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3648" windowWidth="19200" windowHeight="6852"/>
  </bookViews>
  <sheets>
    <sheet name="行政事業レビューシート" sheetId="3" r:id="rId1"/>
    <sheet name="入力規則等" sheetId="4" r:id="rId2"/>
  </sheets>
  <definedNames>
    <definedName name="_xlnm._FilterDatabase" localSheetId="0" hidden="1">行政事業レビューシート!$BF$1:$BF$147</definedName>
    <definedName name="_xlnm.Print_Area" localSheetId="0">行政事業レビューシート!$A$1:$AX$147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M34" i="3" l="1"/>
  <c r="AM29" i="3" l="1"/>
  <c r="L70" i="3" l="1"/>
  <c r="I70" i="3"/>
  <c r="L69" i="3"/>
  <c r="I69" i="3"/>
  <c r="L68" i="3"/>
  <c r="I68" i="3"/>
  <c r="L67" i="3"/>
  <c r="I67" i="3"/>
  <c r="L66" i="3"/>
  <c r="I66" i="3"/>
  <c r="AY147" i="3" l="1"/>
  <c r="AY146" i="3"/>
  <c r="AY145" i="3"/>
  <c r="AY144" i="3"/>
  <c r="AY143" i="3"/>
  <c r="AY142" i="3"/>
  <c r="AY141" i="3"/>
  <c r="AY140" i="3"/>
  <c r="AY139" i="3"/>
  <c r="AY135" i="3"/>
  <c r="AY136" i="3" s="1"/>
  <c r="AY128" i="3"/>
  <c r="AY42" i="3"/>
  <c r="AY43" i="3" s="1"/>
  <c r="AY38" i="3"/>
  <c r="AY41" i="3" s="1"/>
  <c r="AY36" i="3"/>
  <c r="AY37" i="3" s="1"/>
  <c r="AY40" i="3" l="1"/>
  <c r="AY138" i="3"/>
  <c r="AY137" i="3"/>
  <c r="AY39" i="3"/>
  <c r="AY44" i="3"/>
  <c r="AW92" i="3"/>
  <c r="AT92" i="3"/>
  <c r="AQ92" i="3"/>
  <c r="AL92" i="3"/>
  <c r="AI92" i="3"/>
  <c r="AF92" i="3"/>
  <c r="Z92" i="3"/>
  <c r="W92" i="3"/>
  <c r="T92" i="3"/>
  <c r="N92" i="3"/>
  <c r="K92" i="3"/>
  <c r="H92" i="3"/>
  <c r="AW91" i="3"/>
  <c r="AT91" i="3"/>
  <c r="AQ91" i="3"/>
  <c r="AL91" i="3"/>
  <c r="AI91" i="3"/>
  <c r="AF91" i="3"/>
  <c r="Z91" i="3"/>
  <c r="W91" i="3"/>
  <c r="T91" i="3"/>
  <c r="N91" i="3"/>
  <c r="K91" i="3"/>
  <c r="H91" i="3"/>
  <c r="AV2" i="3" l="1"/>
  <c r="C12" i="4" l="1"/>
  <c r="W24" i="3" l="1"/>
  <c r="C23" i="4" l="1"/>
  <c r="C24" i="4"/>
  <c r="W21" i="3" l="1"/>
  <c r="AD21" i="3"/>
  <c r="P21" i="3"/>
  <c r="P18" i="3" l="1"/>
  <c r="P20" i="3" s="1"/>
  <c r="W18" i="3"/>
  <c r="W20" i="3" s="1"/>
  <c r="AU127" i="3"/>
  <c r="Y12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3" i="4"/>
  <c r="N4" i="4" s="1"/>
  <c r="N5" i="4" s="1"/>
  <c r="N6" i="4" s="1"/>
  <c r="N7" i="4" s="1"/>
  <c r="N8" i="4" s="1"/>
  <c r="N9" i="4" s="1"/>
  <c r="N10" i="4" s="1"/>
  <c r="N11" i="4" s="1"/>
  <c r="K13" i="4" s="1"/>
  <c r="AE8"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<sst xmlns="http://schemas.openxmlformats.org/spreadsheetml/2006/main" count="815" uniqueCount="650">
  <si>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</si>
  <si>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</si>
  <si>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</si>
  <si>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</si>
  <si>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</si>
  <si>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</si>
  <si>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</si>
  <si>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</si>
  <si>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</si>
  <si>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</si>
  <si>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</si>
  <si>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</si>
  <si>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</si>
  <si>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</si>
  <si>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</si>
  <si>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</si>
  <si>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</si>
  <si>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</si>
  <si>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</si>
  <si>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</si>
  <si>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</si>
  <si>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</si>
  <si>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</si>
  <si>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</si>
  <si>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</si>
  <si>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</si>
  <si>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</si>
  <si>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</si>
  <si>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</si>
  <si>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</si>
  <si>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</si>
  <si>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</si>
  <si>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</si>
  <si>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</si>
  <si>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</si>
  <si>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</si>
  <si>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</si>
  <si>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</si>
  <si>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</si>
  <si>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</si>
  <si>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</si>
  <si>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</si>
  <si>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</si>
  <si>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</si>
  <si>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</si>
  <si>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</si>
  <si>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</si>
  <si>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</si>
  <si>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</si>
  <si>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</si>
  <si>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</si>
  <si>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</si>
  <si>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</si>
  <si>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</si>
  <si>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</si>
  <si>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</si>
  <si>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</si>
  <si>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</si>
  <si>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</si>
  <si>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</si>
  <si>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</si>
  <si>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</si>
  <si>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</si>
  <si>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</si>
  <si>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</si>
  <si>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</si>
  <si>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</si>
  <si>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</si>
  <si>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</si>
  <si>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</si>
  <si>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</si>
  <si>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</si>
  <si>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</si>
  <si>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</si>
  <si>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</si>
  <si>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</si>
  <si>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</si>
  <si>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</si>
  <si>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</si>
  <si>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</si>
  <si>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</si>
  <si>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</si>
  <si>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</si>
  <si>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</si>
  <si>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</si>
  <si>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</si>
  <si>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</si>
  <si>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</si>
  <si>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</si>
  <si>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</si>
  <si>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</si>
  <si>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</si>
  <si>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</si>
  <si>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</si>
  <si>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</si>
  <si>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</si>
  <si>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</si>
  <si>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</si>
  <si>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</si>
  <si>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</si>
  <si>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</si>
  <si>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</si>
  <si>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</si>
  <si>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</si>
  <si>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</si>
  <si>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</si>
  <si>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</si>
  <si>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</si>
  <si>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</si>
  <si>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</si>
  <si>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</si>
  <si>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</si>
  <si>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</si>
  <si>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</si>
  <si>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</si>
  <si>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</si>
  <si>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</si>
  <si>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</si>
  <si>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</si>
  <si>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</si>
  <si>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</si>
  <si>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</si>
  <si>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</si>
  <si>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</si>
  <si>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</si>
  <si>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</si>
  <si>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</si>
  <si>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</si>
  <si>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</si>
  <si>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</si>
  <si>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</si>
  <si>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</si>
  <si>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</si>
  <si>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</si>
  <si>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</si>
  <si>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</si>
  <si>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</si>
  <si>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</si>
  <si>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</si>
  <si>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</si>
  <si>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</si>
  <si>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</si>
  <si>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</si>
  <si>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</si>
  <si>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</si>
  <si>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</si>
  <si>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</si>
  <si>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</si>
  <si>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</si>
  <si>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</si>
  <si>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</si>
  <si>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</si>
  <si>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</si>
  <si>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</si>
  <si>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</si>
  <si>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</si>
  <si>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</si>
  <si>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</si>
  <si>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</si>
  <si>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</si>
  <si>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</si>
  <si>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</si>
  <si>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</si>
  <si>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</si>
  <si>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</si>
  <si>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</si>
  <si>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</si>
  <si>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</si>
  <si>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</si>
  <si>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</si>
  <si>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</si>
  <si>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</si>
  <si>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</si>
  <si>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</si>
  <si>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</si>
  <si>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</si>
  <si>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</si>
  <si>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</si>
  <si>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</si>
  <si>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</si>
  <si>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</si>
  <si>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</si>
  <si>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</si>
  <si>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</si>
  <si>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</si>
  <si>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</si>
  <si>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</si>
  <si>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</si>
  <si>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</si>
  <si>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</si>
  <si>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</si>
  <si>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</si>
  <si>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</si>
  <si>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</si>
  <si>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</si>
  <si>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</si>
  <si>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</si>
  <si>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</si>
  <si>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</si>
  <si>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</si>
  <si>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</si>
  <si>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</si>
  <si>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</si>
  <si>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</si>
  <si>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</si>
  <si>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</si>
  <si>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</si>
  <si>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</si>
  <si>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</si>
  <si>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</si>
  <si>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</si>
  <si>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</si>
  <si>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</si>
  <si>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</si>
  <si>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</si>
  <si>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</si>
  <si>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</si>
  <si>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</si>
  <si>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</si>
  <si>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</si>
  <si>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</si>
  <si>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</si>
  <si>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</si>
  <si>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</si>
  <si>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</si>
  <si>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</si>
  <si>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</si>
  <si>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</si>
  <si>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</si>
  <si>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</si>
  <si>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</si>
  <si>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</si>
  <si>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</si>
  <si>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</si>
  <si>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</si>
  <si>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</si>
  <si>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</si>
  <si>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</si>
  <si>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</si>
  <si>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</si>
  <si>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</si>
  <si>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</si>
  <si>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</si>
  <si>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</si>
  <si>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</si>
  <si>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</si>
  <si>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</si>
  <si>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</si>
  <si>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</si>
  <si>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</si>
  <si>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</si>
  <si>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</si>
  <si>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</si>
  <si>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</si>
  <si>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</si>
  <si>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</si>
  <si>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</si>
  <si>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</si>
  <si>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</si>
  <si>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</si>
  <si>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</si>
  <si>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</si>
  <si>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</si>
  <si>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</si>
  <si>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</si>
  <si>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</si>
  <si>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</si>
  <si>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</si>
  <si>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</si>
  <si>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</si>
  <si>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</si>
  <si>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</si>
  <si>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</si>
  <si>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</si>
  <si>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</si>
  <si>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</si>
  <si>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</si>
  <si>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</si>
  <si>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</si>
  <si>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</si>
  <si>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</si>
  <si>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</si>
  <si>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</si>
  <si>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</si>
  <si>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</si>
  <si>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</si>
  <si>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</si>
  <si>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</si>
  <si>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</si>
  <si>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</si>
  <si>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</si>
  <si>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</si>
  <si>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</si>
  <si>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</si>
  <si>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</si>
  <si>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</si>
  <si>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</si>
  <si>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</si>
  <si>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</si>
  <si>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</si>
  <si>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</si>
  <si>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</si>
  <si>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</si>
  <si>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</si>
  <si>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</si>
  <si>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</si>
  <si>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</si>
  <si>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</si>
  <si>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</si>
  <si>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</si>
  <si>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</si>
  <si>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</si>
  <si>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</si>
  <si>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</si>
  <si>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</si>
  <si>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</si>
  <si>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</si>
  <si>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</si>
  <si>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</si>
  <si>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</si>
  <si>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</si>
  <si>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</si>
  <si>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</si>
  <si>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</si>
  <si>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</si>
  <si>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</si>
  <si>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</si>
  <si>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</si>
  <si>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</si>
  <si>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</si>
  <si>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</si>
  <si>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</si>
  <si>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</si>
  <si>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</si>
  <si>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</si>
  <si>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</si>
  <si>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</si>
  <si>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</si>
  <si>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</si>
  <si>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</si>
  <si>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</si>
  <si>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</si>
  <si>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</si>
  <si>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</si>
  <si>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</si>
  <si>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</si>
  <si>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</si>
  <si>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</si>
  <si>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</si>
  <si>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</si>
  <si>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</si>
  <si>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</si>
  <si>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</si>
  <si>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</si>
  <si>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</si>
  <si>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</si>
  <si>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</si>
  <si>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</si>
  <si>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</si>
  <si>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</si>
  <si>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</si>
  <si>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</si>
  <si>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</si>
  <si>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</si>
  <si>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</si>
  <si>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</si>
  <si>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</si>
  <si>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</si>
  <si>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</si>
  <si>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</si>
  <si>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</si>
  <si>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</si>
  <si>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</si>
  <si>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</si>
  <si>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</si>
  <si>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</si>
  <si>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</si>
  <si>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</si>
  <si>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</si>
  <si>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</si>
  <si>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</si>
  <si>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</si>
  <si>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</si>
  <si>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</si>
  <si>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</si>
  <si>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</si>
  <si>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</si>
  <si>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</si>
  <si>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</si>
  <si>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</si>
  <si>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</si>
  <si>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</si>
  <si>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</si>
  <si>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</si>
  <si>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</si>
  <si>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</si>
  <si>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</si>
  <si>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</si>
  <si>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</si>
  <si>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</si>
  <si>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</si>
  <si>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</si>
  <si>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</si>
  <si>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</si>
  <si>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</si>
  <si>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</si>
  <si>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</si>
  <si>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</si>
  <si>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</si>
  <si>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</si>
  <si>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</si>
  <si>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</si>
  <si>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</si>
  <si>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</si>
  <si>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</si>
  <si>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</si>
  <si>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</si>
  <si>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</si>
  <si>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</si>
  <si>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</si>
  <si>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</si>
  <si>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</si>
  <si>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</si>
  <si>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</si>
  <si>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</si>
  <si>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</si>
  <si>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</si>
  <si>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</si>
  <si>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</si>
  <si>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</si>
  <si>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</si>
  <si>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</si>
  <si>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</si>
  <si>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</si>
  <si>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</si>
  <si>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</si>
  <si>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</si>
  <si>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</si>
  <si>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</si>
  <si>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</si>
  <si>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</si>
  <si>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</si>
  <si>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</si>
  <si>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</si>
  <si>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</si>
  <si>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</si>
  <si>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</si>
  <si>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</si>
  <si>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</si>
  <si>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</si>
  <si>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</si>
  <si>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</si>
  <si>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</si>
  <si>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</si>
  <si>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</si>
  <si>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</si>
  <si>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</si>
  <si>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</si>
  <si>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</si>
  <si>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</si>
  <si>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</si>
  <si>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</si>
  <si>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</si>
  <si>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</si>
  <si>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</si>
  <si>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</si>
  <si>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</si>
  <si>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</si>
  <si>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</si>
  <si>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</si>
  <si>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</si>
  <si>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</si>
  <si>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</si>
  <si>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</si>
  <si>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</si>
  <si>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</si>
  <si>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</si>
  <si>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</si>
  <si>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</si>
  <si>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</si>
  <si>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</si>
  <si>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</si>
  <si>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</si>
  <si>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</si>
  <si>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</si>
  <si>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</si>
  <si>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</si>
  <si>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</si>
  <si>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</si>
  <si>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</si>
  <si>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</si>
  <si>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</si>
  <si>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</si>
  <si>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</si>
  <si>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</si>
  <si>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</si>
  <si>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</si>
  <si>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</si>
  <si>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</si>
  <si>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</si>
  <si>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</si>
  <si>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</si>
  <si>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</si>
  <si>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</si>
  <si>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</si>
  <si>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</si>
  <si>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</si>
  <si>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</si>
  <si>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</si>
  <si>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</si>
  <si>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</si>
  <si>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</si>
  <si>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</si>
  <si>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</si>
  <si>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</si>
  <si>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</si>
  <si>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</si>
  <si>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</si>
  <si>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</si>
  <si>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</si>
  <si>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</si>
  <si>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</si>
  <si>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</si>
  <si>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</si>
  <si>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</si>
  <si>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</si>
  <si>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</si>
  <si>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</si>
  <si>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</si>
  <si>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</si>
  <si>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</si>
  <si>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</si>
  <si>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</si>
  <si>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</si>
  <si>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</si>
  <si>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</si>
  <si>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</si>
  <si>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</si>
  <si>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</si>
  <si>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</si>
  <si>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</si>
  <si>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</si>
  <si>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</si>
  <si>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</si>
  <si>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</si>
  <si>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</si>
  <si>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</si>
  <si>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</si>
  <si>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</si>
  <si>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</si>
  <si>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</si>
  <si>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</si>
  <si>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</si>
  <si>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</si>
  <si>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</si>
  <si>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</si>
  <si>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</si>
  <si>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</si>
  <si>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</si>
  <si>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</si>
  <si>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</si>
  <si>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</si>
  <si>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</si>
  <si>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総務省</t>
  </si>
  <si>
    <t>○</t>
  </si>
  <si>
    <t>　統計調査等業務について、情報通信技術の活用とこれに併せた業務等の見直しにより、行政機関の違いを意識させることのない便利で使いやすい統計情報の利用環境を国民に提供するとともに、政府共同利用型のシステムを運用することにより行政運営の簡素化、効率化等の向上を図る。</t>
  </si>
  <si>
    <t>e-Statの統計表データの利用件数を令和４年度に10,000万件にする。</t>
    <rPh sb="14" eb="16">
      <t>リヨウ</t>
    </rPh>
    <rPh sb="19" eb="21">
      <t>レイワ</t>
    </rPh>
    <phoneticPr fontId="5"/>
  </si>
  <si>
    <t>e-Statの統計表データの利用件数
※API機能（プログラム等によって、統計データを取得可能な機能）による利用件数を含む。</t>
    <rPh sb="14" eb="16">
      <t>リヨウ</t>
    </rPh>
    <phoneticPr fontId="5"/>
  </si>
  <si>
    <t>万件</t>
  </si>
  <si>
    <t>e-Statの統計表提供数</t>
  </si>
  <si>
    <t>万表</t>
  </si>
  <si>
    <t>「政府統計共同利用システムの運用経費」／e-Statの統計表へのアクセス件数
※API機能（プログラム等によって、統計データを取得可能な機能）による利用件数を含む。</t>
  </si>
  <si>
    <t>円</t>
    <rPh sb="0" eb="1">
      <t>エン</t>
    </rPh>
    <phoneticPr fontId="5"/>
  </si>
  <si>
    <t>千円
/千件</t>
  </si>
  <si>
    <t>「政府統計の総合窓口（e-Stat）」の統計表データの利用件数　＜アウトプット指標＞</t>
  </si>
  <si>
    <t>統計調査等業務の最適化事業を実施することにより、政府統計のポータルサイト「e-Stat」から統計データを一元的に提供することを実現したことに加え、e-Statから提供する統計表や統計データの形式、機能の充実させるなど便利で使いやすい統計情報を提供することで、統計利用者の利便性の向上に寄与する。</t>
  </si>
  <si>
    <t>本事業により、機関の違いを意識させることのない便利で使いやすい統計情報の利用環境を提供することで、国民の統計情報の利便性向上を行っている。</t>
  </si>
  <si>
    <t>企業等の秘密を含む調査票の情報や市場に影響の与える公表前の統計情報を扱うことから、国が実施する事業である。</t>
  </si>
  <si>
    <t>本事業は、便利で使いやすい統計の利用環境を提供することにより、国民経済の健全な発展及び国民生活の向上を寄与するものであり、地方創生を支援するものであることから、優先度の高い事業であるといえる。</t>
  </si>
  <si>
    <t>有</t>
  </si>
  <si>
    <t>政府統計共同利用システムは府省共通システムであり、運用に係る経費は、受益者（利用者）である参画府省等と負担分担している。また、分担方法・分担額も各府省等と調整し、合意を得て進めており、負担関係は適切である。</t>
  </si>
  <si>
    <t>費目・使途は、政府統計共同利用システムの機器貸借や運用・保守業務など運用に必要なものに限定されている。</t>
  </si>
  <si>
    <t>仮想サーバの導入等、運用経費の低廉のためのシステム構築を採用している。</t>
  </si>
  <si>
    <t>‐</t>
  </si>
  <si>
    <t>統計調査等業務の最適化事業に基づき、各府省の統計関係の情報システムを集約し、業務処理の共通化、一元化・集中化を行うことで、業務の効率化を実現している。</t>
  </si>
  <si>
    <t>0161</t>
    <phoneticPr fontId="5"/>
  </si>
  <si>
    <t>0162</t>
    <phoneticPr fontId="5"/>
  </si>
  <si>
    <t>0154</t>
    <phoneticPr fontId="5"/>
  </si>
  <si>
    <t>0153</t>
    <phoneticPr fontId="5"/>
  </si>
  <si>
    <t>0152</t>
    <phoneticPr fontId="5"/>
  </si>
  <si>
    <t>0148</t>
    <phoneticPr fontId="5"/>
  </si>
  <si>
    <t>0143</t>
    <phoneticPr fontId="5"/>
  </si>
  <si>
    <t>0147</t>
    <phoneticPr fontId="5"/>
  </si>
  <si>
    <t>0139</t>
    <phoneticPr fontId="5"/>
  </si>
  <si>
    <t>A.独立行政法人統計センター</t>
  </si>
  <si>
    <t>雑役務費</t>
  </si>
  <si>
    <t>独立行政法人統計センター</t>
  </si>
  <si>
    <t>770,112
/127,287</t>
    <phoneticPr fontId="5"/>
  </si>
  <si>
    <t>政府統計共同利用システムの運用については、「独立行政法人統計センター法（平成11年法219号）」、「独立統計法人統計センター年度目標」（令和2年2月28日総務大臣決定）、「公的統計の整備に関する基本的計画」（第Ⅰ期：平成21年3月13日閣議決定、第II期：平成26年3月25日閣議決定、第Ⅲ期：平成30年3月6日閣議決定（変更後／令和2年6月2日閣議決定））に基づき、同法人が実施していることから、支出先の選定は妥当であるといえる。</t>
    <rPh sb="68" eb="70">
      <t>レイワ</t>
    </rPh>
    <phoneticPr fontId="5"/>
  </si>
  <si>
    <t>政府統計共同利用システムの運用経費の減少に伴い、単位当たりコストも減少していることから、妥当である。</t>
    <rPh sb="0" eb="2">
      <t>セイフ</t>
    </rPh>
    <rPh sb="2" eb="4">
      <t>トウケイ</t>
    </rPh>
    <rPh sb="4" eb="6">
      <t>キョウドウ</t>
    </rPh>
    <rPh sb="6" eb="8">
      <t>リヨウ</t>
    </rPh>
    <rPh sb="13" eb="15">
      <t>ウンヨウ</t>
    </rPh>
    <rPh sb="15" eb="17">
      <t>ケイヒ</t>
    </rPh>
    <rPh sb="18" eb="20">
      <t>ゲンショウ</t>
    </rPh>
    <rPh sb="21" eb="22">
      <t>トモナ</t>
    </rPh>
    <rPh sb="24" eb="26">
      <t>タンイ</t>
    </rPh>
    <rPh sb="26" eb="27">
      <t>ア</t>
    </rPh>
    <rPh sb="33" eb="35">
      <t>ゲンショウ</t>
    </rPh>
    <rPh sb="44" eb="46">
      <t>ダトウ</t>
    </rPh>
    <phoneticPr fontId="5"/>
  </si>
  <si>
    <t>政府統計共同利用システムの運用については、「独立行政法人統計センター法（平成11年法219号）」、「独立行政法人統計センター年度目標」（令和2年2月28日総務大臣決定）、「公的統計の整備に関する基本的な計画」（第Ⅰ期：平成21年3月13日閣議決定、第II期：平成26年3月25日閣議決定、第Ⅲ期：平成30年3月6日閣議決定（変更後／令和2年6月2日閣議決定））に基づき、同法人が実施しており、中間段階での支出は合理的なものとなっている。</t>
    <phoneticPr fontId="5"/>
  </si>
  <si>
    <t>APIリクエスト件数が、目標値よりも大きく増加していることから、令和2年度の達成度が141.4％となっている状況。</t>
    <rPh sb="8" eb="10">
      <t>ケンスウ</t>
    </rPh>
    <rPh sb="12" eb="15">
      <t>モクヒョウチ</t>
    </rPh>
    <rPh sb="18" eb="19">
      <t>オオ</t>
    </rPh>
    <rPh sb="21" eb="23">
      <t>ゾウカ</t>
    </rPh>
    <rPh sb="32" eb="34">
      <t>レイワ</t>
    </rPh>
    <rPh sb="35" eb="37">
      <t>ネンド</t>
    </rPh>
    <rPh sb="38" eb="41">
      <t>タッセイド</t>
    </rPh>
    <rPh sb="54" eb="56">
      <t>ジョウキョウ</t>
    </rPh>
    <phoneticPr fontId="5"/>
  </si>
  <si>
    <t>令和2年度の統計表のアクセス件数が目標値の9,000万件を超えるなど、常に多くの利用があることから、十分に活用されているものであるといえる。</t>
    <rPh sb="0" eb="2">
      <t>レイワ</t>
    </rPh>
    <rPh sb="3" eb="5">
      <t>ネンド</t>
    </rPh>
    <phoneticPr fontId="5"/>
  </si>
  <si>
    <t>３．公的統計の体系的な整備・提供</t>
    <phoneticPr fontId="5"/>
  </si>
  <si>
    <t>沖電気工業株式会社</t>
    <phoneticPr fontId="5"/>
  </si>
  <si>
    <t>政府統計共同利用システムの基盤サービスの構築及び提供【平成２９年度一般競争契約（総合評価）】</t>
  </si>
  <si>
    <t>-</t>
  </si>
  <si>
    <t>芙蓉総合リース株式会社</t>
  </si>
  <si>
    <t>沖電気工業株式会社</t>
  </si>
  <si>
    <t>次期政府統計共同利用システムの設計、開発等業務【平成２８年度一般競争契約（総合評価）】</t>
  </si>
  <si>
    <t>政府統計共同利用システムの運用業務【平成２９年度一般競争契約（総合評価）】</t>
  </si>
  <si>
    <t>伊藤忠テクノソリューションズ株式会社</t>
  </si>
  <si>
    <t>政府統計共同利用システムの情報セキュリティ支援業務【平成２９年度一般競争契約（総合評価）】</t>
    <phoneticPr fontId="5"/>
  </si>
  <si>
    <t>アビームコンサルティング株式会社</t>
    <phoneticPr fontId="5"/>
  </si>
  <si>
    <t>政府共同利用システム更改に係る仕様書策定等支援業務</t>
    <phoneticPr fontId="5"/>
  </si>
  <si>
    <t>株式会社ファイブドライブ</t>
    <phoneticPr fontId="5"/>
  </si>
  <si>
    <t>政府統計共同利用システムの脆弱性監査</t>
  </si>
  <si>
    <t>一般競争契約
（最低価格）</t>
  </si>
  <si>
    <t>インフォ・ラウンジ株式会社</t>
    <phoneticPr fontId="5"/>
  </si>
  <si>
    <t>統計のメタデータ整備に関する研究調査</t>
    <phoneticPr fontId="5"/>
  </si>
  <si>
    <t>政府統計共同利用システムの運用に係る物品購入</t>
    <rPh sb="0" eb="2">
      <t>セイフ</t>
    </rPh>
    <rPh sb="2" eb="4">
      <t>トウケイ</t>
    </rPh>
    <rPh sb="4" eb="8">
      <t>キョウドウリヨウ</t>
    </rPh>
    <rPh sb="13" eb="15">
      <t>ウンヨウ</t>
    </rPh>
    <rPh sb="16" eb="17">
      <t>カカ</t>
    </rPh>
    <rPh sb="18" eb="20">
      <t>ブッピン</t>
    </rPh>
    <rPh sb="20" eb="22">
      <t>コウニュウ</t>
    </rPh>
    <phoneticPr fontId="5"/>
  </si>
  <si>
    <t>地方公共団体情報システム機構</t>
  </si>
  <si>
    <t>所在地情報更新データの購入</t>
  </si>
  <si>
    <t>随意契約
（少額）</t>
  </si>
  <si>
    <t>政府統計共同利用システムの基盤構築、保守業務</t>
  </si>
  <si>
    <t>政府統計共同利用システムの設計、開発等業務</t>
  </si>
  <si>
    <t>政府統計共同利用システムの運用業務</t>
    <phoneticPr fontId="5"/>
  </si>
  <si>
    <t>政府統計共同利用システムの運用に係る物品購入</t>
    <rPh sb="13" eb="15">
      <t>ウンヨウ</t>
    </rPh>
    <rPh sb="16" eb="17">
      <t>カカ</t>
    </rPh>
    <rPh sb="18" eb="20">
      <t>ブッピン</t>
    </rPh>
    <rPh sb="20" eb="22">
      <t>コウニュウ</t>
    </rPh>
    <phoneticPr fontId="5"/>
  </si>
  <si>
    <t>内閣官房副長官補</t>
  </si>
  <si>
    <t>情報通信技術（ＩＴ）総合戦略室</t>
  </si>
  <si>
    <t>内閣参事官　吉田　宏平
内閣参事官　奥田　直彦</t>
  </si>
  <si>
    <t>・「電子政府構築計画」（平成15年７月17日各府省情報化統括責任者（ＣＩＯ）連絡会議決定）
・「統計調査等業務の業務・システム最適化計画」（平成18年３月31日各府省情報化統括責任者（ＣＩＯ）連絡会議決定）
・「公的統計の整備に関する基本的な計画」（令和２年６月２日閣議決定）
・「公的統計の総合的品質管理を目指した取組について（建議）」（令和元年９月30日総務省統計委員会）
・「統計行政の新生に向けて」(令和元年12月24日統計改革推進会議統計行政新生部会決定)</t>
  </si>
  <si>
    <t>　従来、各府省等が個々に開発・運用していた統計関係システムを一元化した「政府統計共同利用システム」を構築、運用することで、①各府省等が実施した統計調査結果等のワンストップサービスによる国民等への提供、②セキュリティ対策が十分確保されたオンライン調査システムの国民等への提供、③事業所・企業を対象とする各種統計調査の母集団情報の各府省への提供など、ＩＴを活用した業務・システム改革を実現するとともに、併せて統計調査等業務の共通化・標準化を図る。</t>
  </si>
  <si>
    <t>政府統計共同利用システムの運用管理</t>
    <rPh sb="0" eb="8">
      <t>セイフトウケイキョウドウリヨウ</t>
    </rPh>
    <rPh sb="13" eb="15">
      <t>ウンヨウ</t>
    </rPh>
    <rPh sb="15" eb="17">
      <t>カンリ</t>
    </rPh>
    <phoneticPr fontId="5"/>
  </si>
  <si>
    <t>政府統計共同利用システムの運用管理</t>
    <phoneticPr fontId="5"/>
  </si>
  <si>
    <t>B.沖電気工業株式会社.</t>
    <phoneticPr fontId="5"/>
  </si>
  <si>
    <t>令和2年度当初見込み839,653件に対し、実績は859,459件（達成度102.4%）となっており、見合っている状況。</t>
    <rPh sb="0" eb="2">
      <t>レイワ</t>
    </rPh>
    <rPh sb="3" eb="5">
      <t>ネンド</t>
    </rPh>
    <rPh sb="5" eb="7">
      <t>トウショ</t>
    </rPh>
    <phoneticPr fontId="5"/>
  </si>
  <si>
    <t>政府統計共同利用システムの整備及び運用（情報通信技術調達等適正・効率化推進費）</t>
    <phoneticPr fontId="5"/>
  </si>
  <si>
    <t>官房</t>
  </si>
  <si>
    <t>（総務省政策）Ⅶ．国民生活と安心・安全</t>
    <phoneticPr fontId="5"/>
  </si>
  <si>
    <t>引き続き、「政府統計の総合窓口(e-Stat)」の掲載データの充実を図るとともに、API機能や統計GIS機能（jSTAT MAP）の提供、データベース化した統計データの拡充やオープンデータの最高ランクであるLOD（Linked open data）でのデータ整備など、統計情報のワンストップサービスの一層の推進及び統計におけるオープンデータの高度化に努める。</t>
    <phoneticPr fontId="5"/>
  </si>
  <si>
    <t>統計調査等業務の最適化事業は、これまで着実にその実績を伸ばしてきており、今後も安定した実績が期待でき、便利で使いやすい統計の利用環境を提供することにより、国民経済の健全な発展及び国民生活の向上に寄与しているものであるといえる。</t>
    <phoneticPr fontId="5"/>
  </si>
  <si>
    <t>-</t>
    <phoneticPr fontId="5"/>
  </si>
  <si>
    <t>国庫債務負担行為等</t>
  </si>
  <si>
    <t>次年度予算計上省庁において、適切な執行に努めるとともに効率的に執行した実績を、引き続き概算要求に反映させること。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</si>
  <si>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</si>
  <si>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</si>
  <si>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phoneticPr fontId="5"/>
  </si>
  <si>
    <t>「高度情報通信ネットワーク社会形成基本法」（平成十二年法律第百四十四号）第二十条</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</si>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</sst>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11" fillId="0" borderId="137" xfId="1" applyFont="1" applyFill="1" applyBorder="1" applyAlignment="1" applyProtection="1">
      <alignment vertical="top"/>
    </xf>
    <xf numFmtId="0" fontId="11" fillId="0" borderId="81" xfId="1" applyFont="1" applyFill="1" applyBorder="1" applyAlignment="1" applyProtection="1">
      <alignment vertical="top"/>
      <protection locked="0"/>
    </xf>
    <xf numFmtId="0" fontId="11" fillId="0" borderId="138" xfId="1" applyFont="1" applyFill="1" applyBorder="1" applyAlignment="1" applyProtection="1">
      <alignment vertical="top"/>
      <protection locked="0"/>
    </xf>
    <xf numFmtId="0" fontId="11" fillId="0" borderId="141"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23" fillId="0" borderId="75" xfId="0" applyFont="1" applyFill="1" applyBorder="1" applyAlignment="1" applyProtection="1">
      <alignment horizontal="center" vertical="center" wrapText="1"/>
    </xf>
    <xf numFmtId="178" fontId="23" fillId="0" borderId="97" xfId="0" applyNumberFormat="1" applyFont="1" applyFill="1" applyBorder="1" applyAlignment="1" applyProtection="1">
      <alignment horizontal="center" vertical="center" wrapText="1"/>
      <protection locked="0"/>
    </xf>
    <xf numFmtId="0" fontId="15" fillId="3" borderId="80"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0" borderId="71"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15" fillId="3" borderId="135"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wrapText="1"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177" fontId="0" fillId="0" borderId="10"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wrapText="1"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0" fillId="0" borderId="10" xfId="0" applyFont="1" applyBorder="1" applyAlignment="1" applyProtection="1">
      <alignment horizontal="left" vertical="center" wrapText="1"/>
      <protection locked="0"/>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33" xfId="0" applyNumberFormat="1" applyFont="1" applyFill="1" applyBorder="1" applyAlignment="1" applyProtection="1">
      <alignment horizontal="center" vertical="center" shrinkToFit="1"/>
      <protection locked="0"/>
    </xf>
    <xf numFmtId="49" fontId="0" fillId="5" borderId="10" xfId="0" applyNumberFormat="1" applyFont="1" applyFill="1" applyBorder="1" applyAlignment="1" applyProtection="1">
      <alignment horizontal="left" vertical="center" wrapTex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protection locked="0"/>
    </xf>
    <xf numFmtId="0" fontId="0" fillId="5" borderId="24" xfId="3" applyFont="1" applyFill="1" applyBorder="1" applyAlignment="1" applyProtection="1">
      <alignment horizontal="left" vertical="center" wrapText="1" shrinkToFit="1"/>
      <protection locked="0"/>
    </xf>
    <xf numFmtId="0" fontId="0" fillId="5" borderId="25"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128" xfId="0" applyFont="1" applyFill="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177" fontId="0" fillId="0" borderId="25" xfId="0" applyNumberFormat="1" applyFont="1" applyFill="1" applyBorder="1" applyAlignment="1" applyProtection="1">
      <alignment horizontal="center" vertical="center" shrinkToFi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4" xfId="0" applyFont="1" applyFill="1" applyBorder="1" applyAlignment="1">
      <alignment horizontal="center" vertical="center"/>
    </xf>
    <xf numFmtId="0" fontId="0" fillId="3" borderId="10" xfId="0" applyFont="1" applyFill="1" applyBorder="1" applyAlignment="1">
      <alignment horizontal="center" vertical="center"/>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11" fillId="0" borderId="69"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11" fillId="0" borderId="92" xfId="0" applyFont="1" applyBorder="1" applyAlignment="1" applyProtection="1">
      <alignment horizontal="left" vertical="center" wrapText="1"/>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0" borderId="72" xfId="0" applyFont="1" applyFill="1" applyBorder="1" applyAlignment="1">
      <alignment horizontal="center" vertical="center"/>
    </xf>
    <xf numFmtId="0" fontId="23" fillId="0" borderId="95" xfId="0" applyFont="1" applyFill="1" applyBorder="1" applyAlignment="1" applyProtection="1">
      <alignment horizontal="center" vertical="center" wrapText="1"/>
      <protection locked="0"/>
    </xf>
    <xf numFmtId="0" fontId="23" fillId="0" borderId="75" xfId="0" applyFont="1" applyFill="1" applyBorder="1" applyAlignment="1" applyProtection="1">
      <alignment horizontal="center" vertical="center" wrapText="1"/>
      <protection locked="0"/>
    </xf>
    <xf numFmtId="179" fontId="23" fillId="0" borderId="75" xfId="0" applyNumberFormat="1" applyFont="1" applyFill="1" applyBorder="1" applyAlignment="1" applyProtection="1">
      <alignment horizontal="center"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67"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8" fontId="23" fillId="0" borderId="75" xfId="0" applyNumberFormat="1" applyFont="1" applyFill="1" applyBorder="1" applyAlignment="1" applyProtection="1">
      <alignment horizontal="center" vertical="center" wrapText="1"/>
      <protection locked="0"/>
    </xf>
    <xf numFmtId="178" fontId="23" fillId="0" borderId="96" xfId="0" applyNumberFormat="1" applyFont="1" applyFill="1" applyBorder="1" applyAlignment="1" applyProtection="1">
      <alignment horizontal="center" vertical="center" wrapText="1"/>
      <protection locked="0"/>
    </xf>
    <xf numFmtId="0" fontId="0" fillId="3" borderId="23"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2" xfId="0" applyNumberFormat="1" applyBorder="1" applyAlignment="1" applyProtection="1">
      <alignment horizontal="center" vertical="center"/>
      <protection locked="0"/>
    </xf>
    <xf numFmtId="177" fontId="0" fillId="0" borderId="13" xfId="0" applyNumberFormat="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3" borderId="135"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2" borderId="140"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5" xfId="0" applyFont="1" applyFill="1" applyBorder="1" applyAlignment="1">
      <alignment horizontal="center" vertical="center"/>
    </xf>
    <xf numFmtId="0" fontId="0" fillId="6" borderId="138" xfId="0" applyFont="1" applyFill="1" applyBorder="1" applyAlignment="1">
      <alignment horizontal="center" vertical="center"/>
    </xf>
    <xf numFmtId="0" fontId="0" fillId="5" borderId="8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6"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3" borderId="142" xfId="0" applyFont="1" applyFill="1" applyBorder="1" applyAlignment="1">
      <alignment horizontal="center" vertical="center"/>
    </xf>
    <xf numFmtId="0" fontId="0" fillId="3" borderId="130" xfId="0" applyFont="1" applyFill="1" applyBorder="1" applyAlignment="1">
      <alignment horizontal="center" vertical="center"/>
    </xf>
    <xf numFmtId="0" fontId="12" fillId="0" borderId="39"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5"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3" fillId="2" borderId="10" xfId="0" applyFont="1" applyFill="1" applyBorder="1" applyAlignment="1">
      <alignment vertical="center" wrapText="1"/>
    </xf>
    <xf numFmtId="0" fontId="3" fillId="2" borderId="10" xfId="0" applyFont="1" applyFill="1" applyBorder="1" applyAlignment="1">
      <alignment horizontal="center" vertical="center"/>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10" xfId="0" applyFill="1" applyBorder="1" applyAlignment="1">
      <alignment horizontal="center" vertical="center" wrapTex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2" borderId="10" xfId="0" applyFont="1" applyFill="1" applyBorder="1" applyAlignment="1">
      <alignment horizontal="center" vertical="center" wrapText="1"/>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182" fontId="0" fillId="5" borderId="23"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178" fontId="19" fillId="0" borderId="6" xfId="0" applyNumberFormat="1" applyFont="1" applyFill="1" applyBorder="1" applyAlignment="1" applyProtection="1">
      <alignment horizontal="center" vertical="center"/>
      <protection locked="0"/>
    </xf>
    <xf numFmtId="180" fontId="0" fillId="0" borderId="16" xfId="0" applyNumberFormat="1" applyFont="1" applyFill="1" applyBorder="1" applyAlignment="1" applyProtection="1">
      <alignment horizontal="center" vertical="center" shrinkToFit="1"/>
      <protection locked="0"/>
    </xf>
    <xf numFmtId="0" fontId="4" fillId="0" borderId="23" xfId="1" applyFont="1" applyFill="1" applyBorder="1" applyAlignment="1" applyProtection="1">
      <alignment horizontal="left" vertical="center" wrapText="1" shrinkToFit="1"/>
      <protection locked="0"/>
    </xf>
    <xf numFmtId="0" fontId="4" fillId="0" borderId="24" xfId="1" applyFont="1" applyFill="1" applyBorder="1" applyAlignment="1" applyProtection="1">
      <alignment horizontal="left" vertical="center" wrapText="1" shrinkToFit="1"/>
      <protection locked="0"/>
    </xf>
    <xf numFmtId="0" fontId="4" fillId="0" borderId="33" xfId="1" applyFont="1" applyFill="1" applyBorder="1" applyAlignment="1" applyProtection="1">
      <alignment horizontal="left" vertical="center" wrapText="1"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120"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2" fillId="0" borderId="72"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2"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6"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6" borderId="30"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4194</xdr:colOff>
      <xdr:row>99</xdr:row>
      <xdr:rowOff>117149</xdr:rowOff>
    </xdr:from>
    <xdr:to>
      <xdr:col>28</xdr:col>
      <xdr:colOff>4195</xdr:colOff>
      <xdr:row>101</xdr:row>
      <xdr:rowOff>13131</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5176558" y="50709331"/>
          <a:ext cx="1" cy="60025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114023</xdr:colOff>
      <xdr:row>117</xdr:row>
      <xdr:rowOff>86315</xdr:rowOff>
    </xdr:from>
    <xdr:to>
      <xdr:col>45</xdr:col>
      <xdr:colOff>33062</xdr:colOff>
      <xdr:row>119</xdr:row>
      <xdr:rowOff>242454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330750" y="57986770"/>
          <a:ext cx="6015039" cy="779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en-US" altLang="ja-JP" sz="1200">
              <a:solidFill>
                <a:sysClr val="windowText" lastClr="000000"/>
              </a:solidFill>
              <a:latin typeface="+mj-ea"/>
              <a:ea typeface="+mj-ea"/>
            </a:rPr>
            <a:t>※</a:t>
          </a:r>
          <a:r>
            <a:rPr kumimoji="1" lang="ja-JP" altLang="en-US" sz="1200">
              <a:solidFill>
                <a:sysClr val="windowText" lastClr="000000"/>
              </a:solidFill>
              <a:latin typeface="+mj-ea"/>
              <a:ea typeface="+mj-ea"/>
            </a:rPr>
            <a:t>　政府統計共同利用システムの運用管理については、「独立行政法人統計センター法（平成</a:t>
          </a:r>
          <a:r>
            <a:rPr kumimoji="1" lang="en-US" altLang="ja-JP" sz="1200">
              <a:solidFill>
                <a:sysClr val="windowText" lastClr="000000"/>
              </a:solidFill>
              <a:latin typeface="+mj-ea"/>
              <a:ea typeface="+mj-ea"/>
            </a:rPr>
            <a:t>11</a:t>
          </a:r>
          <a:r>
            <a:rPr kumimoji="1" lang="ja-JP" altLang="en-US" sz="1200">
              <a:solidFill>
                <a:sysClr val="windowText" lastClr="000000"/>
              </a:solidFill>
              <a:latin typeface="+mj-ea"/>
              <a:ea typeface="+mj-ea"/>
            </a:rPr>
            <a:t>年法</a:t>
          </a:r>
          <a:r>
            <a:rPr kumimoji="1" lang="en-US" altLang="ja-JP" sz="1200">
              <a:solidFill>
                <a:sysClr val="windowText" lastClr="000000"/>
              </a:solidFill>
              <a:latin typeface="+mj-ea"/>
              <a:ea typeface="+mj-ea"/>
            </a:rPr>
            <a:t>219</a:t>
          </a:r>
          <a:r>
            <a:rPr kumimoji="1" lang="ja-JP" altLang="en-US" sz="1200">
              <a:solidFill>
                <a:sysClr val="windowText" lastClr="000000"/>
              </a:solidFill>
              <a:latin typeface="+mj-ea"/>
              <a:ea typeface="+mj-ea"/>
            </a:rPr>
            <a:t>号）、「独立行政法人統計センター</a:t>
          </a:r>
          <a:r>
            <a:rPr kumimoji="1" lang="ja-JP" altLang="en-US" sz="1200">
              <a:solidFill>
                <a:schemeClr val="tx1"/>
              </a:solidFill>
              <a:latin typeface="+mj-ea"/>
              <a:ea typeface="+mj-ea"/>
            </a:rPr>
            <a:t>年度目標」（平成２年２月</a:t>
          </a:r>
          <a:r>
            <a:rPr kumimoji="1" lang="en-US" altLang="ja-JP" sz="1200">
              <a:solidFill>
                <a:schemeClr val="tx1"/>
              </a:solidFill>
              <a:latin typeface="+mj-ea"/>
              <a:ea typeface="+mj-ea"/>
            </a:rPr>
            <a:t>28</a:t>
          </a:r>
          <a:r>
            <a:rPr kumimoji="1" lang="ja-JP" altLang="en-US" sz="1200">
              <a:solidFill>
                <a:schemeClr val="tx1"/>
              </a:solidFill>
              <a:latin typeface="+mj-ea"/>
              <a:ea typeface="+mj-ea"/>
            </a:rPr>
            <a:t>日総務大臣決定）、「公的統計の整備に関する基本的な計画」（</a:t>
          </a:r>
          <a:r>
            <a:rPr lang="ja-JP" altLang="ja-JP" sz="1100">
              <a:solidFill>
                <a:schemeClr val="dk1"/>
              </a:solidFill>
              <a:effectLst/>
              <a:latin typeface="+mn-lt"/>
              <a:ea typeface="+mn-ea"/>
              <a:cs typeface="+mn-cs"/>
            </a:rPr>
            <a:t>令和２年</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２</a:t>
          </a:r>
          <a:r>
            <a:rPr lang="ja-JP" altLang="ja-JP" sz="1100">
              <a:solidFill>
                <a:schemeClr val="dk1"/>
              </a:solidFill>
              <a:effectLst/>
              <a:latin typeface="+mn-lt"/>
              <a:ea typeface="+mn-ea"/>
              <a:cs typeface="+mn-cs"/>
            </a:rPr>
            <a:t>日閣議決定</a:t>
          </a:r>
          <a:r>
            <a:rPr kumimoji="1" lang="ja-JP" altLang="en-US" sz="1200">
              <a:solidFill>
                <a:schemeClr val="tx1"/>
              </a:solidFill>
              <a:latin typeface="+mj-ea"/>
              <a:ea typeface="+mj-ea"/>
            </a:rPr>
            <a:t>）等に基づき、同法人が行うこととなっているため。</a:t>
          </a:r>
        </a:p>
      </xdr:txBody>
    </xdr:sp>
    <xdr:clientData/>
  </xdr:twoCellAnchor>
  <xdr:twoCellAnchor>
    <xdr:from>
      <xdr:col>20</xdr:col>
      <xdr:colOff>135973</xdr:colOff>
      <xdr:row>104</xdr:row>
      <xdr:rowOff>17118</xdr:rowOff>
    </xdr:from>
    <xdr:to>
      <xdr:col>35</xdr:col>
      <xdr:colOff>175069</xdr:colOff>
      <xdr:row>106</xdr:row>
      <xdr:rowOff>29308</xdr:rowOff>
    </xdr:to>
    <xdr:sp macro="" textlink="">
      <xdr:nvSpPr>
        <xdr:cNvPr id="24" name="AutoShape 1">
          <a:extLst>
            <a:ext uri="{FF2B5EF4-FFF2-40B4-BE49-F238E27FC236}">
              <a16:creationId xmlns:a16="http://schemas.microsoft.com/office/drawing/2014/main" id="{00000000-0008-0000-0000-000018000000}"/>
            </a:ext>
          </a:extLst>
        </xdr:cNvPr>
        <xdr:cNvSpPr>
          <a:spLocks noChangeArrowheads="1"/>
        </xdr:cNvSpPr>
      </xdr:nvSpPr>
      <xdr:spPr bwMode="auto">
        <a:xfrm>
          <a:off x="3818973" y="45806968"/>
          <a:ext cx="2801346" cy="717040"/>
        </a:xfrm>
        <a:prstGeom prst="bracketPair">
          <a:avLst>
            <a:gd name="adj" fmla="val 16667"/>
          </a:avLst>
        </a:prstGeom>
        <a:noFill/>
        <a:ln w="9525">
          <a:solidFill>
            <a:srgbClr val="000000"/>
          </a:solidFill>
          <a:round/>
          <a:headEnd/>
          <a:tailEnd/>
        </a:ln>
      </xdr:spPr>
      <xdr:txBody>
        <a:bodyPr vertOverflow="clip" wrap="square" lIns="74295" tIns="8890" rIns="74295" bIns="8890" anchor="ctr" upright="1"/>
        <a:lstStyle/>
        <a:p>
          <a:pPr algn="l" rtl="0">
            <a:lnSpc>
              <a:spcPts val="1400"/>
            </a:lnSpc>
            <a:defRPr sz="1000"/>
          </a:pPr>
          <a:r>
            <a:rPr lang="ja-JP" altLang="en-US" sz="1200" b="0" i="0" u="none" strike="noStrike" baseline="0">
              <a:solidFill>
                <a:sysClr val="windowText" lastClr="000000"/>
              </a:solidFill>
              <a:latin typeface="+mn-ea"/>
              <a:ea typeface="+mn-ea"/>
            </a:rPr>
            <a:t>政府統計共同利用システムの利用等</a:t>
          </a:r>
          <a:endParaRPr lang="ja-JP" altLang="en-US" sz="1200" b="0" i="0" u="none" strike="noStrike" baseline="0">
            <a:solidFill>
              <a:sysClr val="windowText" lastClr="000000"/>
            </a:solidFill>
            <a:latin typeface="+mn-ea"/>
            <a:ea typeface="+mn-ea"/>
            <a:cs typeface="Times New Roman"/>
          </a:endParaRPr>
        </a:p>
      </xdr:txBody>
    </xdr:sp>
    <xdr:clientData/>
  </xdr:twoCellAnchor>
  <xdr:twoCellAnchor>
    <xdr:from>
      <xdr:col>28</xdr:col>
      <xdr:colOff>14410</xdr:colOff>
      <xdr:row>106</xdr:row>
      <xdr:rowOff>64477</xdr:rowOff>
    </xdr:from>
    <xdr:to>
      <xdr:col>28</xdr:col>
      <xdr:colOff>14410</xdr:colOff>
      <xdr:row>107</xdr:row>
      <xdr:rowOff>264905</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5170610" y="46559177"/>
          <a:ext cx="0" cy="55602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137014</xdr:colOff>
      <xdr:row>107</xdr:row>
      <xdr:rowOff>278606</xdr:rowOff>
    </xdr:from>
    <xdr:to>
      <xdr:col>34</xdr:col>
      <xdr:colOff>137014</xdr:colOff>
      <xdr:row>108</xdr:row>
      <xdr:rowOff>262278</xdr:rowOff>
    </xdr:to>
    <xdr:sp macro="" textlink="">
      <xdr:nvSpPr>
        <xdr:cNvPr id="26" name="Rectangle 3">
          <a:extLst>
            <a:ext uri="{FF2B5EF4-FFF2-40B4-BE49-F238E27FC236}">
              <a16:creationId xmlns:a16="http://schemas.microsoft.com/office/drawing/2014/main" id="{00000000-0008-0000-0000-00001A000000}"/>
            </a:ext>
          </a:extLst>
        </xdr:cNvPr>
        <xdr:cNvSpPr>
          <a:spLocks noChangeArrowheads="1"/>
        </xdr:cNvSpPr>
      </xdr:nvSpPr>
      <xdr:spPr bwMode="auto">
        <a:xfrm>
          <a:off x="4004164" y="47128906"/>
          <a:ext cx="2393950" cy="339272"/>
        </a:xfrm>
        <a:prstGeom prst="rect">
          <a:avLst/>
        </a:prstGeom>
        <a:solidFill>
          <a:srgbClr val="FFFFFF"/>
        </a:solidFill>
        <a:ln w="9525">
          <a:noFill/>
          <a:miter lim="800000"/>
          <a:headEnd/>
          <a:tailEnd/>
        </a:ln>
      </xdr:spPr>
      <xdr:txBody>
        <a:bodyPr vertOverflow="clip" wrap="square" lIns="74295" tIns="8890" rIns="74295" bIns="8890" anchor="ctr" upright="1"/>
        <a:lstStyle/>
        <a:p>
          <a:pPr algn="ctr" rtl="0">
            <a:defRPr sz="1000"/>
          </a:pPr>
          <a:r>
            <a:rPr lang="en-US" altLang="ja-JP" sz="1200" b="0" i="0" u="none" strike="noStrike" baseline="0">
              <a:solidFill>
                <a:sysClr val="windowText" lastClr="000000"/>
              </a:solidFill>
              <a:latin typeface="ＭＳ 明朝"/>
              <a:ea typeface="ＭＳ 明朝"/>
            </a:rPr>
            <a:t>【</a:t>
          </a:r>
          <a:r>
            <a:rPr lang="ja-JP" altLang="en-US" sz="1200" b="0" i="0" u="none" strike="noStrike" baseline="0">
              <a:solidFill>
                <a:sysClr val="windowText" lastClr="000000"/>
              </a:solidFill>
              <a:latin typeface="ＭＳ 明朝"/>
              <a:ea typeface="ＭＳ 明朝"/>
            </a:rPr>
            <a:t>随意契約（その他）（</a:t>
          </a:r>
          <a:r>
            <a:rPr lang="en-US" altLang="ja-JP" sz="1200" b="0" i="0" u="none" strike="noStrike" baseline="0">
              <a:solidFill>
                <a:sysClr val="windowText" lastClr="000000"/>
              </a:solidFill>
              <a:latin typeface="ＭＳ 明朝"/>
              <a:ea typeface="ＭＳ 明朝"/>
            </a:rPr>
            <a:t>※</a:t>
          </a:r>
          <a:r>
            <a:rPr lang="ja-JP" altLang="en-US" sz="1200" b="0" i="0" u="none" strike="noStrike" baseline="0">
              <a:solidFill>
                <a:sysClr val="windowText" lastClr="000000"/>
              </a:solidFill>
              <a:latin typeface="ＭＳ 明朝"/>
              <a:ea typeface="ＭＳ 明朝"/>
            </a:rPr>
            <a:t>）</a:t>
          </a:r>
          <a:r>
            <a:rPr lang="en-US" altLang="ja-JP" sz="1200" b="0" i="0" u="none" strike="noStrike" baseline="0">
              <a:solidFill>
                <a:sysClr val="windowText" lastClr="000000"/>
              </a:solidFill>
              <a:latin typeface="ＭＳ 明朝"/>
              <a:ea typeface="ＭＳ 明朝"/>
            </a:rPr>
            <a:t>】</a:t>
          </a:r>
          <a:endParaRPr lang="en-US" altLang="ja-JP" sz="1050" b="0" i="0" u="none" strike="noStrike" baseline="0">
            <a:solidFill>
              <a:sysClr val="windowText" lastClr="000000"/>
            </a:solidFill>
            <a:latin typeface="Times New Roman"/>
            <a:cs typeface="Times New Roman"/>
          </a:endParaRPr>
        </a:p>
      </xdr:txBody>
    </xdr:sp>
    <xdr:clientData/>
  </xdr:twoCellAnchor>
  <xdr:twoCellAnchor>
    <xdr:from>
      <xdr:col>22</xdr:col>
      <xdr:colOff>118906</xdr:colOff>
      <xdr:row>110</xdr:row>
      <xdr:rowOff>109903</xdr:rowOff>
    </xdr:from>
    <xdr:to>
      <xdr:col>33</xdr:col>
      <xdr:colOff>132211</xdr:colOff>
      <xdr:row>111</xdr:row>
      <xdr:rowOff>215735</xdr:rowOff>
    </xdr:to>
    <xdr:sp macro="" textlink="">
      <xdr:nvSpPr>
        <xdr:cNvPr id="28" name="AutoShape 5">
          <a:extLst>
            <a:ext uri="{FF2B5EF4-FFF2-40B4-BE49-F238E27FC236}">
              <a16:creationId xmlns:a16="http://schemas.microsoft.com/office/drawing/2014/main" id="{00000000-0008-0000-0000-00001C000000}"/>
            </a:ext>
          </a:extLst>
        </xdr:cNvPr>
        <xdr:cNvSpPr>
          <a:spLocks noChangeArrowheads="1"/>
        </xdr:cNvSpPr>
      </xdr:nvSpPr>
      <xdr:spPr bwMode="auto">
        <a:xfrm>
          <a:off x="4170206" y="48338153"/>
          <a:ext cx="2038955" cy="772582"/>
        </a:xfrm>
        <a:prstGeom prst="bracketPair">
          <a:avLst>
            <a:gd name="adj" fmla="val 9921"/>
          </a:avLst>
        </a:prstGeom>
        <a:noFill/>
        <a:ln w="9525">
          <a:solidFill>
            <a:srgbClr val="000000"/>
          </a:solidFill>
          <a:round/>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chemeClr val="tx1"/>
              </a:solidFill>
              <a:latin typeface="+mn-ea"/>
              <a:ea typeface="+mn-ea"/>
              <a:cs typeface="+mn-cs"/>
            </a:rPr>
            <a:t>政府統計共同利用システムの運用管理</a:t>
          </a:r>
          <a:endParaRPr lang="en-US" altLang="ja-JP" sz="1200" b="0" i="0" u="none" strike="noStrike" baseline="0">
            <a:solidFill>
              <a:srgbClr val="FF0000"/>
            </a:solidFill>
            <a:latin typeface="+mn-ea"/>
            <a:ea typeface="+mn-ea"/>
            <a:cs typeface="+mn-cs"/>
          </a:endParaRPr>
        </a:p>
      </xdr:txBody>
    </xdr:sp>
    <xdr:clientData/>
  </xdr:twoCellAnchor>
  <xdr:twoCellAnchor>
    <xdr:from>
      <xdr:col>28</xdr:col>
      <xdr:colOff>98</xdr:colOff>
      <xdr:row>111</xdr:row>
      <xdr:rowOff>245115</xdr:rowOff>
    </xdr:from>
    <xdr:to>
      <xdr:col>28</xdr:col>
      <xdr:colOff>98</xdr:colOff>
      <xdr:row>112</xdr:row>
      <xdr:rowOff>266872</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5156298" y="49140115"/>
          <a:ext cx="0" cy="6885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68043</xdr:colOff>
      <xdr:row>112</xdr:row>
      <xdr:rowOff>251070</xdr:rowOff>
    </xdr:from>
    <xdr:to>
      <xdr:col>32</xdr:col>
      <xdr:colOff>142705</xdr:colOff>
      <xdr:row>113</xdr:row>
      <xdr:rowOff>218263</xdr:rowOff>
    </xdr:to>
    <xdr:sp macro="" textlink="">
      <xdr:nvSpPr>
        <xdr:cNvPr id="31" name="Rectangle 3">
          <a:extLst>
            <a:ext uri="{FF2B5EF4-FFF2-40B4-BE49-F238E27FC236}">
              <a16:creationId xmlns:a16="http://schemas.microsoft.com/office/drawing/2014/main" id="{00000000-0008-0000-0000-00001F000000}"/>
            </a:ext>
          </a:extLst>
        </xdr:cNvPr>
        <xdr:cNvSpPr>
          <a:spLocks noChangeArrowheads="1"/>
        </xdr:cNvSpPr>
      </xdr:nvSpPr>
      <xdr:spPr bwMode="auto">
        <a:xfrm>
          <a:off x="4303493" y="49812820"/>
          <a:ext cx="1732012" cy="335493"/>
        </a:xfrm>
        <a:prstGeom prst="rect">
          <a:avLst/>
        </a:prstGeom>
        <a:solidFill>
          <a:srgbClr val="FFFFFF"/>
        </a:solidFill>
        <a:ln w="9525">
          <a:noFill/>
          <a:miter lim="800000"/>
          <a:headEnd/>
          <a:tailEnd/>
        </a:ln>
      </xdr:spPr>
      <xdr:txBody>
        <a:bodyPr vertOverflow="clip" wrap="square" lIns="74295" tIns="8890" rIns="74295" bIns="8890" anchor="ctr" upright="1"/>
        <a:lstStyle/>
        <a:p>
          <a:pPr algn="ctr" rtl="0">
            <a:defRPr sz="1000"/>
          </a:pPr>
          <a:r>
            <a:rPr lang="en-US" altLang="ja-JP" sz="1050" b="0" i="0" u="none" strike="noStrike" baseline="0">
              <a:solidFill>
                <a:sysClr val="windowText" lastClr="000000"/>
              </a:solidFill>
              <a:latin typeface="ＭＳ 明朝"/>
              <a:ea typeface="ＭＳ 明朝"/>
            </a:rPr>
            <a:t>【</a:t>
          </a:r>
          <a:r>
            <a:rPr lang="ja-JP" altLang="en-US" sz="1200" b="0" i="0" u="none" strike="noStrike" baseline="0">
              <a:solidFill>
                <a:sysClr val="windowText" lastClr="000000"/>
              </a:solidFill>
              <a:latin typeface="ＭＳ 明朝"/>
              <a:ea typeface="ＭＳ 明朝"/>
            </a:rPr>
            <a:t>一般競争入札等</a:t>
          </a:r>
          <a:r>
            <a:rPr lang="en-US" altLang="ja-JP" sz="1200" b="0" i="0" u="none" strike="noStrike" baseline="0">
              <a:solidFill>
                <a:sysClr val="windowText" lastClr="000000"/>
              </a:solidFill>
              <a:latin typeface="ＭＳ 明朝"/>
              <a:ea typeface="ＭＳ 明朝"/>
            </a:rPr>
            <a:t>】</a:t>
          </a:r>
          <a:endParaRPr lang="en-US" altLang="ja-JP" sz="1050" b="0" i="0" u="none" strike="noStrike" baseline="0">
            <a:solidFill>
              <a:sysClr val="windowText" lastClr="000000"/>
            </a:solidFill>
            <a:latin typeface="Times New Roman"/>
            <a:cs typeface="Times New Roman"/>
          </a:endParaRPr>
        </a:p>
      </xdr:txBody>
    </xdr:sp>
    <xdr:clientData/>
  </xdr:twoCellAnchor>
  <xdr:twoCellAnchor>
    <xdr:from>
      <xdr:col>23</xdr:col>
      <xdr:colOff>45963</xdr:colOff>
      <xdr:row>94</xdr:row>
      <xdr:rowOff>173623</xdr:rowOff>
    </xdr:from>
    <xdr:to>
      <xdr:col>33</xdr:col>
      <xdr:colOff>69274</xdr:colOff>
      <xdr:row>96</xdr:row>
      <xdr:rowOff>230907</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4294690" y="48987805"/>
          <a:ext cx="1870584" cy="77310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内閣官房</a:t>
          </a:r>
        </a:p>
      </xdr:txBody>
    </xdr:sp>
    <xdr:clientData/>
  </xdr:twoCellAnchor>
  <xdr:twoCellAnchor>
    <xdr:from>
      <xdr:col>22</xdr:col>
      <xdr:colOff>117231</xdr:colOff>
      <xdr:row>97</xdr:row>
      <xdr:rowOff>124558</xdr:rowOff>
    </xdr:from>
    <xdr:to>
      <xdr:col>33</xdr:col>
      <xdr:colOff>170981</xdr:colOff>
      <xdr:row>99</xdr:row>
      <xdr:rowOff>136747</xdr:rowOff>
    </xdr:to>
    <xdr:sp macro="" textlink="">
      <xdr:nvSpPr>
        <xdr:cNvPr id="34" name="AutoShape 1">
          <a:extLst>
            <a:ext uri="{FF2B5EF4-FFF2-40B4-BE49-F238E27FC236}">
              <a16:creationId xmlns:a16="http://schemas.microsoft.com/office/drawing/2014/main" id="{00000000-0008-0000-0000-000022000000}"/>
            </a:ext>
          </a:extLst>
        </xdr:cNvPr>
        <xdr:cNvSpPr>
          <a:spLocks noChangeArrowheads="1"/>
        </xdr:cNvSpPr>
      </xdr:nvSpPr>
      <xdr:spPr bwMode="auto">
        <a:xfrm>
          <a:off x="4168531" y="43431558"/>
          <a:ext cx="2079400" cy="723389"/>
        </a:xfrm>
        <a:prstGeom prst="bracketPair">
          <a:avLst>
            <a:gd name="adj" fmla="val 16667"/>
          </a:avLst>
        </a:prstGeom>
        <a:noFill/>
        <a:ln w="9525">
          <a:solidFill>
            <a:srgbClr val="000000"/>
          </a:solidFill>
          <a:round/>
          <a:headEnd/>
          <a:tailEnd/>
        </a:ln>
      </xdr:spPr>
      <xdr:txBody>
        <a:bodyPr vertOverflow="clip" wrap="square" lIns="74295" tIns="8890" rIns="74295" bIns="8890" anchor="ctr" upright="1"/>
        <a:lstStyle/>
        <a:p>
          <a:pPr algn="ctr" rtl="0">
            <a:lnSpc>
              <a:spcPts val="1400"/>
            </a:lnSpc>
            <a:defRPr sz="1000"/>
          </a:pPr>
          <a:r>
            <a:rPr lang="ja-JP" altLang="en-US" sz="1200" b="0" i="0" u="none" strike="noStrike" baseline="0">
              <a:solidFill>
                <a:sysClr val="windowText" lastClr="000000"/>
              </a:solidFill>
              <a:latin typeface="+mn-ea"/>
              <a:ea typeface="+mn-ea"/>
              <a:cs typeface="+mn-cs"/>
            </a:rPr>
            <a:t>予算の移替</a:t>
          </a:r>
          <a:endParaRPr lang="ja-JP" altLang="en-US" sz="1200" b="0" i="0" u="none" strike="noStrike" baseline="0">
            <a:solidFill>
              <a:sysClr val="windowText" lastClr="000000"/>
            </a:solidFill>
            <a:latin typeface="+mn-ea"/>
            <a:ea typeface="+mn-ea"/>
            <a:cs typeface="Times New Roman"/>
          </a:endParaRPr>
        </a:p>
      </xdr:txBody>
    </xdr:sp>
    <xdr:clientData/>
  </xdr:twoCellAnchor>
  <xdr:twoCellAnchor>
    <xdr:from>
      <xdr:col>19</xdr:col>
      <xdr:colOff>19050</xdr:colOff>
      <xdr:row>115</xdr:row>
      <xdr:rowOff>276225</xdr:rowOff>
    </xdr:from>
    <xdr:to>
      <xdr:col>37</xdr:col>
      <xdr:colOff>19050</xdr:colOff>
      <xdr:row>116</xdr:row>
      <xdr:rowOff>295275</xdr:rowOff>
    </xdr:to>
    <xdr:sp macro="" textlink="">
      <xdr:nvSpPr>
        <xdr:cNvPr id="35" name="AutoShape 5">
          <a:extLst>
            <a:ext uri="{FF2B5EF4-FFF2-40B4-BE49-F238E27FC236}">
              <a16:creationId xmlns:a16="http://schemas.microsoft.com/office/drawing/2014/main" id="{00000000-0008-0000-0000-000023000000}"/>
            </a:ext>
          </a:extLst>
        </xdr:cNvPr>
        <xdr:cNvSpPr>
          <a:spLocks noChangeArrowheads="1"/>
        </xdr:cNvSpPr>
      </xdr:nvSpPr>
      <xdr:spPr bwMode="auto">
        <a:xfrm>
          <a:off x="3517900" y="50885725"/>
          <a:ext cx="3314700" cy="400050"/>
        </a:xfrm>
        <a:prstGeom prst="bracketPair">
          <a:avLst>
            <a:gd name="adj" fmla="val 9921"/>
          </a:avLst>
        </a:prstGeom>
        <a:noFill/>
        <a:ln w="9525">
          <a:solidFill>
            <a:srgbClr val="000000"/>
          </a:solidFill>
          <a:round/>
          <a:headEnd/>
          <a:tailEnd/>
        </a:ln>
      </xdr:spPr>
      <xdr:txBody>
        <a:bodyPr vertOverflow="clip" wrap="square" lIns="74295" tIns="8890" rIns="74295" bIns="8890" anchor="ctr" upright="1"/>
        <a:lstStyle/>
        <a:p>
          <a:pPr algn="ctr" rtl="0">
            <a:lnSpc>
              <a:spcPts val="1300"/>
            </a:lnSpc>
            <a:defRPr sz="1000"/>
          </a:pPr>
          <a:r>
            <a:rPr lang="ja-JP" altLang="en-US" sz="1200" b="0" i="0" u="none" strike="noStrike" baseline="0">
              <a:solidFill>
                <a:schemeClr val="tx1"/>
              </a:solidFill>
              <a:latin typeface="+mn-ea"/>
              <a:ea typeface="+mn-ea"/>
              <a:cs typeface="+mn-cs"/>
            </a:rPr>
            <a:t>政府統計共同利用システムの整備及び運用業務</a:t>
          </a:r>
          <a:endParaRPr lang="en-US" altLang="ja-JP" sz="1200" b="0" i="0" u="none" strike="noStrike" baseline="0">
            <a:solidFill>
              <a:srgbClr val="FF0000"/>
            </a:solidFill>
            <a:latin typeface="+mn-ea"/>
            <a:ea typeface="+mn-ea"/>
            <a:cs typeface="+mn-cs"/>
          </a:endParaRPr>
        </a:p>
      </xdr:txBody>
    </xdr:sp>
    <xdr:clientData/>
  </xdr:twoCellAnchor>
  <xdr:twoCellAnchor>
    <xdr:from>
      <xdr:col>23</xdr:col>
      <xdr:colOff>34636</xdr:colOff>
      <xdr:row>108</xdr:row>
      <xdr:rowOff>334818</xdr:rowOff>
    </xdr:from>
    <xdr:to>
      <xdr:col>33</xdr:col>
      <xdr:colOff>83375</xdr:colOff>
      <xdr:row>110</xdr:row>
      <xdr:rowOff>57727</xdr:rowOff>
    </xdr:to>
    <xdr:sp macro="" textlink="">
      <xdr:nvSpPr>
        <xdr:cNvPr id="37" name="Rectangle 4">
          <a:extLst>
            <a:ext uri="{FF2B5EF4-FFF2-40B4-BE49-F238E27FC236}">
              <a16:creationId xmlns:a16="http://schemas.microsoft.com/office/drawing/2014/main" id="{00000000-0008-0000-0000-000025000000}"/>
            </a:ext>
          </a:extLst>
        </xdr:cNvPr>
        <xdr:cNvSpPr>
          <a:spLocks noChangeArrowheads="1"/>
        </xdr:cNvSpPr>
      </xdr:nvSpPr>
      <xdr:spPr bwMode="auto">
        <a:xfrm>
          <a:off x="4283363" y="54125091"/>
          <a:ext cx="1896012" cy="750454"/>
        </a:xfrm>
        <a:prstGeom prst="rect">
          <a:avLst/>
        </a:prstGeom>
        <a:noFill/>
        <a:ln w="25400">
          <a:solidFill>
            <a:schemeClr val="tx1"/>
          </a:solidFill>
          <a:miter lim="800000"/>
          <a:headEnd/>
          <a:tailEnd/>
        </a:ln>
      </xdr:spPr>
      <xdr:txBody>
        <a:bodyPr vertOverflow="clip" wrap="square" lIns="74295" tIns="8890" rIns="74295" bIns="8890" anchor="ctr" upright="1"/>
        <a:lstStyle/>
        <a:p>
          <a:pPr algn="ctr" rtl="0">
            <a:lnSpc>
              <a:spcPts val="1600"/>
            </a:lnSpc>
            <a:defRPr sz="1000"/>
          </a:pPr>
          <a:r>
            <a:rPr lang="en-US" altLang="ja-JP" sz="1400" b="0" i="0" u="none" strike="noStrike" baseline="0">
              <a:solidFill>
                <a:sysClr val="windowText" lastClr="000000"/>
              </a:solidFill>
              <a:latin typeface="+mj-ea"/>
              <a:ea typeface="+mj-ea"/>
            </a:rPr>
            <a:t>A</a:t>
          </a:r>
          <a:r>
            <a:rPr lang="ja-JP" altLang="en-US" sz="1400" b="0" i="0" u="none" strike="noStrike" baseline="0">
              <a:solidFill>
                <a:sysClr val="windowText" lastClr="000000"/>
              </a:solidFill>
              <a:latin typeface="+mj-ea"/>
              <a:ea typeface="+mj-ea"/>
            </a:rPr>
            <a:t>　</a:t>
          </a:r>
          <a:r>
            <a:rPr lang="en-US" altLang="ja-JP" sz="1400" b="0" i="0" u="none" strike="noStrike" baseline="0">
              <a:solidFill>
                <a:sysClr val="windowText" lastClr="000000"/>
              </a:solidFill>
              <a:latin typeface="+mj-ea"/>
              <a:ea typeface="+mj-ea"/>
            </a:rPr>
            <a:t>(</a:t>
          </a:r>
          <a:r>
            <a:rPr lang="ja-JP" altLang="en-US" sz="1400" b="0" i="0" u="none" strike="noStrike" baseline="0">
              <a:solidFill>
                <a:sysClr val="windowText" lastClr="000000"/>
              </a:solidFill>
              <a:latin typeface="+mj-ea"/>
              <a:ea typeface="+mj-ea"/>
            </a:rPr>
            <a:t>独</a:t>
          </a:r>
          <a:r>
            <a:rPr lang="en-US" altLang="ja-JP" sz="1400" b="0" i="0" u="none" strike="noStrike" baseline="0">
              <a:solidFill>
                <a:sysClr val="windowText" lastClr="000000"/>
              </a:solidFill>
              <a:latin typeface="+mj-ea"/>
              <a:ea typeface="+mj-ea"/>
            </a:rPr>
            <a:t>)</a:t>
          </a:r>
          <a:r>
            <a:rPr lang="ja-JP" altLang="en-US" sz="1400" b="0" i="0" u="none" strike="noStrike" baseline="0">
              <a:solidFill>
                <a:sysClr val="windowText" lastClr="000000"/>
              </a:solidFill>
              <a:latin typeface="+mj-ea"/>
              <a:ea typeface="+mj-ea"/>
            </a:rPr>
            <a:t>統計センター</a:t>
          </a:r>
          <a:endParaRPr lang="ja-JP" altLang="en-US" sz="1400" b="0" i="0" u="none" strike="noStrike" baseline="0">
            <a:solidFill>
              <a:sysClr val="windowText" lastClr="000000"/>
            </a:solidFill>
            <a:latin typeface="+mj-ea"/>
            <a:ea typeface="+mj-ea"/>
            <a:cs typeface="Times New Roman"/>
          </a:endParaRPr>
        </a:p>
        <a:p>
          <a:pPr algn="ctr" rtl="0">
            <a:lnSpc>
              <a:spcPts val="1700"/>
            </a:lnSpc>
            <a:defRPr sz="1000"/>
          </a:pPr>
          <a:r>
            <a:rPr lang="ja-JP" altLang="en-US" sz="1400" b="0" i="0" u="none" strike="noStrike" baseline="0">
              <a:solidFill>
                <a:sysClr val="windowText" lastClr="000000"/>
              </a:solidFill>
              <a:latin typeface="+mj-ea"/>
              <a:ea typeface="+mj-ea"/>
            </a:rPr>
            <a:t>　　　　　　　　　　</a:t>
          </a:r>
          <a:endParaRPr lang="en-US" altLang="ja-JP" sz="1400" b="0" i="0" u="none" strike="noStrike" baseline="0">
            <a:solidFill>
              <a:sysClr val="windowText" lastClr="000000"/>
            </a:solidFill>
            <a:latin typeface="+mj-ea"/>
            <a:ea typeface="+mj-ea"/>
          </a:endParaRPr>
        </a:p>
        <a:p>
          <a:pPr algn="ctr" rtl="0">
            <a:lnSpc>
              <a:spcPts val="1600"/>
            </a:lnSpc>
            <a:defRPr sz="1000"/>
          </a:pPr>
          <a:r>
            <a:rPr lang="en-US" altLang="ja-JP" sz="1400" b="0" i="0" u="none" strike="noStrike" baseline="0">
              <a:solidFill>
                <a:sysClr val="windowText" lastClr="000000"/>
              </a:solidFill>
              <a:latin typeface="+mj-ea"/>
              <a:ea typeface="+mj-ea"/>
            </a:rPr>
            <a:t>770</a:t>
          </a:r>
          <a:r>
            <a:rPr lang="ja-JP" altLang="en-US" sz="1400" b="0" i="0" u="none" strike="noStrike" baseline="0">
              <a:solidFill>
                <a:sysClr val="windowText" lastClr="000000"/>
              </a:solidFill>
              <a:latin typeface="+mj-ea"/>
              <a:ea typeface="+mj-ea"/>
            </a:rPr>
            <a:t>百万円</a:t>
          </a:r>
          <a:endParaRPr lang="en-US" altLang="ja-JP" sz="1400" b="0" i="0" u="none" strike="noStrike" baseline="0">
            <a:solidFill>
              <a:sysClr val="windowText" lastClr="000000"/>
            </a:solidFill>
            <a:latin typeface="+mj-ea"/>
            <a:ea typeface="+mj-ea"/>
          </a:endParaRPr>
        </a:p>
      </xdr:txBody>
    </xdr:sp>
    <xdr:clientData/>
  </xdr:twoCellAnchor>
  <xdr:twoCellAnchor>
    <xdr:from>
      <xdr:col>22</xdr:col>
      <xdr:colOff>150090</xdr:colOff>
      <xdr:row>114</xdr:row>
      <xdr:rowOff>11545</xdr:rowOff>
    </xdr:from>
    <xdr:to>
      <xdr:col>32</xdr:col>
      <xdr:colOff>172197</xdr:colOff>
      <xdr:row>115</xdr:row>
      <xdr:rowOff>254000</xdr:rowOff>
    </xdr:to>
    <xdr:sp macro="" textlink="">
      <xdr:nvSpPr>
        <xdr:cNvPr id="38" name="Rectangle 4">
          <a:extLst>
            <a:ext uri="{FF2B5EF4-FFF2-40B4-BE49-F238E27FC236}">
              <a16:creationId xmlns:a16="http://schemas.microsoft.com/office/drawing/2014/main" id="{00000000-0008-0000-0000-000026000000}"/>
            </a:ext>
          </a:extLst>
        </xdr:cNvPr>
        <xdr:cNvSpPr>
          <a:spLocks noChangeArrowheads="1"/>
        </xdr:cNvSpPr>
      </xdr:nvSpPr>
      <xdr:spPr bwMode="auto">
        <a:xfrm>
          <a:off x="4214090" y="56769000"/>
          <a:ext cx="1869380" cy="692727"/>
        </a:xfrm>
        <a:prstGeom prst="rect">
          <a:avLst/>
        </a:prstGeom>
        <a:noFill/>
        <a:ln w="25400">
          <a:solidFill>
            <a:schemeClr val="tx1"/>
          </a:solidFill>
          <a:miter lim="800000"/>
          <a:headEnd/>
          <a:tailEnd/>
        </a:ln>
      </xdr:spPr>
      <xdr:txBody>
        <a:bodyPr vertOverflow="clip" wrap="square" lIns="74295" tIns="8890" rIns="74295" bIns="8890" anchor="ctr" upright="1"/>
        <a:lstStyle/>
        <a:p>
          <a:pPr algn="ctr" rtl="0">
            <a:lnSpc>
              <a:spcPts val="1600"/>
            </a:lnSpc>
            <a:defRPr sz="1000"/>
          </a:pPr>
          <a:r>
            <a:rPr lang="en-US" altLang="ja-JP" sz="1400" b="0" i="0" u="none" strike="noStrike" baseline="0">
              <a:solidFill>
                <a:sysClr val="windowText" lastClr="000000"/>
              </a:solidFill>
              <a:latin typeface="+mj-ea"/>
              <a:ea typeface="+mj-ea"/>
            </a:rPr>
            <a:t>B</a:t>
          </a:r>
          <a:r>
            <a:rPr lang="ja-JP" altLang="en-US" sz="1400" b="0" i="0" u="none" strike="noStrike" baseline="0">
              <a:solidFill>
                <a:sysClr val="windowText" lastClr="000000"/>
              </a:solidFill>
              <a:latin typeface="+mj-ea"/>
              <a:ea typeface="+mj-ea"/>
            </a:rPr>
            <a:t>　民間企業等（</a:t>
          </a:r>
          <a:r>
            <a:rPr lang="en-US" altLang="ja-JP" sz="1400" b="0" i="0" u="none" strike="noStrike" baseline="0">
              <a:solidFill>
                <a:sysClr val="windowText" lastClr="000000"/>
              </a:solidFill>
              <a:latin typeface="+mj-ea"/>
              <a:ea typeface="+mj-ea"/>
            </a:rPr>
            <a:t>14</a:t>
          </a:r>
          <a:r>
            <a:rPr lang="ja-JP" altLang="en-US" sz="1400" b="0" i="0" u="none" strike="noStrike" baseline="0">
              <a:solidFill>
                <a:sysClr val="windowText" lastClr="000000"/>
              </a:solidFill>
              <a:latin typeface="+mj-ea"/>
              <a:ea typeface="+mj-ea"/>
            </a:rPr>
            <a:t>）</a:t>
          </a:r>
        </a:p>
        <a:p>
          <a:pPr algn="ctr" rtl="0">
            <a:lnSpc>
              <a:spcPts val="1600"/>
            </a:lnSpc>
            <a:defRPr sz="1000"/>
          </a:pPr>
          <a:r>
            <a:rPr lang="ja-JP" altLang="en-US" sz="1400" b="0" i="0" u="none" strike="noStrike" baseline="0">
              <a:solidFill>
                <a:sysClr val="windowText" lastClr="000000"/>
              </a:solidFill>
              <a:latin typeface="+mj-ea"/>
              <a:ea typeface="+mj-ea"/>
            </a:rPr>
            <a:t>　　　　　　　　　　</a:t>
          </a:r>
        </a:p>
        <a:p>
          <a:pPr algn="ctr" rtl="0">
            <a:lnSpc>
              <a:spcPts val="1600"/>
            </a:lnSpc>
            <a:defRPr sz="1000"/>
          </a:pPr>
          <a:r>
            <a:rPr lang="en-US" altLang="ja-JP" sz="1400" b="0" i="0" u="none" strike="noStrike" baseline="0">
              <a:solidFill>
                <a:sysClr val="windowText" lastClr="000000"/>
              </a:solidFill>
              <a:latin typeface="+mj-ea"/>
              <a:ea typeface="+mj-ea"/>
            </a:rPr>
            <a:t>770</a:t>
          </a:r>
          <a:r>
            <a:rPr lang="ja-JP" altLang="en-US" sz="1400" b="0" i="0" u="none" strike="noStrike" baseline="0">
              <a:solidFill>
                <a:sysClr val="windowText" lastClr="000000"/>
              </a:solidFill>
              <a:latin typeface="+mj-ea"/>
              <a:ea typeface="+mj-ea"/>
            </a:rPr>
            <a:t>百万円</a:t>
          </a:r>
        </a:p>
      </xdr:txBody>
    </xdr:sp>
    <xdr:clientData/>
  </xdr:twoCellAnchor>
  <xdr:twoCellAnchor>
    <xdr:from>
      <xdr:col>23</xdr:col>
      <xdr:colOff>34637</xdr:colOff>
      <xdr:row>101</xdr:row>
      <xdr:rowOff>150091</xdr:rowOff>
    </xdr:from>
    <xdr:to>
      <xdr:col>33</xdr:col>
      <xdr:colOff>83376</xdr:colOff>
      <xdr:row>103</xdr:row>
      <xdr:rowOff>184727</xdr:rowOff>
    </xdr:to>
    <xdr:sp macro="" textlink="">
      <xdr:nvSpPr>
        <xdr:cNvPr id="39" name="Rectangle 4">
          <a:extLst>
            <a:ext uri="{FF2B5EF4-FFF2-40B4-BE49-F238E27FC236}">
              <a16:creationId xmlns:a16="http://schemas.microsoft.com/office/drawing/2014/main" id="{00000000-0008-0000-0000-000027000000}"/>
            </a:ext>
          </a:extLst>
        </xdr:cNvPr>
        <xdr:cNvSpPr>
          <a:spLocks noChangeArrowheads="1"/>
        </xdr:cNvSpPr>
      </xdr:nvSpPr>
      <xdr:spPr bwMode="auto">
        <a:xfrm>
          <a:off x="4283364" y="51446546"/>
          <a:ext cx="1896012" cy="750454"/>
        </a:xfrm>
        <a:prstGeom prst="rect">
          <a:avLst/>
        </a:prstGeom>
        <a:noFill/>
        <a:ln w="25400">
          <a:solidFill>
            <a:schemeClr val="tx1"/>
          </a:solidFill>
          <a:miter lim="800000"/>
          <a:headEnd/>
          <a:tailEnd/>
        </a:ln>
      </xdr:spPr>
      <xdr:txBody>
        <a:bodyPr vertOverflow="clip" wrap="square" lIns="74295" tIns="8890" rIns="74295" bIns="8890" anchor="ctr" upright="1"/>
        <a:lstStyle/>
        <a:p>
          <a:pPr algn="ctr" rtl="0">
            <a:lnSpc>
              <a:spcPts val="1600"/>
            </a:lnSpc>
            <a:defRPr sz="1000"/>
          </a:pPr>
          <a:r>
            <a:rPr lang="ja-JP" altLang="en-US" sz="1400" b="0" i="0" u="none" strike="noStrike" baseline="0">
              <a:solidFill>
                <a:sysClr val="windowText" lastClr="000000"/>
              </a:solidFill>
              <a:latin typeface="+mj-ea"/>
              <a:ea typeface="+mj-ea"/>
            </a:rPr>
            <a:t>総務省</a:t>
          </a:r>
          <a:endParaRPr lang="en-US" altLang="ja-JP" sz="1400" b="0" i="0" u="none" strike="noStrike" baseline="0">
            <a:solidFill>
              <a:sysClr val="windowText" lastClr="000000"/>
            </a:solidFill>
            <a:latin typeface="+mj-ea"/>
            <a:ea typeface="+mj-ea"/>
          </a:endParaRPr>
        </a:p>
        <a:p>
          <a:pPr algn="ctr" rtl="0">
            <a:lnSpc>
              <a:spcPts val="1600"/>
            </a:lnSpc>
            <a:defRPr sz="1000"/>
          </a:pPr>
          <a:r>
            <a:rPr lang="ja-JP" altLang="en-US" sz="1400" b="0" i="0" u="none" strike="noStrike" baseline="0">
              <a:solidFill>
                <a:sysClr val="windowText" lastClr="000000"/>
              </a:solidFill>
              <a:latin typeface="+mj-ea"/>
              <a:ea typeface="+mj-ea"/>
            </a:rPr>
            <a:t>　　　　　　　　　　</a:t>
          </a:r>
          <a:endParaRPr lang="en-US" altLang="ja-JP" sz="1400" b="0" i="0" u="none" strike="noStrike" baseline="0">
            <a:solidFill>
              <a:sysClr val="windowText" lastClr="000000"/>
            </a:solidFill>
            <a:latin typeface="+mj-ea"/>
            <a:ea typeface="+mj-ea"/>
          </a:endParaRPr>
        </a:p>
        <a:p>
          <a:pPr algn="ctr" rtl="0">
            <a:lnSpc>
              <a:spcPts val="1600"/>
            </a:lnSpc>
            <a:defRPr sz="1000"/>
          </a:pPr>
          <a:r>
            <a:rPr lang="en-US" altLang="ja-JP" sz="1400" b="0" i="0" u="none" strike="noStrike" baseline="0">
              <a:solidFill>
                <a:sysClr val="windowText" lastClr="000000"/>
              </a:solidFill>
              <a:latin typeface="+mj-ea"/>
              <a:ea typeface="+mj-ea"/>
            </a:rPr>
            <a:t>770</a:t>
          </a:r>
          <a:r>
            <a:rPr lang="ja-JP" altLang="en-US" sz="1400" b="0" i="0" u="none" strike="noStrike" baseline="0">
              <a:solidFill>
                <a:sysClr val="windowText" lastClr="000000"/>
              </a:solidFill>
              <a:latin typeface="+mj-ea"/>
              <a:ea typeface="+mj-ea"/>
            </a:rPr>
            <a:t>百万円</a:t>
          </a:r>
          <a:endParaRPr lang="en-US" altLang="ja-JP" sz="1400" b="0" i="0" u="none" strike="noStrike" baseline="0">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7"/>
  <sheetViews>
    <sheetView tabSelected="1" view="pageBreakPreview" zoomScale="55" zoomScaleNormal="75" zoomScaleSheetLayoutView="5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6"/>
      <c r="B2" s="56"/>
      <c r="C2" s="56"/>
      <c r="D2" s="56"/>
      <c r="E2" s="56"/>
      <c r="F2" s="56"/>
      <c r="G2" s="56"/>
      <c r="H2" s="56"/>
      <c r="I2" s="56"/>
      <c r="J2" s="56"/>
      <c r="K2" s="56"/>
      <c r="L2" s="56"/>
      <c r="M2" s="56"/>
      <c r="N2" s="56"/>
      <c r="O2" s="56"/>
      <c r="P2" s="56"/>
      <c r="Q2" s="56"/>
      <c r="R2" s="56"/>
      <c r="S2" s="56"/>
      <c r="T2" s="56"/>
      <c r="U2" s="56"/>
      <c r="V2" s="56"/>
      <c r="W2" s="56"/>
      <c r="X2" s="65" t="s">
        <v>0</v>
      </c>
      <c r="Y2" s="56"/>
      <c r="Z2" s="41"/>
      <c r="AA2" s="41"/>
      <c r="AB2" s="41"/>
      <c r="AC2" s="41"/>
      <c r="AD2" s="653">
        <v>2021</v>
      </c>
      <c r="AE2" s="653"/>
      <c r="AF2" s="653"/>
      <c r="AG2" s="653"/>
      <c r="AH2" s="653"/>
      <c r="AI2" s="67" t="s">
        <v>265</v>
      </c>
      <c r="AJ2" s="653" t="s">
        <v>638</v>
      </c>
      <c r="AK2" s="653"/>
      <c r="AL2" s="653"/>
      <c r="AM2" s="653"/>
      <c r="AN2" s="67" t="s">
        <v>265</v>
      </c>
      <c r="AO2" s="653">
        <v>20</v>
      </c>
      <c r="AP2" s="653"/>
      <c r="AQ2" s="653"/>
      <c r="AR2" s="68" t="s">
        <v>562</v>
      </c>
      <c r="AS2" s="654">
        <v>8</v>
      </c>
      <c r="AT2" s="654"/>
      <c r="AU2" s="654"/>
      <c r="AV2" s="67" t="str">
        <f>IF(AW2="","","-")</f>
        <v/>
      </c>
      <c r="AW2" s="609"/>
      <c r="AX2" s="609"/>
    </row>
    <row r="3" spans="1:50" ht="21" customHeight="1" thickBot="1" x14ac:dyDescent="0.25">
      <c r="A3" s="665" t="s">
        <v>555</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23" t="s">
        <v>58</v>
      </c>
      <c r="AJ3" s="667" t="s">
        <v>140</v>
      </c>
      <c r="AK3" s="667"/>
      <c r="AL3" s="667"/>
      <c r="AM3" s="667"/>
      <c r="AN3" s="667"/>
      <c r="AO3" s="667"/>
      <c r="AP3" s="667"/>
      <c r="AQ3" s="667"/>
      <c r="AR3" s="667"/>
      <c r="AS3" s="667"/>
      <c r="AT3" s="667"/>
      <c r="AU3" s="667"/>
      <c r="AV3" s="667"/>
      <c r="AW3" s="667"/>
      <c r="AX3" s="24" t="s">
        <v>59</v>
      </c>
    </row>
    <row r="4" spans="1:50" ht="24.75" customHeight="1" x14ac:dyDescent="0.2">
      <c r="A4" s="388" t="s">
        <v>24</v>
      </c>
      <c r="B4" s="389"/>
      <c r="C4" s="389"/>
      <c r="D4" s="389"/>
      <c r="E4" s="389"/>
      <c r="F4" s="389"/>
      <c r="G4" s="366" t="s">
        <v>637</v>
      </c>
      <c r="H4" s="367"/>
      <c r="I4" s="367"/>
      <c r="J4" s="367"/>
      <c r="K4" s="367"/>
      <c r="L4" s="367"/>
      <c r="M4" s="367"/>
      <c r="N4" s="367"/>
      <c r="O4" s="367"/>
      <c r="P4" s="367"/>
      <c r="Q4" s="367"/>
      <c r="R4" s="367"/>
      <c r="S4" s="367"/>
      <c r="T4" s="367"/>
      <c r="U4" s="367"/>
      <c r="V4" s="367"/>
      <c r="W4" s="367"/>
      <c r="X4" s="367"/>
      <c r="Y4" s="368" t="s">
        <v>1</v>
      </c>
      <c r="Z4" s="369"/>
      <c r="AA4" s="369"/>
      <c r="AB4" s="369"/>
      <c r="AC4" s="369"/>
      <c r="AD4" s="370"/>
      <c r="AE4" s="371" t="s">
        <v>628</v>
      </c>
      <c r="AF4" s="372"/>
      <c r="AG4" s="372"/>
      <c r="AH4" s="372"/>
      <c r="AI4" s="372"/>
      <c r="AJ4" s="372"/>
      <c r="AK4" s="372"/>
      <c r="AL4" s="372"/>
      <c r="AM4" s="372"/>
      <c r="AN4" s="372"/>
      <c r="AO4" s="372"/>
      <c r="AP4" s="373"/>
      <c r="AQ4" s="374" t="s">
        <v>2</v>
      </c>
      <c r="AR4" s="369"/>
      <c r="AS4" s="369"/>
      <c r="AT4" s="369"/>
      <c r="AU4" s="369"/>
      <c r="AV4" s="369"/>
      <c r="AW4" s="369"/>
      <c r="AX4" s="375"/>
    </row>
    <row r="5" spans="1:50" ht="30" customHeight="1" x14ac:dyDescent="0.2">
      <c r="A5" s="376" t="s">
        <v>61</v>
      </c>
      <c r="B5" s="377"/>
      <c r="C5" s="377"/>
      <c r="D5" s="377"/>
      <c r="E5" s="377"/>
      <c r="F5" s="378"/>
      <c r="G5" s="672" t="s">
        <v>366</v>
      </c>
      <c r="H5" s="496"/>
      <c r="I5" s="496"/>
      <c r="J5" s="496"/>
      <c r="K5" s="496"/>
      <c r="L5" s="496"/>
      <c r="M5" s="673" t="s">
        <v>60</v>
      </c>
      <c r="N5" s="674"/>
      <c r="O5" s="674"/>
      <c r="P5" s="674"/>
      <c r="Q5" s="674"/>
      <c r="R5" s="675"/>
      <c r="S5" s="495" t="s">
        <v>366</v>
      </c>
      <c r="T5" s="496"/>
      <c r="U5" s="496"/>
      <c r="V5" s="496"/>
      <c r="W5" s="496"/>
      <c r="X5" s="497"/>
      <c r="Y5" s="382" t="s">
        <v>3</v>
      </c>
      <c r="Z5" s="240"/>
      <c r="AA5" s="240"/>
      <c r="AB5" s="240"/>
      <c r="AC5" s="240"/>
      <c r="AD5" s="241"/>
      <c r="AE5" s="383" t="s">
        <v>629</v>
      </c>
      <c r="AF5" s="383"/>
      <c r="AG5" s="383"/>
      <c r="AH5" s="383"/>
      <c r="AI5" s="383"/>
      <c r="AJ5" s="383"/>
      <c r="AK5" s="383"/>
      <c r="AL5" s="383"/>
      <c r="AM5" s="383"/>
      <c r="AN5" s="383"/>
      <c r="AO5" s="383"/>
      <c r="AP5" s="384"/>
      <c r="AQ5" s="385" t="s">
        <v>630</v>
      </c>
      <c r="AR5" s="386"/>
      <c r="AS5" s="386"/>
      <c r="AT5" s="386"/>
      <c r="AU5" s="386"/>
      <c r="AV5" s="386"/>
      <c r="AW5" s="386"/>
      <c r="AX5" s="387"/>
    </row>
    <row r="6" spans="1:50" ht="39" customHeight="1" x14ac:dyDescent="0.2">
      <c r="A6" s="390" t="s">
        <v>4</v>
      </c>
      <c r="B6" s="391"/>
      <c r="C6" s="391"/>
      <c r="D6" s="391"/>
      <c r="E6" s="391"/>
      <c r="F6" s="391"/>
      <c r="G6" s="180" t="str">
        <f>入力規則等!F39</f>
        <v>一般会計</v>
      </c>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2"/>
    </row>
    <row r="7" spans="1:50" ht="177.9" customHeight="1" x14ac:dyDescent="0.2">
      <c r="A7" s="217" t="s">
        <v>21</v>
      </c>
      <c r="B7" s="218"/>
      <c r="C7" s="218"/>
      <c r="D7" s="218"/>
      <c r="E7" s="218"/>
      <c r="F7" s="219"/>
      <c r="G7" s="220" t="s">
        <v>648</v>
      </c>
      <c r="H7" s="221"/>
      <c r="I7" s="221"/>
      <c r="J7" s="221"/>
      <c r="K7" s="221"/>
      <c r="L7" s="221"/>
      <c r="M7" s="221"/>
      <c r="N7" s="221"/>
      <c r="O7" s="221"/>
      <c r="P7" s="221"/>
      <c r="Q7" s="221"/>
      <c r="R7" s="221"/>
      <c r="S7" s="221"/>
      <c r="T7" s="221"/>
      <c r="U7" s="221"/>
      <c r="V7" s="221"/>
      <c r="W7" s="221"/>
      <c r="X7" s="222"/>
      <c r="Y7" s="621" t="s">
        <v>251</v>
      </c>
      <c r="Z7" s="190"/>
      <c r="AA7" s="190"/>
      <c r="AB7" s="190"/>
      <c r="AC7" s="190"/>
      <c r="AD7" s="622"/>
      <c r="AE7" s="611" t="s">
        <v>631</v>
      </c>
      <c r="AF7" s="612"/>
      <c r="AG7" s="612"/>
      <c r="AH7" s="612"/>
      <c r="AI7" s="612"/>
      <c r="AJ7" s="612"/>
      <c r="AK7" s="612"/>
      <c r="AL7" s="612"/>
      <c r="AM7" s="612"/>
      <c r="AN7" s="612"/>
      <c r="AO7" s="612"/>
      <c r="AP7" s="612"/>
      <c r="AQ7" s="612"/>
      <c r="AR7" s="612"/>
      <c r="AS7" s="612"/>
      <c r="AT7" s="612"/>
      <c r="AU7" s="612"/>
      <c r="AV7" s="612"/>
      <c r="AW7" s="612"/>
      <c r="AX7" s="613"/>
    </row>
    <row r="8" spans="1:50" ht="53.25" customHeight="1" x14ac:dyDescent="0.2">
      <c r="A8" s="217" t="s">
        <v>182</v>
      </c>
      <c r="B8" s="218"/>
      <c r="C8" s="218"/>
      <c r="D8" s="218"/>
      <c r="E8" s="218"/>
      <c r="F8" s="219"/>
      <c r="G8" s="658" t="str">
        <f>入力規則等!A27</f>
        <v>ＩＴ戦略</v>
      </c>
      <c r="H8" s="404"/>
      <c r="I8" s="404"/>
      <c r="J8" s="404"/>
      <c r="K8" s="404"/>
      <c r="L8" s="404"/>
      <c r="M8" s="404"/>
      <c r="N8" s="404"/>
      <c r="O8" s="404"/>
      <c r="P8" s="404"/>
      <c r="Q8" s="404"/>
      <c r="R8" s="404"/>
      <c r="S8" s="404"/>
      <c r="T8" s="404"/>
      <c r="U8" s="404"/>
      <c r="V8" s="404"/>
      <c r="W8" s="404"/>
      <c r="X8" s="659"/>
      <c r="Y8" s="498" t="s">
        <v>183</v>
      </c>
      <c r="Z8" s="499"/>
      <c r="AA8" s="499"/>
      <c r="AB8" s="499"/>
      <c r="AC8" s="499"/>
      <c r="AD8" s="500"/>
      <c r="AE8" s="403" t="str">
        <f>入力規則等!K13</f>
        <v>その他の事項経費</v>
      </c>
      <c r="AF8" s="404"/>
      <c r="AG8" s="404"/>
      <c r="AH8" s="404"/>
      <c r="AI8" s="404"/>
      <c r="AJ8" s="404"/>
      <c r="AK8" s="404"/>
      <c r="AL8" s="404"/>
      <c r="AM8" s="404"/>
      <c r="AN8" s="404"/>
      <c r="AO8" s="404"/>
      <c r="AP8" s="404"/>
      <c r="AQ8" s="404"/>
      <c r="AR8" s="404"/>
      <c r="AS8" s="404"/>
      <c r="AT8" s="404"/>
      <c r="AU8" s="404"/>
      <c r="AV8" s="404"/>
      <c r="AW8" s="404"/>
      <c r="AX8" s="405"/>
    </row>
    <row r="9" spans="1:50" ht="58.5" customHeight="1" x14ac:dyDescent="0.2">
      <c r="A9" s="252" t="s">
        <v>22</v>
      </c>
      <c r="B9" s="253"/>
      <c r="C9" s="253"/>
      <c r="D9" s="253"/>
      <c r="E9" s="253"/>
      <c r="F9" s="253"/>
      <c r="G9" s="501" t="s">
        <v>565</v>
      </c>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2"/>
      <c r="AM9" s="502"/>
      <c r="AN9" s="502"/>
      <c r="AO9" s="502"/>
      <c r="AP9" s="502"/>
      <c r="AQ9" s="502"/>
      <c r="AR9" s="502"/>
      <c r="AS9" s="502"/>
      <c r="AT9" s="502"/>
      <c r="AU9" s="502"/>
      <c r="AV9" s="502"/>
      <c r="AW9" s="502"/>
      <c r="AX9" s="503"/>
    </row>
    <row r="10" spans="1:50" ht="112.5" customHeight="1" x14ac:dyDescent="0.2">
      <c r="A10" s="243" t="s">
        <v>27</v>
      </c>
      <c r="B10" s="244"/>
      <c r="C10" s="244"/>
      <c r="D10" s="244"/>
      <c r="E10" s="244"/>
      <c r="F10" s="244"/>
      <c r="G10" s="521" t="s">
        <v>632</v>
      </c>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c r="AO10" s="522"/>
      <c r="AP10" s="522"/>
      <c r="AQ10" s="522"/>
      <c r="AR10" s="522"/>
      <c r="AS10" s="522"/>
      <c r="AT10" s="522"/>
      <c r="AU10" s="522"/>
      <c r="AV10" s="522"/>
      <c r="AW10" s="522"/>
      <c r="AX10" s="523"/>
    </row>
    <row r="11" spans="1:50" ht="42" customHeight="1" x14ac:dyDescent="0.2">
      <c r="A11" s="243" t="s">
        <v>5</v>
      </c>
      <c r="B11" s="244"/>
      <c r="C11" s="244"/>
      <c r="D11" s="244"/>
      <c r="E11" s="244"/>
      <c r="F11" s="245"/>
      <c r="G11" s="379" t="str">
        <f>入力規則等!P10</f>
        <v>委託・請負</v>
      </c>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c r="AS11" s="380"/>
      <c r="AT11" s="380"/>
      <c r="AU11" s="380"/>
      <c r="AV11" s="380"/>
      <c r="AW11" s="380"/>
      <c r="AX11" s="381"/>
    </row>
    <row r="12" spans="1:50" ht="21" customHeight="1" x14ac:dyDescent="0.2">
      <c r="A12" s="246" t="s">
        <v>23</v>
      </c>
      <c r="B12" s="247"/>
      <c r="C12" s="247"/>
      <c r="D12" s="247"/>
      <c r="E12" s="247"/>
      <c r="F12" s="248"/>
      <c r="G12" s="524"/>
      <c r="H12" s="525"/>
      <c r="I12" s="525"/>
      <c r="J12" s="525"/>
      <c r="K12" s="525"/>
      <c r="L12" s="525"/>
      <c r="M12" s="525"/>
      <c r="N12" s="525"/>
      <c r="O12" s="525"/>
      <c r="P12" s="324" t="s">
        <v>252</v>
      </c>
      <c r="Q12" s="192"/>
      <c r="R12" s="192"/>
      <c r="S12" s="192"/>
      <c r="T12" s="192"/>
      <c r="U12" s="192"/>
      <c r="V12" s="193"/>
      <c r="W12" s="324" t="s">
        <v>269</v>
      </c>
      <c r="X12" s="192"/>
      <c r="Y12" s="192"/>
      <c r="Z12" s="192"/>
      <c r="AA12" s="192"/>
      <c r="AB12" s="192"/>
      <c r="AC12" s="193"/>
      <c r="AD12" s="324" t="s">
        <v>553</v>
      </c>
      <c r="AE12" s="192"/>
      <c r="AF12" s="192"/>
      <c r="AG12" s="192"/>
      <c r="AH12" s="192"/>
      <c r="AI12" s="192"/>
      <c r="AJ12" s="193"/>
      <c r="AK12" s="324" t="s">
        <v>556</v>
      </c>
      <c r="AL12" s="192"/>
      <c r="AM12" s="192"/>
      <c r="AN12" s="192"/>
      <c r="AO12" s="192"/>
      <c r="AP12" s="192"/>
      <c r="AQ12" s="193"/>
      <c r="AR12" s="324" t="s">
        <v>557</v>
      </c>
      <c r="AS12" s="192"/>
      <c r="AT12" s="192"/>
      <c r="AU12" s="192"/>
      <c r="AV12" s="192"/>
      <c r="AW12" s="192"/>
      <c r="AX12" s="526"/>
    </row>
    <row r="13" spans="1:50" ht="21" customHeight="1" x14ac:dyDescent="0.2">
      <c r="A13" s="249"/>
      <c r="B13" s="250"/>
      <c r="C13" s="250"/>
      <c r="D13" s="250"/>
      <c r="E13" s="250"/>
      <c r="F13" s="251"/>
      <c r="G13" s="527" t="s">
        <v>6</v>
      </c>
      <c r="H13" s="528"/>
      <c r="I13" s="518" t="s">
        <v>7</v>
      </c>
      <c r="J13" s="519"/>
      <c r="K13" s="519"/>
      <c r="L13" s="519"/>
      <c r="M13" s="519"/>
      <c r="N13" s="519"/>
      <c r="O13" s="520"/>
      <c r="P13" s="362" t="s">
        <v>265</v>
      </c>
      <c r="Q13" s="363"/>
      <c r="R13" s="363"/>
      <c r="S13" s="363"/>
      <c r="T13" s="363"/>
      <c r="U13" s="363"/>
      <c r="V13" s="364"/>
      <c r="W13" s="362" t="s">
        <v>265</v>
      </c>
      <c r="X13" s="363"/>
      <c r="Y13" s="363"/>
      <c r="Z13" s="363"/>
      <c r="AA13" s="363"/>
      <c r="AB13" s="363"/>
      <c r="AC13" s="364"/>
      <c r="AD13" s="362" t="s">
        <v>265</v>
      </c>
      <c r="AE13" s="363"/>
      <c r="AF13" s="363"/>
      <c r="AG13" s="363"/>
      <c r="AH13" s="363"/>
      <c r="AI13" s="363"/>
      <c r="AJ13" s="364"/>
      <c r="AK13" s="362" t="s">
        <v>265</v>
      </c>
      <c r="AL13" s="363"/>
      <c r="AM13" s="363"/>
      <c r="AN13" s="363"/>
      <c r="AO13" s="363"/>
      <c r="AP13" s="363"/>
      <c r="AQ13" s="364"/>
      <c r="AR13" s="618"/>
      <c r="AS13" s="619"/>
      <c r="AT13" s="619"/>
      <c r="AU13" s="619"/>
      <c r="AV13" s="619"/>
      <c r="AW13" s="619"/>
      <c r="AX13" s="620"/>
    </row>
    <row r="14" spans="1:50" ht="21" customHeight="1" x14ac:dyDescent="0.2">
      <c r="A14" s="249"/>
      <c r="B14" s="250"/>
      <c r="C14" s="250"/>
      <c r="D14" s="250"/>
      <c r="E14" s="250"/>
      <c r="F14" s="251"/>
      <c r="G14" s="529"/>
      <c r="H14" s="530"/>
      <c r="I14" s="395" t="s">
        <v>8</v>
      </c>
      <c r="J14" s="458"/>
      <c r="K14" s="458"/>
      <c r="L14" s="458"/>
      <c r="M14" s="458"/>
      <c r="N14" s="458"/>
      <c r="O14" s="459"/>
      <c r="P14" s="362" t="s">
        <v>265</v>
      </c>
      <c r="Q14" s="363"/>
      <c r="R14" s="363"/>
      <c r="S14" s="363"/>
      <c r="T14" s="363"/>
      <c r="U14" s="363"/>
      <c r="V14" s="364"/>
      <c r="W14" s="362" t="s">
        <v>265</v>
      </c>
      <c r="X14" s="363"/>
      <c r="Y14" s="363"/>
      <c r="Z14" s="363"/>
      <c r="AA14" s="363"/>
      <c r="AB14" s="363"/>
      <c r="AC14" s="364"/>
      <c r="AD14" s="362" t="s">
        <v>265</v>
      </c>
      <c r="AE14" s="363"/>
      <c r="AF14" s="363"/>
      <c r="AG14" s="363"/>
      <c r="AH14" s="363"/>
      <c r="AI14" s="363"/>
      <c r="AJ14" s="364"/>
      <c r="AK14" s="362" t="s">
        <v>265</v>
      </c>
      <c r="AL14" s="363"/>
      <c r="AM14" s="363"/>
      <c r="AN14" s="363"/>
      <c r="AO14" s="363"/>
      <c r="AP14" s="363"/>
      <c r="AQ14" s="364"/>
      <c r="AR14" s="360"/>
      <c r="AS14" s="360"/>
      <c r="AT14" s="360"/>
      <c r="AU14" s="360"/>
      <c r="AV14" s="360"/>
      <c r="AW14" s="360"/>
      <c r="AX14" s="361"/>
    </row>
    <row r="15" spans="1:50" ht="21" customHeight="1" x14ac:dyDescent="0.2">
      <c r="A15" s="249"/>
      <c r="B15" s="250"/>
      <c r="C15" s="250"/>
      <c r="D15" s="250"/>
      <c r="E15" s="250"/>
      <c r="F15" s="251"/>
      <c r="G15" s="529"/>
      <c r="H15" s="530"/>
      <c r="I15" s="395" t="s">
        <v>48</v>
      </c>
      <c r="J15" s="396"/>
      <c r="K15" s="396"/>
      <c r="L15" s="396"/>
      <c r="M15" s="396"/>
      <c r="N15" s="396"/>
      <c r="O15" s="397"/>
      <c r="P15" s="362" t="s">
        <v>265</v>
      </c>
      <c r="Q15" s="363"/>
      <c r="R15" s="363"/>
      <c r="S15" s="363"/>
      <c r="T15" s="363"/>
      <c r="U15" s="363"/>
      <c r="V15" s="364"/>
      <c r="W15" s="362" t="s">
        <v>265</v>
      </c>
      <c r="X15" s="363"/>
      <c r="Y15" s="363"/>
      <c r="Z15" s="363"/>
      <c r="AA15" s="363"/>
      <c r="AB15" s="363"/>
      <c r="AC15" s="364"/>
      <c r="AD15" s="362" t="s">
        <v>265</v>
      </c>
      <c r="AE15" s="363"/>
      <c r="AF15" s="363"/>
      <c r="AG15" s="363"/>
      <c r="AH15" s="363"/>
      <c r="AI15" s="363"/>
      <c r="AJ15" s="364"/>
      <c r="AK15" s="362">
        <v>184</v>
      </c>
      <c r="AL15" s="363"/>
      <c r="AM15" s="363"/>
      <c r="AN15" s="363"/>
      <c r="AO15" s="363"/>
      <c r="AP15" s="363"/>
      <c r="AQ15" s="364"/>
      <c r="AR15" s="439"/>
      <c r="AS15" s="440"/>
      <c r="AT15" s="440"/>
      <c r="AU15" s="440"/>
      <c r="AV15" s="440"/>
      <c r="AW15" s="440"/>
      <c r="AX15" s="457"/>
    </row>
    <row r="16" spans="1:50" ht="21" customHeight="1" x14ac:dyDescent="0.2">
      <c r="A16" s="249"/>
      <c r="B16" s="250"/>
      <c r="C16" s="250"/>
      <c r="D16" s="250"/>
      <c r="E16" s="250"/>
      <c r="F16" s="251"/>
      <c r="G16" s="529"/>
      <c r="H16" s="530"/>
      <c r="I16" s="395" t="s">
        <v>49</v>
      </c>
      <c r="J16" s="396"/>
      <c r="K16" s="396"/>
      <c r="L16" s="396"/>
      <c r="M16" s="396"/>
      <c r="N16" s="396"/>
      <c r="O16" s="397"/>
      <c r="P16" s="362" t="s">
        <v>265</v>
      </c>
      <c r="Q16" s="363"/>
      <c r="R16" s="363"/>
      <c r="S16" s="363"/>
      <c r="T16" s="363"/>
      <c r="U16" s="363"/>
      <c r="V16" s="364"/>
      <c r="W16" s="362" t="s">
        <v>265</v>
      </c>
      <c r="X16" s="363"/>
      <c r="Y16" s="363"/>
      <c r="Z16" s="363"/>
      <c r="AA16" s="363"/>
      <c r="AB16" s="363"/>
      <c r="AC16" s="364"/>
      <c r="AD16" s="362">
        <v>-184</v>
      </c>
      <c r="AE16" s="363"/>
      <c r="AF16" s="363"/>
      <c r="AG16" s="363"/>
      <c r="AH16" s="363"/>
      <c r="AI16" s="363"/>
      <c r="AJ16" s="364"/>
      <c r="AK16" s="362" t="s">
        <v>265</v>
      </c>
      <c r="AL16" s="363"/>
      <c r="AM16" s="363"/>
      <c r="AN16" s="363"/>
      <c r="AO16" s="363"/>
      <c r="AP16" s="363"/>
      <c r="AQ16" s="364"/>
      <c r="AR16" s="623"/>
      <c r="AS16" s="624"/>
      <c r="AT16" s="624"/>
      <c r="AU16" s="624"/>
      <c r="AV16" s="624"/>
      <c r="AW16" s="624"/>
      <c r="AX16" s="625"/>
    </row>
    <row r="17" spans="1:50" ht="24.75" customHeight="1" x14ac:dyDescent="0.2">
      <c r="A17" s="249"/>
      <c r="B17" s="250"/>
      <c r="C17" s="250"/>
      <c r="D17" s="250"/>
      <c r="E17" s="250"/>
      <c r="F17" s="251"/>
      <c r="G17" s="529"/>
      <c r="H17" s="530"/>
      <c r="I17" s="395" t="s">
        <v>47</v>
      </c>
      <c r="J17" s="458"/>
      <c r="K17" s="458"/>
      <c r="L17" s="458"/>
      <c r="M17" s="458"/>
      <c r="N17" s="458"/>
      <c r="O17" s="459"/>
      <c r="P17" s="362" t="s">
        <v>265</v>
      </c>
      <c r="Q17" s="363"/>
      <c r="R17" s="363"/>
      <c r="S17" s="363"/>
      <c r="T17" s="363"/>
      <c r="U17" s="363"/>
      <c r="V17" s="364"/>
      <c r="W17" s="362" t="s">
        <v>265</v>
      </c>
      <c r="X17" s="363"/>
      <c r="Y17" s="363"/>
      <c r="Z17" s="363"/>
      <c r="AA17" s="363"/>
      <c r="AB17" s="363"/>
      <c r="AC17" s="364"/>
      <c r="AD17" s="362">
        <v>954</v>
      </c>
      <c r="AE17" s="363"/>
      <c r="AF17" s="363"/>
      <c r="AG17" s="363"/>
      <c r="AH17" s="363"/>
      <c r="AI17" s="363"/>
      <c r="AJ17" s="364"/>
      <c r="AK17" s="362">
        <v>743</v>
      </c>
      <c r="AL17" s="363"/>
      <c r="AM17" s="363"/>
      <c r="AN17" s="363"/>
      <c r="AO17" s="363"/>
      <c r="AP17" s="363"/>
      <c r="AQ17" s="364"/>
      <c r="AR17" s="616"/>
      <c r="AS17" s="616"/>
      <c r="AT17" s="616"/>
      <c r="AU17" s="616"/>
      <c r="AV17" s="616"/>
      <c r="AW17" s="616"/>
      <c r="AX17" s="617"/>
    </row>
    <row r="18" spans="1:50" ht="24.75" customHeight="1" x14ac:dyDescent="0.2">
      <c r="A18" s="249"/>
      <c r="B18" s="250"/>
      <c r="C18" s="250"/>
      <c r="D18" s="250"/>
      <c r="E18" s="250"/>
      <c r="F18" s="251"/>
      <c r="G18" s="531"/>
      <c r="H18" s="532"/>
      <c r="I18" s="400" t="s">
        <v>19</v>
      </c>
      <c r="J18" s="401"/>
      <c r="K18" s="401"/>
      <c r="L18" s="401"/>
      <c r="M18" s="401"/>
      <c r="N18" s="401"/>
      <c r="O18" s="402"/>
      <c r="P18" s="668">
        <f>SUM(P13:V17)</f>
        <v>0</v>
      </c>
      <c r="Q18" s="669"/>
      <c r="R18" s="669"/>
      <c r="S18" s="669"/>
      <c r="T18" s="669"/>
      <c r="U18" s="669"/>
      <c r="V18" s="670"/>
      <c r="W18" s="668">
        <f>SUM(W13:AC17)</f>
        <v>0</v>
      </c>
      <c r="X18" s="669"/>
      <c r="Y18" s="669"/>
      <c r="Z18" s="669"/>
      <c r="AA18" s="669"/>
      <c r="AB18" s="669"/>
      <c r="AC18" s="670"/>
      <c r="AD18" s="668">
        <f>SUM(AD13:AJ17)</f>
        <v>770</v>
      </c>
      <c r="AE18" s="669"/>
      <c r="AF18" s="669"/>
      <c r="AG18" s="669"/>
      <c r="AH18" s="669"/>
      <c r="AI18" s="669"/>
      <c r="AJ18" s="670"/>
      <c r="AK18" s="668">
        <f>SUM(AK13:AQ17)</f>
        <v>927</v>
      </c>
      <c r="AL18" s="669"/>
      <c r="AM18" s="669"/>
      <c r="AN18" s="669"/>
      <c r="AO18" s="669"/>
      <c r="AP18" s="669"/>
      <c r="AQ18" s="670"/>
      <c r="AR18" s="668">
        <f>SUM(AR13:AX17)</f>
        <v>0</v>
      </c>
      <c r="AS18" s="669"/>
      <c r="AT18" s="669"/>
      <c r="AU18" s="669"/>
      <c r="AV18" s="669"/>
      <c r="AW18" s="669"/>
      <c r="AX18" s="671"/>
    </row>
    <row r="19" spans="1:50" ht="24.75" customHeight="1" x14ac:dyDescent="0.2">
      <c r="A19" s="249"/>
      <c r="B19" s="250"/>
      <c r="C19" s="250"/>
      <c r="D19" s="250"/>
      <c r="E19" s="250"/>
      <c r="F19" s="251"/>
      <c r="G19" s="561" t="s">
        <v>9</v>
      </c>
      <c r="H19" s="562"/>
      <c r="I19" s="562"/>
      <c r="J19" s="562"/>
      <c r="K19" s="562"/>
      <c r="L19" s="562"/>
      <c r="M19" s="562"/>
      <c r="N19" s="562"/>
      <c r="O19" s="562"/>
      <c r="P19" s="439" t="s">
        <v>265</v>
      </c>
      <c r="Q19" s="440"/>
      <c r="R19" s="440"/>
      <c r="S19" s="440"/>
      <c r="T19" s="440"/>
      <c r="U19" s="440"/>
      <c r="V19" s="441"/>
      <c r="W19" s="439" t="s">
        <v>265</v>
      </c>
      <c r="X19" s="440"/>
      <c r="Y19" s="440"/>
      <c r="Z19" s="440"/>
      <c r="AA19" s="440"/>
      <c r="AB19" s="440"/>
      <c r="AC19" s="441"/>
      <c r="AD19" s="439">
        <v>770</v>
      </c>
      <c r="AE19" s="440"/>
      <c r="AF19" s="440"/>
      <c r="AG19" s="440"/>
      <c r="AH19" s="440"/>
      <c r="AI19" s="440"/>
      <c r="AJ19" s="441"/>
      <c r="AK19" s="167"/>
      <c r="AL19" s="167"/>
      <c r="AM19" s="167"/>
      <c r="AN19" s="167"/>
      <c r="AO19" s="167"/>
      <c r="AP19" s="167"/>
      <c r="AQ19" s="167"/>
      <c r="AR19" s="167"/>
      <c r="AS19" s="167"/>
      <c r="AT19" s="167"/>
      <c r="AU19" s="167"/>
      <c r="AV19" s="167"/>
      <c r="AW19" s="167"/>
      <c r="AX19" s="169"/>
    </row>
    <row r="20" spans="1:50" ht="24.75" customHeight="1" x14ac:dyDescent="0.2">
      <c r="A20" s="249"/>
      <c r="B20" s="250"/>
      <c r="C20" s="250"/>
      <c r="D20" s="250"/>
      <c r="E20" s="250"/>
      <c r="F20" s="251"/>
      <c r="G20" s="561" t="s">
        <v>10</v>
      </c>
      <c r="H20" s="562"/>
      <c r="I20" s="562"/>
      <c r="J20" s="562"/>
      <c r="K20" s="562"/>
      <c r="L20" s="562"/>
      <c r="M20" s="562"/>
      <c r="N20" s="562"/>
      <c r="O20" s="562"/>
      <c r="P20" s="172" t="str">
        <f>IF(P18=0, "-", SUM(P19)/P18)</f>
        <v>-</v>
      </c>
      <c r="Q20" s="172"/>
      <c r="R20" s="172"/>
      <c r="S20" s="172"/>
      <c r="T20" s="172"/>
      <c r="U20" s="172"/>
      <c r="V20" s="172"/>
      <c r="W20" s="172" t="str">
        <f t="shared" ref="W20" si="0">IF(W18=0, "-", SUM(W19)/W18)</f>
        <v>-</v>
      </c>
      <c r="X20" s="172"/>
      <c r="Y20" s="172"/>
      <c r="Z20" s="172"/>
      <c r="AA20" s="172"/>
      <c r="AB20" s="172"/>
      <c r="AC20" s="172"/>
      <c r="AD20" s="172">
        <f t="shared" ref="AD20" si="1">IF(AD18=0, "-", SUM(AD19)/AD18)</f>
        <v>1</v>
      </c>
      <c r="AE20" s="172"/>
      <c r="AF20" s="172"/>
      <c r="AG20" s="172"/>
      <c r="AH20" s="172"/>
      <c r="AI20" s="172"/>
      <c r="AJ20" s="172"/>
      <c r="AK20" s="167"/>
      <c r="AL20" s="167"/>
      <c r="AM20" s="167"/>
      <c r="AN20" s="167"/>
      <c r="AO20" s="167"/>
      <c r="AP20" s="167"/>
      <c r="AQ20" s="168"/>
      <c r="AR20" s="168"/>
      <c r="AS20" s="168"/>
      <c r="AT20" s="168"/>
      <c r="AU20" s="167"/>
      <c r="AV20" s="167"/>
      <c r="AW20" s="167"/>
      <c r="AX20" s="169"/>
    </row>
    <row r="21" spans="1:50" ht="25.5" customHeight="1" x14ac:dyDescent="0.2">
      <c r="A21" s="252"/>
      <c r="B21" s="253"/>
      <c r="C21" s="253"/>
      <c r="D21" s="253"/>
      <c r="E21" s="253"/>
      <c r="F21" s="254"/>
      <c r="G21" s="170" t="s">
        <v>227</v>
      </c>
      <c r="H21" s="171"/>
      <c r="I21" s="171"/>
      <c r="J21" s="171"/>
      <c r="K21" s="171"/>
      <c r="L21" s="171"/>
      <c r="M21" s="171"/>
      <c r="N21" s="171"/>
      <c r="O21" s="171"/>
      <c r="P21" s="172" t="e">
        <f>IF(P19=0, "-", SUM(P19)/SUM(P13,P14))</f>
        <v>#DIV/0!</v>
      </c>
      <c r="Q21" s="172"/>
      <c r="R21" s="172"/>
      <c r="S21" s="172"/>
      <c r="T21" s="172"/>
      <c r="U21" s="172"/>
      <c r="V21" s="172"/>
      <c r="W21" s="172" t="e">
        <f t="shared" ref="W21" si="2">IF(W19=0, "-", SUM(W19)/SUM(W13,W14))</f>
        <v>#DIV/0!</v>
      </c>
      <c r="X21" s="172"/>
      <c r="Y21" s="172"/>
      <c r="Z21" s="172"/>
      <c r="AA21" s="172"/>
      <c r="AB21" s="172"/>
      <c r="AC21" s="172"/>
      <c r="AD21" s="172" t="e">
        <f t="shared" ref="AD21" si="3">IF(AD19=0, "-", SUM(AD19)/SUM(AD13,AD14))</f>
        <v>#DIV/0!</v>
      </c>
      <c r="AE21" s="172"/>
      <c r="AF21" s="172"/>
      <c r="AG21" s="172"/>
      <c r="AH21" s="172"/>
      <c r="AI21" s="172"/>
      <c r="AJ21" s="172"/>
      <c r="AK21" s="167"/>
      <c r="AL21" s="167"/>
      <c r="AM21" s="167"/>
      <c r="AN21" s="167"/>
      <c r="AO21" s="167"/>
      <c r="AP21" s="167"/>
      <c r="AQ21" s="168"/>
      <c r="AR21" s="168"/>
      <c r="AS21" s="168"/>
      <c r="AT21" s="168"/>
      <c r="AU21" s="167"/>
      <c r="AV21" s="167"/>
      <c r="AW21" s="167"/>
      <c r="AX21" s="169"/>
    </row>
    <row r="22" spans="1:50" ht="18.75" customHeight="1" x14ac:dyDescent="0.2">
      <c r="A22" s="679" t="s">
        <v>560</v>
      </c>
      <c r="B22" s="680"/>
      <c r="C22" s="680"/>
      <c r="D22" s="680"/>
      <c r="E22" s="680"/>
      <c r="F22" s="681"/>
      <c r="G22" s="255" t="s">
        <v>214</v>
      </c>
      <c r="H22" s="256"/>
      <c r="I22" s="256"/>
      <c r="J22" s="256"/>
      <c r="K22" s="256"/>
      <c r="L22" s="256"/>
      <c r="M22" s="256"/>
      <c r="N22" s="256"/>
      <c r="O22" s="257"/>
      <c r="P22" s="660" t="s">
        <v>558</v>
      </c>
      <c r="Q22" s="256"/>
      <c r="R22" s="256"/>
      <c r="S22" s="256"/>
      <c r="T22" s="256"/>
      <c r="U22" s="256"/>
      <c r="V22" s="257"/>
      <c r="W22" s="660" t="s">
        <v>559</v>
      </c>
      <c r="X22" s="256"/>
      <c r="Y22" s="256"/>
      <c r="Z22" s="256"/>
      <c r="AA22" s="256"/>
      <c r="AB22" s="256"/>
      <c r="AC22" s="257"/>
      <c r="AD22" s="660" t="s">
        <v>213</v>
      </c>
      <c r="AE22" s="256"/>
      <c r="AF22" s="256"/>
      <c r="AG22" s="256"/>
      <c r="AH22" s="256"/>
      <c r="AI22" s="256"/>
      <c r="AJ22" s="256"/>
      <c r="AK22" s="256"/>
      <c r="AL22" s="256"/>
      <c r="AM22" s="256"/>
      <c r="AN22" s="256"/>
      <c r="AO22" s="256"/>
      <c r="AP22" s="256"/>
      <c r="AQ22" s="256"/>
      <c r="AR22" s="256"/>
      <c r="AS22" s="256"/>
      <c r="AT22" s="256"/>
      <c r="AU22" s="256"/>
      <c r="AV22" s="256"/>
      <c r="AW22" s="256"/>
      <c r="AX22" s="688"/>
    </row>
    <row r="23" spans="1:50" ht="25.5" customHeight="1" x14ac:dyDescent="0.2">
      <c r="A23" s="682"/>
      <c r="B23" s="683"/>
      <c r="C23" s="683"/>
      <c r="D23" s="683"/>
      <c r="E23" s="683"/>
      <c r="F23" s="684"/>
      <c r="G23" s="676" t="s">
        <v>265</v>
      </c>
      <c r="H23" s="677"/>
      <c r="I23" s="677"/>
      <c r="J23" s="677"/>
      <c r="K23" s="677"/>
      <c r="L23" s="677"/>
      <c r="M23" s="677"/>
      <c r="N23" s="677"/>
      <c r="O23" s="678"/>
      <c r="P23" s="618" t="s">
        <v>265</v>
      </c>
      <c r="Q23" s="619"/>
      <c r="R23" s="619"/>
      <c r="S23" s="619"/>
      <c r="T23" s="619"/>
      <c r="U23" s="619"/>
      <c r="V23" s="661"/>
      <c r="W23" s="618" t="s">
        <v>265</v>
      </c>
      <c r="X23" s="619"/>
      <c r="Y23" s="619"/>
      <c r="Z23" s="619"/>
      <c r="AA23" s="619"/>
      <c r="AB23" s="619"/>
      <c r="AC23" s="661"/>
      <c r="AD23" s="689"/>
      <c r="AE23" s="690"/>
      <c r="AF23" s="690"/>
      <c r="AG23" s="690"/>
      <c r="AH23" s="690"/>
      <c r="AI23" s="690"/>
      <c r="AJ23" s="690"/>
      <c r="AK23" s="690"/>
      <c r="AL23" s="690"/>
      <c r="AM23" s="690"/>
      <c r="AN23" s="690"/>
      <c r="AO23" s="690"/>
      <c r="AP23" s="690"/>
      <c r="AQ23" s="690"/>
      <c r="AR23" s="690"/>
      <c r="AS23" s="690"/>
      <c r="AT23" s="690"/>
      <c r="AU23" s="690"/>
      <c r="AV23" s="690"/>
      <c r="AW23" s="690"/>
      <c r="AX23" s="691"/>
    </row>
    <row r="24" spans="1:50" ht="25.5" customHeight="1" thickBot="1" x14ac:dyDescent="0.25">
      <c r="A24" s="685"/>
      <c r="B24" s="686"/>
      <c r="C24" s="686"/>
      <c r="D24" s="686"/>
      <c r="E24" s="686"/>
      <c r="F24" s="687"/>
      <c r="G24" s="662" t="s">
        <v>215</v>
      </c>
      <c r="H24" s="663"/>
      <c r="I24" s="663"/>
      <c r="J24" s="663"/>
      <c r="K24" s="663"/>
      <c r="L24" s="663"/>
      <c r="M24" s="663"/>
      <c r="N24" s="663"/>
      <c r="O24" s="664"/>
      <c r="P24" s="655" t="str">
        <f>AK13</f>
        <v>-</v>
      </c>
      <c r="Q24" s="656"/>
      <c r="R24" s="656"/>
      <c r="S24" s="656"/>
      <c r="T24" s="656"/>
      <c r="U24" s="656"/>
      <c r="V24" s="657"/>
      <c r="W24" s="655">
        <f>AR13</f>
        <v>0</v>
      </c>
      <c r="X24" s="656"/>
      <c r="Y24" s="656"/>
      <c r="Z24" s="656"/>
      <c r="AA24" s="656"/>
      <c r="AB24" s="656"/>
      <c r="AC24" s="657"/>
      <c r="AD24" s="692"/>
      <c r="AE24" s="692"/>
      <c r="AF24" s="692"/>
      <c r="AG24" s="692"/>
      <c r="AH24" s="692"/>
      <c r="AI24" s="692"/>
      <c r="AJ24" s="692"/>
      <c r="AK24" s="692"/>
      <c r="AL24" s="692"/>
      <c r="AM24" s="692"/>
      <c r="AN24" s="692"/>
      <c r="AO24" s="692"/>
      <c r="AP24" s="692"/>
      <c r="AQ24" s="692"/>
      <c r="AR24" s="692"/>
      <c r="AS24" s="692"/>
      <c r="AT24" s="692"/>
      <c r="AU24" s="692"/>
      <c r="AV24" s="692"/>
      <c r="AW24" s="692"/>
      <c r="AX24" s="693"/>
    </row>
    <row r="25" spans="1:50" ht="18.75" customHeight="1" x14ac:dyDescent="0.2">
      <c r="A25" s="544" t="s">
        <v>224</v>
      </c>
      <c r="B25" s="545"/>
      <c r="C25" s="545"/>
      <c r="D25" s="545"/>
      <c r="E25" s="545"/>
      <c r="F25" s="546"/>
      <c r="G25" s="409" t="s">
        <v>138</v>
      </c>
      <c r="H25" s="410"/>
      <c r="I25" s="410"/>
      <c r="J25" s="410"/>
      <c r="K25" s="410"/>
      <c r="L25" s="410"/>
      <c r="M25" s="410"/>
      <c r="N25" s="410"/>
      <c r="O25" s="411"/>
      <c r="P25" s="512" t="s">
        <v>56</v>
      </c>
      <c r="Q25" s="410"/>
      <c r="R25" s="410"/>
      <c r="S25" s="410"/>
      <c r="T25" s="410"/>
      <c r="U25" s="410"/>
      <c r="V25" s="410"/>
      <c r="W25" s="410"/>
      <c r="X25" s="411"/>
      <c r="Y25" s="504"/>
      <c r="Z25" s="505"/>
      <c r="AA25" s="506"/>
      <c r="AB25" s="429" t="s">
        <v>11</v>
      </c>
      <c r="AC25" s="514"/>
      <c r="AD25" s="515"/>
      <c r="AE25" s="429" t="s">
        <v>252</v>
      </c>
      <c r="AF25" s="514"/>
      <c r="AG25" s="514"/>
      <c r="AH25" s="515"/>
      <c r="AI25" s="428" t="s">
        <v>269</v>
      </c>
      <c r="AJ25" s="428"/>
      <c r="AK25" s="428"/>
      <c r="AL25" s="429"/>
      <c r="AM25" s="428" t="s">
        <v>366</v>
      </c>
      <c r="AN25" s="428"/>
      <c r="AO25" s="428"/>
      <c r="AP25" s="429"/>
      <c r="AQ25" s="406" t="s">
        <v>169</v>
      </c>
      <c r="AR25" s="407"/>
      <c r="AS25" s="407"/>
      <c r="AT25" s="408"/>
      <c r="AU25" s="410" t="s">
        <v>128</v>
      </c>
      <c r="AV25" s="410"/>
      <c r="AW25" s="410"/>
      <c r="AX25" s="432"/>
    </row>
    <row r="26" spans="1:50" ht="18.75" customHeight="1" x14ac:dyDescent="0.2">
      <c r="A26" s="547"/>
      <c r="B26" s="548"/>
      <c r="C26" s="548"/>
      <c r="D26" s="548"/>
      <c r="E26" s="548"/>
      <c r="F26" s="549"/>
      <c r="G26" s="412"/>
      <c r="H26" s="413"/>
      <c r="I26" s="413"/>
      <c r="J26" s="413"/>
      <c r="K26" s="413"/>
      <c r="L26" s="413"/>
      <c r="M26" s="413"/>
      <c r="N26" s="413"/>
      <c r="O26" s="414"/>
      <c r="P26" s="513"/>
      <c r="Q26" s="413"/>
      <c r="R26" s="413"/>
      <c r="S26" s="413"/>
      <c r="T26" s="413"/>
      <c r="U26" s="413"/>
      <c r="V26" s="413"/>
      <c r="W26" s="413"/>
      <c r="X26" s="414"/>
      <c r="Y26" s="507"/>
      <c r="Z26" s="508"/>
      <c r="AA26" s="509"/>
      <c r="AB26" s="431"/>
      <c r="AC26" s="516"/>
      <c r="AD26" s="517"/>
      <c r="AE26" s="431"/>
      <c r="AF26" s="516"/>
      <c r="AG26" s="516"/>
      <c r="AH26" s="517"/>
      <c r="AI26" s="430"/>
      <c r="AJ26" s="430"/>
      <c r="AK26" s="430"/>
      <c r="AL26" s="431"/>
      <c r="AM26" s="430"/>
      <c r="AN26" s="430"/>
      <c r="AO26" s="430"/>
      <c r="AP26" s="431"/>
      <c r="AQ26" s="571"/>
      <c r="AR26" s="572"/>
      <c r="AS26" s="464" t="s">
        <v>170</v>
      </c>
      <c r="AT26" s="465"/>
      <c r="AU26" s="610">
        <v>4</v>
      </c>
      <c r="AV26" s="610"/>
      <c r="AW26" s="413" t="s">
        <v>166</v>
      </c>
      <c r="AX26" s="711"/>
    </row>
    <row r="27" spans="1:50" ht="32.1" customHeight="1" x14ac:dyDescent="0.2">
      <c r="A27" s="550"/>
      <c r="B27" s="548"/>
      <c r="C27" s="548"/>
      <c r="D27" s="548"/>
      <c r="E27" s="548"/>
      <c r="F27" s="549"/>
      <c r="G27" s="533" t="s">
        <v>566</v>
      </c>
      <c r="H27" s="534"/>
      <c r="I27" s="534"/>
      <c r="J27" s="534"/>
      <c r="K27" s="534"/>
      <c r="L27" s="534"/>
      <c r="M27" s="534"/>
      <c r="N27" s="534"/>
      <c r="O27" s="535"/>
      <c r="P27" s="236" t="s">
        <v>567</v>
      </c>
      <c r="Q27" s="236"/>
      <c r="R27" s="236"/>
      <c r="S27" s="236"/>
      <c r="T27" s="236"/>
      <c r="U27" s="236"/>
      <c r="V27" s="236"/>
      <c r="W27" s="236"/>
      <c r="X27" s="237"/>
      <c r="Y27" s="152" t="s">
        <v>12</v>
      </c>
      <c r="Z27" s="510"/>
      <c r="AA27" s="511"/>
      <c r="AB27" s="234" t="s">
        <v>568</v>
      </c>
      <c r="AC27" s="234"/>
      <c r="AD27" s="234"/>
      <c r="AE27" s="177" t="s">
        <v>606</v>
      </c>
      <c r="AF27" s="178"/>
      <c r="AG27" s="178"/>
      <c r="AH27" s="178"/>
      <c r="AI27" s="177" t="s">
        <v>606</v>
      </c>
      <c r="AJ27" s="178"/>
      <c r="AK27" s="178"/>
      <c r="AL27" s="178"/>
      <c r="AM27" s="177">
        <v>12729</v>
      </c>
      <c r="AN27" s="178"/>
      <c r="AO27" s="178"/>
      <c r="AP27" s="178"/>
      <c r="AQ27" s="614"/>
      <c r="AR27" s="101"/>
      <c r="AS27" s="101"/>
      <c r="AT27" s="615"/>
      <c r="AU27" s="178"/>
      <c r="AV27" s="178"/>
      <c r="AW27" s="178"/>
      <c r="AX27" s="179"/>
    </row>
    <row r="28" spans="1:50" ht="32.1" customHeight="1" x14ac:dyDescent="0.2">
      <c r="A28" s="551"/>
      <c r="B28" s="552"/>
      <c r="C28" s="552"/>
      <c r="D28" s="552"/>
      <c r="E28" s="552"/>
      <c r="F28" s="553"/>
      <c r="G28" s="536"/>
      <c r="H28" s="537"/>
      <c r="I28" s="537"/>
      <c r="J28" s="537"/>
      <c r="K28" s="537"/>
      <c r="L28" s="537"/>
      <c r="M28" s="537"/>
      <c r="N28" s="537"/>
      <c r="O28" s="538"/>
      <c r="P28" s="317"/>
      <c r="Q28" s="317"/>
      <c r="R28" s="317"/>
      <c r="S28" s="317"/>
      <c r="T28" s="317"/>
      <c r="U28" s="317"/>
      <c r="V28" s="317"/>
      <c r="W28" s="317"/>
      <c r="X28" s="433"/>
      <c r="Y28" s="324" t="s">
        <v>51</v>
      </c>
      <c r="Z28" s="192"/>
      <c r="AA28" s="193"/>
      <c r="AB28" s="554" t="s">
        <v>568</v>
      </c>
      <c r="AC28" s="554"/>
      <c r="AD28" s="554"/>
      <c r="AE28" s="177" t="s">
        <v>606</v>
      </c>
      <c r="AF28" s="178"/>
      <c r="AG28" s="178"/>
      <c r="AH28" s="178"/>
      <c r="AI28" s="177" t="s">
        <v>606</v>
      </c>
      <c r="AJ28" s="178"/>
      <c r="AK28" s="178"/>
      <c r="AL28" s="178"/>
      <c r="AM28" s="177">
        <v>9000</v>
      </c>
      <c r="AN28" s="178"/>
      <c r="AO28" s="178"/>
      <c r="AP28" s="178"/>
      <c r="AQ28" s="614"/>
      <c r="AR28" s="101"/>
      <c r="AS28" s="101"/>
      <c r="AT28" s="615"/>
      <c r="AU28" s="178">
        <v>10000</v>
      </c>
      <c r="AV28" s="178"/>
      <c r="AW28" s="178"/>
      <c r="AX28" s="179"/>
    </row>
    <row r="29" spans="1:50" ht="32.1" customHeight="1" thickBot="1" x14ac:dyDescent="0.25">
      <c r="A29" s="550"/>
      <c r="B29" s="548"/>
      <c r="C29" s="548"/>
      <c r="D29" s="548"/>
      <c r="E29" s="548"/>
      <c r="F29" s="549"/>
      <c r="G29" s="539"/>
      <c r="H29" s="540"/>
      <c r="I29" s="540"/>
      <c r="J29" s="540"/>
      <c r="K29" s="540"/>
      <c r="L29" s="540"/>
      <c r="M29" s="540"/>
      <c r="N29" s="540"/>
      <c r="O29" s="541"/>
      <c r="P29" s="120"/>
      <c r="Q29" s="120"/>
      <c r="R29" s="120"/>
      <c r="S29" s="120"/>
      <c r="T29" s="120"/>
      <c r="U29" s="120"/>
      <c r="V29" s="120"/>
      <c r="W29" s="120"/>
      <c r="X29" s="238"/>
      <c r="Y29" s="324" t="s">
        <v>13</v>
      </c>
      <c r="Z29" s="192"/>
      <c r="AA29" s="193"/>
      <c r="AB29" s="325" t="s">
        <v>167</v>
      </c>
      <c r="AC29" s="325"/>
      <c r="AD29" s="325"/>
      <c r="AE29" s="177" t="s">
        <v>606</v>
      </c>
      <c r="AF29" s="178"/>
      <c r="AG29" s="178"/>
      <c r="AH29" s="178"/>
      <c r="AI29" s="177" t="s">
        <v>606</v>
      </c>
      <c r="AJ29" s="178"/>
      <c r="AK29" s="178"/>
      <c r="AL29" s="178"/>
      <c r="AM29" s="177">
        <f>AM27/AM28*100</f>
        <v>141.43333333333334</v>
      </c>
      <c r="AN29" s="178"/>
      <c r="AO29" s="178"/>
      <c r="AP29" s="178"/>
      <c r="AQ29" s="614"/>
      <c r="AR29" s="101"/>
      <c r="AS29" s="101"/>
      <c r="AT29" s="615"/>
      <c r="AU29" s="178"/>
      <c r="AV29" s="178"/>
      <c r="AW29" s="178"/>
      <c r="AX29" s="179"/>
    </row>
    <row r="30" spans="1:50" ht="31.5" customHeight="1" x14ac:dyDescent="0.2">
      <c r="A30" s="223" t="s">
        <v>225</v>
      </c>
      <c r="B30" s="224"/>
      <c r="C30" s="224"/>
      <c r="D30" s="224"/>
      <c r="E30" s="224"/>
      <c r="F30" s="225"/>
      <c r="G30" s="232" t="s">
        <v>57</v>
      </c>
      <c r="H30" s="232"/>
      <c r="I30" s="232"/>
      <c r="J30" s="232"/>
      <c r="K30" s="232"/>
      <c r="L30" s="232"/>
      <c r="M30" s="232"/>
      <c r="N30" s="232"/>
      <c r="O30" s="232"/>
      <c r="P30" s="232"/>
      <c r="Q30" s="232"/>
      <c r="R30" s="232"/>
      <c r="S30" s="232"/>
      <c r="T30" s="232"/>
      <c r="U30" s="232"/>
      <c r="V30" s="232"/>
      <c r="W30" s="232"/>
      <c r="X30" s="233"/>
      <c r="Y30" s="504"/>
      <c r="Z30" s="505"/>
      <c r="AA30" s="506"/>
      <c r="AB30" s="235" t="s">
        <v>11</v>
      </c>
      <c r="AC30" s="235"/>
      <c r="AD30" s="235"/>
      <c r="AE30" s="214" t="s">
        <v>252</v>
      </c>
      <c r="AF30" s="215"/>
      <c r="AG30" s="215"/>
      <c r="AH30" s="216"/>
      <c r="AI30" s="214" t="s">
        <v>269</v>
      </c>
      <c r="AJ30" s="215"/>
      <c r="AK30" s="215"/>
      <c r="AL30" s="216"/>
      <c r="AM30" s="214" t="s">
        <v>366</v>
      </c>
      <c r="AN30" s="215"/>
      <c r="AO30" s="215"/>
      <c r="AP30" s="216"/>
      <c r="AQ30" s="173" t="s">
        <v>274</v>
      </c>
      <c r="AR30" s="174"/>
      <c r="AS30" s="174"/>
      <c r="AT30" s="175"/>
      <c r="AU30" s="173" t="s">
        <v>398</v>
      </c>
      <c r="AV30" s="174"/>
      <c r="AW30" s="174"/>
      <c r="AX30" s="176"/>
    </row>
    <row r="31" spans="1:50" ht="23.25" customHeight="1" x14ac:dyDescent="0.2">
      <c r="A31" s="226"/>
      <c r="B31" s="227"/>
      <c r="C31" s="227"/>
      <c r="D31" s="227"/>
      <c r="E31" s="227"/>
      <c r="F31" s="228"/>
      <c r="G31" s="236" t="s">
        <v>569</v>
      </c>
      <c r="H31" s="236"/>
      <c r="I31" s="236"/>
      <c r="J31" s="236"/>
      <c r="K31" s="236"/>
      <c r="L31" s="236"/>
      <c r="M31" s="236"/>
      <c r="N31" s="236"/>
      <c r="O31" s="236"/>
      <c r="P31" s="236"/>
      <c r="Q31" s="236"/>
      <c r="R31" s="236"/>
      <c r="S31" s="236"/>
      <c r="T31" s="236"/>
      <c r="U31" s="236"/>
      <c r="V31" s="236"/>
      <c r="W31" s="236"/>
      <c r="X31" s="237"/>
      <c r="Y31" s="239" t="s">
        <v>52</v>
      </c>
      <c r="Z31" s="240"/>
      <c r="AA31" s="241"/>
      <c r="AB31" s="234" t="s">
        <v>570</v>
      </c>
      <c r="AC31" s="234"/>
      <c r="AD31" s="234"/>
      <c r="AE31" s="177" t="s">
        <v>606</v>
      </c>
      <c r="AF31" s="178"/>
      <c r="AG31" s="178"/>
      <c r="AH31" s="242"/>
      <c r="AI31" s="177" t="s">
        <v>606</v>
      </c>
      <c r="AJ31" s="178"/>
      <c r="AK31" s="178"/>
      <c r="AL31" s="242"/>
      <c r="AM31" s="147">
        <v>86</v>
      </c>
      <c r="AN31" s="147"/>
      <c r="AO31" s="147"/>
      <c r="AP31" s="147"/>
      <c r="AQ31" s="147"/>
      <c r="AR31" s="147"/>
      <c r="AS31" s="147"/>
      <c r="AT31" s="147"/>
      <c r="AU31" s="177"/>
      <c r="AV31" s="178"/>
      <c r="AW31" s="178"/>
      <c r="AX31" s="179"/>
    </row>
    <row r="32" spans="1:50" ht="23.1" customHeight="1" x14ac:dyDescent="0.2">
      <c r="A32" s="229"/>
      <c r="B32" s="230"/>
      <c r="C32" s="230"/>
      <c r="D32" s="230"/>
      <c r="E32" s="230"/>
      <c r="F32" s="231"/>
      <c r="G32" s="120"/>
      <c r="H32" s="120"/>
      <c r="I32" s="120"/>
      <c r="J32" s="120"/>
      <c r="K32" s="120"/>
      <c r="L32" s="120"/>
      <c r="M32" s="120"/>
      <c r="N32" s="120"/>
      <c r="O32" s="120"/>
      <c r="P32" s="120"/>
      <c r="Q32" s="120"/>
      <c r="R32" s="120"/>
      <c r="S32" s="120"/>
      <c r="T32" s="120"/>
      <c r="U32" s="120"/>
      <c r="V32" s="120"/>
      <c r="W32" s="120"/>
      <c r="X32" s="238"/>
      <c r="Y32" s="194" t="s">
        <v>53</v>
      </c>
      <c r="Z32" s="153"/>
      <c r="AA32" s="154"/>
      <c r="AB32" s="234" t="s">
        <v>570</v>
      </c>
      <c r="AC32" s="234"/>
      <c r="AD32" s="234"/>
      <c r="AE32" s="147" t="s">
        <v>606</v>
      </c>
      <c r="AF32" s="147"/>
      <c r="AG32" s="147"/>
      <c r="AH32" s="147"/>
      <c r="AI32" s="147" t="s">
        <v>606</v>
      </c>
      <c r="AJ32" s="147"/>
      <c r="AK32" s="147"/>
      <c r="AL32" s="147"/>
      <c r="AM32" s="147">
        <v>84</v>
      </c>
      <c r="AN32" s="147"/>
      <c r="AO32" s="147"/>
      <c r="AP32" s="147"/>
      <c r="AQ32" s="147">
        <v>90</v>
      </c>
      <c r="AR32" s="147"/>
      <c r="AS32" s="147"/>
      <c r="AT32" s="147"/>
      <c r="AU32" s="123">
        <v>94</v>
      </c>
      <c r="AV32" s="124"/>
      <c r="AW32" s="124"/>
      <c r="AX32" s="125"/>
    </row>
    <row r="33" spans="1:51" ht="23.25" customHeight="1" x14ac:dyDescent="0.2">
      <c r="A33" s="183" t="s">
        <v>14</v>
      </c>
      <c r="B33" s="184"/>
      <c r="C33" s="184"/>
      <c r="D33" s="184"/>
      <c r="E33" s="184"/>
      <c r="F33" s="185"/>
      <c r="G33" s="192" t="s">
        <v>15</v>
      </c>
      <c r="H33" s="192"/>
      <c r="I33" s="192"/>
      <c r="J33" s="192"/>
      <c r="K33" s="192"/>
      <c r="L33" s="192"/>
      <c r="M33" s="192"/>
      <c r="N33" s="192"/>
      <c r="O33" s="192"/>
      <c r="P33" s="192"/>
      <c r="Q33" s="192"/>
      <c r="R33" s="192"/>
      <c r="S33" s="192"/>
      <c r="T33" s="192"/>
      <c r="U33" s="192"/>
      <c r="V33" s="192"/>
      <c r="W33" s="192"/>
      <c r="X33" s="193"/>
      <c r="Y33" s="417"/>
      <c r="Z33" s="418"/>
      <c r="AA33" s="419"/>
      <c r="AB33" s="324" t="s">
        <v>11</v>
      </c>
      <c r="AC33" s="192"/>
      <c r="AD33" s="193"/>
      <c r="AE33" s="148" t="s">
        <v>252</v>
      </c>
      <c r="AF33" s="148"/>
      <c r="AG33" s="148"/>
      <c r="AH33" s="148"/>
      <c r="AI33" s="148" t="s">
        <v>269</v>
      </c>
      <c r="AJ33" s="148"/>
      <c r="AK33" s="148"/>
      <c r="AL33" s="148"/>
      <c r="AM33" s="148" t="s">
        <v>366</v>
      </c>
      <c r="AN33" s="148"/>
      <c r="AO33" s="148"/>
      <c r="AP33" s="148"/>
      <c r="AQ33" s="144" t="s">
        <v>399</v>
      </c>
      <c r="AR33" s="145"/>
      <c r="AS33" s="145"/>
      <c r="AT33" s="145"/>
      <c r="AU33" s="145"/>
      <c r="AV33" s="145"/>
      <c r="AW33" s="145"/>
      <c r="AX33" s="146"/>
    </row>
    <row r="34" spans="1:51" ht="23.25" customHeight="1" x14ac:dyDescent="0.2">
      <c r="A34" s="186"/>
      <c r="B34" s="187"/>
      <c r="C34" s="187"/>
      <c r="D34" s="187"/>
      <c r="E34" s="187"/>
      <c r="F34" s="188"/>
      <c r="G34" s="351" t="s">
        <v>571</v>
      </c>
      <c r="H34" s="351"/>
      <c r="I34" s="351"/>
      <c r="J34" s="351"/>
      <c r="K34" s="351"/>
      <c r="L34" s="351"/>
      <c r="M34" s="351"/>
      <c r="N34" s="351"/>
      <c r="O34" s="351"/>
      <c r="P34" s="351"/>
      <c r="Q34" s="351"/>
      <c r="R34" s="351"/>
      <c r="S34" s="351"/>
      <c r="T34" s="351"/>
      <c r="U34" s="351"/>
      <c r="V34" s="351"/>
      <c r="W34" s="351"/>
      <c r="X34" s="351"/>
      <c r="Y34" s="353" t="s">
        <v>14</v>
      </c>
      <c r="Z34" s="354"/>
      <c r="AA34" s="355"/>
      <c r="AB34" s="149" t="s">
        <v>572</v>
      </c>
      <c r="AC34" s="150"/>
      <c r="AD34" s="151"/>
      <c r="AE34" s="147" t="s">
        <v>265</v>
      </c>
      <c r="AF34" s="147"/>
      <c r="AG34" s="147"/>
      <c r="AH34" s="147"/>
      <c r="AI34" s="147" t="s">
        <v>265</v>
      </c>
      <c r="AJ34" s="147"/>
      <c r="AK34" s="147"/>
      <c r="AL34" s="147"/>
      <c r="AM34" s="147">
        <f>770112/127287</f>
        <v>6.0502015131160292</v>
      </c>
      <c r="AN34" s="147"/>
      <c r="AO34" s="147"/>
      <c r="AP34" s="147"/>
      <c r="AQ34" s="177" t="s">
        <v>265</v>
      </c>
      <c r="AR34" s="178"/>
      <c r="AS34" s="178"/>
      <c r="AT34" s="178"/>
      <c r="AU34" s="178"/>
      <c r="AV34" s="178"/>
      <c r="AW34" s="178"/>
      <c r="AX34" s="179"/>
    </row>
    <row r="35" spans="1:51" ht="46.5" customHeight="1" thickBot="1" x14ac:dyDescent="0.25">
      <c r="A35" s="189"/>
      <c r="B35" s="190"/>
      <c r="C35" s="190"/>
      <c r="D35" s="190"/>
      <c r="E35" s="190"/>
      <c r="F35" s="191"/>
      <c r="G35" s="352"/>
      <c r="H35" s="352"/>
      <c r="I35" s="352"/>
      <c r="J35" s="352"/>
      <c r="K35" s="352"/>
      <c r="L35" s="352"/>
      <c r="M35" s="352"/>
      <c r="N35" s="352"/>
      <c r="O35" s="352"/>
      <c r="P35" s="352"/>
      <c r="Q35" s="352"/>
      <c r="R35" s="352"/>
      <c r="S35" s="352"/>
      <c r="T35" s="352"/>
      <c r="U35" s="352"/>
      <c r="V35" s="352"/>
      <c r="W35" s="352"/>
      <c r="X35" s="352"/>
      <c r="Y35" s="152" t="s">
        <v>46</v>
      </c>
      <c r="Z35" s="153"/>
      <c r="AA35" s="154"/>
      <c r="AB35" s="155" t="s">
        <v>573</v>
      </c>
      <c r="AC35" s="156"/>
      <c r="AD35" s="157"/>
      <c r="AE35" s="141" t="s">
        <v>265</v>
      </c>
      <c r="AF35" s="142"/>
      <c r="AG35" s="142"/>
      <c r="AH35" s="142"/>
      <c r="AI35" s="141" t="s">
        <v>265</v>
      </c>
      <c r="AJ35" s="142"/>
      <c r="AK35" s="142"/>
      <c r="AL35" s="142"/>
      <c r="AM35" s="141" t="s">
        <v>597</v>
      </c>
      <c r="AN35" s="142"/>
      <c r="AO35" s="142"/>
      <c r="AP35" s="142"/>
      <c r="AQ35" s="142" t="s">
        <v>265</v>
      </c>
      <c r="AR35" s="142"/>
      <c r="AS35" s="142"/>
      <c r="AT35" s="142"/>
      <c r="AU35" s="142"/>
      <c r="AV35" s="142"/>
      <c r="AW35" s="142"/>
      <c r="AX35" s="143"/>
    </row>
    <row r="36" spans="1:51" ht="45" customHeight="1" x14ac:dyDescent="0.2">
      <c r="A36" s="81" t="s">
        <v>264</v>
      </c>
      <c r="B36" s="82"/>
      <c r="C36" s="137" t="s">
        <v>171</v>
      </c>
      <c r="D36" s="82"/>
      <c r="E36" s="703" t="s">
        <v>188</v>
      </c>
      <c r="F36" s="704"/>
      <c r="G36" s="705" t="s">
        <v>639</v>
      </c>
      <c r="H36" s="706"/>
      <c r="I36" s="706"/>
      <c r="J36" s="706"/>
      <c r="K36" s="706"/>
      <c r="L36" s="706"/>
      <c r="M36" s="706"/>
      <c r="N36" s="706"/>
      <c r="O36" s="706"/>
      <c r="P36" s="706"/>
      <c r="Q36" s="706"/>
      <c r="R36" s="706"/>
      <c r="S36" s="706"/>
      <c r="T36" s="706"/>
      <c r="U36" s="706"/>
      <c r="V36" s="706"/>
      <c r="W36" s="706"/>
      <c r="X36" s="706"/>
      <c r="Y36" s="706"/>
      <c r="Z36" s="706"/>
      <c r="AA36" s="706"/>
      <c r="AB36" s="706"/>
      <c r="AC36" s="706"/>
      <c r="AD36" s="706"/>
      <c r="AE36" s="706"/>
      <c r="AF36" s="706"/>
      <c r="AG36" s="706"/>
      <c r="AH36" s="706"/>
      <c r="AI36" s="706"/>
      <c r="AJ36" s="706"/>
      <c r="AK36" s="706"/>
      <c r="AL36" s="706"/>
      <c r="AM36" s="706"/>
      <c r="AN36" s="706"/>
      <c r="AO36" s="706"/>
      <c r="AP36" s="706"/>
      <c r="AQ36" s="706"/>
      <c r="AR36" s="706"/>
      <c r="AS36" s="706"/>
      <c r="AT36" s="706"/>
      <c r="AU36" s="706"/>
      <c r="AV36" s="706"/>
      <c r="AW36" s="706"/>
      <c r="AX36" s="707"/>
      <c r="AY36">
        <f>COUNTA($G$36)</f>
        <v>1</v>
      </c>
    </row>
    <row r="37" spans="1:51" ht="45" customHeight="1" x14ac:dyDescent="0.2">
      <c r="A37" s="83"/>
      <c r="B37" s="84"/>
      <c r="C37" s="138"/>
      <c r="D37" s="84"/>
      <c r="E37" s="699" t="s">
        <v>187</v>
      </c>
      <c r="F37" s="700"/>
      <c r="G37" s="698" t="s">
        <v>603</v>
      </c>
      <c r="H37" s="701"/>
      <c r="I37" s="701"/>
      <c r="J37" s="701"/>
      <c r="K37" s="701"/>
      <c r="L37" s="701"/>
      <c r="M37" s="701"/>
      <c r="N37" s="701"/>
      <c r="O37" s="701"/>
      <c r="P37" s="701"/>
      <c r="Q37" s="701"/>
      <c r="R37" s="701"/>
      <c r="S37" s="701"/>
      <c r="T37" s="701"/>
      <c r="U37" s="701"/>
      <c r="V37" s="701"/>
      <c r="W37" s="701"/>
      <c r="X37" s="701"/>
      <c r="Y37" s="701"/>
      <c r="Z37" s="701"/>
      <c r="AA37" s="701"/>
      <c r="AB37" s="701"/>
      <c r="AC37" s="701"/>
      <c r="AD37" s="701"/>
      <c r="AE37" s="701"/>
      <c r="AF37" s="701"/>
      <c r="AG37" s="701"/>
      <c r="AH37" s="701"/>
      <c r="AI37" s="701"/>
      <c r="AJ37" s="701"/>
      <c r="AK37" s="701"/>
      <c r="AL37" s="701"/>
      <c r="AM37" s="701"/>
      <c r="AN37" s="701"/>
      <c r="AO37" s="701"/>
      <c r="AP37" s="701"/>
      <c r="AQ37" s="701"/>
      <c r="AR37" s="701"/>
      <c r="AS37" s="701"/>
      <c r="AT37" s="701"/>
      <c r="AU37" s="701"/>
      <c r="AV37" s="701"/>
      <c r="AW37" s="701"/>
      <c r="AX37" s="702"/>
      <c r="AY37">
        <f>$AY$36</f>
        <v>1</v>
      </c>
    </row>
    <row r="38" spans="1:51" ht="18.75" customHeight="1" x14ac:dyDescent="0.2">
      <c r="A38" s="83"/>
      <c r="B38" s="84"/>
      <c r="C38" s="138"/>
      <c r="D38" s="84"/>
      <c r="E38" s="708" t="s">
        <v>172</v>
      </c>
      <c r="F38" s="709"/>
      <c r="G38" s="644" t="s">
        <v>176</v>
      </c>
      <c r="H38" s="638"/>
      <c r="I38" s="638"/>
      <c r="J38" s="638"/>
      <c r="K38" s="638"/>
      <c r="L38" s="638"/>
      <c r="M38" s="638"/>
      <c r="N38" s="638"/>
      <c r="O38" s="638"/>
      <c r="P38" s="638"/>
      <c r="Q38" s="638"/>
      <c r="R38" s="638"/>
      <c r="S38" s="638"/>
      <c r="T38" s="638"/>
      <c r="U38" s="638"/>
      <c r="V38" s="638"/>
      <c r="W38" s="638"/>
      <c r="X38" s="639"/>
      <c r="Y38" s="631"/>
      <c r="Z38" s="632"/>
      <c r="AA38" s="633"/>
      <c r="AB38" s="637" t="s">
        <v>11</v>
      </c>
      <c r="AC38" s="638"/>
      <c r="AD38" s="639"/>
      <c r="AE38" s="460" t="s">
        <v>252</v>
      </c>
      <c r="AF38" s="461"/>
      <c r="AG38" s="461"/>
      <c r="AH38" s="462"/>
      <c r="AI38" s="460" t="s">
        <v>269</v>
      </c>
      <c r="AJ38" s="461"/>
      <c r="AK38" s="461"/>
      <c r="AL38" s="462"/>
      <c r="AM38" s="460" t="s">
        <v>553</v>
      </c>
      <c r="AN38" s="461"/>
      <c r="AO38" s="461"/>
      <c r="AP38" s="462"/>
      <c r="AQ38" s="637" t="s">
        <v>169</v>
      </c>
      <c r="AR38" s="638"/>
      <c r="AS38" s="638"/>
      <c r="AT38" s="639"/>
      <c r="AU38" s="641" t="s">
        <v>178</v>
      </c>
      <c r="AV38" s="641"/>
      <c r="AW38" s="641"/>
      <c r="AX38" s="642"/>
      <c r="AY38">
        <f>COUNTA($G$40)</f>
        <v>1</v>
      </c>
    </row>
    <row r="39" spans="1:51" ht="18.75" customHeight="1" x14ac:dyDescent="0.2">
      <c r="A39" s="83"/>
      <c r="B39" s="84"/>
      <c r="C39" s="138"/>
      <c r="D39" s="84"/>
      <c r="E39" s="138"/>
      <c r="F39" s="710"/>
      <c r="G39" s="645"/>
      <c r="H39" s="464"/>
      <c r="I39" s="464"/>
      <c r="J39" s="464"/>
      <c r="K39" s="464"/>
      <c r="L39" s="464"/>
      <c r="M39" s="464"/>
      <c r="N39" s="464"/>
      <c r="O39" s="464"/>
      <c r="P39" s="464"/>
      <c r="Q39" s="464"/>
      <c r="R39" s="464"/>
      <c r="S39" s="464"/>
      <c r="T39" s="464"/>
      <c r="U39" s="464"/>
      <c r="V39" s="464"/>
      <c r="W39" s="464"/>
      <c r="X39" s="465"/>
      <c r="Y39" s="634"/>
      <c r="Z39" s="635"/>
      <c r="AA39" s="636"/>
      <c r="AB39" s="463"/>
      <c r="AC39" s="464"/>
      <c r="AD39" s="465"/>
      <c r="AE39" s="463"/>
      <c r="AF39" s="464"/>
      <c r="AG39" s="464"/>
      <c r="AH39" s="465"/>
      <c r="AI39" s="463"/>
      <c r="AJ39" s="464"/>
      <c r="AK39" s="464"/>
      <c r="AL39" s="465"/>
      <c r="AM39" s="463"/>
      <c r="AN39" s="464"/>
      <c r="AO39" s="464"/>
      <c r="AP39" s="465"/>
      <c r="AQ39" s="643"/>
      <c r="AR39" s="610"/>
      <c r="AS39" s="464" t="s">
        <v>170</v>
      </c>
      <c r="AT39" s="465"/>
      <c r="AU39" s="572">
        <v>4</v>
      </c>
      <c r="AV39" s="572"/>
      <c r="AW39" s="464" t="s">
        <v>166</v>
      </c>
      <c r="AX39" s="640"/>
      <c r="AY39">
        <f>$AY$38</f>
        <v>1</v>
      </c>
    </row>
    <row r="40" spans="1:51" ht="39.75" customHeight="1" x14ac:dyDescent="0.2">
      <c r="A40" s="83"/>
      <c r="B40" s="84"/>
      <c r="C40" s="138"/>
      <c r="D40" s="84"/>
      <c r="E40" s="138"/>
      <c r="F40" s="710"/>
      <c r="G40" s="697" t="s">
        <v>574</v>
      </c>
      <c r="H40" s="236"/>
      <c r="I40" s="236"/>
      <c r="J40" s="236"/>
      <c r="K40" s="236"/>
      <c r="L40" s="236"/>
      <c r="M40" s="236"/>
      <c r="N40" s="236"/>
      <c r="O40" s="236"/>
      <c r="P40" s="236"/>
      <c r="Q40" s="236"/>
      <c r="R40" s="236"/>
      <c r="S40" s="236"/>
      <c r="T40" s="236"/>
      <c r="U40" s="236"/>
      <c r="V40" s="236"/>
      <c r="W40" s="236"/>
      <c r="X40" s="237"/>
      <c r="Y40" s="626" t="s">
        <v>177</v>
      </c>
      <c r="Z40" s="627"/>
      <c r="AA40" s="628"/>
      <c r="AB40" s="629" t="s">
        <v>568</v>
      </c>
      <c r="AC40" s="630"/>
      <c r="AD40" s="630"/>
      <c r="AE40" s="100" t="s">
        <v>265</v>
      </c>
      <c r="AF40" s="158"/>
      <c r="AG40" s="158"/>
      <c r="AH40" s="159"/>
      <c r="AI40" s="100" t="s">
        <v>265</v>
      </c>
      <c r="AJ40" s="158"/>
      <c r="AK40" s="158"/>
      <c r="AL40" s="159"/>
      <c r="AM40" s="100">
        <v>12729</v>
      </c>
      <c r="AN40" s="101"/>
      <c r="AO40" s="101"/>
      <c r="AP40" s="101"/>
      <c r="AQ40" s="100"/>
      <c r="AR40" s="101"/>
      <c r="AS40" s="101"/>
      <c r="AT40" s="101"/>
      <c r="AU40" s="100"/>
      <c r="AV40" s="101"/>
      <c r="AW40" s="101"/>
      <c r="AX40" s="212"/>
      <c r="AY40">
        <f t="shared" ref="AY40:AY41" si="4">$AY$38</f>
        <v>1</v>
      </c>
    </row>
    <row r="41" spans="1:51" ht="39.75" customHeight="1" x14ac:dyDescent="0.2">
      <c r="A41" s="83"/>
      <c r="B41" s="84"/>
      <c r="C41" s="138"/>
      <c r="D41" s="84"/>
      <c r="E41" s="138"/>
      <c r="F41" s="710"/>
      <c r="G41" s="698"/>
      <c r="H41" s="120"/>
      <c r="I41" s="120"/>
      <c r="J41" s="120"/>
      <c r="K41" s="120"/>
      <c r="L41" s="120"/>
      <c r="M41" s="120"/>
      <c r="N41" s="120"/>
      <c r="O41" s="120"/>
      <c r="P41" s="120"/>
      <c r="Q41" s="120"/>
      <c r="R41" s="120"/>
      <c r="S41" s="120"/>
      <c r="T41" s="120"/>
      <c r="U41" s="120"/>
      <c r="V41" s="120"/>
      <c r="W41" s="120"/>
      <c r="X41" s="238"/>
      <c r="Y41" s="321" t="s">
        <v>51</v>
      </c>
      <c r="Z41" s="306"/>
      <c r="AA41" s="307"/>
      <c r="AB41" s="322" t="s">
        <v>568</v>
      </c>
      <c r="AC41" s="323"/>
      <c r="AD41" s="323"/>
      <c r="AE41" s="100" t="s">
        <v>265</v>
      </c>
      <c r="AF41" s="158"/>
      <c r="AG41" s="158"/>
      <c r="AH41" s="159"/>
      <c r="AI41" s="100" t="s">
        <v>265</v>
      </c>
      <c r="AJ41" s="158"/>
      <c r="AK41" s="158"/>
      <c r="AL41" s="159"/>
      <c r="AM41" s="100">
        <v>9000</v>
      </c>
      <c r="AN41" s="101"/>
      <c r="AO41" s="101"/>
      <c r="AP41" s="101"/>
      <c r="AQ41" s="100"/>
      <c r="AR41" s="101"/>
      <c r="AS41" s="101"/>
      <c r="AT41" s="101"/>
      <c r="AU41" s="100">
        <v>10000</v>
      </c>
      <c r="AV41" s="101"/>
      <c r="AW41" s="101"/>
      <c r="AX41" s="212"/>
      <c r="AY41">
        <f t="shared" si="4"/>
        <v>1</v>
      </c>
    </row>
    <row r="42" spans="1:51" ht="23.1" customHeight="1" x14ac:dyDescent="0.2">
      <c r="A42" s="83"/>
      <c r="B42" s="84"/>
      <c r="C42" s="138"/>
      <c r="D42" s="84"/>
      <c r="E42" s="573" t="s">
        <v>190</v>
      </c>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c r="AK42" s="574"/>
      <c r="AL42" s="574"/>
      <c r="AM42" s="574"/>
      <c r="AN42" s="574"/>
      <c r="AO42" s="574"/>
      <c r="AP42" s="574"/>
      <c r="AQ42" s="574"/>
      <c r="AR42" s="574"/>
      <c r="AS42" s="574"/>
      <c r="AT42" s="574"/>
      <c r="AU42" s="574"/>
      <c r="AV42" s="574"/>
      <c r="AW42" s="574"/>
      <c r="AX42" s="575"/>
      <c r="AY42">
        <f>COUNTA($E$43)</f>
        <v>1</v>
      </c>
    </row>
    <row r="43" spans="1:51" ht="24.75" customHeight="1" x14ac:dyDescent="0.2">
      <c r="A43" s="83"/>
      <c r="B43" s="84"/>
      <c r="C43" s="138"/>
      <c r="D43" s="84"/>
      <c r="E43" s="314" t="s">
        <v>575</v>
      </c>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315"/>
      <c r="AY43">
        <f>$AY$42</f>
        <v>1</v>
      </c>
    </row>
    <row r="44" spans="1:51" ht="36.6" customHeight="1" thickBot="1" x14ac:dyDescent="0.25">
      <c r="A44" s="83"/>
      <c r="B44" s="84"/>
      <c r="C44" s="138"/>
      <c r="D44" s="84"/>
      <c r="E44" s="316"/>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8"/>
      <c r="AY44">
        <f>$AY$42</f>
        <v>1</v>
      </c>
    </row>
    <row r="45" spans="1:51" ht="36.6" customHeight="1" x14ac:dyDescent="0.2">
      <c r="A45" s="577" t="s">
        <v>44</v>
      </c>
      <c r="B45" s="578"/>
      <c r="C45" s="578"/>
      <c r="D45" s="578"/>
      <c r="E45" s="578"/>
      <c r="F45" s="578"/>
      <c r="G45" s="578"/>
      <c r="H45" s="578"/>
      <c r="I45" s="578"/>
      <c r="J45" s="578"/>
      <c r="K45" s="578"/>
      <c r="L45" s="578"/>
      <c r="M45" s="578"/>
      <c r="N45" s="578"/>
      <c r="O45" s="578"/>
      <c r="P45" s="578"/>
      <c r="Q45" s="578"/>
      <c r="R45" s="578"/>
      <c r="S45" s="578"/>
      <c r="T45" s="578"/>
      <c r="U45" s="578"/>
      <c r="V45" s="578"/>
      <c r="W45" s="578"/>
      <c r="X45" s="578"/>
      <c r="Y45" s="578"/>
      <c r="Z45" s="578"/>
      <c r="AA45" s="578"/>
      <c r="AB45" s="578"/>
      <c r="AC45" s="578"/>
      <c r="AD45" s="578"/>
      <c r="AE45" s="578"/>
      <c r="AF45" s="578"/>
      <c r="AG45" s="578"/>
      <c r="AH45" s="578"/>
      <c r="AI45" s="578"/>
      <c r="AJ45" s="578"/>
      <c r="AK45" s="578"/>
      <c r="AL45" s="578"/>
      <c r="AM45" s="578"/>
      <c r="AN45" s="578"/>
      <c r="AO45" s="578"/>
      <c r="AP45" s="578"/>
      <c r="AQ45" s="578"/>
      <c r="AR45" s="578"/>
      <c r="AS45" s="578"/>
      <c r="AT45" s="578"/>
      <c r="AU45" s="578"/>
      <c r="AV45" s="578"/>
      <c r="AW45" s="578"/>
      <c r="AX45" s="579"/>
    </row>
    <row r="46" spans="1:51" ht="27" customHeight="1" x14ac:dyDescent="0.2">
      <c r="A46" s="5"/>
      <c r="B46" s="6"/>
      <c r="C46" s="207" t="s">
        <v>29</v>
      </c>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8"/>
      <c r="AD46" s="206" t="s">
        <v>33</v>
      </c>
      <c r="AE46" s="206"/>
      <c r="AF46" s="206"/>
      <c r="AG46" s="437" t="s">
        <v>28</v>
      </c>
      <c r="AH46" s="206"/>
      <c r="AI46" s="206"/>
      <c r="AJ46" s="206"/>
      <c r="AK46" s="206"/>
      <c r="AL46" s="206"/>
      <c r="AM46" s="206"/>
      <c r="AN46" s="206"/>
      <c r="AO46" s="206"/>
      <c r="AP46" s="206"/>
      <c r="AQ46" s="206"/>
      <c r="AR46" s="206"/>
      <c r="AS46" s="206"/>
      <c r="AT46" s="206"/>
      <c r="AU46" s="206"/>
      <c r="AV46" s="206"/>
      <c r="AW46" s="206"/>
      <c r="AX46" s="438"/>
    </row>
    <row r="47" spans="1:51" ht="45" customHeight="1" x14ac:dyDescent="0.2">
      <c r="A47" s="555" t="s">
        <v>133</v>
      </c>
      <c r="B47" s="556"/>
      <c r="C47" s="392" t="s">
        <v>134</v>
      </c>
      <c r="D47" s="393"/>
      <c r="E47" s="393"/>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4"/>
      <c r="AD47" s="165" t="s">
        <v>564</v>
      </c>
      <c r="AE47" s="166"/>
      <c r="AF47" s="166"/>
      <c r="AG47" s="209" t="s">
        <v>576</v>
      </c>
      <c r="AH47" s="210"/>
      <c r="AI47" s="210"/>
      <c r="AJ47" s="210"/>
      <c r="AK47" s="210"/>
      <c r="AL47" s="210"/>
      <c r="AM47" s="210"/>
      <c r="AN47" s="210"/>
      <c r="AO47" s="210"/>
      <c r="AP47" s="210"/>
      <c r="AQ47" s="210"/>
      <c r="AR47" s="210"/>
      <c r="AS47" s="210"/>
      <c r="AT47" s="210"/>
      <c r="AU47" s="210"/>
      <c r="AV47" s="210"/>
      <c r="AW47" s="210"/>
      <c r="AX47" s="211"/>
    </row>
    <row r="48" spans="1:51" ht="45" customHeight="1" x14ac:dyDescent="0.2">
      <c r="A48" s="557"/>
      <c r="B48" s="558"/>
      <c r="C48" s="466" t="s">
        <v>34</v>
      </c>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103"/>
      <c r="AD48" s="139" t="s">
        <v>564</v>
      </c>
      <c r="AE48" s="140"/>
      <c r="AF48" s="140"/>
      <c r="AG48" s="85" t="s">
        <v>577</v>
      </c>
      <c r="AH48" s="86"/>
      <c r="AI48" s="86"/>
      <c r="AJ48" s="86"/>
      <c r="AK48" s="86"/>
      <c r="AL48" s="86"/>
      <c r="AM48" s="86"/>
      <c r="AN48" s="86"/>
      <c r="AO48" s="86"/>
      <c r="AP48" s="86"/>
      <c r="AQ48" s="86"/>
      <c r="AR48" s="86"/>
      <c r="AS48" s="86"/>
      <c r="AT48" s="86"/>
      <c r="AU48" s="86"/>
      <c r="AV48" s="86"/>
      <c r="AW48" s="86"/>
      <c r="AX48" s="87"/>
    </row>
    <row r="49" spans="1:50" ht="60.6" customHeight="1" x14ac:dyDescent="0.2">
      <c r="A49" s="559"/>
      <c r="B49" s="560"/>
      <c r="C49" s="468" t="s">
        <v>135</v>
      </c>
      <c r="D49" s="469"/>
      <c r="E49" s="469"/>
      <c r="F49" s="469"/>
      <c r="G49" s="469"/>
      <c r="H49" s="469"/>
      <c r="I49" s="469"/>
      <c r="J49" s="469"/>
      <c r="K49" s="469"/>
      <c r="L49" s="469"/>
      <c r="M49" s="469"/>
      <c r="N49" s="469"/>
      <c r="O49" s="469"/>
      <c r="P49" s="469"/>
      <c r="Q49" s="469"/>
      <c r="R49" s="469"/>
      <c r="S49" s="469"/>
      <c r="T49" s="469"/>
      <c r="U49" s="469"/>
      <c r="V49" s="469"/>
      <c r="W49" s="469"/>
      <c r="X49" s="469"/>
      <c r="Y49" s="469"/>
      <c r="Z49" s="469"/>
      <c r="AA49" s="469"/>
      <c r="AB49" s="469"/>
      <c r="AC49" s="470"/>
      <c r="AD49" s="415" t="s">
        <v>564</v>
      </c>
      <c r="AE49" s="416"/>
      <c r="AF49" s="416"/>
      <c r="AG49" s="316" t="s">
        <v>578</v>
      </c>
      <c r="AH49" s="317"/>
      <c r="AI49" s="317"/>
      <c r="AJ49" s="317"/>
      <c r="AK49" s="317"/>
      <c r="AL49" s="317"/>
      <c r="AM49" s="317"/>
      <c r="AN49" s="317"/>
      <c r="AO49" s="317"/>
      <c r="AP49" s="317"/>
      <c r="AQ49" s="317"/>
      <c r="AR49" s="317"/>
      <c r="AS49" s="317"/>
      <c r="AT49" s="317"/>
      <c r="AU49" s="317"/>
      <c r="AV49" s="317"/>
      <c r="AW49" s="317"/>
      <c r="AX49" s="318"/>
    </row>
    <row r="50" spans="1:50" ht="39.9" customHeight="1" x14ac:dyDescent="0.2">
      <c r="A50" s="338" t="s">
        <v>36</v>
      </c>
      <c r="B50" s="339"/>
      <c r="C50" s="471" t="s">
        <v>38</v>
      </c>
      <c r="D50" s="47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473"/>
      <c r="AD50" s="398" t="s">
        <v>564</v>
      </c>
      <c r="AE50" s="399"/>
      <c r="AF50" s="399"/>
      <c r="AG50" s="314" t="s">
        <v>598</v>
      </c>
      <c r="AH50" s="236"/>
      <c r="AI50" s="236"/>
      <c r="AJ50" s="236"/>
      <c r="AK50" s="236"/>
      <c r="AL50" s="236"/>
      <c r="AM50" s="236"/>
      <c r="AN50" s="236"/>
      <c r="AO50" s="236"/>
      <c r="AP50" s="236"/>
      <c r="AQ50" s="236"/>
      <c r="AR50" s="236"/>
      <c r="AS50" s="236"/>
      <c r="AT50" s="236"/>
      <c r="AU50" s="236"/>
      <c r="AV50" s="236"/>
      <c r="AW50" s="236"/>
      <c r="AX50" s="315"/>
    </row>
    <row r="51" spans="1:50" ht="39.9" customHeight="1" x14ac:dyDescent="0.2">
      <c r="A51" s="340"/>
      <c r="B51" s="341"/>
      <c r="C51" s="446"/>
      <c r="D51" s="447"/>
      <c r="E51" s="434" t="s">
        <v>244</v>
      </c>
      <c r="F51" s="435"/>
      <c r="G51" s="435"/>
      <c r="H51" s="435"/>
      <c r="I51" s="435"/>
      <c r="J51" s="435"/>
      <c r="K51" s="435"/>
      <c r="L51" s="435"/>
      <c r="M51" s="435"/>
      <c r="N51" s="435"/>
      <c r="O51" s="435"/>
      <c r="P51" s="435"/>
      <c r="Q51" s="435"/>
      <c r="R51" s="435"/>
      <c r="S51" s="435"/>
      <c r="T51" s="435"/>
      <c r="U51" s="435"/>
      <c r="V51" s="435"/>
      <c r="W51" s="435"/>
      <c r="X51" s="435"/>
      <c r="Y51" s="435"/>
      <c r="Z51" s="435"/>
      <c r="AA51" s="435"/>
      <c r="AB51" s="435"/>
      <c r="AC51" s="436"/>
      <c r="AD51" s="139" t="s">
        <v>579</v>
      </c>
      <c r="AE51" s="140"/>
      <c r="AF51" s="365"/>
      <c r="AG51" s="316"/>
      <c r="AH51" s="317"/>
      <c r="AI51" s="317"/>
      <c r="AJ51" s="317"/>
      <c r="AK51" s="317"/>
      <c r="AL51" s="317"/>
      <c r="AM51" s="317"/>
      <c r="AN51" s="317"/>
      <c r="AO51" s="317"/>
      <c r="AP51" s="317"/>
      <c r="AQ51" s="317"/>
      <c r="AR51" s="317"/>
      <c r="AS51" s="317"/>
      <c r="AT51" s="317"/>
      <c r="AU51" s="317"/>
      <c r="AV51" s="317"/>
      <c r="AW51" s="317"/>
      <c r="AX51" s="318"/>
    </row>
    <row r="52" spans="1:50" ht="39.9" customHeight="1" x14ac:dyDescent="0.2">
      <c r="A52" s="340"/>
      <c r="B52" s="341"/>
      <c r="C52" s="448"/>
      <c r="D52" s="449"/>
      <c r="E52" s="478" t="s">
        <v>208</v>
      </c>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80"/>
      <c r="AD52" s="565" t="s">
        <v>579</v>
      </c>
      <c r="AE52" s="566"/>
      <c r="AF52" s="566"/>
      <c r="AG52" s="316"/>
      <c r="AH52" s="317"/>
      <c r="AI52" s="317"/>
      <c r="AJ52" s="317"/>
      <c r="AK52" s="317"/>
      <c r="AL52" s="317"/>
      <c r="AM52" s="317"/>
      <c r="AN52" s="317"/>
      <c r="AO52" s="317"/>
      <c r="AP52" s="317"/>
      <c r="AQ52" s="317"/>
      <c r="AR52" s="317"/>
      <c r="AS52" s="317"/>
      <c r="AT52" s="317"/>
      <c r="AU52" s="317"/>
      <c r="AV52" s="317"/>
      <c r="AW52" s="317"/>
      <c r="AX52" s="318"/>
    </row>
    <row r="53" spans="1:50" ht="65.099999999999994" customHeight="1" x14ac:dyDescent="0.2">
      <c r="A53" s="340"/>
      <c r="B53" s="342"/>
      <c r="C53" s="426" t="s">
        <v>39</v>
      </c>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7"/>
      <c r="AD53" s="107" t="s">
        <v>564</v>
      </c>
      <c r="AE53" s="108"/>
      <c r="AF53" s="108"/>
      <c r="AG53" s="484" t="s">
        <v>580</v>
      </c>
      <c r="AH53" s="485"/>
      <c r="AI53" s="485"/>
      <c r="AJ53" s="485"/>
      <c r="AK53" s="485"/>
      <c r="AL53" s="485"/>
      <c r="AM53" s="485"/>
      <c r="AN53" s="485"/>
      <c r="AO53" s="485"/>
      <c r="AP53" s="485"/>
      <c r="AQ53" s="485"/>
      <c r="AR53" s="485"/>
      <c r="AS53" s="485"/>
      <c r="AT53" s="485"/>
      <c r="AU53" s="485"/>
      <c r="AV53" s="485"/>
      <c r="AW53" s="485"/>
      <c r="AX53" s="486"/>
    </row>
    <row r="54" spans="1:50" ht="36.6" customHeight="1" x14ac:dyDescent="0.2">
      <c r="A54" s="340"/>
      <c r="B54" s="342"/>
      <c r="C54" s="102" t="s">
        <v>136</v>
      </c>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39" t="s">
        <v>564</v>
      </c>
      <c r="AE54" s="140"/>
      <c r="AF54" s="140"/>
      <c r="AG54" s="85" t="s">
        <v>599</v>
      </c>
      <c r="AH54" s="86"/>
      <c r="AI54" s="86"/>
      <c r="AJ54" s="86"/>
      <c r="AK54" s="86"/>
      <c r="AL54" s="86"/>
      <c r="AM54" s="86"/>
      <c r="AN54" s="86"/>
      <c r="AO54" s="86"/>
      <c r="AP54" s="86"/>
      <c r="AQ54" s="86"/>
      <c r="AR54" s="86"/>
      <c r="AS54" s="86"/>
      <c r="AT54" s="86"/>
      <c r="AU54" s="86"/>
      <c r="AV54" s="86"/>
      <c r="AW54" s="86"/>
      <c r="AX54" s="87"/>
    </row>
    <row r="55" spans="1:50" ht="111" customHeight="1" x14ac:dyDescent="0.2">
      <c r="A55" s="340"/>
      <c r="B55" s="342"/>
      <c r="C55" s="102" t="s">
        <v>35</v>
      </c>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39" t="s">
        <v>564</v>
      </c>
      <c r="AE55" s="140"/>
      <c r="AF55" s="140"/>
      <c r="AG55" s="85" t="s">
        <v>600</v>
      </c>
      <c r="AH55" s="86"/>
      <c r="AI55" s="86"/>
      <c r="AJ55" s="86"/>
      <c r="AK55" s="86"/>
      <c r="AL55" s="86"/>
      <c r="AM55" s="86"/>
      <c r="AN55" s="86"/>
      <c r="AO55" s="86"/>
      <c r="AP55" s="86"/>
      <c r="AQ55" s="86"/>
      <c r="AR55" s="86"/>
      <c r="AS55" s="86"/>
      <c r="AT55" s="86"/>
      <c r="AU55" s="86"/>
      <c r="AV55" s="86"/>
      <c r="AW55" s="86"/>
      <c r="AX55" s="87"/>
    </row>
    <row r="56" spans="1:50" ht="36.6" customHeight="1" x14ac:dyDescent="0.2">
      <c r="A56" s="340"/>
      <c r="B56" s="342"/>
      <c r="C56" s="102" t="s">
        <v>40</v>
      </c>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22"/>
      <c r="AD56" s="139" t="s">
        <v>564</v>
      </c>
      <c r="AE56" s="140"/>
      <c r="AF56" s="140"/>
      <c r="AG56" s="85" t="s">
        <v>581</v>
      </c>
      <c r="AH56" s="86"/>
      <c r="AI56" s="86"/>
      <c r="AJ56" s="86"/>
      <c r="AK56" s="86"/>
      <c r="AL56" s="86"/>
      <c r="AM56" s="86"/>
      <c r="AN56" s="86"/>
      <c r="AO56" s="86"/>
      <c r="AP56" s="86"/>
      <c r="AQ56" s="86"/>
      <c r="AR56" s="86"/>
      <c r="AS56" s="86"/>
      <c r="AT56" s="86"/>
      <c r="AU56" s="86"/>
      <c r="AV56" s="86"/>
      <c r="AW56" s="86"/>
      <c r="AX56" s="87"/>
    </row>
    <row r="57" spans="1:50" ht="26.25" customHeight="1" x14ac:dyDescent="0.2">
      <c r="A57" s="340"/>
      <c r="B57" s="342"/>
      <c r="C57" s="102" t="s">
        <v>222</v>
      </c>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22"/>
      <c r="AD57" s="415" t="s">
        <v>583</v>
      </c>
      <c r="AE57" s="416"/>
      <c r="AF57" s="416"/>
      <c r="AG57" s="423"/>
      <c r="AH57" s="424"/>
      <c r="AI57" s="424"/>
      <c r="AJ57" s="424"/>
      <c r="AK57" s="424"/>
      <c r="AL57" s="424"/>
      <c r="AM57" s="424"/>
      <c r="AN57" s="424"/>
      <c r="AO57" s="424"/>
      <c r="AP57" s="424"/>
      <c r="AQ57" s="424"/>
      <c r="AR57" s="424"/>
      <c r="AS57" s="424"/>
      <c r="AT57" s="424"/>
      <c r="AU57" s="424"/>
      <c r="AV57" s="424"/>
      <c r="AW57" s="424"/>
      <c r="AX57" s="425"/>
    </row>
    <row r="58" spans="1:50" ht="26.1" customHeight="1" x14ac:dyDescent="0.2">
      <c r="A58" s="340"/>
      <c r="B58" s="342"/>
      <c r="C58" s="694" t="s">
        <v>223</v>
      </c>
      <c r="D58" s="695"/>
      <c r="E58" s="695"/>
      <c r="F58" s="695"/>
      <c r="G58" s="695"/>
      <c r="H58" s="695"/>
      <c r="I58" s="695"/>
      <c r="J58" s="695"/>
      <c r="K58" s="695"/>
      <c r="L58" s="695"/>
      <c r="M58" s="695"/>
      <c r="N58" s="695"/>
      <c r="O58" s="695"/>
      <c r="P58" s="695"/>
      <c r="Q58" s="695"/>
      <c r="R58" s="695"/>
      <c r="S58" s="695"/>
      <c r="T58" s="695"/>
      <c r="U58" s="695"/>
      <c r="V58" s="695"/>
      <c r="W58" s="695"/>
      <c r="X58" s="695"/>
      <c r="Y58" s="695"/>
      <c r="Z58" s="695"/>
      <c r="AA58" s="695"/>
      <c r="AB58" s="695"/>
      <c r="AC58" s="696"/>
      <c r="AD58" s="139" t="s">
        <v>583</v>
      </c>
      <c r="AE58" s="140"/>
      <c r="AF58" s="365"/>
      <c r="AG58" s="85"/>
      <c r="AH58" s="86"/>
      <c r="AI58" s="86"/>
      <c r="AJ58" s="86"/>
      <c r="AK58" s="86"/>
      <c r="AL58" s="86"/>
      <c r="AM58" s="86"/>
      <c r="AN58" s="86"/>
      <c r="AO58" s="86"/>
      <c r="AP58" s="86"/>
      <c r="AQ58" s="86"/>
      <c r="AR58" s="86"/>
      <c r="AS58" s="86"/>
      <c r="AT58" s="86"/>
      <c r="AU58" s="86"/>
      <c r="AV58" s="86"/>
      <c r="AW58" s="86"/>
      <c r="AX58" s="87"/>
    </row>
    <row r="59" spans="1:50" ht="36.6" customHeight="1" x14ac:dyDescent="0.2">
      <c r="A59" s="343"/>
      <c r="B59" s="344"/>
      <c r="C59" s="345" t="s">
        <v>209</v>
      </c>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7"/>
      <c r="AD59" s="420" t="s">
        <v>564</v>
      </c>
      <c r="AE59" s="421"/>
      <c r="AF59" s="422"/>
      <c r="AG59" s="481" t="s">
        <v>582</v>
      </c>
      <c r="AH59" s="482"/>
      <c r="AI59" s="482"/>
      <c r="AJ59" s="482"/>
      <c r="AK59" s="482"/>
      <c r="AL59" s="482"/>
      <c r="AM59" s="482"/>
      <c r="AN59" s="482"/>
      <c r="AO59" s="482"/>
      <c r="AP59" s="482"/>
      <c r="AQ59" s="482"/>
      <c r="AR59" s="482"/>
      <c r="AS59" s="482"/>
      <c r="AT59" s="482"/>
      <c r="AU59" s="482"/>
      <c r="AV59" s="482"/>
      <c r="AW59" s="482"/>
      <c r="AX59" s="483"/>
    </row>
    <row r="60" spans="1:50" ht="48.9" customHeight="1" x14ac:dyDescent="0.2">
      <c r="A60" s="338" t="s">
        <v>37</v>
      </c>
      <c r="B60" s="356"/>
      <c r="C60" s="357" t="s">
        <v>210</v>
      </c>
      <c r="D60" s="358"/>
      <c r="E60" s="358"/>
      <c r="F60" s="358"/>
      <c r="G60" s="358"/>
      <c r="H60" s="358"/>
      <c r="I60" s="358"/>
      <c r="J60" s="358"/>
      <c r="K60" s="358"/>
      <c r="L60" s="358"/>
      <c r="M60" s="358"/>
      <c r="N60" s="358"/>
      <c r="O60" s="358"/>
      <c r="P60" s="358"/>
      <c r="Q60" s="358"/>
      <c r="R60" s="358"/>
      <c r="S60" s="358"/>
      <c r="T60" s="358"/>
      <c r="U60" s="358"/>
      <c r="V60" s="358"/>
      <c r="W60" s="358"/>
      <c r="X60" s="358"/>
      <c r="Y60" s="358"/>
      <c r="Z60" s="358"/>
      <c r="AA60" s="358"/>
      <c r="AB60" s="358"/>
      <c r="AC60" s="359"/>
      <c r="AD60" s="107" t="s">
        <v>564</v>
      </c>
      <c r="AE60" s="108"/>
      <c r="AF60" s="109"/>
      <c r="AG60" s="484" t="s">
        <v>601</v>
      </c>
      <c r="AH60" s="485"/>
      <c r="AI60" s="485"/>
      <c r="AJ60" s="485"/>
      <c r="AK60" s="485"/>
      <c r="AL60" s="485"/>
      <c r="AM60" s="485"/>
      <c r="AN60" s="485"/>
      <c r="AO60" s="485"/>
      <c r="AP60" s="485"/>
      <c r="AQ60" s="485"/>
      <c r="AR60" s="485"/>
      <c r="AS60" s="485"/>
      <c r="AT60" s="485"/>
      <c r="AU60" s="485"/>
      <c r="AV60" s="485"/>
      <c r="AW60" s="485"/>
      <c r="AX60" s="486"/>
    </row>
    <row r="61" spans="1:50" ht="48.9" customHeight="1" x14ac:dyDescent="0.2">
      <c r="A61" s="340"/>
      <c r="B61" s="342"/>
      <c r="C61" s="258" t="s">
        <v>42</v>
      </c>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60"/>
      <c r="AD61" s="326" t="s">
        <v>564</v>
      </c>
      <c r="AE61" s="327"/>
      <c r="AF61" s="327"/>
      <c r="AG61" s="85" t="s">
        <v>584</v>
      </c>
      <c r="AH61" s="86"/>
      <c r="AI61" s="86"/>
      <c r="AJ61" s="86"/>
      <c r="AK61" s="86"/>
      <c r="AL61" s="86"/>
      <c r="AM61" s="86"/>
      <c r="AN61" s="86"/>
      <c r="AO61" s="86"/>
      <c r="AP61" s="86"/>
      <c r="AQ61" s="86"/>
      <c r="AR61" s="86"/>
      <c r="AS61" s="86"/>
      <c r="AT61" s="86"/>
      <c r="AU61" s="86"/>
      <c r="AV61" s="86"/>
      <c r="AW61" s="86"/>
      <c r="AX61" s="87"/>
    </row>
    <row r="62" spans="1:50" ht="36.6" customHeight="1" x14ac:dyDescent="0.2">
      <c r="A62" s="340"/>
      <c r="B62" s="342"/>
      <c r="C62" s="102" t="s">
        <v>173</v>
      </c>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39" t="s">
        <v>564</v>
      </c>
      <c r="AE62" s="140"/>
      <c r="AF62" s="140"/>
      <c r="AG62" s="85" t="s">
        <v>636</v>
      </c>
      <c r="AH62" s="86"/>
      <c r="AI62" s="86"/>
      <c r="AJ62" s="86"/>
      <c r="AK62" s="86"/>
      <c r="AL62" s="86"/>
      <c r="AM62" s="86"/>
      <c r="AN62" s="86"/>
      <c r="AO62" s="86"/>
      <c r="AP62" s="86"/>
      <c r="AQ62" s="86"/>
      <c r="AR62" s="86"/>
      <c r="AS62" s="86"/>
      <c r="AT62" s="86"/>
      <c r="AU62" s="86"/>
      <c r="AV62" s="86"/>
      <c r="AW62" s="86"/>
      <c r="AX62" s="87"/>
    </row>
    <row r="63" spans="1:50" ht="48.9" customHeight="1" x14ac:dyDescent="0.2">
      <c r="A63" s="343"/>
      <c r="B63" s="344"/>
      <c r="C63" s="102" t="s">
        <v>41</v>
      </c>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39" t="s">
        <v>564</v>
      </c>
      <c r="AE63" s="140"/>
      <c r="AF63" s="140"/>
      <c r="AG63" s="119" t="s">
        <v>602</v>
      </c>
      <c r="AH63" s="120"/>
      <c r="AI63" s="120"/>
      <c r="AJ63" s="120"/>
      <c r="AK63" s="120"/>
      <c r="AL63" s="120"/>
      <c r="AM63" s="120"/>
      <c r="AN63" s="120"/>
      <c r="AO63" s="120"/>
      <c r="AP63" s="120"/>
      <c r="AQ63" s="120"/>
      <c r="AR63" s="120"/>
      <c r="AS63" s="120"/>
      <c r="AT63" s="120"/>
      <c r="AU63" s="120"/>
      <c r="AV63" s="120"/>
      <c r="AW63" s="120"/>
      <c r="AX63" s="121"/>
    </row>
    <row r="64" spans="1:50" ht="41.25" customHeight="1" x14ac:dyDescent="0.2">
      <c r="A64" s="295" t="s">
        <v>55</v>
      </c>
      <c r="B64" s="296"/>
      <c r="C64" s="261" t="s">
        <v>137</v>
      </c>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3"/>
      <c r="AD64" s="107" t="s">
        <v>583</v>
      </c>
      <c r="AE64" s="108"/>
      <c r="AF64" s="108"/>
      <c r="AG64" s="314" t="s">
        <v>265</v>
      </c>
      <c r="AH64" s="236"/>
      <c r="AI64" s="236"/>
      <c r="AJ64" s="236"/>
      <c r="AK64" s="236"/>
      <c r="AL64" s="236"/>
      <c r="AM64" s="236"/>
      <c r="AN64" s="236"/>
      <c r="AO64" s="236"/>
      <c r="AP64" s="236"/>
      <c r="AQ64" s="236"/>
      <c r="AR64" s="236"/>
      <c r="AS64" s="236"/>
      <c r="AT64" s="236"/>
      <c r="AU64" s="236"/>
      <c r="AV64" s="236"/>
      <c r="AW64" s="236"/>
      <c r="AX64" s="315"/>
    </row>
    <row r="65" spans="1:50" ht="19.649999999999999" customHeight="1" x14ac:dyDescent="0.2">
      <c r="A65" s="297"/>
      <c r="B65" s="298"/>
      <c r="C65" s="132" t="s">
        <v>217</v>
      </c>
      <c r="D65" s="130"/>
      <c r="E65" s="130"/>
      <c r="F65" s="133"/>
      <c r="G65" s="129" t="s">
        <v>218</v>
      </c>
      <c r="H65" s="130"/>
      <c r="I65" s="130"/>
      <c r="J65" s="130"/>
      <c r="K65" s="130"/>
      <c r="L65" s="130"/>
      <c r="M65" s="130"/>
      <c r="N65" s="129" t="s">
        <v>220</v>
      </c>
      <c r="O65" s="130"/>
      <c r="P65" s="130"/>
      <c r="Q65" s="130"/>
      <c r="R65" s="130"/>
      <c r="S65" s="130"/>
      <c r="T65" s="130"/>
      <c r="U65" s="130"/>
      <c r="V65" s="130"/>
      <c r="W65" s="130"/>
      <c r="X65" s="130"/>
      <c r="Y65" s="130"/>
      <c r="Z65" s="130"/>
      <c r="AA65" s="130"/>
      <c r="AB65" s="130"/>
      <c r="AC65" s="130"/>
      <c r="AD65" s="130"/>
      <c r="AE65" s="130"/>
      <c r="AF65" s="131"/>
      <c r="AG65" s="316"/>
      <c r="AH65" s="317"/>
      <c r="AI65" s="317"/>
      <c r="AJ65" s="317"/>
      <c r="AK65" s="317"/>
      <c r="AL65" s="317"/>
      <c r="AM65" s="317"/>
      <c r="AN65" s="317"/>
      <c r="AO65" s="317"/>
      <c r="AP65" s="317"/>
      <c r="AQ65" s="317"/>
      <c r="AR65" s="317"/>
      <c r="AS65" s="317"/>
      <c r="AT65" s="317"/>
      <c r="AU65" s="317"/>
      <c r="AV65" s="317"/>
      <c r="AW65" s="317"/>
      <c r="AX65" s="318"/>
    </row>
    <row r="66" spans="1:50" ht="24.75" customHeight="1" x14ac:dyDescent="0.2">
      <c r="A66" s="297"/>
      <c r="B66" s="298"/>
      <c r="C66" s="126"/>
      <c r="D66" s="127"/>
      <c r="E66" s="127"/>
      <c r="F66" s="128"/>
      <c r="G66" s="90"/>
      <c r="H66" s="91"/>
      <c r="I66" s="50" t="str">
        <f>IF(OR(G66="　", G66=""), "", "-")</f>
        <v/>
      </c>
      <c r="J66" s="94"/>
      <c r="K66" s="94"/>
      <c r="L66" s="50" t="str">
        <f>IF(M66="","","-")</f>
        <v/>
      </c>
      <c r="M66" s="51"/>
      <c r="N66" s="134"/>
      <c r="O66" s="135"/>
      <c r="P66" s="135"/>
      <c r="Q66" s="135"/>
      <c r="R66" s="135"/>
      <c r="S66" s="135"/>
      <c r="T66" s="135"/>
      <c r="U66" s="135"/>
      <c r="V66" s="135"/>
      <c r="W66" s="135"/>
      <c r="X66" s="135"/>
      <c r="Y66" s="135"/>
      <c r="Z66" s="135"/>
      <c r="AA66" s="135"/>
      <c r="AB66" s="135"/>
      <c r="AC66" s="135"/>
      <c r="AD66" s="135"/>
      <c r="AE66" s="135"/>
      <c r="AF66" s="136"/>
      <c r="AG66" s="316"/>
      <c r="AH66" s="317"/>
      <c r="AI66" s="317"/>
      <c r="AJ66" s="317"/>
      <c r="AK66" s="317"/>
      <c r="AL66" s="317"/>
      <c r="AM66" s="317"/>
      <c r="AN66" s="317"/>
      <c r="AO66" s="317"/>
      <c r="AP66" s="317"/>
      <c r="AQ66" s="317"/>
      <c r="AR66" s="317"/>
      <c r="AS66" s="317"/>
      <c r="AT66" s="317"/>
      <c r="AU66" s="317"/>
      <c r="AV66" s="317"/>
      <c r="AW66" s="317"/>
      <c r="AX66" s="318"/>
    </row>
    <row r="67" spans="1:50" ht="24.75" customHeight="1" x14ac:dyDescent="0.2">
      <c r="A67" s="297"/>
      <c r="B67" s="298"/>
      <c r="C67" s="126"/>
      <c r="D67" s="127"/>
      <c r="E67" s="127"/>
      <c r="F67" s="128"/>
      <c r="G67" s="90"/>
      <c r="H67" s="91"/>
      <c r="I67" s="50" t="str">
        <f t="shared" ref="I67:I70" si="5">IF(OR(G67="　", G67=""), "", "-")</f>
        <v/>
      </c>
      <c r="J67" s="94"/>
      <c r="K67" s="94"/>
      <c r="L67" s="50" t="str">
        <f t="shared" ref="L67:L70" si="6">IF(M67="","","-")</f>
        <v/>
      </c>
      <c r="M67" s="51"/>
      <c r="N67" s="134"/>
      <c r="O67" s="135"/>
      <c r="P67" s="135"/>
      <c r="Q67" s="135"/>
      <c r="R67" s="135"/>
      <c r="S67" s="135"/>
      <c r="T67" s="135"/>
      <c r="U67" s="135"/>
      <c r="V67" s="135"/>
      <c r="W67" s="135"/>
      <c r="X67" s="135"/>
      <c r="Y67" s="135"/>
      <c r="Z67" s="135"/>
      <c r="AA67" s="135"/>
      <c r="AB67" s="135"/>
      <c r="AC67" s="135"/>
      <c r="AD67" s="135"/>
      <c r="AE67" s="135"/>
      <c r="AF67" s="136"/>
      <c r="AG67" s="316"/>
      <c r="AH67" s="317"/>
      <c r="AI67" s="317"/>
      <c r="AJ67" s="317"/>
      <c r="AK67" s="317"/>
      <c r="AL67" s="317"/>
      <c r="AM67" s="317"/>
      <c r="AN67" s="317"/>
      <c r="AO67" s="317"/>
      <c r="AP67" s="317"/>
      <c r="AQ67" s="317"/>
      <c r="AR67" s="317"/>
      <c r="AS67" s="317"/>
      <c r="AT67" s="317"/>
      <c r="AU67" s="317"/>
      <c r="AV67" s="317"/>
      <c r="AW67" s="317"/>
      <c r="AX67" s="318"/>
    </row>
    <row r="68" spans="1:50" ht="24.75" customHeight="1" x14ac:dyDescent="0.2">
      <c r="A68" s="297"/>
      <c r="B68" s="298"/>
      <c r="C68" s="126"/>
      <c r="D68" s="127"/>
      <c r="E68" s="127"/>
      <c r="F68" s="128"/>
      <c r="G68" s="90"/>
      <c r="H68" s="91"/>
      <c r="I68" s="50" t="str">
        <f t="shared" si="5"/>
        <v/>
      </c>
      <c r="J68" s="94"/>
      <c r="K68" s="94"/>
      <c r="L68" s="50" t="str">
        <f t="shared" si="6"/>
        <v/>
      </c>
      <c r="M68" s="51"/>
      <c r="N68" s="134"/>
      <c r="O68" s="135"/>
      <c r="P68" s="135"/>
      <c r="Q68" s="135"/>
      <c r="R68" s="135"/>
      <c r="S68" s="135"/>
      <c r="T68" s="135"/>
      <c r="U68" s="135"/>
      <c r="V68" s="135"/>
      <c r="W68" s="135"/>
      <c r="X68" s="135"/>
      <c r="Y68" s="135"/>
      <c r="Z68" s="135"/>
      <c r="AA68" s="135"/>
      <c r="AB68" s="135"/>
      <c r="AC68" s="135"/>
      <c r="AD68" s="135"/>
      <c r="AE68" s="135"/>
      <c r="AF68" s="136"/>
      <c r="AG68" s="316"/>
      <c r="AH68" s="317"/>
      <c r="AI68" s="317"/>
      <c r="AJ68" s="317"/>
      <c r="AK68" s="317"/>
      <c r="AL68" s="317"/>
      <c r="AM68" s="317"/>
      <c r="AN68" s="317"/>
      <c r="AO68" s="317"/>
      <c r="AP68" s="317"/>
      <c r="AQ68" s="317"/>
      <c r="AR68" s="317"/>
      <c r="AS68" s="317"/>
      <c r="AT68" s="317"/>
      <c r="AU68" s="317"/>
      <c r="AV68" s="317"/>
      <c r="AW68" s="317"/>
      <c r="AX68" s="318"/>
    </row>
    <row r="69" spans="1:50" ht="24.75" customHeight="1" x14ac:dyDescent="0.2">
      <c r="A69" s="297"/>
      <c r="B69" s="298"/>
      <c r="C69" s="126"/>
      <c r="D69" s="127"/>
      <c r="E69" s="127"/>
      <c r="F69" s="128"/>
      <c r="G69" s="90"/>
      <c r="H69" s="91"/>
      <c r="I69" s="50" t="str">
        <f t="shared" si="5"/>
        <v/>
      </c>
      <c r="J69" s="94"/>
      <c r="K69" s="94"/>
      <c r="L69" s="50" t="str">
        <f t="shared" si="6"/>
        <v/>
      </c>
      <c r="M69" s="51"/>
      <c r="N69" s="134"/>
      <c r="O69" s="135"/>
      <c r="P69" s="135"/>
      <c r="Q69" s="135"/>
      <c r="R69" s="135"/>
      <c r="S69" s="135"/>
      <c r="T69" s="135"/>
      <c r="U69" s="135"/>
      <c r="V69" s="135"/>
      <c r="W69" s="135"/>
      <c r="X69" s="135"/>
      <c r="Y69" s="135"/>
      <c r="Z69" s="135"/>
      <c r="AA69" s="135"/>
      <c r="AB69" s="135"/>
      <c r="AC69" s="135"/>
      <c r="AD69" s="135"/>
      <c r="AE69" s="135"/>
      <c r="AF69" s="136"/>
      <c r="AG69" s="316"/>
      <c r="AH69" s="317"/>
      <c r="AI69" s="317"/>
      <c r="AJ69" s="317"/>
      <c r="AK69" s="317"/>
      <c r="AL69" s="317"/>
      <c r="AM69" s="317"/>
      <c r="AN69" s="317"/>
      <c r="AO69" s="317"/>
      <c r="AP69" s="317"/>
      <c r="AQ69" s="317"/>
      <c r="AR69" s="317"/>
      <c r="AS69" s="317"/>
      <c r="AT69" s="317"/>
      <c r="AU69" s="317"/>
      <c r="AV69" s="317"/>
      <c r="AW69" s="317"/>
      <c r="AX69" s="318"/>
    </row>
    <row r="70" spans="1:50" ht="24.75" customHeight="1" x14ac:dyDescent="0.2">
      <c r="A70" s="299"/>
      <c r="B70" s="300"/>
      <c r="C70" s="126"/>
      <c r="D70" s="127"/>
      <c r="E70" s="127"/>
      <c r="F70" s="128"/>
      <c r="G70" s="92"/>
      <c r="H70" s="93"/>
      <c r="I70" s="52" t="str">
        <f t="shared" si="5"/>
        <v/>
      </c>
      <c r="J70" s="95"/>
      <c r="K70" s="95"/>
      <c r="L70" s="52" t="str">
        <f t="shared" si="6"/>
        <v/>
      </c>
      <c r="M70" s="53"/>
      <c r="N70" s="269"/>
      <c r="O70" s="270"/>
      <c r="P70" s="270"/>
      <c r="Q70" s="270"/>
      <c r="R70" s="270"/>
      <c r="S70" s="270"/>
      <c r="T70" s="270"/>
      <c r="U70" s="270"/>
      <c r="V70" s="270"/>
      <c r="W70" s="270"/>
      <c r="X70" s="270"/>
      <c r="Y70" s="270"/>
      <c r="Z70" s="270"/>
      <c r="AA70" s="270"/>
      <c r="AB70" s="270"/>
      <c r="AC70" s="270"/>
      <c r="AD70" s="270"/>
      <c r="AE70" s="270"/>
      <c r="AF70" s="271"/>
      <c r="AG70" s="119"/>
      <c r="AH70" s="120"/>
      <c r="AI70" s="120"/>
      <c r="AJ70" s="120"/>
      <c r="AK70" s="120"/>
      <c r="AL70" s="120"/>
      <c r="AM70" s="120"/>
      <c r="AN70" s="120"/>
      <c r="AO70" s="120"/>
      <c r="AP70" s="120"/>
      <c r="AQ70" s="120"/>
      <c r="AR70" s="120"/>
      <c r="AS70" s="120"/>
      <c r="AT70" s="120"/>
      <c r="AU70" s="120"/>
      <c r="AV70" s="120"/>
      <c r="AW70" s="120"/>
      <c r="AX70" s="121"/>
    </row>
    <row r="71" spans="1:50" ht="67.5" customHeight="1" x14ac:dyDescent="0.2">
      <c r="A71" s="338" t="s">
        <v>45</v>
      </c>
      <c r="B71" s="451"/>
      <c r="C71" s="301" t="s">
        <v>50</v>
      </c>
      <c r="D71" s="563"/>
      <c r="E71" s="563"/>
      <c r="F71" s="564"/>
      <c r="G71" s="98" t="s">
        <v>641</v>
      </c>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9"/>
    </row>
    <row r="72" spans="1:50" ht="67.5" customHeight="1" thickBot="1" x14ac:dyDescent="0.25">
      <c r="A72" s="452"/>
      <c r="B72" s="453"/>
      <c r="C72" s="490" t="s">
        <v>54</v>
      </c>
      <c r="D72" s="491"/>
      <c r="E72" s="491"/>
      <c r="F72" s="492"/>
      <c r="G72" s="96" t="s">
        <v>640</v>
      </c>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7"/>
    </row>
    <row r="73" spans="1:50" ht="24" customHeight="1" x14ac:dyDescent="0.2">
      <c r="A73" s="487" t="s">
        <v>30</v>
      </c>
      <c r="B73" s="488"/>
      <c r="C73" s="488"/>
      <c r="D73" s="488"/>
      <c r="E73" s="488"/>
      <c r="F73" s="488"/>
      <c r="G73" s="488"/>
      <c r="H73" s="488"/>
      <c r="I73" s="488"/>
      <c r="J73" s="488"/>
      <c r="K73" s="488"/>
      <c r="L73" s="488"/>
      <c r="M73" s="488"/>
      <c r="N73" s="488"/>
      <c r="O73" s="488"/>
      <c r="P73" s="488"/>
      <c r="Q73" s="488"/>
      <c r="R73" s="488"/>
      <c r="S73" s="488"/>
      <c r="T73" s="488"/>
      <c r="U73" s="488"/>
      <c r="V73" s="488"/>
      <c r="W73" s="488"/>
      <c r="X73" s="488"/>
      <c r="Y73" s="488"/>
      <c r="Z73" s="488"/>
      <c r="AA73" s="488"/>
      <c r="AB73" s="488"/>
      <c r="AC73" s="488"/>
      <c r="AD73" s="488"/>
      <c r="AE73" s="488"/>
      <c r="AF73" s="488"/>
      <c r="AG73" s="488"/>
      <c r="AH73" s="488"/>
      <c r="AI73" s="488"/>
      <c r="AJ73" s="488"/>
      <c r="AK73" s="488"/>
      <c r="AL73" s="488"/>
      <c r="AM73" s="488"/>
      <c r="AN73" s="488"/>
      <c r="AO73" s="488"/>
      <c r="AP73" s="488"/>
      <c r="AQ73" s="488"/>
      <c r="AR73" s="488"/>
      <c r="AS73" s="488"/>
      <c r="AT73" s="488"/>
      <c r="AU73" s="488"/>
      <c r="AV73" s="488"/>
      <c r="AW73" s="488"/>
      <c r="AX73" s="489"/>
    </row>
    <row r="74" spans="1:50" ht="67.5" customHeight="1" thickBot="1" x14ac:dyDescent="0.25">
      <c r="A74" s="334" t="s">
        <v>646</v>
      </c>
      <c r="B74" s="335"/>
      <c r="C74" s="335"/>
      <c r="D74" s="335"/>
      <c r="E74" s="335"/>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c r="AH74" s="335"/>
      <c r="AI74" s="335"/>
      <c r="AJ74" s="335"/>
      <c r="AK74" s="335"/>
      <c r="AL74" s="335"/>
      <c r="AM74" s="335"/>
      <c r="AN74" s="335"/>
      <c r="AO74" s="335"/>
      <c r="AP74" s="335"/>
      <c r="AQ74" s="335"/>
      <c r="AR74" s="335"/>
      <c r="AS74" s="335"/>
      <c r="AT74" s="335"/>
      <c r="AU74" s="335"/>
      <c r="AV74" s="335"/>
      <c r="AW74" s="335"/>
      <c r="AX74" s="336"/>
    </row>
    <row r="75" spans="1:50" ht="24.75" customHeight="1" x14ac:dyDescent="0.2">
      <c r="A75" s="454" t="s">
        <v>31</v>
      </c>
      <c r="B75" s="455"/>
      <c r="C75" s="455"/>
      <c r="D75" s="455"/>
      <c r="E75" s="455"/>
      <c r="F75" s="455"/>
      <c r="G75" s="455"/>
      <c r="H75" s="455"/>
      <c r="I75" s="455"/>
      <c r="J75" s="455"/>
      <c r="K75" s="455"/>
      <c r="L75" s="455"/>
      <c r="M75" s="455"/>
      <c r="N75" s="455"/>
      <c r="O75" s="455"/>
      <c r="P75" s="455"/>
      <c r="Q75" s="455"/>
      <c r="R75" s="455"/>
      <c r="S75" s="455"/>
      <c r="T75" s="455"/>
      <c r="U75" s="455"/>
      <c r="V75" s="455"/>
      <c r="W75" s="455"/>
      <c r="X75" s="455"/>
      <c r="Y75" s="455"/>
      <c r="Z75" s="455"/>
      <c r="AA75" s="455"/>
      <c r="AB75" s="455"/>
      <c r="AC75" s="455"/>
      <c r="AD75" s="455"/>
      <c r="AE75" s="455"/>
      <c r="AF75" s="455"/>
      <c r="AG75" s="455"/>
      <c r="AH75" s="455"/>
      <c r="AI75" s="455"/>
      <c r="AJ75" s="455"/>
      <c r="AK75" s="455"/>
      <c r="AL75" s="455"/>
      <c r="AM75" s="455"/>
      <c r="AN75" s="455"/>
      <c r="AO75" s="455"/>
      <c r="AP75" s="455"/>
      <c r="AQ75" s="455"/>
      <c r="AR75" s="455"/>
      <c r="AS75" s="455"/>
      <c r="AT75" s="455"/>
      <c r="AU75" s="455"/>
      <c r="AV75" s="455"/>
      <c r="AW75" s="455"/>
      <c r="AX75" s="456"/>
    </row>
    <row r="76" spans="1:50" ht="67.5" customHeight="1" thickBot="1" x14ac:dyDescent="0.25">
      <c r="A76" s="292" t="s">
        <v>645</v>
      </c>
      <c r="B76" s="293"/>
      <c r="C76" s="293"/>
      <c r="D76" s="293"/>
      <c r="E76" s="294"/>
      <c r="F76" s="477" t="s">
        <v>644</v>
      </c>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5"/>
      <c r="AL76" s="335"/>
      <c r="AM76" s="335"/>
      <c r="AN76" s="335"/>
      <c r="AO76" s="335"/>
      <c r="AP76" s="335"/>
      <c r="AQ76" s="335"/>
      <c r="AR76" s="335"/>
      <c r="AS76" s="335"/>
      <c r="AT76" s="335"/>
      <c r="AU76" s="335"/>
      <c r="AV76" s="335"/>
      <c r="AW76" s="335"/>
      <c r="AX76" s="336"/>
    </row>
    <row r="77" spans="1:50" ht="24.75" customHeight="1" x14ac:dyDescent="0.2">
      <c r="A77" s="454" t="s">
        <v>43</v>
      </c>
      <c r="B77" s="455"/>
      <c r="C77" s="455"/>
      <c r="D77" s="455"/>
      <c r="E77" s="455"/>
      <c r="F77" s="455"/>
      <c r="G77" s="455"/>
      <c r="H77" s="455"/>
      <c r="I77" s="455"/>
      <c r="J77" s="455"/>
      <c r="K77" s="455"/>
      <c r="L77" s="455"/>
      <c r="M77" s="455"/>
      <c r="N77" s="455"/>
      <c r="O77" s="455"/>
      <c r="P77" s="455"/>
      <c r="Q77" s="455"/>
      <c r="R77" s="455"/>
      <c r="S77" s="455"/>
      <c r="T77" s="455"/>
      <c r="U77" s="455"/>
      <c r="V77" s="455"/>
      <c r="W77" s="455"/>
      <c r="X77" s="455"/>
      <c r="Y77" s="455"/>
      <c r="Z77" s="455"/>
      <c r="AA77" s="455"/>
      <c r="AB77" s="455"/>
      <c r="AC77" s="455"/>
      <c r="AD77" s="455"/>
      <c r="AE77" s="455"/>
      <c r="AF77" s="455"/>
      <c r="AG77" s="455"/>
      <c r="AH77" s="455"/>
      <c r="AI77" s="455"/>
      <c r="AJ77" s="455"/>
      <c r="AK77" s="455"/>
      <c r="AL77" s="455"/>
      <c r="AM77" s="455"/>
      <c r="AN77" s="455"/>
      <c r="AO77" s="455"/>
      <c r="AP77" s="455"/>
      <c r="AQ77" s="455"/>
      <c r="AR77" s="455"/>
      <c r="AS77" s="455"/>
      <c r="AT77" s="455"/>
      <c r="AU77" s="455"/>
      <c r="AV77" s="455"/>
      <c r="AW77" s="455"/>
      <c r="AX77" s="456"/>
    </row>
    <row r="78" spans="1:50" ht="66" customHeight="1" thickBot="1" x14ac:dyDescent="0.25">
      <c r="A78" s="292" t="s">
        <v>245</v>
      </c>
      <c r="B78" s="293"/>
      <c r="C78" s="293"/>
      <c r="D78" s="293"/>
      <c r="E78" s="294"/>
      <c r="F78" s="337" t="s">
        <v>647</v>
      </c>
      <c r="G78" s="335"/>
      <c r="H78" s="335"/>
      <c r="I78" s="335"/>
      <c r="J78" s="335"/>
      <c r="K78" s="335"/>
      <c r="L78" s="335"/>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c r="AV78" s="335"/>
      <c r="AW78" s="335"/>
      <c r="AX78" s="336"/>
    </row>
    <row r="79" spans="1:50" ht="24.75" customHeight="1" x14ac:dyDescent="0.2">
      <c r="A79" s="474" t="s">
        <v>32</v>
      </c>
      <c r="B79" s="475"/>
      <c r="C79" s="475"/>
      <c r="D79" s="475"/>
      <c r="E79" s="475"/>
      <c r="F79" s="475"/>
      <c r="G79" s="475"/>
      <c r="H79" s="475"/>
      <c r="I79" s="475"/>
      <c r="J79" s="475"/>
      <c r="K79" s="475"/>
      <c r="L79" s="475"/>
      <c r="M79" s="475"/>
      <c r="N79" s="475"/>
      <c r="O79" s="475"/>
      <c r="P79" s="475"/>
      <c r="Q79" s="475"/>
      <c r="R79" s="475"/>
      <c r="S79" s="475"/>
      <c r="T79" s="475"/>
      <c r="U79" s="475"/>
      <c r="V79" s="475"/>
      <c r="W79" s="475"/>
      <c r="X79" s="475"/>
      <c r="Y79" s="475"/>
      <c r="Z79" s="475"/>
      <c r="AA79" s="475"/>
      <c r="AB79" s="475"/>
      <c r="AC79" s="475"/>
      <c r="AD79" s="475"/>
      <c r="AE79" s="475"/>
      <c r="AF79" s="475"/>
      <c r="AG79" s="475"/>
      <c r="AH79" s="475"/>
      <c r="AI79" s="475"/>
      <c r="AJ79" s="475"/>
      <c r="AK79" s="475"/>
      <c r="AL79" s="475"/>
      <c r="AM79" s="475"/>
      <c r="AN79" s="475"/>
      <c r="AO79" s="475"/>
      <c r="AP79" s="475"/>
      <c r="AQ79" s="475"/>
      <c r="AR79" s="475"/>
      <c r="AS79" s="475"/>
      <c r="AT79" s="475"/>
      <c r="AU79" s="475"/>
      <c r="AV79" s="475"/>
      <c r="AW79" s="475"/>
      <c r="AX79" s="476"/>
    </row>
    <row r="80" spans="1:50" ht="67.5" customHeight="1" thickBot="1" x14ac:dyDescent="0.25">
      <c r="A80" s="442" t="s">
        <v>649</v>
      </c>
      <c r="B80" s="443"/>
      <c r="C80" s="443"/>
      <c r="D80" s="443"/>
      <c r="E80" s="443"/>
      <c r="F80" s="443"/>
      <c r="G80" s="443"/>
      <c r="H80" s="443"/>
      <c r="I80" s="443"/>
      <c r="J80" s="443"/>
      <c r="K80" s="443"/>
      <c r="L80" s="443"/>
      <c r="M80" s="443"/>
      <c r="N80" s="443"/>
      <c r="O80" s="443"/>
      <c r="P80" s="443"/>
      <c r="Q80" s="443"/>
      <c r="R80" s="443"/>
      <c r="S80" s="443"/>
      <c r="T80" s="443"/>
      <c r="U80" s="443"/>
      <c r="V80" s="443"/>
      <c r="W80" s="443"/>
      <c r="X80" s="443"/>
      <c r="Y80" s="443"/>
      <c r="Z80" s="443"/>
      <c r="AA80" s="443"/>
      <c r="AB80" s="443"/>
      <c r="AC80" s="443"/>
      <c r="AD80" s="443"/>
      <c r="AE80" s="443"/>
      <c r="AF80" s="443"/>
      <c r="AG80" s="443"/>
      <c r="AH80" s="443"/>
      <c r="AI80" s="443"/>
      <c r="AJ80" s="443"/>
      <c r="AK80" s="443"/>
      <c r="AL80" s="443"/>
      <c r="AM80" s="443"/>
      <c r="AN80" s="443"/>
      <c r="AO80" s="443"/>
      <c r="AP80" s="443"/>
      <c r="AQ80" s="443"/>
      <c r="AR80" s="443"/>
      <c r="AS80" s="443"/>
      <c r="AT80" s="443"/>
      <c r="AU80" s="443"/>
      <c r="AV80" s="443"/>
      <c r="AW80" s="443"/>
      <c r="AX80" s="444"/>
    </row>
    <row r="81" spans="1:52" ht="24.75" customHeight="1" x14ac:dyDescent="0.2">
      <c r="A81" s="348" t="s">
        <v>226</v>
      </c>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c r="AU81" s="349"/>
      <c r="AV81" s="349"/>
      <c r="AW81" s="349"/>
      <c r="AX81" s="350"/>
      <c r="AZ81" s="10"/>
    </row>
    <row r="82" spans="1:52" ht="24.75" customHeight="1" x14ac:dyDescent="0.2">
      <c r="A82" s="305" t="s">
        <v>526</v>
      </c>
      <c r="B82" s="306"/>
      <c r="C82" s="306"/>
      <c r="D82" s="307"/>
      <c r="E82" s="272" t="s">
        <v>585</v>
      </c>
      <c r="F82" s="273"/>
      <c r="G82" s="273"/>
      <c r="H82" s="273"/>
      <c r="I82" s="273"/>
      <c r="J82" s="273"/>
      <c r="K82" s="273"/>
      <c r="L82" s="273"/>
      <c r="M82" s="273"/>
      <c r="N82" s="273"/>
      <c r="O82" s="273"/>
      <c r="P82" s="274"/>
      <c r="Q82" s="272"/>
      <c r="R82" s="273"/>
      <c r="S82" s="273"/>
      <c r="T82" s="273"/>
      <c r="U82" s="273"/>
      <c r="V82" s="273"/>
      <c r="W82" s="273"/>
      <c r="X82" s="273"/>
      <c r="Y82" s="273"/>
      <c r="Z82" s="273"/>
      <c r="AA82" s="273"/>
      <c r="AB82" s="274"/>
      <c r="AC82" s="272"/>
      <c r="AD82" s="273"/>
      <c r="AE82" s="273"/>
      <c r="AF82" s="273"/>
      <c r="AG82" s="273"/>
      <c r="AH82" s="273"/>
      <c r="AI82" s="273"/>
      <c r="AJ82" s="273"/>
      <c r="AK82" s="273"/>
      <c r="AL82" s="273"/>
      <c r="AM82" s="273"/>
      <c r="AN82" s="274"/>
      <c r="AO82" s="272"/>
      <c r="AP82" s="273"/>
      <c r="AQ82" s="273"/>
      <c r="AR82" s="273"/>
      <c r="AS82" s="273"/>
      <c r="AT82" s="273"/>
      <c r="AU82" s="273"/>
      <c r="AV82" s="273"/>
      <c r="AW82" s="273"/>
      <c r="AX82" s="275"/>
      <c r="AY82" s="66"/>
    </row>
    <row r="83" spans="1:52" ht="24.75" customHeight="1" x14ac:dyDescent="0.2">
      <c r="A83" s="276" t="s">
        <v>259</v>
      </c>
      <c r="B83" s="277"/>
      <c r="C83" s="277"/>
      <c r="D83" s="277"/>
      <c r="E83" s="272" t="s">
        <v>586</v>
      </c>
      <c r="F83" s="273"/>
      <c r="G83" s="273"/>
      <c r="H83" s="273"/>
      <c r="I83" s="273"/>
      <c r="J83" s="273"/>
      <c r="K83" s="273"/>
      <c r="L83" s="273"/>
      <c r="M83" s="273"/>
      <c r="N83" s="273"/>
      <c r="O83" s="273"/>
      <c r="P83" s="274"/>
      <c r="Q83" s="272"/>
      <c r="R83" s="273"/>
      <c r="S83" s="273"/>
      <c r="T83" s="273"/>
      <c r="U83" s="273"/>
      <c r="V83" s="273"/>
      <c r="W83" s="273"/>
      <c r="X83" s="273"/>
      <c r="Y83" s="273"/>
      <c r="Z83" s="273"/>
      <c r="AA83" s="273"/>
      <c r="AB83" s="274"/>
      <c r="AC83" s="272"/>
      <c r="AD83" s="273"/>
      <c r="AE83" s="273"/>
      <c r="AF83" s="273"/>
      <c r="AG83" s="273"/>
      <c r="AH83" s="273"/>
      <c r="AI83" s="273"/>
      <c r="AJ83" s="273"/>
      <c r="AK83" s="273"/>
      <c r="AL83" s="273"/>
      <c r="AM83" s="273"/>
      <c r="AN83" s="274"/>
      <c r="AO83" s="272"/>
      <c r="AP83" s="273"/>
      <c r="AQ83" s="273"/>
      <c r="AR83" s="273"/>
      <c r="AS83" s="273"/>
      <c r="AT83" s="273"/>
      <c r="AU83" s="273"/>
      <c r="AV83" s="273"/>
      <c r="AW83" s="273"/>
      <c r="AX83" s="275"/>
    </row>
    <row r="84" spans="1:52" ht="24.75" customHeight="1" x14ac:dyDescent="0.2">
      <c r="A84" s="276" t="s">
        <v>258</v>
      </c>
      <c r="B84" s="277"/>
      <c r="C84" s="277"/>
      <c r="D84" s="277"/>
      <c r="E84" s="272" t="s">
        <v>587</v>
      </c>
      <c r="F84" s="273"/>
      <c r="G84" s="273"/>
      <c r="H84" s="273"/>
      <c r="I84" s="273"/>
      <c r="J84" s="273"/>
      <c r="K84" s="273"/>
      <c r="L84" s="273"/>
      <c r="M84" s="273"/>
      <c r="N84" s="273"/>
      <c r="O84" s="273"/>
      <c r="P84" s="274"/>
      <c r="Q84" s="272"/>
      <c r="R84" s="273"/>
      <c r="S84" s="273"/>
      <c r="T84" s="273"/>
      <c r="U84" s="273"/>
      <c r="V84" s="273"/>
      <c r="W84" s="273"/>
      <c r="X84" s="273"/>
      <c r="Y84" s="273"/>
      <c r="Z84" s="273"/>
      <c r="AA84" s="273"/>
      <c r="AB84" s="274"/>
      <c r="AC84" s="272"/>
      <c r="AD84" s="273"/>
      <c r="AE84" s="273"/>
      <c r="AF84" s="273"/>
      <c r="AG84" s="273"/>
      <c r="AH84" s="273"/>
      <c r="AI84" s="273"/>
      <c r="AJ84" s="273"/>
      <c r="AK84" s="273"/>
      <c r="AL84" s="273"/>
      <c r="AM84" s="273"/>
      <c r="AN84" s="274"/>
      <c r="AO84" s="272"/>
      <c r="AP84" s="273"/>
      <c r="AQ84" s="273"/>
      <c r="AR84" s="273"/>
      <c r="AS84" s="273"/>
      <c r="AT84" s="273"/>
      <c r="AU84" s="273"/>
      <c r="AV84" s="273"/>
      <c r="AW84" s="273"/>
      <c r="AX84" s="275"/>
    </row>
    <row r="85" spans="1:52" ht="24.75" customHeight="1" x14ac:dyDescent="0.2">
      <c r="A85" s="276" t="s">
        <v>257</v>
      </c>
      <c r="B85" s="277"/>
      <c r="C85" s="277"/>
      <c r="D85" s="277"/>
      <c r="E85" s="272" t="s">
        <v>588</v>
      </c>
      <c r="F85" s="273"/>
      <c r="G85" s="273"/>
      <c r="H85" s="273"/>
      <c r="I85" s="273"/>
      <c r="J85" s="273"/>
      <c r="K85" s="273"/>
      <c r="L85" s="273"/>
      <c r="M85" s="273"/>
      <c r="N85" s="273"/>
      <c r="O85" s="273"/>
      <c r="P85" s="274"/>
      <c r="Q85" s="272"/>
      <c r="R85" s="273"/>
      <c r="S85" s="273"/>
      <c r="T85" s="273"/>
      <c r="U85" s="273"/>
      <c r="V85" s="273"/>
      <c r="W85" s="273"/>
      <c r="X85" s="273"/>
      <c r="Y85" s="273"/>
      <c r="Z85" s="273"/>
      <c r="AA85" s="273"/>
      <c r="AB85" s="274"/>
      <c r="AC85" s="272"/>
      <c r="AD85" s="273"/>
      <c r="AE85" s="273"/>
      <c r="AF85" s="273"/>
      <c r="AG85" s="273"/>
      <c r="AH85" s="273"/>
      <c r="AI85" s="273"/>
      <c r="AJ85" s="273"/>
      <c r="AK85" s="273"/>
      <c r="AL85" s="273"/>
      <c r="AM85" s="273"/>
      <c r="AN85" s="274"/>
      <c r="AO85" s="272"/>
      <c r="AP85" s="273"/>
      <c r="AQ85" s="273"/>
      <c r="AR85" s="273"/>
      <c r="AS85" s="273"/>
      <c r="AT85" s="273"/>
      <c r="AU85" s="273"/>
      <c r="AV85" s="273"/>
      <c r="AW85" s="273"/>
      <c r="AX85" s="275"/>
    </row>
    <row r="86" spans="1:52" ht="24.75" customHeight="1" x14ac:dyDescent="0.2">
      <c r="A86" s="276" t="s">
        <v>256</v>
      </c>
      <c r="B86" s="277"/>
      <c r="C86" s="277"/>
      <c r="D86" s="277"/>
      <c r="E86" s="272" t="s">
        <v>589</v>
      </c>
      <c r="F86" s="273"/>
      <c r="G86" s="273"/>
      <c r="H86" s="273"/>
      <c r="I86" s="273"/>
      <c r="J86" s="273"/>
      <c r="K86" s="273"/>
      <c r="L86" s="273"/>
      <c r="M86" s="273"/>
      <c r="N86" s="273"/>
      <c r="O86" s="273"/>
      <c r="P86" s="274"/>
      <c r="Q86" s="272"/>
      <c r="R86" s="273"/>
      <c r="S86" s="273"/>
      <c r="T86" s="273"/>
      <c r="U86" s="273"/>
      <c r="V86" s="273"/>
      <c r="W86" s="273"/>
      <c r="X86" s="273"/>
      <c r="Y86" s="273"/>
      <c r="Z86" s="273"/>
      <c r="AA86" s="273"/>
      <c r="AB86" s="274"/>
      <c r="AC86" s="272"/>
      <c r="AD86" s="273"/>
      <c r="AE86" s="273"/>
      <c r="AF86" s="273"/>
      <c r="AG86" s="273"/>
      <c r="AH86" s="273"/>
      <c r="AI86" s="273"/>
      <c r="AJ86" s="273"/>
      <c r="AK86" s="273"/>
      <c r="AL86" s="273"/>
      <c r="AM86" s="273"/>
      <c r="AN86" s="274"/>
      <c r="AO86" s="272"/>
      <c r="AP86" s="273"/>
      <c r="AQ86" s="273"/>
      <c r="AR86" s="273"/>
      <c r="AS86" s="273"/>
      <c r="AT86" s="273"/>
      <c r="AU86" s="273"/>
      <c r="AV86" s="273"/>
      <c r="AW86" s="273"/>
      <c r="AX86" s="275"/>
    </row>
    <row r="87" spans="1:52" ht="24.75" customHeight="1" x14ac:dyDescent="0.2">
      <c r="A87" s="276" t="s">
        <v>255</v>
      </c>
      <c r="B87" s="277"/>
      <c r="C87" s="277"/>
      <c r="D87" s="277"/>
      <c r="E87" s="272" t="s">
        <v>590</v>
      </c>
      <c r="F87" s="273"/>
      <c r="G87" s="273"/>
      <c r="H87" s="273"/>
      <c r="I87" s="273"/>
      <c r="J87" s="273"/>
      <c r="K87" s="273"/>
      <c r="L87" s="273"/>
      <c r="M87" s="273"/>
      <c r="N87" s="273"/>
      <c r="O87" s="273"/>
      <c r="P87" s="274"/>
      <c r="Q87" s="272"/>
      <c r="R87" s="273"/>
      <c r="S87" s="273"/>
      <c r="T87" s="273"/>
      <c r="U87" s="273"/>
      <c r="V87" s="273"/>
      <c r="W87" s="273"/>
      <c r="X87" s="273"/>
      <c r="Y87" s="273"/>
      <c r="Z87" s="273"/>
      <c r="AA87" s="273"/>
      <c r="AB87" s="274"/>
      <c r="AC87" s="272"/>
      <c r="AD87" s="273"/>
      <c r="AE87" s="273"/>
      <c r="AF87" s="273"/>
      <c r="AG87" s="273"/>
      <c r="AH87" s="273"/>
      <c r="AI87" s="273"/>
      <c r="AJ87" s="273"/>
      <c r="AK87" s="273"/>
      <c r="AL87" s="273"/>
      <c r="AM87" s="273"/>
      <c r="AN87" s="274"/>
      <c r="AO87" s="272"/>
      <c r="AP87" s="273"/>
      <c r="AQ87" s="273"/>
      <c r="AR87" s="273"/>
      <c r="AS87" s="273"/>
      <c r="AT87" s="273"/>
      <c r="AU87" s="273"/>
      <c r="AV87" s="273"/>
      <c r="AW87" s="273"/>
      <c r="AX87" s="275"/>
    </row>
    <row r="88" spans="1:52" ht="24.75" customHeight="1" x14ac:dyDescent="0.2">
      <c r="A88" s="276" t="s">
        <v>254</v>
      </c>
      <c r="B88" s="277"/>
      <c r="C88" s="277"/>
      <c r="D88" s="277"/>
      <c r="E88" s="272" t="s">
        <v>591</v>
      </c>
      <c r="F88" s="273"/>
      <c r="G88" s="273"/>
      <c r="H88" s="273"/>
      <c r="I88" s="273"/>
      <c r="J88" s="273"/>
      <c r="K88" s="273"/>
      <c r="L88" s="273"/>
      <c r="M88" s="273"/>
      <c r="N88" s="273"/>
      <c r="O88" s="273"/>
      <c r="P88" s="274"/>
      <c r="Q88" s="272"/>
      <c r="R88" s="273"/>
      <c r="S88" s="273"/>
      <c r="T88" s="273"/>
      <c r="U88" s="273"/>
      <c r="V88" s="273"/>
      <c r="W88" s="273"/>
      <c r="X88" s="273"/>
      <c r="Y88" s="273"/>
      <c r="Z88" s="273"/>
      <c r="AA88" s="273"/>
      <c r="AB88" s="274"/>
      <c r="AC88" s="272"/>
      <c r="AD88" s="273"/>
      <c r="AE88" s="273"/>
      <c r="AF88" s="273"/>
      <c r="AG88" s="273"/>
      <c r="AH88" s="273"/>
      <c r="AI88" s="273"/>
      <c r="AJ88" s="273"/>
      <c r="AK88" s="273"/>
      <c r="AL88" s="273"/>
      <c r="AM88" s="273"/>
      <c r="AN88" s="274"/>
      <c r="AO88" s="272"/>
      <c r="AP88" s="273"/>
      <c r="AQ88" s="273"/>
      <c r="AR88" s="273"/>
      <c r="AS88" s="273"/>
      <c r="AT88" s="273"/>
      <c r="AU88" s="273"/>
      <c r="AV88" s="273"/>
      <c r="AW88" s="273"/>
      <c r="AX88" s="275"/>
    </row>
    <row r="89" spans="1:52" ht="24.75" customHeight="1" x14ac:dyDescent="0.2">
      <c r="A89" s="276" t="s">
        <v>253</v>
      </c>
      <c r="B89" s="277"/>
      <c r="C89" s="277"/>
      <c r="D89" s="277"/>
      <c r="E89" s="272" t="s">
        <v>592</v>
      </c>
      <c r="F89" s="273"/>
      <c r="G89" s="273"/>
      <c r="H89" s="273"/>
      <c r="I89" s="273"/>
      <c r="J89" s="273"/>
      <c r="K89" s="273"/>
      <c r="L89" s="273"/>
      <c r="M89" s="273"/>
      <c r="N89" s="273"/>
      <c r="O89" s="273"/>
      <c r="P89" s="274"/>
      <c r="Q89" s="272"/>
      <c r="R89" s="273"/>
      <c r="S89" s="273"/>
      <c r="T89" s="273"/>
      <c r="U89" s="273"/>
      <c r="V89" s="273"/>
      <c r="W89" s="273"/>
      <c r="X89" s="273"/>
      <c r="Y89" s="273"/>
      <c r="Z89" s="273"/>
      <c r="AA89" s="273"/>
      <c r="AB89" s="274"/>
      <c r="AC89" s="272"/>
      <c r="AD89" s="273"/>
      <c r="AE89" s="273"/>
      <c r="AF89" s="273"/>
      <c r="AG89" s="273"/>
      <c r="AH89" s="273"/>
      <c r="AI89" s="273"/>
      <c r="AJ89" s="273"/>
      <c r="AK89" s="273"/>
      <c r="AL89" s="273"/>
      <c r="AM89" s="273"/>
      <c r="AN89" s="274"/>
      <c r="AO89" s="272"/>
      <c r="AP89" s="273"/>
      <c r="AQ89" s="273"/>
      <c r="AR89" s="273"/>
      <c r="AS89" s="273"/>
      <c r="AT89" s="273"/>
      <c r="AU89" s="273"/>
      <c r="AV89" s="273"/>
      <c r="AW89" s="273"/>
      <c r="AX89" s="275"/>
    </row>
    <row r="90" spans="1:52" ht="24.75" customHeight="1" x14ac:dyDescent="0.2">
      <c r="A90" s="276" t="s">
        <v>252</v>
      </c>
      <c r="B90" s="277"/>
      <c r="C90" s="277"/>
      <c r="D90" s="277"/>
      <c r="E90" s="712" t="s">
        <v>593</v>
      </c>
      <c r="F90" s="713"/>
      <c r="G90" s="713"/>
      <c r="H90" s="713"/>
      <c r="I90" s="713"/>
      <c r="J90" s="713"/>
      <c r="K90" s="713"/>
      <c r="L90" s="713"/>
      <c r="M90" s="713"/>
      <c r="N90" s="713"/>
      <c r="O90" s="713"/>
      <c r="P90" s="714"/>
      <c r="Q90" s="712"/>
      <c r="R90" s="713"/>
      <c r="S90" s="713"/>
      <c r="T90" s="713"/>
      <c r="U90" s="713"/>
      <c r="V90" s="713"/>
      <c r="W90" s="713"/>
      <c r="X90" s="713"/>
      <c r="Y90" s="713"/>
      <c r="Z90" s="713"/>
      <c r="AA90" s="713"/>
      <c r="AB90" s="714"/>
      <c r="AC90" s="712"/>
      <c r="AD90" s="713"/>
      <c r="AE90" s="713"/>
      <c r="AF90" s="713"/>
      <c r="AG90" s="713"/>
      <c r="AH90" s="713"/>
      <c r="AI90" s="713"/>
      <c r="AJ90" s="713"/>
      <c r="AK90" s="713"/>
      <c r="AL90" s="713"/>
      <c r="AM90" s="713"/>
      <c r="AN90" s="714"/>
      <c r="AO90" s="272"/>
      <c r="AP90" s="273"/>
      <c r="AQ90" s="273"/>
      <c r="AR90" s="273"/>
      <c r="AS90" s="273"/>
      <c r="AT90" s="273"/>
      <c r="AU90" s="273"/>
      <c r="AV90" s="273"/>
      <c r="AW90" s="273"/>
      <c r="AX90" s="275"/>
    </row>
    <row r="91" spans="1:52" ht="24.75" customHeight="1" x14ac:dyDescent="0.2">
      <c r="A91" s="276" t="s">
        <v>400</v>
      </c>
      <c r="B91" s="277"/>
      <c r="C91" s="277"/>
      <c r="D91" s="277"/>
      <c r="E91" s="715" t="s">
        <v>563</v>
      </c>
      <c r="F91" s="716"/>
      <c r="G91" s="716"/>
      <c r="H91" s="69" t="str">
        <f>IF(E91="","","-")</f>
        <v>-</v>
      </c>
      <c r="I91" s="716"/>
      <c r="J91" s="716"/>
      <c r="K91" s="69" t="str">
        <f>IF(I91="","","-")</f>
        <v/>
      </c>
      <c r="L91" s="717">
        <v>153</v>
      </c>
      <c r="M91" s="717"/>
      <c r="N91" s="69" t="str">
        <f>IF(O91="","","-")</f>
        <v/>
      </c>
      <c r="O91" s="718"/>
      <c r="P91" s="719"/>
      <c r="Q91" s="715"/>
      <c r="R91" s="716"/>
      <c r="S91" s="716"/>
      <c r="T91" s="69" t="str">
        <f>IF(Q91="","","-")</f>
        <v/>
      </c>
      <c r="U91" s="716"/>
      <c r="V91" s="716"/>
      <c r="W91" s="69" t="str">
        <f>IF(U91="","","-")</f>
        <v/>
      </c>
      <c r="X91" s="717"/>
      <c r="Y91" s="717"/>
      <c r="Z91" s="69" t="str">
        <f>IF(AA91="","","-")</f>
        <v/>
      </c>
      <c r="AA91" s="718"/>
      <c r="AB91" s="719"/>
      <c r="AC91" s="715"/>
      <c r="AD91" s="716"/>
      <c r="AE91" s="716"/>
      <c r="AF91" s="69" t="str">
        <f>IF(AC91="","","-")</f>
        <v/>
      </c>
      <c r="AG91" s="716"/>
      <c r="AH91" s="716"/>
      <c r="AI91" s="69" t="str">
        <f>IF(AG91="","","-")</f>
        <v/>
      </c>
      <c r="AJ91" s="717"/>
      <c r="AK91" s="717"/>
      <c r="AL91" s="69" t="str">
        <f>IF(AM91="","","-")</f>
        <v/>
      </c>
      <c r="AM91" s="718"/>
      <c r="AN91" s="719"/>
      <c r="AO91" s="715"/>
      <c r="AP91" s="716"/>
      <c r="AQ91" s="69" t="str">
        <f>IF(AO91="","","-")</f>
        <v/>
      </c>
      <c r="AR91" s="716"/>
      <c r="AS91" s="716"/>
      <c r="AT91" s="69" t="str">
        <f>IF(AR91="","","-")</f>
        <v/>
      </c>
      <c r="AU91" s="717"/>
      <c r="AV91" s="717"/>
      <c r="AW91" s="69" t="str">
        <f>IF(AX91="","","-")</f>
        <v/>
      </c>
      <c r="AX91" s="72"/>
    </row>
    <row r="92" spans="1:52" ht="24.75" customHeight="1" thickBot="1" x14ac:dyDescent="0.25">
      <c r="A92" s="493" t="s">
        <v>366</v>
      </c>
      <c r="B92" s="494"/>
      <c r="C92" s="494"/>
      <c r="D92" s="494"/>
      <c r="E92" s="302" t="s">
        <v>140</v>
      </c>
      <c r="F92" s="303"/>
      <c r="G92" s="303"/>
      <c r="H92" s="79" t="str">
        <f>IF(E92="","","-")</f>
        <v>-</v>
      </c>
      <c r="I92" s="303" t="s">
        <v>270</v>
      </c>
      <c r="J92" s="303"/>
      <c r="K92" s="79" t="str">
        <f>IF(I92="","","-")</f>
        <v>-</v>
      </c>
      <c r="L92" s="304">
        <v>5</v>
      </c>
      <c r="M92" s="304"/>
      <c r="N92" s="79" t="str">
        <f>IF(O92="","","-")</f>
        <v/>
      </c>
      <c r="O92" s="319"/>
      <c r="P92" s="320"/>
      <c r="Q92" s="302"/>
      <c r="R92" s="303"/>
      <c r="S92" s="303"/>
      <c r="T92" s="79" t="str">
        <f>IF(Q92="","","-")</f>
        <v/>
      </c>
      <c r="U92" s="303"/>
      <c r="V92" s="303"/>
      <c r="W92" s="79" t="str">
        <f>IF(U92="","","-")</f>
        <v/>
      </c>
      <c r="X92" s="304"/>
      <c r="Y92" s="304"/>
      <c r="Z92" s="79" t="str">
        <f>IF(AA92="","","-")</f>
        <v/>
      </c>
      <c r="AA92" s="319"/>
      <c r="AB92" s="320"/>
      <c r="AC92" s="302"/>
      <c r="AD92" s="303"/>
      <c r="AE92" s="303"/>
      <c r="AF92" s="79" t="str">
        <f>IF(AC92="","","-")</f>
        <v/>
      </c>
      <c r="AG92" s="303"/>
      <c r="AH92" s="303"/>
      <c r="AI92" s="79" t="str">
        <f>IF(AG92="","","-")</f>
        <v/>
      </c>
      <c r="AJ92" s="304"/>
      <c r="AK92" s="304"/>
      <c r="AL92" s="79" t="str">
        <f>IF(AM92="","","-")</f>
        <v/>
      </c>
      <c r="AM92" s="319"/>
      <c r="AN92" s="320"/>
      <c r="AO92" s="302"/>
      <c r="AP92" s="303"/>
      <c r="AQ92" s="79" t="str">
        <f>IF(AO92="","","-")</f>
        <v/>
      </c>
      <c r="AR92" s="303"/>
      <c r="AS92" s="303"/>
      <c r="AT92" s="79" t="str">
        <f>IF(AR92="","","-")</f>
        <v/>
      </c>
      <c r="AU92" s="304"/>
      <c r="AV92" s="304"/>
      <c r="AW92" s="79" t="str">
        <f>IF(AX92="","","-")</f>
        <v/>
      </c>
      <c r="AX92" s="80"/>
    </row>
    <row r="93" spans="1:52" ht="28.35" customHeight="1" x14ac:dyDescent="0.2">
      <c r="A93" s="308" t="s">
        <v>246</v>
      </c>
      <c r="B93" s="309"/>
      <c r="C93" s="309"/>
      <c r="D93" s="309"/>
      <c r="E93" s="309"/>
      <c r="F93" s="310"/>
      <c r="G93" s="73" t="s">
        <v>561</v>
      </c>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5"/>
    </row>
    <row r="94" spans="1:52" ht="28.35" customHeight="1" x14ac:dyDescent="0.2">
      <c r="A94" s="249"/>
      <c r="B94" s="250"/>
      <c r="C94" s="250"/>
      <c r="D94" s="250"/>
      <c r="E94" s="250"/>
      <c r="F94" s="251"/>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2" ht="28.35" customHeight="1" x14ac:dyDescent="0.2">
      <c r="A95" s="249"/>
      <c r="B95" s="250"/>
      <c r="C95" s="250"/>
      <c r="D95" s="250"/>
      <c r="E95" s="250"/>
      <c r="F95" s="251"/>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2" ht="28.35" customHeight="1" x14ac:dyDescent="0.2">
      <c r="A96" s="249"/>
      <c r="B96" s="250"/>
      <c r="C96" s="250"/>
      <c r="D96" s="250"/>
      <c r="E96" s="250"/>
      <c r="F96" s="251"/>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7.75" customHeight="1" x14ac:dyDescent="0.2">
      <c r="A97" s="249"/>
      <c r="B97" s="250"/>
      <c r="C97" s="250"/>
      <c r="D97" s="250"/>
      <c r="E97" s="250"/>
      <c r="F97" s="251"/>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2">
      <c r="A98" s="249"/>
      <c r="B98" s="250"/>
      <c r="C98" s="250"/>
      <c r="D98" s="250"/>
      <c r="E98" s="250"/>
      <c r="F98" s="251"/>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2">
      <c r="A99" s="249"/>
      <c r="B99" s="250"/>
      <c r="C99" s="250"/>
      <c r="D99" s="250"/>
      <c r="E99" s="250"/>
      <c r="F99" s="251"/>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7.75" customHeight="1" x14ac:dyDescent="0.2">
      <c r="A100" s="249"/>
      <c r="B100" s="250"/>
      <c r="C100" s="250"/>
      <c r="D100" s="250"/>
      <c r="E100" s="250"/>
      <c r="F100" s="251"/>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2">
      <c r="A101" s="249"/>
      <c r="B101" s="250"/>
      <c r="C101" s="250"/>
      <c r="D101" s="250"/>
      <c r="E101" s="250"/>
      <c r="F101" s="251"/>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2">
      <c r="A102" s="249"/>
      <c r="B102" s="250"/>
      <c r="C102" s="250"/>
      <c r="D102" s="250"/>
      <c r="E102" s="250"/>
      <c r="F102" s="251"/>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2">
      <c r="A103" s="249"/>
      <c r="B103" s="250"/>
      <c r="C103" s="250"/>
      <c r="D103" s="250"/>
      <c r="E103" s="250"/>
      <c r="F103" s="251"/>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2">
      <c r="A104" s="249"/>
      <c r="B104" s="250"/>
      <c r="C104" s="250"/>
      <c r="D104" s="250"/>
      <c r="E104" s="250"/>
      <c r="F104" s="251"/>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2">
      <c r="A105" s="249"/>
      <c r="B105" s="250"/>
      <c r="C105" s="250"/>
      <c r="D105" s="250"/>
      <c r="E105" s="250"/>
      <c r="F105" s="251"/>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7.75" customHeight="1" x14ac:dyDescent="0.2">
      <c r="A106" s="249"/>
      <c r="B106" s="250"/>
      <c r="C106" s="250"/>
      <c r="D106" s="250"/>
      <c r="E106" s="250"/>
      <c r="F106" s="251"/>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2">
      <c r="A107" s="249"/>
      <c r="B107" s="250"/>
      <c r="C107" s="250"/>
      <c r="D107" s="250"/>
      <c r="E107" s="250"/>
      <c r="F107" s="251"/>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2">
      <c r="A108" s="249"/>
      <c r="B108" s="250"/>
      <c r="C108" s="250"/>
      <c r="D108" s="250"/>
      <c r="E108" s="250"/>
      <c r="F108" s="251"/>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2">
      <c r="A109" s="249"/>
      <c r="B109" s="250"/>
      <c r="C109" s="250"/>
      <c r="D109" s="250"/>
      <c r="E109" s="250"/>
      <c r="F109" s="251"/>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52.5" customHeight="1" x14ac:dyDescent="0.2">
      <c r="A110" s="249"/>
      <c r="B110" s="250"/>
      <c r="C110" s="250"/>
      <c r="D110" s="250"/>
      <c r="E110" s="250"/>
      <c r="F110" s="251"/>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52.5" customHeight="1" x14ac:dyDescent="0.2">
      <c r="A111" s="249"/>
      <c r="B111" s="250"/>
      <c r="C111" s="250"/>
      <c r="D111" s="250"/>
      <c r="E111" s="250"/>
      <c r="F111" s="251"/>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52.5" customHeight="1" x14ac:dyDescent="0.2">
      <c r="A112" s="249"/>
      <c r="B112" s="250"/>
      <c r="C112" s="250"/>
      <c r="D112" s="250"/>
      <c r="E112" s="250"/>
      <c r="F112" s="251"/>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9.25" customHeight="1" x14ac:dyDescent="0.2">
      <c r="A113" s="249"/>
      <c r="B113" s="250"/>
      <c r="C113" s="250"/>
      <c r="D113" s="250"/>
      <c r="E113" s="250"/>
      <c r="F113" s="251"/>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18.45" customHeight="1" x14ac:dyDescent="0.2">
      <c r="A114" s="249"/>
      <c r="B114" s="250"/>
      <c r="C114" s="250"/>
      <c r="D114" s="250"/>
      <c r="E114" s="250"/>
      <c r="F114" s="251"/>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1" ht="35.25" customHeight="1" x14ac:dyDescent="0.2">
      <c r="A115" s="249"/>
      <c r="B115" s="250"/>
      <c r="C115" s="250"/>
      <c r="D115" s="250"/>
      <c r="E115" s="250"/>
      <c r="F115" s="251"/>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1" ht="30" customHeight="1" x14ac:dyDescent="0.2">
      <c r="A116" s="249"/>
      <c r="B116" s="250"/>
      <c r="C116" s="250"/>
      <c r="D116" s="250"/>
      <c r="E116" s="250"/>
      <c r="F116" s="251"/>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1" ht="24.75" customHeight="1" x14ac:dyDescent="0.2">
      <c r="A117" s="249"/>
      <c r="B117" s="250"/>
      <c r="C117" s="250"/>
      <c r="D117" s="250"/>
      <c r="E117" s="250"/>
      <c r="F117" s="251"/>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1" ht="24.6" customHeight="1" x14ac:dyDescent="0.2">
      <c r="A118" s="249"/>
      <c r="B118" s="250"/>
      <c r="C118" s="250"/>
      <c r="D118" s="250"/>
      <c r="E118" s="250"/>
      <c r="F118" s="251"/>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1" ht="24.6" customHeight="1" x14ac:dyDescent="0.2">
      <c r="A119" s="249"/>
      <c r="B119" s="250"/>
      <c r="C119" s="250"/>
      <c r="D119" s="250"/>
      <c r="E119" s="250"/>
      <c r="F119" s="251"/>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1" ht="24.6" customHeight="1" thickBot="1" x14ac:dyDescent="0.25">
      <c r="A120" s="311"/>
      <c r="B120" s="312"/>
      <c r="C120" s="312"/>
      <c r="D120" s="312"/>
      <c r="E120" s="312"/>
      <c r="F120" s="313"/>
      <c r="G120" s="76"/>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8"/>
    </row>
    <row r="121" spans="1:51" ht="33.6" customHeight="1" x14ac:dyDescent="0.2">
      <c r="A121" s="328" t="s">
        <v>248</v>
      </c>
      <c r="B121" s="329"/>
      <c r="C121" s="329"/>
      <c r="D121" s="329"/>
      <c r="E121" s="329"/>
      <c r="F121" s="330"/>
      <c r="G121" s="110" t="s">
        <v>594</v>
      </c>
      <c r="H121" s="111"/>
      <c r="I121" s="111"/>
      <c r="J121" s="111"/>
      <c r="K121" s="111"/>
      <c r="L121" s="111"/>
      <c r="M121" s="111"/>
      <c r="N121" s="111"/>
      <c r="O121" s="111"/>
      <c r="P121" s="111"/>
      <c r="Q121" s="111"/>
      <c r="R121" s="111"/>
      <c r="S121" s="111"/>
      <c r="T121" s="111"/>
      <c r="U121" s="111"/>
      <c r="V121" s="111"/>
      <c r="W121" s="111"/>
      <c r="X121" s="111"/>
      <c r="Y121" s="111"/>
      <c r="Z121" s="111"/>
      <c r="AA121" s="111"/>
      <c r="AB121" s="112"/>
      <c r="AC121" s="110" t="s">
        <v>635</v>
      </c>
      <c r="AD121" s="111"/>
      <c r="AE121" s="111"/>
      <c r="AF121" s="111"/>
      <c r="AG121" s="111"/>
      <c r="AH121" s="111"/>
      <c r="AI121" s="111"/>
      <c r="AJ121" s="111"/>
      <c r="AK121" s="111"/>
      <c r="AL121" s="111"/>
      <c r="AM121" s="111"/>
      <c r="AN121" s="111"/>
      <c r="AO121" s="111"/>
      <c r="AP121" s="111"/>
      <c r="AQ121" s="111"/>
      <c r="AR121" s="111"/>
      <c r="AS121" s="111"/>
      <c r="AT121" s="111"/>
      <c r="AU121" s="111"/>
      <c r="AV121" s="111"/>
      <c r="AW121" s="111"/>
      <c r="AX121" s="445"/>
    </row>
    <row r="122" spans="1:51" ht="24.75" customHeight="1" x14ac:dyDescent="0.2">
      <c r="A122" s="331"/>
      <c r="B122" s="332"/>
      <c r="C122" s="332"/>
      <c r="D122" s="332"/>
      <c r="E122" s="332"/>
      <c r="F122" s="333"/>
      <c r="G122" s="301" t="s">
        <v>16</v>
      </c>
      <c r="H122" s="287"/>
      <c r="I122" s="287"/>
      <c r="J122" s="287"/>
      <c r="K122" s="287"/>
      <c r="L122" s="286" t="s">
        <v>17</v>
      </c>
      <c r="M122" s="287"/>
      <c r="N122" s="287"/>
      <c r="O122" s="287"/>
      <c r="P122" s="287"/>
      <c r="Q122" s="287"/>
      <c r="R122" s="287"/>
      <c r="S122" s="287"/>
      <c r="T122" s="287"/>
      <c r="U122" s="287"/>
      <c r="V122" s="287"/>
      <c r="W122" s="287"/>
      <c r="X122" s="288"/>
      <c r="Y122" s="104" t="s">
        <v>18</v>
      </c>
      <c r="Z122" s="105"/>
      <c r="AA122" s="105"/>
      <c r="AB122" s="450"/>
      <c r="AC122" s="301" t="s">
        <v>16</v>
      </c>
      <c r="AD122" s="287"/>
      <c r="AE122" s="287"/>
      <c r="AF122" s="287"/>
      <c r="AG122" s="287"/>
      <c r="AH122" s="286" t="s">
        <v>17</v>
      </c>
      <c r="AI122" s="287"/>
      <c r="AJ122" s="287"/>
      <c r="AK122" s="287"/>
      <c r="AL122" s="287"/>
      <c r="AM122" s="287"/>
      <c r="AN122" s="287"/>
      <c r="AO122" s="287"/>
      <c r="AP122" s="287"/>
      <c r="AQ122" s="287"/>
      <c r="AR122" s="287"/>
      <c r="AS122" s="287"/>
      <c r="AT122" s="288"/>
      <c r="AU122" s="104" t="s">
        <v>18</v>
      </c>
      <c r="AV122" s="105"/>
      <c r="AW122" s="105"/>
      <c r="AX122" s="106"/>
    </row>
    <row r="123" spans="1:51" ht="24.75" customHeight="1" x14ac:dyDescent="0.2">
      <c r="A123" s="331"/>
      <c r="B123" s="332"/>
      <c r="C123" s="332"/>
      <c r="D123" s="332"/>
      <c r="E123" s="332"/>
      <c r="F123" s="333"/>
      <c r="G123" s="289" t="s">
        <v>595</v>
      </c>
      <c r="H123" s="290"/>
      <c r="I123" s="290"/>
      <c r="J123" s="290"/>
      <c r="K123" s="291"/>
      <c r="L123" s="280" t="s">
        <v>633</v>
      </c>
      <c r="M123" s="569"/>
      <c r="N123" s="569"/>
      <c r="O123" s="569"/>
      <c r="P123" s="569"/>
      <c r="Q123" s="569"/>
      <c r="R123" s="569"/>
      <c r="S123" s="569"/>
      <c r="T123" s="569"/>
      <c r="U123" s="569"/>
      <c r="V123" s="569"/>
      <c r="W123" s="569"/>
      <c r="X123" s="570"/>
      <c r="Y123" s="266">
        <v>770</v>
      </c>
      <c r="Z123" s="267"/>
      <c r="AA123" s="267"/>
      <c r="AB123" s="268"/>
      <c r="AC123" s="289" t="s">
        <v>595</v>
      </c>
      <c r="AD123" s="567"/>
      <c r="AE123" s="567"/>
      <c r="AF123" s="567"/>
      <c r="AG123" s="568"/>
      <c r="AH123" s="280" t="s">
        <v>624</v>
      </c>
      <c r="AI123" s="281"/>
      <c r="AJ123" s="281"/>
      <c r="AK123" s="281"/>
      <c r="AL123" s="281"/>
      <c r="AM123" s="281"/>
      <c r="AN123" s="281"/>
      <c r="AO123" s="281"/>
      <c r="AP123" s="281"/>
      <c r="AQ123" s="281"/>
      <c r="AR123" s="281"/>
      <c r="AS123" s="281"/>
      <c r="AT123" s="282"/>
      <c r="AU123" s="266">
        <v>279</v>
      </c>
      <c r="AV123" s="267"/>
      <c r="AW123" s="267"/>
      <c r="AX123" s="268"/>
    </row>
    <row r="124" spans="1:51" ht="24.6" customHeight="1" x14ac:dyDescent="0.2">
      <c r="A124" s="331"/>
      <c r="B124" s="332"/>
      <c r="C124" s="332"/>
      <c r="D124" s="332"/>
      <c r="E124" s="332"/>
      <c r="F124" s="333"/>
      <c r="G124" s="113"/>
      <c r="H124" s="264"/>
      <c r="I124" s="264"/>
      <c r="J124" s="264"/>
      <c r="K124" s="265"/>
      <c r="L124" s="116"/>
      <c r="M124" s="278"/>
      <c r="N124" s="278"/>
      <c r="O124" s="278"/>
      <c r="P124" s="278"/>
      <c r="Q124" s="278"/>
      <c r="R124" s="278"/>
      <c r="S124" s="278"/>
      <c r="T124" s="278"/>
      <c r="U124" s="278"/>
      <c r="V124" s="278"/>
      <c r="W124" s="278"/>
      <c r="X124" s="279"/>
      <c r="Y124" s="283"/>
      <c r="Z124" s="284"/>
      <c r="AA124" s="284"/>
      <c r="AB124" s="285"/>
      <c r="AC124" s="113" t="s">
        <v>595</v>
      </c>
      <c r="AD124" s="114"/>
      <c r="AE124" s="114"/>
      <c r="AF124" s="114"/>
      <c r="AG124" s="115"/>
      <c r="AH124" s="116" t="s">
        <v>625</v>
      </c>
      <c r="AI124" s="117"/>
      <c r="AJ124" s="117"/>
      <c r="AK124" s="117"/>
      <c r="AL124" s="117"/>
      <c r="AM124" s="117"/>
      <c r="AN124" s="117"/>
      <c r="AO124" s="117"/>
      <c r="AP124" s="117"/>
      <c r="AQ124" s="117"/>
      <c r="AR124" s="117"/>
      <c r="AS124" s="117"/>
      <c r="AT124" s="118"/>
      <c r="AU124" s="283">
        <v>131</v>
      </c>
      <c r="AV124" s="284"/>
      <c r="AW124" s="284"/>
      <c r="AX124" s="285"/>
    </row>
    <row r="125" spans="1:51" ht="24.6" customHeight="1" x14ac:dyDescent="0.2">
      <c r="A125" s="331"/>
      <c r="B125" s="332"/>
      <c r="C125" s="332"/>
      <c r="D125" s="332"/>
      <c r="E125" s="332"/>
      <c r="F125" s="333"/>
      <c r="G125" s="113"/>
      <c r="H125" s="264"/>
      <c r="I125" s="264"/>
      <c r="J125" s="264"/>
      <c r="K125" s="265"/>
      <c r="L125" s="116"/>
      <c r="M125" s="278"/>
      <c r="N125" s="278"/>
      <c r="O125" s="278"/>
      <c r="P125" s="278"/>
      <c r="Q125" s="278"/>
      <c r="R125" s="278"/>
      <c r="S125" s="278"/>
      <c r="T125" s="278"/>
      <c r="U125" s="278"/>
      <c r="V125" s="278"/>
      <c r="W125" s="278"/>
      <c r="X125" s="279"/>
      <c r="Y125" s="283"/>
      <c r="Z125" s="284"/>
      <c r="AA125" s="284"/>
      <c r="AB125" s="285"/>
      <c r="AC125" s="113" t="s">
        <v>595</v>
      </c>
      <c r="AD125" s="114"/>
      <c r="AE125" s="114"/>
      <c r="AF125" s="114"/>
      <c r="AG125" s="115"/>
      <c r="AH125" s="116" t="s">
        <v>626</v>
      </c>
      <c r="AI125" s="117"/>
      <c r="AJ125" s="117"/>
      <c r="AK125" s="117"/>
      <c r="AL125" s="117"/>
      <c r="AM125" s="117"/>
      <c r="AN125" s="117"/>
      <c r="AO125" s="117"/>
      <c r="AP125" s="117"/>
      <c r="AQ125" s="117"/>
      <c r="AR125" s="117"/>
      <c r="AS125" s="117"/>
      <c r="AT125" s="118"/>
      <c r="AU125" s="283">
        <v>80</v>
      </c>
      <c r="AV125" s="284"/>
      <c r="AW125" s="284"/>
      <c r="AX125" s="285"/>
    </row>
    <row r="126" spans="1:51" ht="24.6" customHeight="1" x14ac:dyDescent="0.2">
      <c r="A126" s="331"/>
      <c r="B126" s="332"/>
      <c r="C126" s="332"/>
      <c r="D126" s="332"/>
      <c r="E126" s="332"/>
      <c r="F126" s="333"/>
      <c r="G126" s="113"/>
      <c r="H126" s="264"/>
      <c r="I126" s="264"/>
      <c r="J126" s="264"/>
      <c r="K126" s="265"/>
      <c r="L126" s="116"/>
      <c r="M126" s="278"/>
      <c r="N126" s="278"/>
      <c r="O126" s="278"/>
      <c r="P126" s="278"/>
      <c r="Q126" s="278"/>
      <c r="R126" s="278"/>
      <c r="S126" s="278"/>
      <c r="T126" s="278"/>
      <c r="U126" s="278"/>
      <c r="V126" s="278"/>
      <c r="W126" s="278"/>
      <c r="X126" s="279"/>
      <c r="Y126" s="283"/>
      <c r="Z126" s="284"/>
      <c r="AA126" s="284"/>
      <c r="AB126" s="285"/>
      <c r="AC126" s="113" t="s">
        <v>595</v>
      </c>
      <c r="AD126" s="114"/>
      <c r="AE126" s="114"/>
      <c r="AF126" s="114"/>
      <c r="AG126" s="115"/>
      <c r="AH126" s="116" t="s">
        <v>627</v>
      </c>
      <c r="AI126" s="117"/>
      <c r="AJ126" s="117"/>
      <c r="AK126" s="117"/>
      <c r="AL126" s="117"/>
      <c r="AM126" s="117"/>
      <c r="AN126" s="117"/>
      <c r="AO126" s="117"/>
      <c r="AP126" s="117"/>
      <c r="AQ126" s="117"/>
      <c r="AR126" s="117"/>
      <c r="AS126" s="117"/>
      <c r="AT126" s="118"/>
      <c r="AU126" s="283">
        <v>5</v>
      </c>
      <c r="AV126" s="284"/>
      <c r="AW126" s="284"/>
      <c r="AX126" s="285"/>
    </row>
    <row r="127" spans="1:51" ht="18" customHeight="1" x14ac:dyDescent="0.2">
      <c r="A127" s="331"/>
      <c r="B127" s="332"/>
      <c r="C127" s="332"/>
      <c r="D127" s="332"/>
      <c r="E127" s="332"/>
      <c r="F127" s="333"/>
      <c r="G127" s="588" t="s">
        <v>19</v>
      </c>
      <c r="H127" s="589"/>
      <c r="I127" s="589"/>
      <c r="J127" s="589"/>
      <c r="K127" s="589"/>
      <c r="L127" s="646"/>
      <c r="M127" s="647"/>
      <c r="N127" s="647"/>
      <c r="O127" s="647"/>
      <c r="P127" s="647"/>
      <c r="Q127" s="647"/>
      <c r="R127" s="647"/>
      <c r="S127" s="647"/>
      <c r="T127" s="647"/>
      <c r="U127" s="647"/>
      <c r="V127" s="647"/>
      <c r="W127" s="647"/>
      <c r="X127" s="648"/>
      <c r="Y127" s="649">
        <f>SUM(Y123:AB126)</f>
        <v>770</v>
      </c>
      <c r="Z127" s="650"/>
      <c r="AA127" s="650"/>
      <c r="AB127" s="651"/>
      <c r="AC127" s="588" t="s">
        <v>19</v>
      </c>
      <c r="AD127" s="589"/>
      <c r="AE127" s="589"/>
      <c r="AF127" s="589"/>
      <c r="AG127" s="589"/>
      <c r="AH127" s="646"/>
      <c r="AI127" s="647"/>
      <c r="AJ127" s="647"/>
      <c r="AK127" s="647"/>
      <c r="AL127" s="647"/>
      <c r="AM127" s="647"/>
      <c r="AN127" s="647"/>
      <c r="AO127" s="647"/>
      <c r="AP127" s="647"/>
      <c r="AQ127" s="647"/>
      <c r="AR127" s="647"/>
      <c r="AS127" s="647"/>
      <c r="AT127" s="648"/>
      <c r="AU127" s="649">
        <f>SUM(AU123:AX126)</f>
        <v>495</v>
      </c>
      <c r="AV127" s="650"/>
      <c r="AW127" s="650"/>
      <c r="AX127" s="652"/>
    </row>
    <row r="128" spans="1:51" ht="24.75" customHeight="1" thickBot="1" x14ac:dyDescent="0.25">
      <c r="A128" s="581" t="s">
        <v>139</v>
      </c>
      <c r="B128" s="582"/>
      <c r="C128" s="582"/>
      <c r="D128" s="582"/>
      <c r="E128" s="582"/>
      <c r="F128" s="582"/>
      <c r="G128" s="582"/>
      <c r="H128" s="582"/>
      <c r="I128" s="582"/>
      <c r="J128" s="582"/>
      <c r="K128" s="582"/>
      <c r="L128" s="582"/>
      <c r="M128" s="582"/>
      <c r="N128" s="582"/>
      <c r="O128" s="582"/>
      <c r="P128" s="582"/>
      <c r="Q128" s="582"/>
      <c r="R128" s="582"/>
      <c r="S128" s="582"/>
      <c r="T128" s="582"/>
      <c r="U128" s="582"/>
      <c r="V128" s="582"/>
      <c r="W128" s="582"/>
      <c r="X128" s="582"/>
      <c r="Y128" s="582"/>
      <c r="Z128" s="582"/>
      <c r="AA128" s="582"/>
      <c r="AB128" s="582"/>
      <c r="AC128" s="582"/>
      <c r="AD128" s="582"/>
      <c r="AE128" s="582"/>
      <c r="AF128" s="582"/>
      <c r="AG128" s="582"/>
      <c r="AH128" s="582"/>
      <c r="AI128" s="582"/>
      <c r="AJ128" s="582"/>
      <c r="AK128" s="583"/>
      <c r="AL128" s="88" t="s">
        <v>221</v>
      </c>
      <c r="AM128" s="89"/>
      <c r="AN128" s="89"/>
      <c r="AO128" s="71" t="s">
        <v>219</v>
      </c>
      <c r="AP128" s="21"/>
      <c r="AQ128" s="21"/>
      <c r="AR128" s="21"/>
      <c r="AS128" s="21"/>
      <c r="AT128" s="21"/>
      <c r="AU128" s="21"/>
      <c r="AV128" s="21"/>
      <c r="AW128" s="21"/>
      <c r="AX128" s="22"/>
      <c r="AY128">
        <f>COUNTIF($AO$128,"☑")</f>
        <v>0</v>
      </c>
    </row>
    <row r="129" spans="1:51" ht="24.75" customHeight="1" x14ac:dyDescent="0.2">
      <c r="A129" s="4"/>
      <c r="B129" s="4"/>
      <c r="C129" s="4"/>
      <c r="D129" s="4"/>
      <c r="E129" s="4"/>
      <c r="F129" s="4"/>
      <c r="G129" s="7"/>
      <c r="H129" s="7"/>
      <c r="I129" s="7"/>
      <c r="J129" s="7"/>
      <c r="K129" s="7"/>
      <c r="L129" s="3"/>
      <c r="M129" s="7"/>
      <c r="N129" s="7"/>
      <c r="O129" s="7"/>
      <c r="P129" s="7"/>
      <c r="Q129" s="7"/>
      <c r="R129" s="7"/>
      <c r="S129" s="7"/>
      <c r="T129" s="7"/>
      <c r="U129" s="7"/>
      <c r="V129" s="7"/>
      <c r="W129" s="7"/>
      <c r="X129" s="7"/>
      <c r="Y129" s="8"/>
      <c r="Z129" s="8"/>
      <c r="AA129" s="8"/>
      <c r="AB129" s="8"/>
      <c r="AC129" s="7"/>
      <c r="AD129" s="7"/>
      <c r="AE129" s="7"/>
      <c r="AF129" s="7"/>
      <c r="AG129" s="7"/>
      <c r="AH129" s="3"/>
      <c r="AI129" s="7"/>
      <c r="AJ129" s="7"/>
      <c r="AK129" s="7"/>
      <c r="AL129" s="7"/>
      <c r="AM129" s="7"/>
      <c r="AN129" s="7"/>
      <c r="AO129" s="7"/>
      <c r="AP129" s="7"/>
      <c r="AQ129" s="7"/>
      <c r="AR129" s="7"/>
      <c r="AS129" s="7"/>
      <c r="AT129" s="7"/>
      <c r="AU129" s="8"/>
      <c r="AV129" s="8"/>
      <c r="AW129" s="8"/>
      <c r="AX129" s="8"/>
    </row>
    <row r="130" spans="1:51" ht="24.75" customHeight="1" x14ac:dyDescent="0.2"/>
    <row r="131" spans="1:51" ht="24.75" customHeight="1" x14ac:dyDescent="0.2">
      <c r="A131" s="9"/>
      <c r="B131" s="1" t="s">
        <v>26</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row>
    <row r="132" spans="1:51" ht="24.75" customHeight="1" x14ac:dyDescent="0.2">
      <c r="A132" s="9"/>
      <c r="B132" s="38" t="s">
        <v>230</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59.25" customHeight="1" x14ac:dyDescent="0.2">
      <c r="A133" s="543"/>
      <c r="B133" s="543"/>
      <c r="C133" s="543" t="s">
        <v>25</v>
      </c>
      <c r="D133" s="543"/>
      <c r="E133" s="543"/>
      <c r="F133" s="543"/>
      <c r="G133" s="543"/>
      <c r="H133" s="543"/>
      <c r="I133" s="543"/>
      <c r="J133" s="580" t="s">
        <v>191</v>
      </c>
      <c r="K133" s="277"/>
      <c r="L133" s="277"/>
      <c r="M133" s="277"/>
      <c r="N133" s="277"/>
      <c r="O133" s="277"/>
      <c r="P133" s="148" t="s">
        <v>174</v>
      </c>
      <c r="Q133" s="148"/>
      <c r="R133" s="148"/>
      <c r="S133" s="148"/>
      <c r="T133" s="148"/>
      <c r="U133" s="148"/>
      <c r="V133" s="148"/>
      <c r="W133" s="148"/>
      <c r="X133" s="148"/>
      <c r="Y133" s="586" t="s">
        <v>189</v>
      </c>
      <c r="Z133" s="590"/>
      <c r="AA133" s="590"/>
      <c r="AB133" s="590"/>
      <c r="AC133" s="580" t="s">
        <v>216</v>
      </c>
      <c r="AD133" s="580"/>
      <c r="AE133" s="580"/>
      <c r="AF133" s="580"/>
      <c r="AG133" s="580"/>
      <c r="AH133" s="586" t="s">
        <v>235</v>
      </c>
      <c r="AI133" s="543"/>
      <c r="AJ133" s="543"/>
      <c r="AK133" s="543"/>
      <c r="AL133" s="543" t="s">
        <v>20</v>
      </c>
      <c r="AM133" s="543"/>
      <c r="AN133" s="543"/>
      <c r="AO133" s="587"/>
      <c r="AP133" s="576" t="s">
        <v>192</v>
      </c>
      <c r="AQ133" s="576"/>
      <c r="AR133" s="576"/>
      <c r="AS133" s="576"/>
      <c r="AT133" s="576"/>
      <c r="AU133" s="576"/>
      <c r="AV133" s="576"/>
      <c r="AW133" s="576"/>
      <c r="AX133" s="576"/>
    </row>
    <row r="134" spans="1:51" ht="72" customHeight="1" x14ac:dyDescent="0.2">
      <c r="A134" s="542">
        <v>1</v>
      </c>
      <c r="B134" s="542">
        <v>1</v>
      </c>
      <c r="C134" s="164" t="s">
        <v>596</v>
      </c>
      <c r="D134" s="164"/>
      <c r="E134" s="164"/>
      <c r="F134" s="164"/>
      <c r="G134" s="164"/>
      <c r="H134" s="164"/>
      <c r="I134" s="164"/>
      <c r="J134" s="195">
        <v>7011105002089</v>
      </c>
      <c r="K134" s="196"/>
      <c r="L134" s="196"/>
      <c r="M134" s="196"/>
      <c r="N134" s="196"/>
      <c r="O134" s="196"/>
      <c r="P134" s="213" t="s">
        <v>634</v>
      </c>
      <c r="Q134" s="197"/>
      <c r="R134" s="197"/>
      <c r="S134" s="197"/>
      <c r="T134" s="197"/>
      <c r="U134" s="197"/>
      <c r="V134" s="197"/>
      <c r="W134" s="197"/>
      <c r="X134" s="197"/>
      <c r="Y134" s="198">
        <v>770</v>
      </c>
      <c r="Z134" s="199"/>
      <c r="AA134" s="199"/>
      <c r="AB134" s="200"/>
      <c r="AC134" s="201" t="s">
        <v>243</v>
      </c>
      <c r="AD134" s="202"/>
      <c r="AE134" s="202"/>
      <c r="AF134" s="202"/>
      <c r="AG134" s="202"/>
      <c r="AH134" s="584" t="s">
        <v>642</v>
      </c>
      <c r="AI134" s="585"/>
      <c r="AJ134" s="585"/>
      <c r="AK134" s="585"/>
      <c r="AL134" s="160">
        <v>100</v>
      </c>
      <c r="AM134" s="161"/>
      <c r="AN134" s="161"/>
      <c r="AO134" s="162"/>
      <c r="AP134" s="163"/>
      <c r="AQ134" s="163"/>
      <c r="AR134" s="163"/>
      <c r="AS134" s="163"/>
      <c r="AT134" s="163"/>
      <c r="AU134" s="163"/>
      <c r="AV134" s="163"/>
      <c r="AW134" s="163"/>
      <c r="AX134" s="163"/>
    </row>
    <row r="135" spans="1:51" ht="24.75" customHeight="1" x14ac:dyDescent="0.2">
      <c r="A135" s="42"/>
      <c r="B135" s="42"/>
      <c r="C135" s="42"/>
      <c r="D135" s="42"/>
      <c r="E135" s="42"/>
      <c r="F135" s="42"/>
      <c r="G135" s="42"/>
      <c r="H135" s="42"/>
      <c r="I135" s="42"/>
      <c r="J135" s="43"/>
      <c r="K135" s="43"/>
      <c r="L135" s="43"/>
      <c r="M135" s="43"/>
      <c r="N135" s="43"/>
      <c r="O135" s="43"/>
      <c r="P135" s="44"/>
      <c r="Q135" s="44"/>
      <c r="R135" s="44"/>
      <c r="S135" s="44"/>
      <c r="T135" s="44"/>
      <c r="U135" s="44"/>
      <c r="V135" s="44"/>
      <c r="W135" s="44"/>
      <c r="X135" s="44"/>
      <c r="Y135" s="45"/>
      <c r="Z135" s="45"/>
      <c r="AA135" s="45"/>
      <c r="AB135" s="45"/>
      <c r="AC135" s="45"/>
      <c r="AD135" s="45"/>
      <c r="AE135" s="45"/>
      <c r="AF135" s="45"/>
      <c r="AG135" s="45"/>
      <c r="AH135" s="45"/>
      <c r="AI135" s="45"/>
      <c r="AJ135" s="45"/>
      <c r="AK135" s="45"/>
      <c r="AL135" s="45"/>
      <c r="AM135" s="45"/>
      <c r="AN135" s="45"/>
      <c r="AO135" s="45"/>
      <c r="AP135" s="44"/>
      <c r="AQ135" s="44"/>
      <c r="AR135" s="44"/>
      <c r="AS135" s="44"/>
      <c r="AT135" s="44"/>
      <c r="AU135" s="44"/>
      <c r="AV135" s="44"/>
      <c r="AW135" s="44"/>
      <c r="AX135" s="44"/>
      <c r="AY135">
        <f>COUNTA($C$138)</f>
        <v>1</v>
      </c>
    </row>
    <row r="136" spans="1:51" ht="24.75" customHeight="1" x14ac:dyDescent="0.2">
      <c r="A136" s="42"/>
      <c r="B136" s="46" t="s">
        <v>168</v>
      </c>
      <c r="C136" s="42"/>
      <c r="D136" s="42"/>
      <c r="E136" s="42"/>
      <c r="F136" s="42"/>
      <c r="G136" s="42"/>
      <c r="H136" s="42"/>
      <c r="I136" s="42"/>
      <c r="J136" s="42"/>
      <c r="K136" s="42"/>
      <c r="L136" s="42"/>
      <c r="M136" s="42"/>
      <c r="N136" s="42"/>
      <c r="O136" s="42"/>
      <c r="P136" s="47"/>
      <c r="Q136" s="47"/>
      <c r="R136" s="47"/>
      <c r="S136" s="47"/>
      <c r="T136" s="47"/>
      <c r="U136" s="47"/>
      <c r="V136" s="47"/>
      <c r="W136" s="47"/>
      <c r="X136" s="47"/>
      <c r="Y136" s="48"/>
      <c r="Z136" s="48"/>
      <c r="AA136" s="48"/>
      <c r="AB136" s="48"/>
      <c r="AC136" s="48"/>
      <c r="AD136" s="48"/>
      <c r="AE136" s="48"/>
      <c r="AF136" s="48"/>
      <c r="AG136" s="48"/>
      <c r="AH136" s="48"/>
      <c r="AI136" s="48"/>
      <c r="AJ136" s="48"/>
      <c r="AK136" s="48"/>
      <c r="AL136" s="48"/>
      <c r="AM136" s="48"/>
      <c r="AN136" s="48"/>
      <c r="AO136" s="48"/>
      <c r="AP136" s="47"/>
      <c r="AQ136" s="47"/>
      <c r="AR136" s="47"/>
      <c r="AS136" s="47"/>
      <c r="AT136" s="47"/>
      <c r="AU136" s="47"/>
      <c r="AV136" s="47"/>
      <c r="AW136" s="47"/>
      <c r="AX136" s="47"/>
      <c r="AY136">
        <f>$AY$135</f>
        <v>1</v>
      </c>
    </row>
    <row r="137" spans="1:51" ht="59.25" customHeight="1" x14ac:dyDescent="0.2">
      <c r="A137" s="543"/>
      <c r="B137" s="543"/>
      <c r="C137" s="543" t="s">
        <v>25</v>
      </c>
      <c r="D137" s="543"/>
      <c r="E137" s="543"/>
      <c r="F137" s="543"/>
      <c r="G137" s="543"/>
      <c r="H137" s="543"/>
      <c r="I137" s="543"/>
      <c r="J137" s="580" t="s">
        <v>191</v>
      </c>
      <c r="K137" s="277"/>
      <c r="L137" s="277"/>
      <c r="M137" s="277"/>
      <c r="N137" s="277"/>
      <c r="O137" s="277"/>
      <c r="P137" s="148" t="s">
        <v>174</v>
      </c>
      <c r="Q137" s="148"/>
      <c r="R137" s="148"/>
      <c r="S137" s="148"/>
      <c r="T137" s="148"/>
      <c r="U137" s="148"/>
      <c r="V137" s="148"/>
      <c r="W137" s="148"/>
      <c r="X137" s="148"/>
      <c r="Y137" s="586" t="s">
        <v>189</v>
      </c>
      <c r="Z137" s="590"/>
      <c r="AA137" s="590"/>
      <c r="AB137" s="590"/>
      <c r="AC137" s="580" t="s">
        <v>216</v>
      </c>
      <c r="AD137" s="580"/>
      <c r="AE137" s="580"/>
      <c r="AF137" s="580"/>
      <c r="AG137" s="580"/>
      <c r="AH137" s="586" t="s">
        <v>235</v>
      </c>
      <c r="AI137" s="543"/>
      <c r="AJ137" s="543"/>
      <c r="AK137" s="543"/>
      <c r="AL137" s="543" t="s">
        <v>20</v>
      </c>
      <c r="AM137" s="543"/>
      <c r="AN137" s="543"/>
      <c r="AO137" s="587"/>
      <c r="AP137" s="576" t="s">
        <v>192</v>
      </c>
      <c r="AQ137" s="576"/>
      <c r="AR137" s="576"/>
      <c r="AS137" s="576"/>
      <c r="AT137" s="576"/>
      <c r="AU137" s="576"/>
      <c r="AV137" s="576"/>
      <c r="AW137" s="576"/>
      <c r="AX137" s="576"/>
      <c r="AY137">
        <f t="shared" ref="AY137:AY138" si="7">$AY$135</f>
        <v>1</v>
      </c>
    </row>
    <row r="138" spans="1:51" ht="60" customHeight="1" x14ac:dyDescent="0.2">
      <c r="A138" s="542">
        <v>1</v>
      </c>
      <c r="B138" s="542">
        <v>1</v>
      </c>
      <c r="C138" s="205" t="s">
        <v>604</v>
      </c>
      <c r="D138" s="164"/>
      <c r="E138" s="164"/>
      <c r="F138" s="164"/>
      <c r="G138" s="164"/>
      <c r="H138" s="164"/>
      <c r="I138" s="164"/>
      <c r="J138" s="195">
        <v>7010401006126</v>
      </c>
      <c r="K138" s="196"/>
      <c r="L138" s="196"/>
      <c r="M138" s="196"/>
      <c r="N138" s="196"/>
      <c r="O138" s="196"/>
      <c r="P138" s="197" t="s">
        <v>605</v>
      </c>
      <c r="Q138" s="197"/>
      <c r="R138" s="197"/>
      <c r="S138" s="197"/>
      <c r="T138" s="197"/>
      <c r="U138" s="197"/>
      <c r="V138" s="197"/>
      <c r="W138" s="197"/>
      <c r="X138" s="197"/>
      <c r="Y138" s="198">
        <v>279</v>
      </c>
      <c r="Z138" s="199"/>
      <c r="AA138" s="199"/>
      <c r="AB138" s="200"/>
      <c r="AC138" s="201" t="s">
        <v>643</v>
      </c>
      <c r="AD138" s="202"/>
      <c r="AE138" s="202"/>
      <c r="AF138" s="202"/>
      <c r="AG138" s="202"/>
      <c r="AH138" s="584" t="s">
        <v>606</v>
      </c>
      <c r="AI138" s="585"/>
      <c r="AJ138" s="585"/>
      <c r="AK138" s="585"/>
      <c r="AL138" s="160" t="s">
        <v>606</v>
      </c>
      <c r="AM138" s="161"/>
      <c r="AN138" s="161"/>
      <c r="AO138" s="162"/>
      <c r="AP138" s="163" t="s">
        <v>606</v>
      </c>
      <c r="AQ138" s="163"/>
      <c r="AR138" s="163"/>
      <c r="AS138" s="163"/>
      <c r="AT138" s="163"/>
      <c r="AU138" s="163"/>
      <c r="AV138" s="163"/>
      <c r="AW138" s="163"/>
      <c r="AX138" s="163"/>
      <c r="AY138">
        <f t="shared" si="7"/>
        <v>1</v>
      </c>
    </row>
    <row r="139" spans="1:51" ht="60" customHeight="1" x14ac:dyDescent="0.2">
      <c r="A139" s="542">
        <v>2</v>
      </c>
      <c r="B139" s="542">
        <v>1</v>
      </c>
      <c r="C139" s="205" t="s">
        <v>607</v>
      </c>
      <c r="D139" s="164"/>
      <c r="E139" s="164"/>
      <c r="F139" s="164"/>
      <c r="G139" s="164"/>
      <c r="H139" s="164"/>
      <c r="I139" s="164"/>
      <c r="J139" s="195">
        <v>3010001028689</v>
      </c>
      <c r="K139" s="196"/>
      <c r="L139" s="196"/>
      <c r="M139" s="196"/>
      <c r="N139" s="196"/>
      <c r="O139" s="196"/>
      <c r="P139" s="213" t="s">
        <v>605</v>
      </c>
      <c r="Q139" s="197"/>
      <c r="R139" s="197"/>
      <c r="S139" s="197"/>
      <c r="T139" s="197"/>
      <c r="U139" s="197"/>
      <c r="V139" s="197"/>
      <c r="W139" s="197"/>
      <c r="X139" s="197"/>
      <c r="Y139" s="198">
        <v>220</v>
      </c>
      <c r="Z139" s="199"/>
      <c r="AA139" s="199"/>
      <c r="AB139" s="200"/>
      <c r="AC139" s="201" t="s">
        <v>643</v>
      </c>
      <c r="AD139" s="202"/>
      <c r="AE139" s="202"/>
      <c r="AF139" s="202"/>
      <c r="AG139" s="202"/>
      <c r="AH139" s="203" t="s">
        <v>606</v>
      </c>
      <c r="AI139" s="204"/>
      <c r="AJ139" s="204"/>
      <c r="AK139" s="204"/>
      <c r="AL139" s="160" t="s">
        <v>606</v>
      </c>
      <c r="AM139" s="161"/>
      <c r="AN139" s="161"/>
      <c r="AO139" s="162"/>
      <c r="AP139" s="163" t="s">
        <v>606</v>
      </c>
      <c r="AQ139" s="163"/>
      <c r="AR139" s="163"/>
      <c r="AS139" s="163"/>
      <c r="AT139" s="163"/>
      <c r="AU139" s="163"/>
      <c r="AV139" s="163"/>
      <c r="AW139" s="163"/>
      <c r="AX139" s="163"/>
      <c r="AY139">
        <f>COUNTA($C$139)</f>
        <v>1</v>
      </c>
    </row>
    <row r="140" spans="1:51" ht="60" customHeight="1" x14ac:dyDescent="0.2">
      <c r="A140" s="542">
        <v>3</v>
      </c>
      <c r="B140" s="542">
        <v>1</v>
      </c>
      <c r="C140" s="205" t="s">
        <v>608</v>
      </c>
      <c r="D140" s="164"/>
      <c r="E140" s="164"/>
      <c r="F140" s="164"/>
      <c r="G140" s="164"/>
      <c r="H140" s="164"/>
      <c r="I140" s="164"/>
      <c r="J140" s="195">
        <v>7010401006126</v>
      </c>
      <c r="K140" s="196"/>
      <c r="L140" s="196"/>
      <c r="M140" s="196"/>
      <c r="N140" s="196"/>
      <c r="O140" s="196"/>
      <c r="P140" s="213" t="s">
        <v>609</v>
      </c>
      <c r="Q140" s="197"/>
      <c r="R140" s="197"/>
      <c r="S140" s="197"/>
      <c r="T140" s="197"/>
      <c r="U140" s="197"/>
      <c r="V140" s="197"/>
      <c r="W140" s="197"/>
      <c r="X140" s="197"/>
      <c r="Y140" s="198">
        <v>131</v>
      </c>
      <c r="Z140" s="199"/>
      <c r="AA140" s="199"/>
      <c r="AB140" s="200"/>
      <c r="AC140" s="201" t="s">
        <v>643</v>
      </c>
      <c r="AD140" s="202"/>
      <c r="AE140" s="202"/>
      <c r="AF140" s="202"/>
      <c r="AG140" s="202"/>
      <c r="AH140" s="203" t="s">
        <v>606</v>
      </c>
      <c r="AI140" s="204"/>
      <c r="AJ140" s="204"/>
      <c r="AK140" s="204"/>
      <c r="AL140" s="160" t="s">
        <v>606</v>
      </c>
      <c r="AM140" s="161"/>
      <c r="AN140" s="161"/>
      <c r="AO140" s="162"/>
      <c r="AP140" s="163" t="s">
        <v>606</v>
      </c>
      <c r="AQ140" s="163"/>
      <c r="AR140" s="163"/>
      <c r="AS140" s="163"/>
      <c r="AT140" s="163"/>
      <c r="AU140" s="163"/>
      <c r="AV140" s="163"/>
      <c r="AW140" s="163"/>
      <c r="AX140" s="163"/>
      <c r="AY140">
        <f>COUNTA($C$140)</f>
        <v>1</v>
      </c>
    </row>
    <row r="141" spans="1:51" ht="60" customHeight="1" x14ac:dyDescent="0.2">
      <c r="A141" s="542">
        <v>4</v>
      </c>
      <c r="B141" s="542">
        <v>1</v>
      </c>
      <c r="C141" s="164" t="s">
        <v>608</v>
      </c>
      <c r="D141" s="164"/>
      <c r="E141" s="164"/>
      <c r="F141" s="164"/>
      <c r="G141" s="164"/>
      <c r="H141" s="164"/>
      <c r="I141" s="164"/>
      <c r="J141" s="195">
        <v>7010401006126</v>
      </c>
      <c r="K141" s="196"/>
      <c r="L141" s="196"/>
      <c r="M141" s="196"/>
      <c r="N141" s="196"/>
      <c r="O141" s="196"/>
      <c r="P141" s="197" t="s">
        <v>610</v>
      </c>
      <c r="Q141" s="197"/>
      <c r="R141" s="197"/>
      <c r="S141" s="197"/>
      <c r="T141" s="197"/>
      <c r="U141" s="197"/>
      <c r="V141" s="197"/>
      <c r="W141" s="197"/>
      <c r="X141" s="197"/>
      <c r="Y141" s="198">
        <v>80</v>
      </c>
      <c r="Z141" s="199"/>
      <c r="AA141" s="199"/>
      <c r="AB141" s="200"/>
      <c r="AC141" s="201" t="s">
        <v>643</v>
      </c>
      <c r="AD141" s="202"/>
      <c r="AE141" s="202"/>
      <c r="AF141" s="202"/>
      <c r="AG141" s="202"/>
      <c r="AH141" s="203" t="s">
        <v>606</v>
      </c>
      <c r="AI141" s="204"/>
      <c r="AJ141" s="204"/>
      <c r="AK141" s="204"/>
      <c r="AL141" s="160" t="s">
        <v>606</v>
      </c>
      <c r="AM141" s="161"/>
      <c r="AN141" s="161"/>
      <c r="AO141" s="162"/>
      <c r="AP141" s="163" t="s">
        <v>606</v>
      </c>
      <c r="AQ141" s="163"/>
      <c r="AR141" s="163"/>
      <c r="AS141" s="163"/>
      <c r="AT141" s="163"/>
      <c r="AU141" s="163"/>
      <c r="AV141" s="163"/>
      <c r="AW141" s="163"/>
      <c r="AX141" s="163"/>
      <c r="AY141">
        <f>COUNTA($C$141)</f>
        <v>1</v>
      </c>
    </row>
    <row r="142" spans="1:51" ht="60" customHeight="1" x14ac:dyDescent="0.2">
      <c r="A142" s="542">
        <v>5</v>
      </c>
      <c r="B142" s="542">
        <v>1</v>
      </c>
      <c r="C142" s="591" t="s">
        <v>611</v>
      </c>
      <c r="D142" s="592"/>
      <c r="E142" s="592"/>
      <c r="F142" s="592"/>
      <c r="G142" s="592"/>
      <c r="H142" s="592"/>
      <c r="I142" s="593"/>
      <c r="J142" s="594">
        <v>2010001010788</v>
      </c>
      <c r="K142" s="595"/>
      <c r="L142" s="595"/>
      <c r="M142" s="595"/>
      <c r="N142" s="595"/>
      <c r="O142" s="596"/>
      <c r="P142" s="597" t="s">
        <v>612</v>
      </c>
      <c r="Q142" s="598"/>
      <c r="R142" s="598"/>
      <c r="S142" s="598"/>
      <c r="T142" s="598"/>
      <c r="U142" s="598"/>
      <c r="V142" s="598"/>
      <c r="W142" s="598"/>
      <c r="X142" s="599"/>
      <c r="Y142" s="198">
        <v>19</v>
      </c>
      <c r="Z142" s="199"/>
      <c r="AA142" s="199"/>
      <c r="AB142" s="200"/>
      <c r="AC142" s="600" t="s">
        <v>643</v>
      </c>
      <c r="AD142" s="601"/>
      <c r="AE142" s="601"/>
      <c r="AF142" s="601"/>
      <c r="AG142" s="602"/>
      <c r="AH142" s="603" t="s">
        <v>606</v>
      </c>
      <c r="AI142" s="604"/>
      <c r="AJ142" s="604"/>
      <c r="AK142" s="605"/>
      <c r="AL142" s="160" t="s">
        <v>606</v>
      </c>
      <c r="AM142" s="161"/>
      <c r="AN142" s="161"/>
      <c r="AO142" s="162"/>
      <c r="AP142" s="606" t="s">
        <v>606</v>
      </c>
      <c r="AQ142" s="607"/>
      <c r="AR142" s="607"/>
      <c r="AS142" s="607"/>
      <c r="AT142" s="607"/>
      <c r="AU142" s="607"/>
      <c r="AV142" s="607"/>
      <c r="AW142" s="607"/>
      <c r="AX142" s="608"/>
      <c r="AY142">
        <f>COUNTA($C$142)</f>
        <v>1</v>
      </c>
    </row>
    <row r="143" spans="1:51" ht="60" customHeight="1" x14ac:dyDescent="0.2">
      <c r="A143" s="542">
        <v>6</v>
      </c>
      <c r="B143" s="542">
        <v>1</v>
      </c>
      <c r="C143" s="205" t="s">
        <v>613</v>
      </c>
      <c r="D143" s="164"/>
      <c r="E143" s="164"/>
      <c r="F143" s="164"/>
      <c r="G143" s="164"/>
      <c r="H143" s="164"/>
      <c r="I143" s="164"/>
      <c r="J143" s="195">
        <v>8010001085296</v>
      </c>
      <c r="K143" s="196"/>
      <c r="L143" s="196"/>
      <c r="M143" s="196"/>
      <c r="N143" s="196"/>
      <c r="O143" s="196"/>
      <c r="P143" s="213" t="s">
        <v>614</v>
      </c>
      <c r="Q143" s="197"/>
      <c r="R143" s="197"/>
      <c r="S143" s="197"/>
      <c r="T143" s="197"/>
      <c r="U143" s="197"/>
      <c r="V143" s="197"/>
      <c r="W143" s="197"/>
      <c r="X143" s="197"/>
      <c r="Y143" s="198">
        <v>14</v>
      </c>
      <c r="Z143" s="199"/>
      <c r="AA143" s="199"/>
      <c r="AB143" s="200"/>
      <c r="AC143" s="201" t="s">
        <v>236</v>
      </c>
      <c r="AD143" s="202"/>
      <c r="AE143" s="202"/>
      <c r="AF143" s="202"/>
      <c r="AG143" s="202"/>
      <c r="AH143" s="203">
        <v>1</v>
      </c>
      <c r="AI143" s="204"/>
      <c r="AJ143" s="204"/>
      <c r="AK143" s="204"/>
      <c r="AL143" s="160">
        <v>97.6</v>
      </c>
      <c r="AM143" s="161"/>
      <c r="AN143" s="161"/>
      <c r="AO143" s="162"/>
      <c r="AP143" s="163" t="s">
        <v>606</v>
      </c>
      <c r="AQ143" s="163"/>
      <c r="AR143" s="163"/>
      <c r="AS143" s="163"/>
      <c r="AT143" s="163"/>
      <c r="AU143" s="163"/>
      <c r="AV143" s="163"/>
      <c r="AW143" s="163"/>
      <c r="AX143" s="163"/>
      <c r="AY143">
        <f>COUNTA($C$143)</f>
        <v>1</v>
      </c>
    </row>
    <row r="144" spans="1:51" ht="60" customHeight="1" x14ac:dyDescent="0.2">
      <c r="A144" s="542">
        <v>7</v>
      </c>
      <c r="B144" s="542">
        <v>1</v>
      </c>
      <c r="C144" s="205" t="s">
        <v>615</v>
      </c>
      <c r="D144" s="164"/>
      <c r="E144" s="164"/>
      <c r="F144" s="164"/>
      <c r="G144" s="164"/>
      <c r="H144" s="164"/>
      <c r="I144" s="164"/>
      <c r="J144" s="195">
        <v>4010001095076</v>
      </c>
      <c r="K144" s="196"/>
      <c r="L144" s="196"/>
      <c r="M144" s="196"/>
      <c r="N144" s="196"/>
      <c r="O144" s="196"/>
      <c r="P144" s="197" t="s">
        <v>616</v>
      </c>
      <c r="Q144" s="197"/>
      <c r="R144" s="197"/>
      <c r="S144" s="197"/>
      <c r="T144" s="197"/>
      <c r="U144" s="197"/>
      <c r="V144" s="197"/>
      <c r="W144" s="197"/>
      <c r="X144" s="197"/>
      <c r="Y144" s="198">
        <v>12</v>
      </c>
      <c r="Z144" s="199"/>
      <c r="AA144" s="199"/>
      <c r="AB144" s="200"/>
      <c r="AC144" s="201" t="s">
        <v>617</v>
      </c>
      <c r="AD144" s="202"/>
      <c r="AE144" s="202"/>
      <c r="AF144" s="202"/>
      <c r="AG144" s="202"/>
      <c r="AH144" s="203">
        <v>3</v>
      </c>
      <c r="AI144" s="204"/>
      <c r="AJ144" s="204"/>
      <c r="AK144" s="204"/>
      <c r="AL144" s="160">
        <v>84.8</v>
      </c>
      <c r="AM144" s="161"/>
      <c r="AN144" s="161"/>
      <c r="AO144" s="162"/>
      <c r="AP144" s="163" t="s">
        <v>606</v>
      </c>
      <c r="AQ144" s="163"/>
      <c r="AR144" s="163"/>
      <c r="AS144" s="163"/>
      <c r="AT144" s="163"/>
      <c r="AU144" s="163"/>
      <c r="AV144" s="163"/>
      <c r="AW144" s="163"/>
      <c r="AX144" s="163"/>
      <c r="AY144">
        <f>COUNTA($C$144)</f>
        <v>1</v>
      </c>
    </row>
    <row r="145" spans="1:51" ht="60" customHeight="1" x14ac:dyDescent="0.2">
      <c r="A145" s="542">
        <v>8</v>
      </c>
      <c r="B145" s="542">
        <v>1</v>
      </c>
      <c r="C145" s="205" t="s">
        <v>618</v>
      </c>
      <c r="D145" s="164"/>
      <c r="E145" s="164"/>
      <c r="F145" s="164"/>
      <c r="G145" s="164"/>
      <c r="H145" s="164"/>
      <c r="I145" s="164"/>
      <c r="J145" s="195">
        <v>9020003004731</v>
      </c>
      <c r="K145" s="196"/>
      <c r="L145" s="196"/>
      <c r="M145" s="196"/>
      <c r="N145" s="196"/>
      <c r="O145" s="196"/>
      <c r="P145" s="213" t="s">
        <v>619</v>
      </c>
      <c r="Q145" s="197"/>
      <c r="R145" s="197"/>
      <c r="S145" s="197"/>
      <c r="T145" s="197"/>
      <c r="U145" s="197"/>
      <c r="V145" s="197"/>
      <c r="W145" s="197"/>
      <c r="X145" s="197"/>
      <c r="Y145" s="198">
        <v>9</v>
      </c>
      <c r="Z145" s="199"/>
      <c r="AA145" s="199"/>
      <c r="AB145" s="200"/>
      <c r="AC145" s="201" t="s">
        <v>237</v>
      </c>
      <c r="AD145" s="202"/>
      <c r="AE145" s="202"/>
      <c r="AF145" s="202"/>
      <c r="AG145" s="202"/>
      <c r="AH145" s="203">
        <v>1</v>
      </c>
      <c r="AI145" s="204"/>
      <c r="AJ145" s="204"/>
      <c r="AK145" s="204"/>
      <c r="AL145" s="160">
        <v>97.1</v>
      </c>
      <c r="AM145" s="161"/>
      <c r="AN145" s="161"/>
      <c r="AO145" s="162"/>
      <c r="AP145" s="163"/>
      <c r="AQ145" s="163"/>
      <c r="AR145" s="163"/>
      <c r="AS145" s="163"/>
      <c r="AT145" s="163"/>
      <c r="AU145" s="163"/>
      <c r="AV145" s="163"/>
      <c r="AW145" s="163"/>
      <c r="AX145" s="163"/>
      <c r="AY145">
        <f>COUNTA($C$145)</f>
        <v>1</v>
      </c>
    </row>
    <row r="146" spans="1:51" ht="60" customHeight="1" x14ac:dyDescent="0.2">
      <c r="A146" s="542">
        <v>9</v>
      </c>
      <c r="B146" s="542">
        <v>1</v>
      </c>
      <c r="C146" s="164" t="s">
        <v>608</v>
      </c>
      <c r="D146" s="164"/>
      <c r="E146" s="164"/>
      <c r="F146" s="164"/>
      <c r="G146" s="164"/>
      <c r="H146" s="164"/>
      <c r="I146" s="164"/>
      <c r="J146" s="195">
        <v>7010401006126</v>
      </c>
      <c r="K146" s="196"/>
      <c r="L146" s="196"/>
      <c r="M146" s="196"/>
      <c r="N146" s="196"/>
      <c r="O146" s="196"/>
      <c r="P146" s="213" t="s">
        <v>620</v>
      </c>
      <c r="Q146" s="197"/>
      <c r="R146" s="197"/>
      <c r="S146" s="197"/>
      <c r="T146" s="197"/>
      <c r="U146" s="197"/>
      <c r="V146" s="197"/>
      <c r="W146" s="197"/>
      <c r="X146" s="197"/>
      <c r="Y146" s="198">
        <v>5</v>
      </c>
      <c r="Z146" s="199"/>
      <c r="AA146" s="199"/>
      <c r="AB146" s="200"/>
      <c r="AC146" s="201" t="s">
        <v>236</v>
      </c>
      <c r="AD146" s="202"/>
      <c r="AE146" s="202"/>
      <c r="AF146" s="202"/>
      <c r="AG146" s="202"/>
      <c r="AH146" s="203">
        <v>1</v>
      </c>
      <c r="AI146" s="204"/>
      <c r="AJ146" s="204"/>
      <c r="AK146" s="204"/>
      <c r="AL146" s="160">
        <v>99.9</v>
      </c>
      <c r="AM146" s="161"/>
      <c r="AN146" s="161"/>
      <c r="AO146" s="162"/>
      <c r="AP146" s="163" t="s">
        <v>606</v>
      </c>
      <c r="AQ146" s="163"/>
      <c r="AR146" s="163"/>
      <c r="AS146" s="163"/>
      <c r="AT146" s="163"/>
      <c r="AU146" s="163"/>
      <c r="AV146" s="163"/>
      <c r="AW146" s="163"/>
      <c r="AX146" s="163"/>
      <c r="AY146">
        <f>COUNTA($C$146)</f>
        <v>1</v>
      </c>
    </row>
    <row r="147" spans="1:51" ht="60" customHeight="1" x14ac:dyDescent="0.2">
      <c r="A147" s="542">
        <v>10</v>
      </c>
      <c r="B147" s="542">
        <v>1</v>
      </c>
      <c r="C147" s="164" t="s">
        <v>621</v>
      </c>
      <c r="D147" s="164"/>
      <c r="E147" s="164"/>
      <c r="F147" s="164"/>
      <c r="G147" s="164"/>
      <c r="H147" s="164"/>
      <c r="I147" s="164"/>
      <c r="J147" s="195">
        <v>3010005022218</v>
      </c>
      <c r="K147" s="196"/>
      <c r="L147" s="196"/>
      <c r="M147" s="196"/>
      <c r="N147" s="196"/>
      <c r="O147" s="196"/>
      <c r="P147" s="197" t="s">
        <v>622</v>
      </c>
      <c r="Q147" s="197"/>
      <c r="R147" s="197"/>
      <c r="S147" s="197"/>
      <c r="T147" s="197"/>
      <c r="U147" s="197"/>
      <c r="V147" s="197"/>
      <c r="W147" s="197"/>
      <c r="X147" s="197"/>
      <c r="Y147" s="198">
        <v>0</v>
      </c>
      <c r="Z147" s="199"/>
      <c r="AA147" s="199"/>
      <c r="AB147" s="200"/>
      <c r="AC147" s="201" t="s">
        <v>623</v>
      </c>
      <c r="AD147" s="202"/>
      <c r="AE147" s="202"/>
      <c r="AF147" s="202"/>
      <c r="AG147" s="202"/>
      <c r="AH147" s="203" t="s">
        <v>606</v>
      </c>
      <c r="AI147" s="204"/>
      <c r="AJ147" s="204"/>
      <c r="AK147" s="204"/>
      <c r="AL147" s="160" t="s">
        <v>606</v>
      </c>
      <c r="AM147" s="161"/>
      <c r="AN147" s="161"/>
      <c r="AO147" s="162"/>
      <c r="AP147" s="163" t="s">
        <v>606</v>
      </c>
      <c r="AQ147" s="163"/>
      <c r="AR147" s="163"/>
      <c r="AS147" s="163"/>
      <c r="AT147" s="163"/>
      <c r="AU147" s="163"/>
      <c r="AV147" s="163"/>
      <c r="AW147" s="163"/>
      <c r="AX147" s="163"/>
      <c r="AY147">
        <f>COUNTA($C$147)</f>
        <v>1</v>
      </c>
    </row>
  </sheetData>
  <sheetProtection formatRows="0"/>
  <dataConsolidate/>
  <mergeCells count="563">
    <mergeCell ref="E87:P87"/>
    <mergeCell ref="Q87:AB87"/>
    <mergeCell ref="AC87:AN87"/>
    <mergeCell ref="AO87:AX87"/>
    <mergeCell ref="E88:P88"/>
    <mergeCell ref="Q88:AB88"/>
    <mergeCell ref="AC88:AN88"/>
    <mergeCell ref="AO88:AX88"/>
    <mergeCell ref="X91:Y91"/>
    <mergeCell ref="AA91:AB91"/>
    <mergeCell ref="AC91:AE91"/>
    <mergeCell ref="AG91:AH91"/>
    <mergeCell ref="AJ91:AK91"/>
    <mergeCell ref="AM91:AN91"/>
    <mergeCell ref="AO91:AP91"/>
    <mergeCell ref="AR91:AS91"/>
    <mergeCell ref="AM92:AN92"/>
    <mergeCell ref="AO92:AP92"/>
    <mergeCell ref="AR92:AS92"/>
    <mergeCell ref="AU92:AV92"/>
    <mergeCell ref="A89:D89"/>
    <mergeCell ref="E89:P89"/>
    <mergeCell ref="Q89:AB89"/>
    <mergeCell ref="AC89:AN89"/>
    <mergeCell ref="AO89:AX89"/>
    <mergeCell ref="A90:D90"/>
    <mergeCell ref="E90:P90"/>
    <mergeCell ref="Q90:AB90"/>
    <mergeCell ref="AC90:AN90"/>
    <mergeCell ref="AO90:AX90"/>
    <mergeCell ref="A91:D91"/>
    <mergeCell ref="E91:G91"/>
    <mergeCell ref="I91:J91"/>
    <mergeCell ref="L91:M91"/>
    <mergeCell ref="O91:P91"/>
    <mergeCell ref="Q91:S91"/>
    <mergeCell ref="U91:V91"/>
    <mergeCell ref="AU91:AV91"/>
    <mergeCell ref="G23:O23"/>
    <mergeCell ref="A22:F24"/>
    <mergeCell ref="AD22:AX22"/>
    <mergeCell ref="AD23:AX24"/>
    <mergeCell ref="W22:AC22"/>
    <mergeCell ref="A85:D85"/>
    <mergeCell ref="E85:P85"/>
    <mergeCell ref="Q85:AB85"/>
    <mergeCell ref="AC85:AN85"/>
    <mergeCell ref="AO85:AX85"/>
    <mergeCell ref="W23:AC23"/>
    <mergeCell ref="C58:AC58"/>
    <mergeCell ref="AD58:AF58"/>
    <mergeCell ref="G40:X41"/>
    <mergeCell ref="E37:F37"/>
    <mergeCell ref="G37:AX37"/>
    <mergeCell ref="E36:F36"/>
    <mergeCell ref="G36:AX36"/>
    <mergeCell ref="E38:F41"/>
    <mergeCell ref="AQ34:AX34"/>
    <mergeCell ref="AE33:AH33"/>
    <mergeCell ref="AW26:AX26"/>
    <mergeCell ref="AQ29:AT29"/>
    <mergeCell ref="AQ28:AT28"/>
    <mergeCell ref="AO2:AQ2"/>
    <mergeCell ref="AS2:AU2"/>
    <mergeCell ref="P24:V24"/>
    <mergeCell ref="W24:AC24"/>
    <mergeCell ref="AD2:AH2"/>
    <mergeCell ref="AJ2:AM2"/>
    <mergeCell ref="G8:X8"/>
    <mergeCell ref="P22:V22"/>
    <mergeCell ref="P23:V23"/>
    <mergeCell ref="G24:O24"/>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Y133:AB133"/>
    <mergeCell ref="C133:I133"/>
    <mergeCell ref="P133:X133"/>
    <mergeCell ref="Y40:AA40"/>
    <mergeCell ref="AB40:AD40"/>
    <mergeCell ref="AE40:AH40"/>
    <mergeCell ref="Y38:AA39"/>
    <mergeCell ref="AB38:AD39"/>
    <mergeCell ref="AW39:AX39"/>
    <mergeCell ref="AS39:AT39"/>
    <mergeCell ref="AQ38:AT38"/>
    <mergeCell ref="AU38:AX38"/>
    <mergeCell ref="AE38:AH39"/>
    <mergeCell ref="AQ39:AR39"/>
    <mergeCell ref="AU39:AV39"/>
    <mergeCell ref="G38:X39"/>
    <mergeCell ref="AI40:AL40"/>
    <mergeCell ref="L127:X127"/>
    <mergeCell ref="Y127:AB127"/>
    <mergeCell ref="AC127:AG127"/>
    <mergeCell ref="AH127:AT127"/>
    <mergeCell ref="AU127:AX127"/>
    <mergeCell ref="AU40:AX40"/>
    <mergeCell ref="C56:AC56"/>
    <mergeCell ref="AQ27:AT27"/>
    <mergeCell ref="AD17:AJ17"/>
    <mergeCell ref="AK17:AQ17"/>
    <mergeCell ref="AR17:AX17"/>
    <mergeCell ref="AK13:AQ13"/>
    <mergeCell ref="AR13:AX13"/>
    <mergeCell ref="Y7:AD7"/>
    <mergeCell ref="Y29:AA29"/>
    <mergeCell ref="AE27:AH27"/>
    <mergeCell ref="AR16:AX16"/>
    <mergeCell ref="AK16:AQ16"/>
    <mergeCell ref="AW2:AX2"/>
    <mergeCell ref="AU27:AX27"/>
    <mergeCell ref="AU28:AX28"/>
    <mergeCell ref="AU29:AX29"/>
    <mergeCell ref="A143:B143"/>
    <mergeCell ref="A144:B144"/>
    <mergeCell ref="A141:B141"/>
    <mergeCell ref="A142:B142"/>
    <mergeCell ref="C141:I141"/>
    <mergeCell ref="J141:O141"/>
    <mergeCell ref="P141:X141"/>
    <mergeCell ref="Y141:AB141"/>
    <mergeCell ref="AC141:AG141"/>
    <mergeCell ref="AH141:AK141"/>
    <mergeCell ref="AL141:AO141"/>
    <mergeCell ref="AP141:AX141"/>
    <mergeCell ref="A140:B140"/>
    <mergeCell ref="A137:B137"/>
    <mergeCell ref="A138:B138"/>
    <mergeCell ref="C137:I137"/>
    <mergeCell ref="J137:O137"/>
    <mergeCell ref="AU26:AV26"/>
    <mergeCell ref="AE7:AX7"/>
    <mergeCell ref="AE25:AH26"/>
    <mergeCell ref="A147:B147"/>
    <mergeCell ref="A145:B145"/>
    <mergeCell ref="A146:B146"/>
    <mergeCell ref="C145:I145"/>
    <mergeCell ref="J145:O145"/>
    <mergeCell ref="P145:X145"/>
    <mergeCell ref="Y145:AB145"/>
    <mergeCell ref="AC145:AG145"/>
    <mergeCell ref="AH145:AK145"/>
    <mergeCell ref="AC146:AG146"/>
    <mergeCell ref="C147:I147"/>
    <mergeCell ref="C146:I146"/>
    <mergeCell ref="J146:O146"/>
    <mergeCell ref="P146:X146"/>
    <mergeCell ref="Y146:AB146"/>
    <mergeCell ref="AH146:AK146"/>
    <mergeCell ref="AL145:AO145"/>
    <mergeCell ref="AP145:AX145"/>
    <mergeCell ref="C142:I142"/>
    <mergeCell ref="J142:O142"/>
    <mergeCell ref="P142:X142"/>
    <mergeCell ref="Y142:AB142"/>
    <mergeCell ref="AC142:AG142"/>
    <mergeCell ref="AH142:AK142"/>
    <mergeCell ref="AL142:AO142"/>
    <mergeCell ref="AP142:AX142"/>
    <mergeCell ref="J144:O144"/>
    <mergeCell ref="P144:X144"/>
    <mergeCell ref="Y144:AB144"/>
    <mergeCell ref="AC144:AG144"/>
    <mergeCell ref="AH144:AK144"/>
    <mergeCell ref="AL144:AO144"/>
    <mergeCell ref="AP144:AX144"/>
    <mergeCell ref="P137:X137"/>
    <mergeCell ref="Y137:AB137"/>
    <mergeCell ref="AC137:AG137"/>
    <mergeCell ref="AH137:AK137"/>
    <mergeCell ref="AL137:AO137"/>
    <mergeCell ref="AP137:AX137"/>
    <mergeCell ref="C138:I138"/>
    <mergeCell ref="J138:O138"/>
    <mergeCell ref="P138:X138"/>
    <mergeCell ref="Y138:AB138"/>
    <mergeCell ref="AC138:AG138"/>
    <mergeCell ref="AH138:AK138"/>
    <mergeCell ref="AP138:AX138"/>
    <mergeCell ref="AC139:AG139"/>
    <mergeCell ref="AH139:AK139"/>
    <mergeCell ref="AL139:AO139"/>
    <mergeCell ref="AP139:AX139"/>
    <mergeCell ref="C140:I140"/>
    <mergeCell ref="J140:O140"/>
    <mergeCell ref="P140:X140"/>
    <mergeCell ref="Y140:AB140"/>
    <mergeCell ref="AC140:AG140"/>
    <mergeCell ref="AH140:AK140"/>
    <mergeCell ref="AL140:AO140"/>
    <mergeCell ref="AP140:AX140"/>
    <mergeCell ref="A139:B139"/>
    <mergeCell ref="AL138:AO138"/>
    <mergeCell ref="C139:I139"/>
    <mergeCell ref="J139:O139"/>
    <mergeCell ref="P139:X139"/>
    <mergeCell ref="Y139:AB139"/>
    <mergeCell ref="E42:AX42"/>
    <mergeCell ref="E43:AX44"/>
    <mergeCell ref="AP133:AX133"/>
    <mergeCell ref="AP134:AX134"/>
    <mergeCell ref="P134:X134"/>
    <mergeCell ref="A45:AX45"/>
    <mergeCell ref="AC133:AG133"/>
    <mergeCell ref="AC134:AG134"/>
    <mergeCell ref="A128:AK128"/>
    <mergeCell ref="AH134:AK134"/>
    <mergeCell ref="AL134:AO134"/>
    <mergeCell ref="J133:O133"/>
    <mergeCell ref="J134:O134"/>
    <mergeCell ref="Y134:AB134"/>
    <mergeCell ref="AH133:AK133"/>
    <mergeCell ref="AL133:AO133"/>
    <mergeCell ref="AC122:AG122"/>
    <mergeCell ref="G127:K127"/>
    <mergeCell ref="A134:B134"/>
    <mergeCell ref="A133:B133"/>
    <mergeCell ref="Y30:AA30"/>
    <mergeCell ref="AK20:AQ20"/>
    <mergeCell ref="AE32:AH32"/>
    <mergeCell ref="AI32:AL32"/>
    <mergeCell ref="AM32:AP32"/>
    <mergeCell ref="A25:F29"/>
    <mergeCell ref="AB28:AD28"/>
    <mergeCell ref="AG53:AX53"/>
    <mergeCell ref="A47:B49"/>
    <mergeCell ref="G20:O20"/>
    <mergeCell ref="P20:V20"/>
    <mergeCell ref="W20:AC20"/>
    <mergeCell ref="AD20:AJ20"/>
    <mergeCell ref="Y28:AA28"/>
    <mergeCell ref="C71:F71"/>
    <mergeCell ref="AD52:AF52"/>
    <mergeCell ref="AD49:AF49"/>
    <mergeCell ref="AC123:AG123"/>
    <mergeCell ref="L123:X123"/>
    <mergeCell ref="AQ26:AR26"/>
    <mergeCell ref="AE28:AH28"/>
    <mergeCell ref="AS26:AT26"/>
    <mergeCell ref="S5:X5"/>
    <mergeCell ref="Y8:AD8"/>
    <mergeCell ref="A9:F9"/>
    <mergeCell ref="G9:AX9"/>
    <mergeCell ref="I15:O15"/>
    <mergeCell ref="P15:V15"/>
    <mergeCell ref="W15:AC15"/>
    <mergeCell ref="Y25:AA26"/>
    <mergeCell ref="Y27:AA27"/>
    <mergeCell ref="P25:X26"/>
    <mergeCell ref="AB25:AD26"/>
    <mergeCell ref="AB27:AD27"/>
    <mergeCell ref="I14:O14"/>
    <mergeCell ref="I13:O13"/>
    <mergeCell ref="AD13:AJ13"/>
    <mergeCell ref="W12:AC12"/>
    <mergeCell ref="G10:AX10"/>
    <mergeCell ref="P13:V13"/>
    <mergeCell ref="G12:O12"/>
    <mergeCell ref="A10:F10"/>
    <mergeCell ref="AR12:AX12"/>
    <mergeCell ref="G13:H18"/>
    <mergeCell ref="W13:AC13"/>
    <mergeCell ref="G27:O29"/>
    <mergeCell ref="Y126:AB126"/>
    <mergeCell ref="C48:AC48"/>
    <mergeCell ref="C49:AC49"/>
    <mergeCell ref="C50:AC50"/>
    <mergeCell ref="G126:K126"/>
    <mergeCell ref="L126:X126"/>
    <mergeCell ref="A79:AX79"/>
    <mergeCell ref="F76:AX76"/>
    <mergeCell ref="E52:AC52"/>
    <mergeCell ref="AG59:AX59"/>
    <mergeCell ref="A75:AX75"/>
    <mergeCell ref="AG60:AX60"/>
    <mergeCell ref="AD48:AF48"/>
    <mergeCell ref="AG56:AX56"/>
    <mergeCell ref="A73:AX73"/>
    <mergeCell ref="C72:F72"/>
    <mergeCell ref="AD63:AF63"/>
    <mergeCell ref="AU126:AX126"/>
    <mergeCell ref="AG50:AX52"/>
    <mergeCell ref="AG92:AH92"/>
    <mergeCell ref="AJ92:AK92"/>
    <mergeCell ref="A87:D87"/>
    <mergeCell ref="A86:D86"/>
    <mergeCell ref="A92:D92"/>
    <mergeCell ref="P27:X29"/>
    <mergeCell ref="P14:V14"/>
    <mergeCell ref="E51:AC51"/>
    <mergeCell ref="AG46:AX46"/>
    <mergeCell ref="AD15:AJ15"/>
    <mergeCell ref="P19:V19"/>
    <mergeCell ref="L125:X125"/>
    <mergeCell ref="Y125:AB125"/>
    <mergeCell ref="AC125:AG125"/>
    <mergeCell ref="AU125:AX125"/>
    <mergeCell ref="AU124:AX124"/>
    <mergeCell ref="A80:AX80"/>
    <mergeCell ref="AC121:AX121"/>
    <mergeCell ref="C51:D52"/>
    <mergeCell ref="Y122:AB122"/>
    <mergeCell ref="A76:E76"/>
    <mergeCell ref="A71:B72"/>
    <mergeCell ref="Y123:AB123"/>
    <mergeCell ref="AH124:AT124"/>
    <mergeCell ref="A77:AX77"/>
    <mergeCell ref="AR15:AX15"/>
    <mergeCell ref="I17:O17"/>
    <mergeCell ref="AI38:AL39"/>
    <mergeCell ref="AM38:AP39"/>
    <mergeCell ref="AD55:AF55"/>
    <mergeCell ref="C63:AC63"/>
    <mergeCell ref="AD14:AJ14"/>
    <mergeCell ref="AK14:AQ14"/>
    <mergeCell ref="P17:V17"/>
    <mergeCell ref="W17:AC17"/>
    <mergeCell ref="AD16:AJ16"/>
    <mergeCell ref="AQ25:AT25"/>
    <mergeCell ref="G25:O26"/>
    <mergeCell ref="AD57:AF57"/>
    <mergeCell ref="Y33:AA33"/>
    <mergeCell ref="AD59:AF59"/>
    <mergeCell ref="AG57:AX57"/>
    <mergeCell ref="C53:AC53"/>
    <mergeCell ref="AE35:AH35"/>
    <mergeCell ref="AI33:AL33"/>
    <mergeCell ref="AM35:AP35"/>
    <mergeCell ref="AI25:AL26"/>
    <mergeCell ref="AM25:AP26"/>
    <mergeCell ref="AU25:AX25"/>
    <mergeCell ref="AE29:AH29"/>
    <mergeCell ref="AI29:AL29"/>
    <mergeCell ref="AM40:AP40"/>
    <mergeCell ref="AQ40:AT40"/>
    <mergeCell ref="G4:X4"/>
    <mergeCell ref="Y4:AD4"/>
    <mergeCell ref="AE4:AP4"/>
    <mergeCell ref="AQ4:AX4"/>
    <mergeCell ref="A5:F5"/>
    <mergeCell ref="C54:AC54"/>
    <mergeCell ref="G11:AX11"/>
    <mergeCell ref="Y5:AD5"/>
    <mergeCell ref="AE5:AP5"/>
    <mergeCell ref="AQ5:AX5"/>
    <mergeCell ref="A4:F4"/>
    <mergeCell ref="A6:F6"/>
    <mergeCell ref="AK12:AQ12"/>
    <mergeCell ref="W14:AC14"/>
    <mergeCell ref="AG49:AX49"/>
    <mergeCell ref="AG54:AX54"/>
    <mergeCell ref="C47:AC47"/>
    <mergeCell ref="I16:O16"/>
    <mergeCell ref="P16:V16"/>
    <mergeCell ref="AD50:AF50"/>
    <mergeCell ref="I18:O18"/>
    <mergeCell ref="AD12:AJ12"/>
    <mergeCell ref="AE8:AX8"/>
    <mergeCell ref="W16:AC16"/>
    <mergeCell ref="Y41:AA41"/>
    <mergeCell ref="AB41:AD41"/>
    <mergeCell ref="P12:V12"/>
    <mergeCell ref="AB29:AD29"/>
    <mergeCell ref="AD61:AF61"/>
    <mergeCell ref="A121:F127"/>
    <mergeCell ref="AH125:AT125"/>
    <mergeCell ref="A74:AX74"/>
    <mergeCell ref="F78:AX78"/>
    <mergeCell ref="A50:B59"/>
    <mergeCell ref="C59:AC59"/>
    <mergeCell ref="A81:AX81"/>
    <mergeCell ref="AB33:AD33"/>
    <mergeCell ref="G34:X35"/>
    <mergeCell ref="Y34:AA34"/>
    <mergeCell ref="A60:B63"/>
    <mergeCell ref="C60:AC60"/>
    <mergeCell ref="AR14:AX14"/>
    <mergeCell ref="AK15:AQ15"/>
    <mergeCell ref="AG62:AX62"/>
    <mergeCell ref="AD53:AF53"/>
    <mergeCell ref="AR20:AX20"/>
    <mergeCell ref="AD51:AF51"/>
    <mergeCell ref="G124:K124"/>
    <mergeCell ref="Y124:AB124"/>
    <mergeCell ref="AC124:AG124"/>
    <mergeCell ref="AH122:AT122"/>
    <mergeCell ref="G123:K123"/>
    <mergeCell ref="A78:E78"/>
    <mergeCell ref="A64:B70"/>
    <mergeCell ref="G122:K122"/>
    <mergeCell ref="L122:X122"/>
    <mergeCell ref="E92:G92"/>
    <mergeCell ref="I92:J92"/>
    <mergeCell ref="L92:M92"/>
    <mergeCell ref="Q92:S92"/>
    <mergeCell ref="U92:V92"/>
    <mergeCell ref="X92:Y92"/>
    <mergeCell ref="AC92:AE92"/>
    <mergeCell ref="E86:P86"/>
    <mergeCell ref="Q86:AB86"/>
    <mergeCell ref="AC86:AN86"/>
    <mergeCell ref="AO86:AX86"/>
    <mergeCell ref="A82:D82"/>
    <mergeCell ref="A93:F120"/>
    <mergeCell ref="AG64:AX70"/>
    <mergeCell ref="O92:P92"/>
    <mergeCell ref="AA92:AB92"/>
    <mergeCell ref="C61:AC61"/>
    <mergeCell ref="AG61:AX61"/>
    <mergeCell ref="C64:AC64"/>
    <mergeCell ref="AD62:AF62"/>
    <mergeCell ref="G125:K125"/>
    <mergeCell ref="AU123:AX123"/>
    <mergeCell ref="N70:AF70"/>
    <mergeCell ref="E82:P82"/>
    <mergeCell ref="Q82:AB82"/>
    <mergeCell ref="AC82:AN82"/>
    <mergeCell ref="AO82:AX82"/>
    <mergeCell ref="A83:D83"/>
    <mergeCell ref="E83:P83"/>
    <mergeCell ref="Q83:AB83"/>
    <mergeCell ref="AC83:AN83"/>
    <mergeCell ref="AO83:AX83"/>
    <mergeCell ref="A84:D84"/>
    <mergeCell ref="E84:P84"/>
    <mergeCell ref="Q84:AB84"/>
    <mergeCell ref="AC84:AN84"/>
    <mergeCell ref="AO84:AX84"/>
    <mergeCell ref="A88:D88"/>
    <mergeCell ref="L124:X124"/>
    <mergeCell ref="AH123:AT123"/>
    <mergeCell ref="AE30:AH30"/>
    <mergeCell ref="AI30:AL30"/>
    <mergeCell ref="AM30:AP30"/>
    <mergeCell ref="A7:F7"/>
    <mergeCell ref="G7:X7"/>
    <mergeCell ref="A8:F8"/>
    <mergeCell ref="A30:F32"/>
    <mergeCell ref="G30:X30"/>
    <mergeCell ref="AB31:AD31"/>
    <mergeCell ref="AB30:AD30"/>
    <mergeCell ref="AB32:AD32"/>
    <mergeCell ref="G31:X32"/>
    <mergeCell ref="Y31:AA31"/>
    <mergeCell ref="AE31:AH31"/>
    <mergeCell ref="AI31:AL31"/>
    <mergeCell ref="AM31:AP31"/>
    <mergeCell ref="A11:F11"/>
    <mergeCell ref="AI28:AL28"/>
    <mergeCell ref="AI27:AL27"/>
    <mergeCell ref="AM27:AP27"/>
    <mergeCell ref="AM28:AP28"/>
    <mergeCell ref="AM29:AP29"/>
    <mergeCell ref="A12:F21"/>
    <mergeCell ref="G22:O22"/>
    <mergeCell ref="G6:AX6"/>
    <mergeCell ref="A33:F35"/>
    <mergeCell ref="G33:X33"/>
    <mergeCell ref="Y32:AA32"/>
    <mergeCell ref="J147:O147"/>
    <mergeCell ref="P147:X147"/>
    <mergeCell ref="Y147:AB147"/>
    <mergeCell ref="AC147:AG147"/>
    <mergeCell ref="AH147:AK147"/>
    <mergeCell ref="AL147:AO147"/>
    <mergeCell ref="AP147:AX147"/>
    <mergeCell ref="C144:I144"/>
    <mergeCell ref="AD46:AF46"/>
    <mergeCell ref="C46:AC46"/>
    <mergeCell ref="AG47:AX47"/>
    <mergeCell ref="AU41:AX41"/>
    <mergeCell ref="C143:I143"/>
    <mergeCell ref="J143:O143"/>
    <mergeCell ref="P143:X143"/>
    <mergeCell ref="Y143:AB143"/>
    <mergeCell ref="AC143:AG143"/>
    <mergeCell ref="AH143:AK143"/>
    <mergeCell ref="AL143:AO143"/>
    <mergeCell ref="AP143:AX143"/>
    <mergeCell ref="AL146:AO146"/>
    <mergeCell ref="AP146:AX146"/>
    <mergeCell ref="C134:I134"/>
    <mergeCell ref="AG48:AX48"/>
    <mergeCell ref="AD47:AF47"/>
    <mergeCell ref="AK21:AQ21"/>
    <mergeCell ref="AR21:AX21"/>
    <mergeCell ref="N66:AF66"/>
    <mergeCell ref="J66:K66"/>
    <mergeCell ref="C67:F67"/>
    <mergeCell ref="C68:F68"/>
    <mergeCell ref="C69:F69"/>
    <mergeCell ref="C70:F70"/>
    <mergeCell ref="AD56:AF56"/>
    <mergeCell ref="AG55:AX55"/>
    <mergeCell ref="G21:O21"/>
    <mergeCell ref="P21:V21"/>
    <mergeCell ref="W21:AC21"/>
    <mergeCell ref="AD21:AJ21"/>
    <mergeCell ref="AQ30:AT30"/>
    <mergeCell ref="AU30:AX30"/>
    <mergeCell ref="AQ31:AT31"/>
    <mergeCell ref="AQ32:AT32"/>
    <mergeCell ref="AU31:AX31"/>
    <mergeCell ref="AU32:AX32"/>
    <mergeCell ref="C66:F66"/>
    <mergeCell ref="G65:M65"/>
    <mergeCell ref="N65:AF65"/>
    <mergeCell ref="C65:F65"/>
    <mergeCell ref="G66:H66"/>
    <mergeCell ref="N67:AF67"/>
    <mergeCell ref="N68:AF68"/>
    <mergeCell ref="N69:AF69"/>
    <mergeCell ref="C36:D44"/>
    <mergeCell ref="AD54:AF54"/>
    <mergeCell ref="AI35:AL35"/>
    <mergeCell ref="AQ35:AX35"/>
    <mergeCell ref="AQ33:AX33"/>
    <mergeCell ref="AE34:AH34"/>
    <mergeCell ref="AI34:AL34"/>
    <mergeCell ref="AM34:AP34"/>
    <mergeCell ref="AM33:AP33"/>
    <mergeCell ref="AB34:AD34"/>
    <mergeCell ref="Y35:AA35"/>
    <mergeCell ref="AB35:AD35"/>
    <mergeCell ref="C62:AC62"/>
    <mergeCell ref="AE41:AH41"/>
    <mergeCell ref="AI41:AL41"/>
    <mergeCell ref="A36:B44"/>
    <mergeCell ref="AG58:AX58"/>
    <mergeCell ref="AL128:AN128"/>
    <mergeCell ref="G67:H67"/>
    <mergeCell ref="G68:H68"/>
    <mergeCell ref="G69:H69"/>
    <mergeCell ref="G70:H70"/>
    <mergeCell ref="J67:K67"/>
    <mergeCell ref="J68:K68"/>
    <mergeCell ref="J69:K69"/>
    <mergeCell ref="J70:K70"/>
    <mergeCell ref="G72:AX72"/>
    <mergeCell ref="G71:AX71"/>
    <mergeCell ref="AM41:AP41"/>
    <mergeCell ref="AQ41:AT41"/>
    <mergeCell ref="C55:AC55"/>
    <mergeCell ref="AU122:AX122"/>
    <mergeCell ref="AD60:AF60"/>
    <mergeCell ref="G121:AB121"/>
    <mergeCell ref="AD64:AF64"/>
    <mergeCell ref="AC126:AG126"/>
    <mergeCell ref="AH126:AT126"/>
    <mergeCell ref="AG63:AX63"/>
    <mergeCell ref="C57:AC57"/>
  </mergeCells>
  <phoneticPr fontId="5"/>
  <conditionalFormatting sqref="P18:AX18">
    <cfRule type="expression" dxfId="175" priority="14137">
      <formula>IF(RIGHT(TEXT(P18,"0.#"),1)=".",FALSE,TRUE)</formula>
    </cfRule>
    <cfRule type="expression" dxfId="174" priority="14138">
      <formula>IF(RIGHT(TEXT(P18,"0.#"),1)=".",TRUE,FALSE)</formula>
    </cfRule>
  </conditionalFormatting>
  <conditionalFormatting sqref="Y124">
    <cfRule type="expression" dxfId="173" priority="14133">
      <formula>IF(RIGHT(TEXT(Y124,"0.#"),1)=".",FALSE,TRUE)</formula>
    </cfRule>
    <cfRule type="expression" dxfId="172" priority="14134">
      <formula>IF(RIGHT(TEXT(Y124,"0.#"),1)=".",TRUE,FALSE)</formula>
    </cfRule>
  </conditionalFormatting>
  <conditionalFormatting sqref="Y127">
    <cfRule type="expression" dxfId="171" priority="14129">
      <formula>IF(RIGHT(TEXT(Y127,"0.#"),1)=".",FALSE,TRUE)</formula>
    </cfRule>
    <cfRule type="expression" dxfId="170" priority="14130">
      <formula>IF(RIGHT(TEXT(Y127,"0.#"),1)=".",TRUE,FALSE)</formula>
    </cfRule>
  </conditionalFormatting>
  <conditionalFormatting sqref="AR15:AX15 AR13:AX13">
    <cfRule type="expression" dxfId="169" priority="13959">
      <formula>IF(RIGHT(TEXT(AR13,"0.#"),1)=".",FALSE,TRUE)</formula>
    </cfRule>
    <cfRule type="expression" dxfId="168" priority="13960">
      <formula>IF(RIGHT(TEXT(AR13,"0.#"),1)=".",TRUE,FALSE)</formula>
    </cfRule>
  </conditionalFormatting>
  <conditionalFormatting sqref="P19:AJ19">
    <cfRule type="expression" dxfId="167" priority="13957">
      <formula>IF(RIGHT(TEXT(P19,"0.#"),1)=".",FALSE,TRUE)</formula>
    </cfRule>
    <cfRule type="expression" dxfId="166" priority="13958">
      <formula>IF(RIGHT(TEXT(P19,"0.#"),1)=".",TRUE,FALSE)</formula>
    </cfRule>
  </conditionalFormatting>
  <conditionalFormatting sqref="AQ31">
    <cfRule type="expression" dxfId="165" priority="13949">
      <formula>IF(RIGHT(TEXT(AQ31,"0.#"),1)=".",FALSE,TRUE)</formula>
    </cfRule>
    <cfRule type="expression" dxfId="164" priority="13950">
      <formula>IF(RIGHT(TEXT(AQ31,"0.#"),1)=".",TRUE,FALSE)</formula>
    </cfRule>
  </conditionalFormatting>
  <conditionalFormatting sqref="Y125:Y126 Y123">
    <cfRule type="expression" dxfId="163" priority="13935">
      <formula>IF(RIGHT(TEXT(Y123,"0.#"),1)=".",FALSE,TRUE)</formula>
    </cfRule>
    <cfRule type="expression" dxfId="162" priority="13936">
      <formula>IF(RIGHT(TEXT(Y123,"0.#"),1)=".",TRUE,FALSE)</formula>
    </cfRule>
  </conditionalFormatting>
  <conditionalFormatting sqref="AU127">
    <cfRule type="expression" dxfId="161" priority="13931">
      <formula>IF(RIGHT(TEXT(AU127,"0.#"),1)=".",FALSE,TRUE)</formula>
    </cfRule>
    <cfRule type="expression" dxfId="160" priority="13932">
      <formula>IF(RIGHT(TEXT(AU127,"0.#"),1)=".",TRUE,FALSE)</formula>
    </cfRule>
  </conditionalFormatting>
  <conditionalFormatting sqref="AM27">
    <cfRule type="expression" dxfId="159" priority="13709">
      <formula>IF(RIGHT(TEXT(AM27,"0.#"),1)=".",FALSE,TRUE)</formula>
    </cfRule>
    <cfRule type="expression" dxfId="158" priority="13710">
      <formula>IF(RIGHT(TEXT(AM27,"0.#"),1)=".",TRUE,FALSE)</formula>
    </cfRule>
  </conditionalFormatting>
  <conditionalFormatting sqref="AM28">
    <cfRule type="expression" dxfId="157" priority="13707">
      <formula>IF(RIGHT(TEXT(AM28,"0.#"),1)=".",FALSE,TRUE)</formula>
    </cfRule>
    <cfRule type="expression" dxfId="156" priority="13708">
      <formula>IF(RIGHT(TEXT(AM28,"0.#"),1)=".",TRUE,FALSE)</formula>
    </cfRule>
  </conditionalFormatting>
  <conditionalFormatting sqref="AQ27:AQ29">
    <cfRule type="expression" dxfId="155" priority="13699">
      <formula>IF(RIGHT(TEXT(AQ27,"0.#"),1)=".",FALSE,TRUE)</formula>
    </cfRule>
    <cfRule type="expression" dxfId="154" priority="13700">
      <formula>IF(RIGHT(TEXT(AQ27,"0.#"),1)=".",TRUE,FALSE)</formula>
    </cfRule>
  </conditionalFormatting>
  <conditionalFormatting sqref="AU27:AU29">
    <cfRule type="expression" dxfId="153" priority="13697">
      <formula>IF(RIGHT(TEXT(AU27,"0.#"),1)=".",FALSE,TRUE)</formula>
    </cfRule>
    <cfRule type="expression" dxfId="152" priority="13698">
      <formula>IF(RIGHT(TEXT(AU27,"0.#"),1)=".",TRUE,FALSE)</formula>
    </cfRule>
  </conditionalFormatting>
  <conditionalFormatting sqref="AM31">
    <cfRule type="expression" dxfId="151" priority="13479">
      <formula>IF(RIGHT(TEXT(AM31,"0.#"),1)=".",FALSE,TRUE)</formula>
    </cfRule>
    <cfRule type="expression" dxfId="150" priority="13480">
      <formula>IF(RIGHT(TEXT(AM31,"0.#"),1)=".",TRUE,FALSE)</formula>
    </cfRule>
  </conditionalFormatting>
  <conditionalFormatting sqref="AM32">
    <cfRule type="expression" dxfId="149" priority="13473">
      <formula>IF(RIGHT(TEXT(AM32,"0.#"),1)=".",FALSE,TRUE)</formula>
    </cfRule>
    <cfRule type="expression" dxfId="148" priority="13474">
      <formula>IF(RIGHT(TEXT(AM32,"0.#"),1)=".",TRUE,FALSE)</formula>
    </cfRule>
  </conditionalFormatting>
  <conditionalFormatting sqref="AQ32">
    <cfRule type="expression" dxfId="147" priority="13471">
      <formula>IF(RIGHT(TEXT(AQ32,"0.#"),1)=".",FALSE,TRUE)</formula>
    </cfRule>
    <cfRule type="expression" dxfId="146" priority="13472">
      <formula>IF(RIGHT(TEXT(AQ32,"0.#"),1)=".",TRUE,FALSE)</formula>
    </cfRule>
  </conditionalFormatting>
  <conditionalFormatting sqref="AM34">
    <cfRule type="expression" dxfId="145" priority="13409">
      <formula>IF(RIGHT(TEXT(AM34,"0.#"),1)=".",FALSE,TRUE)</formula>
    </cfRule>
    <cfRule type="expression" dxfId="144" priority="13410">
      <formula>IF(RIGHT(TEXT(AM34,"0.#"),1)=".",TRUE,FALSE)</formula>
    </cfRule>
  </conditionalFormatting>
  <conditionalFormatting sqref="AM35">
    <cfRule type="expression" dxfId="143" priority="13407">
      <formula>IF(RIGHT(TEXT(AM35,"0.#"),1)=".",FALSE,TRUE)</formula>
    </cfRule>
    <cfRule type="expression" dxfId="142" priority="13408">
      <formula>IF(RIGHT(TEXT(AM35,"0.#"),1)=".",TRUE,FALSE)</formula>
    </cfRule>
  </conditionalFormatting>
  <conditionalFormatting sqref="AM40:AM41 AQ40:AQ41 AU40:AU41">
    <cfRule type="expression" dxfId="141" priority="13313">
      <formula>IF(RIGHT(TEXT(AM40,"0.#"),1)=".",FALSE,TRUE)</formula>
    </cfRule>
    <cfRule type="expression" dxfId="140" priority="13314">
      <formula>IF(RIGHT(TEXT(AM40,"0.#"),1)=".",TRUE,FALSE)</formula>
    </cfRule>
  </conditionalFormatting>
  <conditionalFormatting sqref="W23">
    <cfRule type="expression" dxfId="139" priority="2563">
      <formula>IF(RIGHT(TEXT(W23,"0.#"),1)=".",FALSE,TRUE)</formula>
    </cfRule>
    <cfRule type="expression" dxfId="138" priority="2564">
      <formula>IF(RIGHT(TEXT(W23,"0.#"),1)=".",TRUE,FALSE)</formula>
    </cfRule>
  </conditionalFormatting>
  <conditionalFormatting sqref="AU31">
    <cfRule type="expression" dxfId="137" priority="715">
      <formula>IF(RIGHT(TEXT(AU31,"0.#"),1)=".",FALSE,TRUE)</formula>
    </cfRule>
    <cfRule type="expression" dxfId="136" priority="716">
      <formula>IF(RIGHT(TEXT(AU31,"0.#"),1)=".",TRUE,FALSE)</formula>
    </cfRule>
  </conditionalFormatting>
  <conditionalFormatting sqref="AU32">
    <cfRule type="expression" dxfId="135" priority="713">
      <formula>IF(RIGHT(TEXT(AU32,"0.#"),1)=".",FALSE,TRUE)</formula>
    </cfRule>
    <cfRule type="expression" dxfId="134" priority="714">
      <formula>IF(RIGHT(TEXT(AU32,"0.#"),1)=".",TRUE,FALSE)</formula>
    </cfRule>
  </conditionalFormatting>
  <conditionalFormatting sqref="W24:AC24">
    <cfRule type="expression" dxfId="133" priority="259">
      <formula>IF(RIGHT(TEXT(W24,"0.#"),1)=".",FALSE,TRUE)</formula>
    </cfRule>
    <cfRule type="expression" dxfId="132" priority="260">
      <formula>IF(RIGHT(TEXT(W24,"0.#"),1)=".",TRUE,FALSE)</formula>
    </cfRule>
  </conditionalFormatting>
  <conditionalFormatting sqref="AM29">
    <cfRule type="expression" dxfId="131" priority="257">
      <formula>IF(RIGHT(TEXT(AM29,"0.#"),1)=".",FALSE,TRUE)</formula>
    </cfRule>
    <cfRule type="expression" dxfId="130" priority="258">
      <formula>IF(RIGHT(TEXT(AM29,"0.#"),1)=".",TRUE,FALSE)</formula>
    </cfRule>
  </conditionalFormatting>
  <conditionalFormatting sqref="AE31">
    <cfRule type="expression" dxfId="129" priority="159">
      <formula>IF(RIGHT(TEXT(AE31,"0.#"),1)=".",FALSE,TRUE)</formula>
    </cfRule>
    <cfRule type="expression" dxfId="128" priority="160">
      <formula>IF(RIGHT(TEXT(AE31,"0.#"),1)=".",TRUE,FALSE)</formula>
    </cfRule>
  </conditionalFormatting>
  <conditionalFormatting sqref="AI31">
    <cfRule type="expression" dxfId="127" priority="157">
      <formula>IF(RIGHT(TEXT(AI31,"0.#"),1)=".",FALSE,TRUE)</formula>
    </cfRule>
    <cfRule type="expression" dxfId="126" priority="158">
      <formula>IF(RIGHT(TEXT(AI31,"0.#"),1)=".",TRUE,FALSE)</formula>
    </cfRule>
  </conditionalFormatting>
  <conditionalFormatting sqref="AE32">
    <cfRule type="expression" dxfId="125" priority="155">
      <formula>IF(RIGHT(TEXT(AE32,"0.#"),1)=".",FALSE,TRUE)</formula>
    </cfRule>
    <cfRule type="expression" dxfId="124" priority="156">
      <formula>IF(RIGHT(TEXT(AE32,"0.#"),1)=".",TRUE,FALSE)</formula>
    </cfRule>
  </conditionalFormatting>
  <conditionalFormatting sqref="AI32">
    <cfRule type="expression" dxfId="123" priority="153">
      <formula>IF(RIGHT(TEXT(AI32,"0.#"),1)=".",FALSE,TRUE)</formula>
    </cfRule>
    <cfRule type="expression" dxfId="122" priority="154">
      <formula>IF(RIGHT(TEXT(AI32,"0.#"),1)=".",TRUE,FALSE)</formula>
    </cfRule>
  </conditionalFormatting>
  <conditionalFormatting sqref="AI27">
    <cfRule type="expression" dxfId="121" priority="147">
      <formula>IF(RIGHT(TEXT(AI27,"0.#"),1)=".",FALSE,TRUE)</formula>
    </cfRule>
    <cfRule type="expression" dxfId="120" priority="148">
      <formula>IF(RIGHT(TEXT(AI27,"0.#"),1)=".",TRUE,FALSE)</formula>
    </cfRule>
  </conditionalFormatting>
  <conditionalFormatting sqref="AE28">
    <cfRule type="expression" dxfId="119" priority="151">
      <formula>IF(RIGHT(TEXT(AE28,"0.#"),1)=".",FALSE,TRUE)</formula>
    </cfRule>
    <cfRule type="expression" dxfId="118" priority="152">
      <formula>IF(RIGHT(TEXT(AE28,"0.#"),1)=".",TRUE,FALSE)</formula>
    </cfRule>
  </conditionalFormatting>
  <conditionalFormatting sqref="AE27">
    <cfRule type="expression" dxfId="117" priority="149">
      <formula>IF(RIGHT(TEXT(AE27,"0.#"),1)=".",FALSE,TRUE)</formula>
    </cfRule>
    <cfRule type="expression" dxfId="116" priority="150">
      <formula>IF(RIGHT(TEXT(AE27,"0.#"),1)=".",TRUE,FALSE)</formula>
    </cfRule>
  </conditionalFormatting>
  <conditionalFormatting sqref="AI28">
    <cfRule type="expression" dxfId="115" priority="145">
      <formula>IF(RIGHT(TEXT(AI28,"0.#"),1)=".",FALSE,TRUE)</formula>
    </cfRule>
    <cfRule type="expression" dxfId="114" priority="146">
      <formula>IF(RIGHT(TEXT(AI28,"0.#"),1)=".",TRUE,FALSE)</formula>
    </cfRule>
  </conditionalFormatting>
  <conditionalFormatting sqref="AE29">
    <cfRule type="expression" dxfId="113" priority="143">
      <formula>IF(RIGHT(TEXT(AE29,"0.#"),1)=".",FALSE,TRUE)</formula>
    </cfRule>
    <cfRule type="expression" dxfId="112" priority="144">
      <formula>IF(RIGHT(TEXT(AE29,"0.#"),1)=".",TRUE,FALSE)</formula>
    </cfRule>
  </conditionalFormatting>
  <conditionalFormatting sqref="AI29">
    <cfRule type="expression" dxfId="111" priority="141">
      <formula>IF(RIGHT(TEXT(AI29,"0.#"),1)=".",FALSE,TRUE)</formula>
    </cfRule>
    <cfRule type="expression" dxfId="110" priority="142">
      <formula>IF(RIGHT(TEXT(AI29,"0.#"),1)=".",TRUE,FALSE)</formula>
    </cfRule>
  </conditionalFormatting>
  <conditionalFormatting sqref="AE34">
    <cfRule type="expression" dxfId="109" priority="139">
      <formula>IF(RIGHT(TEXT(AE34,"0.#"),1)=".",FALSE,TRUE)</formula>
    </cfRule>
    <cfRule type="expression" dxfId="108" priority="140">
      <formula>IF(RIGHT(TEXT(AE34,"0.#"),1)=".",TRUE,FALSE)</formula>
    </cfRule>
  </conditionalFormatting>
  <conditionalFormatting sqref="AI34">
    <cfRule type="expression" dxfId="107" priority="137">
      <formula>IF(RIGHT(TEXT(AI34,"0.#"),1)=".",FALSE,TRUE)</formula>
    </cfRule>
    <cfRule type="expression" dxfId="106" priority="138">
      <formula>IF(RIGHT(TEXT(AI34,"0.#"),1)=".",TRUE,FALSE)</formula>
    </cfRule>
  </conditionalFormatting>
  <conditionalFormatting sqref="AI35">
    <cfRule type="expression" dxfId="105" priority="135">
      <formula>IF(RIGHT(TEXT(AI35,"0.#"),1)=".",FALSE,TRUE)</formula>
    </cfRule>
    <cfRule type="expression" dxfId="104" priority="136">
      <formula>IF(RIGHT(TEXT(AI35,"0.#"),1)=".",TRUE,FALSE)</formula>
    </cfRule>
  </conditionalFormatting>
  <conditionalFormatting sqref="AE35">
    <cfRule type="expression" dxfId="103" priority="133">
      <formula>IF(RIGHT(TEXT(AE35,"0.#"),1)=".",FALSE,TRUE)</formula>
    </cfRule>
    <cfRule type="expression" dxfId="102" priority="134">
      <formula>IF(RIGHT(TEXT(AE35,"0.#"),1)=".",TRUE,FALSE)</formula>
    </cfRule>
  </conditionalFormatting>
  <conditionalFormatting sqref="AQ34">
    <cfRule type="expression" dxfId="101" priority="131">
      <formula>IF(RIGHT(TEXT(AQ34,"0.#"),1)=".",FALSE,TRUE)</formula>
    </cfRule>
    <cfRule type="expression" dxfId="100" priority="132">
      <formula>IF(RIGHT(TEXT(AQ34,"0.#"),1)=".",TRUE,FALSE)</formula>
    </cfRule>
  </conditionalFormatting>
  <conditionalFormatting sqref="AQ35">
    <cfRule type="expression" dxfId="99" priority="129">
      <formula>IF(RIGHT(TEXT(AQ35,"0.#"),1)=".",FALSE,TRUE)</formula>
    </cfRule>
    <cfRule type="expression" dxfId="98" priority="130">
      <formula>IF(RIGHT(TEXT(AQ35,"0.#"),1)=".",TRUE,FALSE)</formula>
    </cfRule>
  </conditionalFormatting>
  <conditionalFormatting sqref="AE40">
    <cfRule type="expression" dxfId="97" priority="127">
      <formula>IF(RIGHT(TEXT(AE40,"0.#"),1)=".",FALSE,TRUE)</formula>
    </cfRule>
    <cfRule type="expression" dxfId="96" priority="128">
      <formula>IF(RIGHT(TEXT(AE40,"0.#"),1)=".",TRUE,FALSE)</formula>
    </cfRule>
  </conditionalFormatting>
  <conditionalFormatting sqref="AI40">
    <cfRule type="expression" dxfId="95" priority="125">
      <formula>IF(RIGHT(TEXT(AI40,"0.#"),1)=".",FALSE,TRUE)</formula>
    </cfRule>
    <cfRule type="expression" dxfId="94" priority="126">
      <formula>IF(RIGHT(TEXT(AI40,"0.#"),1)=".",TRUE,FALSE)</formula>
    </cfRule>
  </conditionalFormatting>
  <conditionalFormatting sqref="AE41">
    <cfRule type="expression" dxfId="93" priority="123">
      <formula>IF(RIGHT(TEXT(AE41,"0.#"),1)=".",FALSE,TRUE)</formula>
    </cfRule>
    <cfRule type="expression" dxfId="92" priority="124">
      <formula>IF(RIGHT(TEXT(AE41,"0.#"),1)=".",TRUE,FALSE)</formula>
    </cfRule>
  </conditionalFormatting>
  <conditionalFormatting sqref="AI41">
    <cfRule type="expression" dxfId="91" priority="121">
      <formula>IF(RIGHT(TEXT(AI41,"0.#"),1)=".",FALSE,TRUE)</formula>
    </cfRule>
    <cfRule type="expression" dxfId="90" priority="122">
      <formula>IF(RIGHT(TEXT(AI41,"0.#"),1)=".",TRUE,FALSE)</formula>
    </cfRule>
  </conditionalFormatting>
  <conditionalFormatting sqref="AU125:AU126 AU123">
    <cfRule type="expression" dxfId="89" priority="111">
      <formula>IF(RIGHT(TEXT(AU123,"0.#"),1)=".",FALSE,TRUE)</formula>
    </cfRule>
    <cfRule type="expression" dxfId="88" priority="112">
      <formula>IF(RIGHT(TEXT(AU123,"0.#"),1)=".",TRUE,FALSE)</formula>
    </cfRule>
  </conditionalFormatting>
  <conditionalFormatting sqref="AU124">
    <cfRule type="expression" dxfId="87" priority="113">
      <formula>IF(RIGHT(TEXT(AU124,"0.#"),1)=".",FALSE,TRUE)</formula>
    </cfRule>
    <cfRule type="expression" dxfId="86" priority="114">
      <formula>IF(RIGHT(TEXT(AU124,"0.#"),1)=".",TRUE,FALSE)</formula>
    </cfRule>
  </conditionalFormatting>
  <conditionalFormatting sqref="AL134:AO134">
    <cfRule type="expression" dxfId="85" priority="107">
      <formula>IF(AND(AL134&gt;=0, RIGHT(TEXT(AL134,"0.#"),1)&lt;&gt;"."),TRUE,FALSE)</formula>
    </cfRule>
    <cfRule type="expression" dxfId="84" priority="108">
      <formula>IF(AND(AL134&gt;=0, RIGHT(TEXT(AL134,"0.#"),1)="."),TRUE,FALSE)</formula>
    </cfRule>
    <cfRule type="expression" dxfId="83" priority="109">
      <formula>IF(AND(AL134&lt;0, RIGHT(TEXT(AL134,"0.#"),1)&lt;&gt;"."),TRUE,FALSE)</formula>
    </cfRule>
    <cfRule type="expression" dxfId="82" priority="110">
      <formula>IF(AND(AL134&lt;0, RIGHT(TEXT(AL134,"0.#"),1)="."),TRUE,FALSE)</formula>
    </cfRule>
  </conditionalFormatting>
  <conditionalFormatting sqref="Y134">
    <cfRule type="expression" dxfId="81" priority="105">
      <formula>IF(RIGHT(TEXT(Y134,"0.#"),1)=".",FALSE,TRUE)</formula>
    </cfRule>
    <cfRule type="expression" dxfId="80" priority="106">
      <formula>IF(RIGHT(TEXT(Y134,"0.#"),1)=".",TRUE,FALSE)</formula>
    </cfRule>
  </conditionalFormatting>
  <conditionalFormatting sqref="Y138">
    <cfRule type="expression" dxfId="79" priority="99">
      <formula>IF(RIGHT(TEXT(Y138,"0.#"),1)=".",FALSE,TRUE)</formula>
    </cfRule>
    <cfRule type="expression" dxfId="78" priority="100">
      <formula>IF(RIGHT(TEXT(Y138,"0.#"),1)=".",TRUE,FALSE)</formula>
    </cfRule>
  </conditionalFormatting>
  <conditionalFormatting sqref="AL138:AO138">
    <cfRule type="expression" dxfId="77" priority="101">
      <formula>IF(AND(AL138&gt;=0, RIGHT(TEXT(AL138,"0.#"),1)&lt;&gt;"."),TRUE,FALSE)</formula>
    </cfRule>
    <cfRule type="expression" dxfId="76" priority="102">
      <formula>IF(AND(AL138&gt;=0, RIGHT(TEXT(AL138,"0.#"),1)="."),TRUE,FALSE)</formula>
    </cfRule>
    <cfRule type="expression" dxfId="75" priority="103">
      <formula>IF(AND(AL138&lt;0, RIGHT(TEXT(AL138,"0.#"),1)&lt;&gt;"."),TRUE,FALSE)</formula>
    </cfRule>
    <cfRule type="expression" dxfId="74" priority="104">
      <formula>IF(AND(AL138&lt;0, RIGHT(TEXT(AL138,"0.#"),1)="."),TRUE,FALSE)</formula>
    </cfRule>
  </conditionalFormatting>
  <conditionalFormatting sqref="Y139">
    <cfRule type="expression" dxfId="73" priority="93">
      <formula>IF(RIGHT(TEXT(Y139,"0.#"),1)=".",FALSE,TRUE)</formula>
    </cfRule>
    <cfRule type="expression" dxfId="72" priority="94">
      <formula>IF(RIGHT(TEXT(Y139,"0.#"),1)=".",TRUE,FALSE)</formula>
    </cfRule>
  </conditionalFormatting>
  <conditionalFormatting sqref="AL139:AO139">
    <cfRule type="expression" dxfId="71" priority="95">
      <formula>IF(AND(AL139&gt;=0, RIGHT(TEXT(AL139,"0.#"),1)&lt;&gt;"."),TRUE,FALSE)</formula>
    </cfRule>
    <cfRule type="expression" dxfId="70" priority="96">
      <formula>IF(AND(AL139&gt;=0, RIGHT(TEXT(AL139,"0.#"),1)="."),TRUE,FALSE)</formula>
    </cfRule>
    <cfRule type="expression" dxfId="69" priority="97">
      <formula>IF(AND(AL139&lt;0, RIGHT(TEXT(AL139,"0.#"),1)&lt;&gt;"."),TRUE,FALSE)</formula>
    </cfRule>
    <cfRule type="expression" dxfId="68" priority="98">
      <formula>IF(AND(AL139&lt;0, RIGHT(TEXT(AL139,"0.#"),1)="."),TRUE,FALSE)</formula>
    </cfRule>
  </conditionalFormatting>
  <conditionalFormatting sqref="Y140">
    <cfRule type="expression" dxfId="67" priority="87">
      <formula>IF(RIGHT(TEXT(Y140,"0.#"),1)=".",FALSE,TRUE)</formula>
    </cfRule>
    <cfRule type="expression" dxfId="66" priority="88">
      <formula>IF(RIGHT(TEXT(Y140,"0.#"),1)=".",TRUE,FALSE)</formula>
    </cfRule>
  </conditionalFormatting>
  <conditionalFormatting sqref="AL140:AO140">
    <cfRule type="expression" dxfId="65" priority="89">
      <formula>IF(AND(AL140&gt;=0, RIGHT(TEXT(AL140,"0.#"),1)&lt;&gt;"."),TRUE,FALSE)</formula>
    </cfRule>
    <cfRule type="expression" dxfId="64" priority="90">
      <formula>IF(AND(AL140&gt;=0, RIGHT(TEXT(AL140,"0.#"),1)="."),TRUE,FALSE)</formula>
    </cfRule>
    <cfRule type="expression" dxfId="63" priority="91">
      <formula>IF(AND(AL140&lt;0, RIGHT(TEXT(AL140,"0.#"),1)&lt;&gt;"."),TRUE,FALSE)</formula>
    </cfRule>
    <cfRule type="expression" dxfId="62" priority="92">
      <formula>IF(AND(AL140&lt;0, RIGHT(TEXT(AL140,"0.#"),1)="."),TRUE,FALSE)</formula>
    </cfRule>
  </conditionalFormatting>
  <conditionalFormatting sqref="Y141">
    <cfRule type="expression" dxfId="61" priority="81">
      <formula>IF(RIGHT(TEXT(Y141,"0.#"),1)=".",FALSE,TRUE)</formula>
    </cfRule>
    <cfRule type="expression" dxfId="60" priority="82">
      <formula>IF(RIGHT(TEXT(Y141,"0.#"),1)=".",TRUE,FALSE)</formula>
    </cfRule>
  </conditionalFormatting>
  <conditionalFormatting sqref="AL141:AO141">
    <cfRule type="expression" dxfId="59" priority="83">
      <formula>IF(AND(AL141&gt;=0, RIGHT(TEXT(AL141,"0.#"),1)&lt;&gt;"."),TRUE,FALSE)</formula>
    </cfRule>
    <cfRule type="expression" dxfId="58" priority="84">
      <formula>IF(AND(AL141&gt;=0, RIGHT(TEXT(AL141,"0.#"),1)="."),TRUE,FALSE)</formula>
    </cfRule>
    <cfRule type="expression" dxfId="57" priority="85">
      <formula>IF(AND(AL141&lt;0, RIGHT(TEXT(AL141,"0.#"),1)&lt;&gt;"."),TRUE,FALSE)</formula>
    </cfRule>
    <cfRule type="expression" dxfId="56" priority="86">
      <formula>IF(AND(AL141&lt;0, RIGHT(TEXT(AL141,"0.#"),1)="."),TRUE,FALSE)</formula>
    </cfRule>
  </conditionalFormatting>
  <conditionalFormatting sqref="Y142">
    <cfRule type="expression" dxfId="55" priority="75">
      <formula>IF(RIGHT(TEXT(Y142,"0.#"),1)=".",FALSE,TRUE)</formula>
    </cfRule>
    <cfRule type="expression" dxfId="54" priority="76">
      <formula>IF(RIGHT(TEXT(Y142,"0.#"),1)=".",TRUE,FALSE)</formula>
    </cfRule>
  </conditionalFormatting>
  <conditionalFormatting sqref="AL142:AO142">
    <cfRule type="expression" dxfId="53" priority="77">
      <formula>IF(AND(AL142&gt;=0, RIGHT(TEXT(AL142,"0.#"),1)&lt;&gt;"."),TRUE,FALSE)</formula>
    </cfRule>
    <cfRule type="expression" dxfId="52" priority="78">
      <formula>IF(AND(AL142&gt;=0, RIGHT(TEXT(AL142,"0.#"),1)="."),TRUE,FALSE)</formula>
    </cfRule>
    <cfRule type="expression" dxfId="51" priority="79">
      <formula>IF(AND(AL142&lt;0, RIGHT(TEXT(AL142,"0.#"),1)&lt;&gt;"."),TRUE,FALSE)</formula>
    </cfRule>
    <cfRule type="expression" dxfId="50" priority="80">
      <formula>IF(AND(AL142&lt;0, RIGHT(TEXT(AL142,"0.#"),1)="."),TRUE,FALSE)</formula>
    </cfRule>
  </conditionalFormatting>
  <conditionalFormatting sqref="Y143">
    <cfRule type="expression" dxfId="49" priority="73">
      <formula>IF(RIGHT(TEXT(Y143,"0.#"),1)=".",FALSE,TRUE)</formula>
    </cfRule>
    <cfRule type="expression" dxfId="48" priority="74">
      <formula>IF(RIGHT(TEXT(Y143,"0.#"),1)=".",TRUE,FALSE)</formula>
    </cfRule>
  </conditionalFormatting>
  <conditionalFormatting sqref="Y144">
    <cfRule type="expression" dxfId="47" priority="71">
      <formula>IF(RIGHT(TEXT(Y144,"0.#"),1)=".",FALSE,TRUE)</formula>
    </cfRule>
    <cfRule type="expression" dxfId="46" priority="72">
      <formula>IF(RIGHT(TEXT(Y144,"0.#"),1)=".",TRUE,FALSE)</formula>
    </cfRule>
  </conditionalFormatting>
  <conditionalFormatting sqref="Y145">
    <cfRule type="expression" dxfId="45" priority="69">
      <formula>IF(RIGHT(TEXT(Y145,"0.#"),1)=".",FALSE,TRUE)</formula>
    </cfRule>
    <cfRule type="expression" dxfId="44" priority="70">
      <formula>IF(RIGHT(TEXT(Y145,"0.#"),1)=".",TRUE,FALSE)</formula>
    </cfRule>
  </conditionalFormatting>
  <conditionalFormatting sqref="Y147">
    <cfRule type="expression" dxfId="43" priority="39">
      <formula>IF(RIGHT(TEXT(Y147,"0.#"),1)=".",FALSE,TRUE)</formula>
    </cfRule>
    <cfRule type="expression" dxfId="42" priority="40">
      <formula>IF(RIGHT(TEXT(Y147,"0.#"),1)=".",TRUE,FALSE)</formula>
    </cfRule>
  </conditionalFormatting>
  <conditionalFormatting sqref="AL147:AO147">
    <cfRule type="expression" dxfId="41" priority="41">
      <formula>IF(AND(AL147&gt;=0, RIGHT(TEXT(AL147,"0.#"),1)&lt;&gt;"."),TRUE,FALSE)</formula>
    </cfRule>
    <cfRule type="expression" dxfId="40" priority="42">
      <formula>IF(AND(AL147&gt;=0, RIGHT(TEXT(AL147,"0.#"),1)="."),TRUE,FALSE)</formula>
    </cfRule>
    <cfRule type="expression" dxfId="39" priority="43">
      <formula>IF(AND(AL147&lt;0, RIGHT(TEXT(AL147,"0.#"),1)&lt;&gt;"."),TRUE,FALSE)</formula>
    </cfRule>
    <cfRule type="expression" dxfId="38" priority="44">
      <formula>IF(AND(AL147&lt;0, RIGHT(TEXT(AL147,"0.#"),1)="."),TRUE,FALSE)</formula>
    </cfRule>
  </conditionalFormatting>
  <conditionalFormatting sqref="Y146">
    <cfRule type="expression" dxfId="37" priority="33">
      <formula>IF(RIGHT(TEXT(Y146,"0.#"),1)=".",FALSE,TRUE)</formula>
    </cfRule>
    <cfRule type="expression" dxfId="36" priority="34">
      <formula>IF(RIGHT(TEXT(Y146,"0.#"),1)=".",TRUE,FALSE)</formula>
    </cfRule>
  </conditionalFormatting>
  <conditionalFormatting sqref="AL146:AO146">
    <cfRule type="expression" dxfId="35" priority="35">
      <formula>IF(AND(AL146&gt;=0, RIGHT(TEXT(AL146,"0.#"),1)&lt;&gt;"."),TRUE,FALSE)</formula>
    </cfRule>
    <cfRule type="expression" dxfId="34" priority="36">
      <formula>IF(AND(AL146&gt;=0, RIGHT(TEXT(AL146,"0.#"),1)="."),TRUE,FALSE)</formula>
    </cfRule>
    <cfRule type="expression" dxfId="33" priority="37">
      <formula>IF(AND(AL146&lt;0, RIGHT(TEXT(AL146,"0.#"),1)&lt;&gt;"."),TRUE,FALSE)</formula>
    </cfRule>
    <cfRule type="expression" dxfId="32" priority="38">
      <formula>IF(AND(AL146&lt;0, RIGHT(TEXT(AL146,"0.#"),1)="."),TRUE,FALSE)</formula>
    </cfRule>
  </conditionalFormatting>
  <conditionalFormatting sqref="AL144:AO144">
    <cfRule type="expression" dxfId="31" priority="29">
      <formula>IF(AND(AL144&gt;=0, RIGHT(TEXT(AL144,"0.#"),1)&lt;&gt;"."),TRUE,FALSE)</formula>
    </cfRule>
    <cfRule type="expression" dxfId="30" priority="30">
      <formula>IF(AND(AL144&gt;=0, RIGHT(TEXT(AL144,"0.#"),1)="."),TRUE,FALSE)</formula>
    </cfRule>
    <cfRule type="expression" dxfId="29" priority="31">
      <formula>IF(AND(AL144&lt;0, RIGHT(TEXT(AL144,"0.#"),1)&lt;&gt;"."),TRUE,FALSE)</formula>
    </cfRule>
    <cfRule type="expression" dxfId="28" priority="32">
      <formula>IF(AND(AL144&lt;0, RIGHT(TEXT(AL144,"0.#"),1)="."),TRUE,FALSE)</formula>
    </cfRule>
  </conditionalFormatting>
  <conditionalFormatting sqref="AL145:AO145">
    <cfRule type="expression" dxfId="27" priority="25">
      <formula>IF(AND(AL145&gt;=0, RIGHT(TEXT(AL145,"0.#"),1)&lt;&gt;"."),TRUE,FALSE)</formula>
    </cfRule>
    <cfRule type="expression" dxfId="26" priority="26">
      <formula>IF(AND(AL145&gt;=0, RIGHT(TEXT(AL145,"0.#"),1)="."),TRUE,FALSE)</formula>
    </cfRule>
    <cfRule type="expression" dxfId="25" priority="27">
      <formula>IF(AND(AL145&lt;0, RIGHT(TEXT(AL145,"0.#"),1)&lt;&gt;"."),TRUE,FALSE)</formula>
    </cfRule>
    <cfRule type="expression" dxfId="24" priority="28">
      <formula>IF(AND(AL145&lt;0, RIGHT(TEXT(AL145,"0.#"),1)="."),TRUE,FALSE)</formula>
    </cfRule>
  </conditionalFormatting>
  <conditionalFormatting sqref="AL143:AO143">
    <cfRule type="expression" dxfId="23" priority="21">
      <formula>IF(AND(AL143&gt;=0, RIGHT(TEXT(AL143,"0.#"),1)&lt;&gt;"."),TRUE,FALSE)</formula>
    </cfRule>
    <cfRule type="expression" dxfId="22" priority="22">
      <formula>IF(AND(AL143&gt;=0, RIGHT(TEXT(AL143,"0.#"),1)="."),TRUE,FALSE)</formula>
    </cfRule>
    <cfRule type="expression" dxfId="21" priority="23">
      <formula>IF(AND(AL143&lt;0, RIGHT(TEXT(AL143,"0.#"),1)&lt;&gt;"."),TRUE,FALSE)</formula>
    </cfRule>
    <cfRule type="expression" dxfId="20" priority="24">
      <formula>IF(AND(AL143&lt;0, RIGHT(TEXT(AL143,"0.#"),1)="."),TRUE,FALSE)</formula>
    </cfRule>
  </conditionalFormatting>
  <conditionalFormatting sqref="P14:V14">
    <cfRule type="expression" dxfId="19" priority="19">
      <formula>IF(RIGHT(TEXT(P14,"0.#"),1)=".",FALSE,TRUE)</formula>
    </cfRule>
    <cfRule type="expression" dxfId="18" priority="20">
      <formula>IF(RIGHT(TEXT(P14,"0.#"),1)=".",TRUE,FALSE)</formula>
    </cfRule>
  </conditionalFormatting>
  <conditionalFormatting sqref="P13:V13 P15:V17">
    <cfRule type="expression" dxfId="17" priority="17">
      <formula>IF(RIGHT(TEXT(P13,"0.#"),1)=".",FALSE,TRUE)</formula>
    </cfRule>
    <cfRule type="expression" dxfId="16" priority="18">
      <formula>IF(RIGHT(TEXT(P13,"0.#"),1)=".",TRUE,FALSE)</formula>
    </cfRule>
  </conditionalFormatting>
  <conditionalFormatting sqref="W14:AC14">
    <cfRule type="expression" dxfId="15" priority="15">
      <formula>IF(RIGHT(TEXT(W14,"0.#"),1)=".",FALSE,TRUE)</formula>
    </cfRule>
    <cfRule type="expression" dxfId="14" priority="16">
      <formula>IF(RIGHT(TEXT(W14,"0.#"),1)=".",TRUE,FALSE)</formula>
    </cfRule>
  </conditionalFormatting>
  <conditionalFormatting sqref="W13:AC13 W15:AC17">
    <cfRule type="expression" dxfId="13" priority="13">
      <formula>IF(RIGHT(TEXT(W13,"0.#"),1)=".",FALSE,TRUE)</formula>
    </cfRule>
    <cfRule type="expression" dxfId="12" priority="14">
      <formula>IF(RIGHT(TEXT(W13,"0.#"),1)=".",TRUE,FALSE)</formula>
    </cfRule>
  </conditionalFormatting>
  <conditionalFormatting sqref="AD14:AJ14">
    <cfRule type="expression" dxfId="11" priority="11">
      <formula>IF(RIGHT(TEXT(AD14,"0.#"),1)=".",FALSE,TRUE)</formula>
    </cfRule>
    <cfRule type="expression" dxfId="10" priority="12">
      <formula>IF(RIGHT(TEXT(AD14,"0.#"),1)=".",TRUE,FALSE)</formula>
    </cfRule>
  </conditionalFormatting>
  <conditionalFormatting sqref="AD13:AJ13 AD15:AJ17">
    <cfRule type="expression" dxfId="9" priority="9">
      <formula>IF(RIGHT(TEXT(AD13,"0.#"),1)=".",FALSE,TRUE)</formula>
    </cfRule>
    <cfRule type="expression" dxfId="8" priority="10">
      <formula>IF(RIGHT(TEXT(AD13,"0.#"),1)=".",TRUE,FALSE)</formula>
    </cfRule>
  </conditionalFormatting>
  <conditionalFormatting sqref="AK14:AQ14">
    <cfRule type="expression" dxfId="7" priority="7">
      <formula>IF(RIGHT(TEXT(AK14,"0.#"),1)=".",FALSE,TRUE)</formula>
    </cfRule>
    <cfRule type="expression" dxfId="6" priority="8">
      <formula>IF(RIGHT(TEXT(AK14,"0.#"),1)=".",TRUE,FALSE)</formula>
    </cfRule>
  </conditionalFormatting>
  <conditionalFormatting sqref="AK13:AQ13 AK15:AQ17">
    <cfRule type="expression" dxfId="5" priority="5">
      <formula>IF(RIGHT(TEXT(AK13,"0.#"),1)=".",FALSE,TRUE)</formula>
    </cfRule>
    <cfRule type="expression" dxfId="4" priority="6">
      <formula>IF(RIGHT(TEXT(AK13,"0.#"),1)=".",TRUE,FALSE)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8">
    <dataValidation type="custom" imeMode="disabled" allowBlank="1" showInputMessage="1" showErrorMessage="1" sqref="AY23 AY39:AY41 J66:K70 P13:AX13 AR15:AX15 P14:AQ18 AR18:AX18 P19:AJ19 AQ26:AR26 AU26:AX26 AE27:AX29 AE31:AX32 AE34:AX34 AQ39:AR39 AU39:AX39 AE40:AX41 AY44 Y123:AB126 AU123:AX126 Y134:AB134 AL134:AO134 Y138:AB147 AL138:AO147 P23:AC24">
      <formula1>OR(ISNUMBER(J13), J13="-")</formula1>
    </dataValidation>
    <dataValidation type="list" allowBlank="1" showInputMessage="1" showErrorMessage="1" sqref="G66:H70">
      <formula1>T事業番号</formula1>
    </dataValidation>
    <dataValidation type="list" allowBlank="1" showInputMessage="1" showErrorMessage="1" sqref="S5:X5">
      <formula1>T終了年度</formula1>
    </dataValidation>
    <dataValidation type="list" allowBlank="1" showInputMessage="1" showErrorMessage="1" sqref="AO128">
      <formula1>"　, ☑"</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sqref="A78:E78">
      <formula1>T所見を踏まえた改善点</formula1>
    </dataValidation>
    <dataValidation imeMode="disabled" allowBlank="1" showInputMessage="1" showErrorMessage="1" sqref="L66:L70"/>
    <dataValidation type="whole" imeMode="disabled" allowBlank="1" showInputMessage="1" showErrorMessage="1" sqref="M66:M70 AW2:AX2">
      <formula1>0</formula1>
      <formula2>99</formula2>
    </dataValidation>
    <dataValidation type="custom" imeMode="off" allowBlank="1" showInputMessage="1" showErrorMessage="1" sqref="J134:O134 J138:O147">
      <formula1>OR(ISNUMBER(J134), J134="-")</formula1>
    </dataValidation>
    <dataValidation type="custom" imeMode="disabled" allowBlank="1" showInputMessage="1" showErrorMessage="1" sqref="AH134:AK134 AH138:AK147">
      <formula1>OR(AND(MOD(IF(ISNUMBER(AH134), AH134, 0.5),1)=0, 0&lt;=AH134), AH134="-")</formula1>
    </dataValidation>
    <dataValidation type="list" allowBlank="1" showInputMessage="1" showErrorMessage="1" sqref="A76:E7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6:F70">
      <formula1>T省庁</formula1>
    </dataValidation>
    <dataValidation type="whole" imeMode="disabled" allowBlank="1" showInputMessage="1" showErrorMessage="1" sqref="AS2:AU2">
      <formula1>0</formula1>
      <formula2>9999</formula2>
    </dataValidation>
    <dataValidation type="whole" allowBlank="1" showInputMessage="1" showErrorMessage="1" sqref="L91:M92 X91:Y92 AJ91:AK92 AU91:AV92">
      <formula1>0</formula1>
      <formula2>9999</formula2>
    </dataValidation>
    <dataValidation type="whole" allowBlank="1" showInputMessage="1" showErrorMessage="1" sqref="O91:P92 AA91:AB92 AM91:AN92 AX91:AX92">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63" max="49" man="1"/>
    <brk id="92" max="49" man="1"/>
    <brk id="120"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AO92 E91:G92 Q91:S92 AC91:AE92 AO91:AP91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AC134:AG134 AC138:AG147</xm:sqref>
        </x14:dataValidation>
        <x14:dataValidation type="list" allowBlank="1" showInputMessage="1" showErrorMessage="1">
          <x14:formula1>
            <xm:f>入力規則等!$U$37:$U$39</xm:f>
          </x14:formula1>
          <xm:sqref>I91:J91 U91:V91 AG91:AH91 AR91:AS91</xm:sqref>
        </x14:dataValidation>
        <x14:dataValidation type="list" allowBlank="1" showInputMessage="1" showErrorMessage="1">
          <x14:formula1>
            <xm:f>入力規則等!$U$7:$U$9</xm:f>
          </x14:formula1>
          <xm:sqref>I92:J92 U92:V92 AG92:AH92 AR92:AS92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B33" sqref="B33"/>
    </sheetView>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77</v>
      </c>
      <c r="B1" s="25" t="s">
        <v>78</v>
      </c>
      <c r="F1" s="26" t="s">
        <v>4</v>
      </c>
      <c r="G1" s="26" t="s">
        <v>67</v>
      </c>
      <c r="K1" s="27" t="s">
        <v>96</v>
      </c>
      <c r="L1" s="25" t="s">
        <v>78</v>
      </c>
      <c r="O1" s="13"/>
      <c r="P1" s="26" t="s">
        <v>5</v>
      </c>
      <c r="Q1" s="26" t="s">
        <v>67</v>
      </c>
      <c r="T1" s="13"/>
      <c r="U1" s="29" t="s">
        <v>160</v>
      </c>
      <c r="W1" s="29" t="s">
        <v>159</v>
      </c>
      <c r="Y1" s="29" t="s">
        <v>75</v>
      </c>
      <c r="Z1" s="29" t="s">
        <v>401</v>
      </c>
      <c r="AA1" s="29" t="s">
        <v>76</v>
      </c>
      <c r="AB1" s="29" t="s">
        <v>402</v>
      </c>
      <c r="AC1" s="29" t="s">
        <v>31</v>
      </c>
      <c r="AD1" s="28"/>
      <c r="AE1" s="29" t="s">
        <v>43</v>
      </c>
      <c r="AF1" s="30"/>
      <c r="AG1" s="39" t="s">
        <v>175</v>
      </c>
      <c r="AI1" s="39" t="s">
        <v>180</v>
      </c>
      <c r="AK1" s="39" t="s">
        <v>184</v>
      </c>
      <c r="AM1" s="55"/>
      <c r="AN1" s="55"/>
      <c r="AP1" s="28" t="s">
        <v>228</v>
      </c>
    </row>
    <row r="2" spans="1:42" ht="13.5" customHeight="1" x14ac:dyDescent="0.2">
      <c r="A2" s="14" t="s">
        <v>79</v>
      </c>
      <c r="B2" s="15"/>
      <c r="C2" s="13" t="str">
        <f>IF(B2="","",A2)</f>
        <v/>
      </c>
      <c r="D2" s="13" t="str">
        <f>IF(C2="","",IF(D1&lt;&gt;"",CONCATENATE(D1,"、",C2),C2))</f>
        <v/>
      </c>
      <c r="F2" s="12" t="s">
        <v>66</v>
      </c>
      <c r="G2" s="17" t="s">
        <v>564</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0">
        <v>20</v>
      </c>
      <c r="W2" s="32" t="s">
        <v>165</v>
      </c>
      <c r="Y2" s="32" t="s">
        <v>62</v>
      </c>
      <c r="Z2" s="32" t="s">
        <v>62</v>
      </c>
      <c r="AA2" s="63" t="s">
        <v>268</v>
      </c>
      <c r="AB2" s="63" t="s">
        <v>496</v>
      </c>
      <c r="AC2" s="64" t="s">
        <v>129</v>
      </c>
      <c r="AD2" s="28"/>
      <c r="AE2" s="34" t="s">
        <v>161</v>
      </c>
      <c r="AF2" s="30"/>
      <c r="AG2" s="40" t="s">
        <v>236</v>
      </c>
      <c r="AI2" s="39" t="s">
        <v>265</v>
      </c>
      <c r="AK2" s="39" t="s">
        <v>185</v>
      </c>
      <c r="AM2" s="55"/>
      <c r="AN2" s="55"/>
      <c r="AP2" s="40" t="s">
        <v>236</v>
      </c>
    </row>
    <row r="3" spans="1:42" ht="13.5" customHeight="1" x14ac:dyDescent="0.2">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564</v>
      </c>
      <c r="R3" s="13" t="str">
        <f t="shared" ref="R3:R8" si="3">IF(Q3="","",P3)</f>
        <v>委託・請負</v>
      </c>
      <c r="S3" s="13" t="str">
        <f t="shared" ref="S3:S8" si="4">IF(R3="",S2,IF(S2&lt;&gt;"",CONCATENATE(S2,"、",R3),R3))</f>
        <v>委託・請負</v>
      </c>
      <c r="T3" s="13"/>
      <c r="U3" s="32" t="s">
        <v>527</v>
      </c>
      <c r="W3" s="32" t="s">
        <v>140</v>
      </c>
      <c r="Y3" s="32" t="s">
        <v>63</v>
      </c>
      <c r="Z3" s="32" t="s">
        <v>403</v>
      </c>
      <c r="AA3" s="63" t="s">
        <v>368</v>
      </c>
      <c r="AB3" s="63" t="s">
        <v>497</v>
      </c>
      <c r="AC3" s="64" t="s">
        <v>130</v>
      </c>
      <c r="AD3" s="28"/>
      <c r="AE3" s="34" t="s">
        <v>162</v>
      </c>
      <c r="AF3" s="30"/>
      <c r="AG3" s="40" t="s">
        <v>237</v>
      </c>
      <c r="AI3" s="39" t="s">
        <v>179</v>
      </c>
      <c r="AK3" s="39" t="str">
        <f>CHAR(CODE(AK2)+1)</f>
        <v>B</v>
      </c>
      <c r="AM3" s="55"/>
      <c r="AN3" s="55"/>
      <c r="AP3" s="40" t="s">
        <v>237</v>
      </c>
    </row>
    <row r="4" spans="1:42" ht="13.5" customHeight="1" x14ac:dyDescent="0.2">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委託・請負</v>
      </c>
      <c r="T4" s="13"/>
      <c r="U4" s="32" t="s">
        <v>528</v>
      </c>
      <c r="W4" s="32" t="s">
        <v>141</v>
      </c>
      <c r="Y4" s="32" t="s">
        <v>275</v>
      </c>
      <c r="Z4" s="32" t="s">
        <v>404</v>
      </c>
      <c r="AA4" s="63" t="s">
        <v>369</v>
      </c>
      <c r="AB4" s="63" t="s">
        <v>498</v>
      </c>
      <c r="AC4" s="63" t="s">
        <v>131</v>
      </c>
      <c r="AD4" s="28"/>
      <c r="AE4" s="34" t="s">
        <v>163</v>
      </c>
      <c r="AF4" s="30"/>
      <c r="AG4" s="40" t="s">
        <v>238</v>
      </c>
      <c r="AI4" s="39" t="s">
        <v>181</v>
      </c>
      <c r="AK4" s="39" t="str">
        <f t="shared" ref="AK4:AK49" si="7">CHAR(CODE(AK3)+1)</f>
        <v>C</v>
      </c>
      <c r="AM4" s="55"/>
      <c r="AN4" s="55"/>
      <c r="AP4" s="40" t="s">
        <v>238</v>
      </c>
    </row>
    <row r="5" spans="1:42" ht="13.5" customHeight="1" x14ac:dyDescent="0.2">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v>
      </c>
      <c r="T5" s="13"/>
      <c r="W5" s="32" t="s">
        <v>552</v>
      </c>
      <c r="Y5" s="32" t="s">
        <v>276</v>
      </c>
      <c r="Z5" s="32" t="s">
        <v>405</v>
      </c>
      <c r="AA5" s="63" t="s">
        <v>370</v>
      </c>
      <c r="AB5" s="63" t="s">
        <v>499</v>
      </c>
      <c r="AC5" s="63" t="s">
        <v>164</v>
      </c>
      <c r="AD5" s="31"/>
      <c r="AE5" s="34" t="s">
        <v>247</v>
      </c>
      <c r="AF5" s="30"/>
      <c r="AG5" s="40" t="s">
        <v>239</v>
      </c>
      <c r="AI5" s="39" t="s">
        <v>272</v>
      </c>
      <c r="AK5" s="39" t="str">
        <f t="shared" si="7"/>
        <v>D</v>
      </c>
      <c r="AP5" s="40" t="s">
        <v>239</v>
      </c>
    </row>
    <row r="6" spans="1:42" ht="13.5" customHeight="1" x14ac:dyDescent="0.2">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v>
      </c>
      <c r="T6" s="13"/>
      <c r="U6" s="32" t="s">
        <v>249</v>
      </c>
      <c r="W6" s="32" t="s">
        <v>142</v>
      </c>
      <c r="Y6" s="32" t="s">
        <v>277</v>
      </c>
      <c r="Z6" s="32" t="s">
        <v>406</v>
      </c>
      <c r="AA6" s="63" t="s">
        <v>371</v>
      </c>
      <c r="AB6" s="63" t="s">
        <v>500</v>
      </c>
      <c r="AC6" s="63" t="s">
        <v>132</v>
      </c>
      <c r="AD6" s="31"/>
      <c r="AE6" s="34" t="s">
        <v>245</v>
      </c>
      <c r="AF6" s="30"/>
      <c r="AG6" s="40" t="s">
        <v>240</v>
      </c>
      <c r="AI6" s="39" t="s">
        <v>273</v>
      </c>
      <c r="AK6" s="39" t="str">
        <f>CHAR(CODE(AK5)+1)</f>
        <v>E</v>
      </c>
      <c r="AP6" s="40" t="s">
        <v>240</v>
      </c>
    </row>
    <row r="7" spans="1:42" ht="13.5" customHeight="1" x14ac:dyDescent="0.2">
      <c r="A7" s="14" t="s">
        <v>84</v>
      </c>
      <c r="B7" s="15"/>
      <c r="C7" s="13" t="str">
        <f t="shared" si="0"/>
        <v/>
      </c>
      <c r="D7" s="13" t="str">
        <f t="shared" si="8"/>
        <v/>
      </c>
      <c r="F7" s="18" t="s">
        <v>193</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v>
      </c>
      <c r="T7" s="13"/>
      <c r="U7" s="32"/>
      <c r="W7" s="32" t="s">
        <v>143</v>
      </c>
      <c r="Y7" s="32" t="s">
        <v>278</v>
      </c>
      <c r="Z7" s="32" t="s">
        <v>407</v>
      </c>
      <c r="AA7" s="63" t="s">
        <v>372</v>
      </c>
      <c r="AB7" s="63" t="s">
        <v>501</v>
      </c>
      <c r="AC7" s="31"/>
      <c r="AD7" s="31"/>
      <c r="AE7" s="32" t="s">
        <v>132</v>
      </c>
      <c r="AF7" s="30"/>
      <c r="AG7" s="40" t="s">
        <v>241</v>
      </c>
      <c r="AH7" s="57"/>
      <c r="AI7" s="40" t="s">
        <v>261</v>
      </c>
      <c r="AK7" s="39" t="str">
        <f>CHAR(CODE(AK6)+1)</f>
        <v>F</v>
      </c>
      <c r="AP7" s="40" t="s">
        <v>241</v>
      </c>
    </row>
    <row r="8" spans="1:42" ht="13.5" customHeight="1" x14ac:dyDescent="0.2">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v>
      </c>
      <c r="T8" s="13"/>
      <c r="U8" s="32" t="s">
        <v>270</v>
      </c>
      <c r="W8" s="32" t="s">
        <v>144</v>
      </c>
      <c r="Y8" s="32" t="s">
        <v>279</v>
      </c>
      <c r="Z8" s="32" t="s">
        <v>408</v>
      </c>
      <c r="AA8" s="63" t="s">
        <v>373</v>
      </c>
      <c r="AB8" s="63" t="s">
        <v>502</v>
      </c>
      <c r="AC8" s="31"/>
      <c r="AD8" s="31"/>
      <c r="AE8" s="31"/>
      <c r="AF8" s="30"/>
      <c r="AG8" s="40" t="s">
        <v>242</v>
      </c>
      <c r="AI8" s="39" t="s">
        <v>262</v>
      </c>
      <c r="AK8" s="39" t="str">
        <f t="shared" si="7"/>
        <v>G</v>
      </c>
      <c r="AP8" s="40" t="s">
        <v>242</v>
      </c>
    </row>
    <row r="9" spans="1:42" ht="13.5" customHeight="1" x14ac:dyDescent="0.2">
      <c r="A9" s="14" t="s">
        <v>86</v>
      </c>
      <c r="B9" s="15"/>
      <c r="C9" s="13" t="str">
        <f t="shared" si="0"/>
        <v/>
      </c>
      <c r="D9" s="13" t="str">
        <f t="shared" si="8"/>
        <v/>
      </c>
      <c r="F9" s="18" t="s">
        <v>194</v>
      </c>
      <c r="G9" s="17"/>
      <c r="H9" s="13" t="str">
        <f t="shared" si="1"/>
        <v/>
      </c>
      <c r="I9" s="13" t="str">
        <f t="shared" si="5"/>
        <v>一般会計</v>
      </c>
      <c r="K9" s="14" t="s">
        <v>104</v>
      </c>
      <c r="L9" s="15"/>
      <c r="M9" s="13" t="str">
        <f t="shared" si="2"/>
        <v/>
      </c>
      <c r="N9" s="13" t="str">
        <f t="shared" si="6"/>
        <v/>
      </c>
      <c r="O9" s="13"/>
      <c r="P9" s="13"/>
      <c r="Q9" s="19"/>
      <c r="T9" s="13"/>
      <c r="U9" s="32" t="s">
        <v>271</v>
      </c>
      <c r="W9" s="32" t="s">
        <v>145</v>
      </c>
      <c r="Y9" s="32" t="s">
        <v>280</v>
      </c>
      <c r="Z9" s="32" t="s">
        <v>409</v>
      </c>
      <c r="AA9" s="63" t="s">
        <v>374</v>
      </c>
      <c r="AB9" s="63" t="s">
        <v>503</v>
      </c>
      <c r="AC9" s="31"/>
      <c r="AD9" s="31"/>
      <c r="AE9" s="31"/>
      <c r="AF9" s="30"/>
      <c r="AG9" s="40" t="s">
        <v>243</v>
      </c>
      <c r="AI9" s="54"/>
      <c r="AK9" s="39" t="str">
        <f t="shared" si="7"/>
        <v>H</v>
      </c>
      <c r="AP9" s="40" t="s">
        <v>243</v>
      </c>
    </row>
    <row r="10" spans="1:42" ht="13.5" customHeight="1" x14ac:dyDescent="0.2">
      <c r="A10" s="14" t="s">
        <v>211</v>
      </c>
      <c r="B10" s="15"/>
      <c r="C10" s="13" t="str">
        <f t="shared" si="0"/>
        <v/>
      </c>
      <c r="D10" s="13" t="str">
        <f t="shared" si="8"/>
        <v/>
      </c>
      <c r="F10" s="18" t="s">
        <v>111</v>
      </c>
      <c r="G10" s="17"/>
      <c r="H10" s="13" t="str">
        <f t="shared" si="1"/>
        <v/>
      </c>
      <c r="I10" s="13" t="str">
        <f t="shared" si="5"/>
        <v>一般会計</v>
      </c>
      <c r="K10" s="14" t="s">
        <v>212</v>
      </c>
      <c r="L10" s="15"/>
      <c r="M10" s="13" t="str">
        <f t="shared" si="2"/>
        <v/>
      </c>
      <c r="N10" s="13" t="str">
        <f t="shared" si="6"/>
        <v/>
      </c>
      <c r="O10" s="13"/>
      <c r="P10" s="13" t="str">
        <f>S8</f>
        <v>委託・請負</v>
      </c>
      <c r="Q10" s="19"/>
      <c r="T10" s="13"/>
      <c r="W10" s="32" t="s">
        <v>146</v>
      </c>
      <c r="Y10" s="32" t="s">
        <v>281</v>
      </c>
      <c r="Z10" s="32" t="s">
        <v>410</v>
      </c>
      <c r="AA10" s="63" t="s">
        <v>375</v>
      </c>
      <c r="AB10" s="63" t="s">
        <v>504</v>
      </c>
      <c r="AC10" s="31"/>
      <c r="AD10" s="31"/>
      <c r="AE10" s="31"/>
      <c r="AF10" s="30"/>
      <c r="AG10" s="40" t="s">
        <v>231</v>
      </c>
      <c r="AK10" s="39" t="str">
        <f t="shared" si="7"/>
        <v>I</v>
      </c>
      <c r="AP10" s="39" t="s">
        <v>229</v>
      </c>
    </row>
    <row r="11" spans="1:42" ht="13.5" customHeight="1" x14ac:dyDescent="0.2">
      <c r="A11" s="14" t="s">
        <v>87</v>
      </c>
      <c r="B11" s="15"/>
      <c r="C11" s="13" t="str">
        <f t="shared" si="0"/>
        <v/>
      </c>
      <c r="D11" s="13" t="str">
        <f t="shared" si="8"/>
        <v/>
      </c>
      <c r="F11" s="18" t="s">
        <v>112</v>
      </c>
      <c r="G11" s="17"/>
      <c r="H11" s="13" t="str">
        <f t="shared" si="1"/>
        <v/>
      </c>
      <c r="I11" s="13" t="str">
        <f t="shared" si="5"/>
        <v>一般会計</v>
      </c>
      <c r="K11" s="14" t="s">
        <v>105</v>
      </c>
      <c r="L11" s="15" t="s">
        <v>564</v>
      </c>
      <c r="M11" s="13" t="str">
        <f t="shared" si="2"/>
        <v>その他の事項経費</v>
      </c>
      <c r="N11" s="13" t="str">
        <f t="shared" si="6"/>
        <v>その他の事項経費</v>
      </c>
      <c r="O11" s="13"/>
      <c r="P11" s="13"/>
      <c r="Q11" s="19"/>
      <c r="T11" s="13"/>
      <c r="W11" s="32" t="s">
        <v>147</v>
      </c>
      <c r="Y11" s="32" t="s">
        <v>282</v>
      </c>
      <c r="Z11" s="32" t="s">
        <v>411</v>
      </c>
      <c r="AA11" s="63" t="s">
        <v>376</v>
      </c>
      <c r="AB11" s="63" t="s">
        <v>505</v>
      </c>
      <c r="AC11" s="31"/>
      <c r="AD11" s="31"/>
      <c r="AE11" s="31"/>
      <c r="AF11" s="30"/>
      <c r="AG11" s="39" t="s">
        <v>234</v>
      </c>
      <c r="AK11" s="39" t="str">
        <f t="shared" si="7"/>
        <v>J</v>
      </c>
    </row>
    <row r="12" spans="1:42" ht="13.5" customHeight="1" x14ac:dyDescent="0.2">
      <c r="A12" s="14" t="s">
        <v>88</v>
      </c>
      <c r="B12" s="15"/>
      <c r="C12" s="13" t="str">
        <f t="shared" ref="C12:C24" si="9">IF(B12="","",A12)</f>
        <v/>
      </c>
      <c r="D12" s="13" t="str">
        <f t="shared" si="8"/>
        <v/>
      </c>
      <c r="F12" s="18" t="s">
        <v>113</v>
      </c>
      <c r="G12" s="17"/>
      <c r="H12" s="13" t="str">
        <f t="shared" si="1"/>
        <v/>
      </c>
      <c r="I12" s="13" t="str">
        <f t="shared" si="5"/>
        <v>一般会計</v>
      </c>
      <c r="K12" s="13"/>
      <c r="L12" s="13"/>
      <c r="O12" s="13"/>
      <c r="P12" s="13"/>
      <c r="Q12" s="19"/>
      <c r="T12" s="13"/>
      <c r="U12" s="29" t="s">
        <v>529</v>
      </c>
      <c r="W12" s="32" t="s">
        <v>148</v>
      </c>
      <c r="Y12" s="32" t="s">
        <v>283</v>
      </c>
      <c r="Z12" s="32" t="s">
        <v>412</v>
      </c>
      <c r="AA12" s="63" t="s">
        <v>377</v>
      </c>
      <c r="AB12" s="63" t="s">
        <v>506</v>
      </c>
      <c r="AC12" s="31"/>
      <c r="AD12" s="31"/>
      <c r="AE12" s="31"/>
      <c r="AF12" s="30"/>
      <c r="AG12" s="39" t="s">
        <v>232</v>
      </c>
      <c r="AK12" s="39" t="str">
        <f t="shared" si="7"/>
        <v>K</v>
      </c>
    </row>
    <row r="13" spans="1:42" ht="13.5" customHeight="1" x14ac:dyDescent="0.2">
      <c r="A13" s="14" t="s">
        <v>89</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284</v>
      </c>
      <c r="Z13" s="32" t="s">
        <v>413</v>
      </c>
      <c r="AA13" s="63" t="s">
        <v>378</v>
      </c>
      <c r="AB13" s="63" t="s">
        <v>507</v>
      </c>
      <c r="AC13" s="31"/>
      <c r="AD13" s="31"/>
      <c r="AE13" s="31"/>
      <c r="AF13" s="30"/>
      <c r="AG13" s="39" t="s">
        <v>233</v>
      </c>
      <c r="AK13" s="39" t="str">
        <f t="shared" si="7"/>
        <v>L</v>
      </c>
    </row>
    <row r="14" spans="1:42" ht="13.5" customHeight="1" x14ac:dyDescent="0.2">
      <c r="A14" s="14" t="s">
        <v>90</v>
      </c>
      <c r="B14" s="15"/>
      <c r="C14" s="13" t="str">
        <f t="shared" si="9"/>
        <v/>
      </c>
      <c r="D14" s="13" t="str">
        <f t="shared" si="8"/>
        <v/>
      </c>
      <c r="F14" s="18" t="s">
        <v>115</v>
      </c>
      <c r="G14" s="17"/>
      <c r="H14" s="13" t="str">
        <f t="shared" si="1"/>
        <v/>
      </c>
      <c r="I14" s="13" t="str">
        <f t="shared" si="5"/>
        <v>一般会計</v>
      </c>
      <c r="K14" s="13"/>
      <c r="L14" s="13"/>
      <c r="O14" s="13"/>
      <c r="P14" s="13"/>
      <c r="Q14" s="19"/>
      <c r="T14" s="13"/>
      <c r="U14" s="32" t="s">
        <v>530</v>
      </c>
      <c r="W14" s="32" t="s">
        <v>150</v>
      </c>
      <c r="Y14" s="32" t="s">
        <v>285</v>
      </c>
      <c r="Z14" s="32" t="s">
        <v>414</v>
      </c>
      <c r="AA14" s="63" t="s">
        <v>379</v>
      </c>
      <c r="AB14" s="63" t="s">
        <v>508</v>
      </c>
      <c r="AC14" s="31"/>
      <c r="AD14" s="31"/>
      <c r="AE14" s="31"/>
      <c r="AF14" s="30"/>
      <c r="AG14" s="54"/>
      <c r="AK14" s="39" t="str">
        <f t="shared" si="7"/>
        <v>M</v>
      </c>
    </row>
    <row r="15" spans="1:42" ht="13.5" customHeight="1" x14ac:dyDescent="0.2">
      <c r="A15" s="14" t="s">
        <v>91</v>
      </c>
      <c r="B15" s="15"/>
      <c r="C15" s="13" t="str">
        <f t="shared" si="9"/>
        <v/>
      </c>
      <c r="D15" s="13" t="str">
        <f t="shared" si="8"/>
        <v/>
      </c>
      <c r="F15" s="18" t="s">
        <v>116</v>
      </c>
      <c r="G15" s="17"/>
      <c r="H15" s="13" t="str">
        <f t="shared" si="1"/>
        <v/>
      </c>
      <c r="I15" s="13" t="str">
        <f t="shared" si="5"/>
        <v>一般会計</v>
      </c>
      <c r="K15" s="13"/>
      <c r="L15" s="13"/>
      <c r="O15" s="13"/>
      <c r="P15" s="13"/>
      <c r="Q15" s="19"/>
      <c r="T15" s="13"/>
      <c r="U15" s="32" t="s">
        <v>531</v>
      </c>
      <c r="W15" s="32" t="s">
        <v>151</v>
      </c>
      <c r="Y15" s="32" t="s">
        <v>286</v>
      </c>
      <c r="Z15" s="32" t="s">
        <v>415</v>
      </c>
      <c r="AA15" s="63" t="s">
        <v>380</v>
      </c>
      <c r="AB15" s="63" t="s">
        <v>509</v>
      </c>
      <c r="AC15" s="31"/>
      <c r="AD15" s="31"/>
      <c r="AE15" s="31"/>
      <c r="AF15" s="30"/>
      <c r="AG15" s="55"/>
      <c r="AK15" s="39" t="str">
        <f t="shared" si="7"/>
        <v>N</v>
      </c>
    </row>
    <row r="16" spans="1:42" ht="13.5" customHeight="1" x14ac:dyDescent="0.2">
      <c r="A16" s="14" t="s">
        <v>92</v>
      </c>
      <c r="B16" s="15"/>
      <c r="C16" s="13" t="str">
        <f t="shared" si="9"/>
        <v/>
      </c>
      <c r="D16" s="13" t="str">
        <f t="shared" si="8"/>
        <v/>
      </c>
      <c r="F16" s="18" t="s">
        <v>117</v>
      </c>
      <c r="G16" s="17"/>
      <c r="H16" s="13" t="str">
        <f t="shared" si="1"/>
        <v/>
      </c>
      <c r="I16" s="13" t="str">
        <f t="shared" si="5"/>
        <v>一般会計</v>
      </c>
      <c r="K16" s="13"/>
      <c r="L16" s="13"/>
      <c r="O16" s="13"/>
      <c r="P16" s="13"/>
      <c r="Q16" s="19"/>
      <c r="T16" s="13"/>
      <c r="U16" s="32" t="s">
        <v>532</v>
      </c>
      <c r="W16" s="32" t="s">
        <v>152</v>
      </c>
      <c r="Y16" s="32" t="s">
        <v>287</v>
      </c>
      <c r="Z16" s="32" t="s">
        <v>416</v>
      </c>
      <c r="AA16" s="63" t="s">
        <v>381</v>
      </c>
      <c r="AB16" s="63" t="s">
        <v>510</v>
      </c>
      <c r="AC16" s="31"/>
      <c r="AD16" s="31"/>
      <c r="AE16" s="31"/>
      <c r="AF16" s="30"/>
      <c r="AG16" s="55"/>
      <c r="AK16" s="39" t="str">
        <f t="shared" si="7"/>
        <v>O</v>
      </c>
    </row>
    <row r="17" spans="1:37" ht="13.5" customHeight="1" x14ac:dyDescent="0.2">
      <c r="A17" s="14" t="s">
        <v>93</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533</v>
      </c>
      <c r="W17" s="32" t="s">
        <v>153</v>
      </c>
      <c r="Y17" s="32" t="s">
        <v>288</v>
      </c>
      <c r="Z17" s="32" t="s">
        <v>417</v>
      </c>
      <c r="AA17" s="63" t="s">
        <v>382</v>
      </c>
      <c r="AB17" s="63" t="s">
        <v>511</v>
      </c>
      <c r="AC17" s="31"/>
      <c r="AD17" s="31"/>
      <c r="AE17" s="31"/>
      <c r="AF17" s="30"/>
      <c r="AG17" s="55"/>
      <c r="AK17" s="39" t="str">
        <f t="shared" si="7"/>
        <v>P</v>
      </c>
    </row>
    <row r="18" spans="1:37" ht="13.5" customHeight="1" x14ac:dyDescent="0.2">
      <c r="A18" s="14" t="s">
        <v>94</v>
      </c>
      <c r="B18" s="15" t="s">
        <v>564</v>
      </c>
      <c r="C18" s="13" t="str">
        <f t="shared" si="9"/>
        <v>ＩＴ戦略</v>
      </c>
      <c r="D18" s="13" t="str">
        <f t="shared" si="8"/>
        <v>ＩＴ戦略</v>
      </c>
      <c r="F18" s="18" t="s">
        <v>119</v>
      </c>
      <c r="G18" s="17"/>
      <c r="H18" s="13" t="str">
        <f t="shared" si="1"/>
        <v/>
      </c>
      <c r="I18" s="13" t="str">
        <f t="shared" si="5"/>
        <v>一般会計</v>
      </c>
      <c r="K18" s="13"/>
      <c r="L18" s="13"/>
      <c r="O18" s="13"/>
      <c r="P18" s="13"/>
      <c r="Q18" s="19"/>
      <c r="T18" s="13"/>
      <c r="U18" s="32" t="s">
        <v>534</v>
      </c>
      <c r="W18" s="32" t="s">
        <v>154</v>
      </c>
      <c r="Y18" s="32" t="s">
        <v>289</v>
      </c>
      <c r="Z18" s="32" t="s">
        <v>418</v>
      </c>
      <c r="AA18" s="63" t="s">
        <v>383</v>
      </c>
      <c r="AB18" s="63" t="s">
        <v>512</v>
      </c>
      <c r="AC18" s="31"/>
      <c r="AD18" s="31"/>
      <c r="AE18" s="31"/>
      <c r="AF18" s="30"/>
      <c r="AK18" s="39" t="str">
        <f t="shared" si="7"/>
        <v>Q</v>
      </c>
    </row>
    <row r="19" spans="1:37" ht="13.5" customHeight="1" x14ac:dyDescent="0.2">
      <c r="A19" s="14" t="s">
        <v>95</v>
      </c>
      <c r="B19" s="15"/>
      <c r="C19" s="13" t="str">
        <f t="shared" si="9"/>
        <v/>
      </c>
      <c r="D19" s="13" t="str">
        <f t="shared" si="8"/>
        <v>ＩＴ戦略</v>
      </c>
      <c r="F19" s="18" t="s">
        <v>120</v>
      </c>
      <c r="G19" s="17"/>
      <c r="H19" s="13" t="str">
        <f t="shared" si="1"/>
        <v/>
      </c>
      <c r="I19" s="13" t="str">
        <f t="shared" si="5"/>
        <v>一般会計</v>
      </c>
      <c r="K19" s="13"/>
      <c r="L19" s="13"/>
      <c r="O19" s="13"/>
      <c r="P19" s="13"/>
      <c r="Q19" s="19"/>
      <c r="T19" s="13"/>
      <c r="U19" s="32" t="s">
        <v>535</v>
      </c>
      <c r="W19" s="32" t="s">
        <v>155</v>
      </c>
      <c r="Y19" s="32" t="s">
        <v>290</v>
      </c>
      <c r="Z19" s="32" t="s">
        <v>419</v>
      </c>
      <c r="AA19" s="63" t="s">
        <v>384</v>
      </c>
      <c r="AB19" s="63" t="s">
        <v>513</v>
      </c>
      <c r="AC19" s="31"/>
      <c r="AD19" s="31"/>
      <c r="AE19" s="31"/>
      <c r="AF19" s="30"/>
      <c r="AK19" s="39" t="str">
        <f t="shared" si="7"/>
        <v>R</v>
      </c>
    </row>
    <row r="20" spans="1:37" ht="13.5" customHeight="1" x14ac:dyDescent="0.2">
      <c r="A20" s="14" t="s">
        <v>204</v>
      </c>
      <c r="B20" s="15"/>
      <c r="C20" s="13" t="str">
        <f t="shared" si="9"/>
        <v/>
      </c>
      <c r="D20" s="13" t="str">
        <f t="shared" si="8"/>
        <v>ＩＴ戦略</v>
      </c>
      <c r="F20" s="18" t="s">
        <v>203</v>
      </c>
      <c r="G20" s="17"/>
      <c r="H20" s="13" t="str">
        <f t="shared" si="1"/>
        <v/>
      </c>
      <c r="I20" s="13" t="str">
        <f t="shared" si="5"/>
        <v>一般会計</v>
      </c>
      <c r="K20" s="13"/>
      <c r="L20" s="13"/>
      <c r="O20" s="13"/>
      <c r="P20" s="13"/>
      <c r="Q20" s="19"/>
      <c r="T20" s="13"/>
      <c r="U20" s="32" t="s">
        <v>536</v>
      </c>
      <c r="W20" s="32" t="s">
        <v>156</v>
      </c>
      <c r="Y20" s="32" t="s">
        <v>291</v>
      </c>
      <c r="Z20" s="32" t="s">
        <v>420</v>
      </c>
      <c r="AA20" s="63" t="s">
        <v>385</v>
      </c>
      <c r="AB20" s="63" t="s">
        <v>514</v>
      </c>
      <c r="AC20" s="31"/>
      <c r="AD20" s="31"/>
      <c r="AE20" s="31"/>
      <c r="AF20" s="30"/>
      <c r="AK20" s="39" t="str">
        <f t="shared" si="7"/>
        <v>S</v>
      </c>
    </row>
    <row r="21" spans="1:37" ht="13.5" customHeight="1" x14ac:dyDescent="0.2">
      <c r="A21" s="14" t="s">
        <v>205</v>
      </c>
      <c r="B21" s="15"/>
      <c r="C21" s="13" t="str">
        <f t="shared" si="9"/>
        <v/>
      </c>
      <c r="D21" s="13" t="str">
        <f t="shared" si="8"/>
        <v>ＩＴ戦略</v>
      </c>
      <c r="F21" s="18" t="s">
        <v>121</v>
      </c>
      <c r="G21" s="17"/>
      <c r="H21" s="13" t="str">
        <f t="shared" si="1"/>
        <v/>
      </c>
      <c r="I21" s="13" t="str">
        <f t="shared" si="5"/>
        <v>一般会計</v>
      </c>
      <c r="K21" s="13"/>
      <c r="L21" s="13"/>
      <c r="O21" s="13"/>
      <c r="P21" s="13"/>
      <c r="Q21" s="19"/>
      <c r="T21" s="13"/>
      <c r="U21" s="32" t="s">
        <v>537</v>
      </c>
      <c r="W21" s="32" t="s">
        <v>157</v>
      </c>
      <c r="Y21" s="32" t="s">
        <v>292</v>
      </c>
      <c r="Z21" s="32" t="s">
        <v>421</v>
      </c>
      <c r="AA21" s="63" t="s">
        <v>386</v>
      </c>
      <c r="AB21" s="63" t="s">
        <v>515</v>
      </c>
      <c r="AC21" s="31"/>
      <c r="AD21" s="31"/>
      <c r="AE21" s="31"/>
      <c r="AF21" s="30"/>
      <c r="AK21" s="39" t="str">
        <f t="shared" si="7"/>
        <v>T</v>
      </c>
    </row>
    <row r="22" spans="1:37" ht="13.5" customHeight="1" x14ac:dyDescent="0.2">
      <c r="A22" s="14" t="s">
        <v>206</v>
      </c>
      <c r="B22" s="15"/>
      <c r="C22" s="13" t="str">
        <f t="shared" si="9"/>
        <v/>
      </c>
      <c r="D22" s="13" t="str">
        <f>IF(C22="",D21,IF(D21&lt;&gt;"",CONCATENATE(D21,"、",C22),C22))</f>
        <v>ＩＴ戦略</v>
      </c>
      <c r="F22" s="18" t="s">
        <v>122</v>
      </c>
      <c r="G22" s="17"/>
      <c r="H22" s="13" t="str">
        <f t="shared" si="1"/>
        <v/>
      </c>
      <c r="I22" s="13" t="str">
        <f t="shared" si="5"/>
        <v>一般会計</v>
      </c>
      <c r="K22" s="13"/>
      <c r="L22" s="13"/>
      <c r="O22" s="13"/>
      <c r="P22" s="13"/>
      <c r="Q22" s="19"/>
      <c r="T22" s="13"/>
      <c r="U22" s="32" t="s">
        <v>538</v>
      </c>
      <c r="W22" s="32" t="s">
        <v>158</v>
      </c>
      <c r="Y22" s="32" t="s">
        <v>293</v>
      </c>
      <c r="Z22" s="32" t="s">
        <v>422</v>
      </c>
      <c r="AA22" s="63" t="s">
        <v>387</v>
      </c>
      <c r="AB22" s="63" t="s">
        <v>516</v>
      </c>
      <c r="AC22" s="31"/>
      <c r="AD22" s="31"/>
      <c r="AE22" s="31"/>
      <c r="AF22" s="30"/>
      <c r="AK22" s="39" t="str">
        <f t="shared" si="7"/>
        <v>U</v>
      </c>
    </row>
    <row r="23" spans="1:37" ht="13.5" customHeight="1" x14ac:dyDescent="0.2">
      <c r="A23" s="14" t="s">
        <v>207</v>
      </c>
      <c r="B23" s="15"/>
      <c r="C23" s="13" t="str">
        <f t="shared" si="9"/>
        <v/>
      </c>
      <c r="D23" s="13" t="str">
        <f>IF(C23="",D22,IF(D22&lt;&gt;"",CONCATENATE(D22,"、",C23),C23))</f>
        <v>ＩＴ戦略</v>
      </c>
      <c r="F23" s="18" t="s">
        <v>123</v>
      </c>
      <c r="G23" s="17"/>
      <c r="H23" s="13" t="str">
        <f t="shared" si="1"/>
        <v/>
      </c>
      <c r="I23" s="13" t="str">
        <f t="shared" si="5"/>
        <v>一般会計</v>
      </c>
      <c r="K23" s="13"/>
      <c r="L23" s="13"/>
      <c r="O23" s="13"/>
      <c r="P23" s="13"/>
      <c r="Q23" s="19"/>
      <c r="T23" s="13"/>
      <c r="U23" s="32" t="s">
        <v>539</v>
      </c>
      <c r="W23" s="32" t="s">
        <v>554</v>
      </c>
      <c r="Y23" s="32" t="s">
        <v>294</v>
      </c>
      <c r="Z23" s="32" t="s">
        <v>423</v>
      </c>
      <c r="AA23" s="63" t="s">
        <v>388</v>
      </c>
      <c r="AB23" s="63" t="s">
        <v>517</v>
      </c>
      <c r="AC23" s="31"/>
      <c r="AD23" s="31"/>
      <c r="AE23" s="31"/>
      <c r="AF23" s="30"/>
      <c r="AK23" s="39" t="str">
        <f t="shared" si="7"/>
        <v>V</v>
      </c>
    </row>
    <row r="24" spans="1:37" ht="13.5" customHeight="1" x14ac:dyDescent="0.2">
      <c r="A24" s="60" t="s">
        <v>263</v>
      </c>
      <c r="B24" s="15"/>
      <c r="C24" s="13" t="str">
        <f t="shared" si="9"/>
        <v/>
      </c>
      <c r="D24" s="13" t="str">
        <f>IF(C24="",D23,IF(D23&lt;&gt;"",CONCATENATE(D23,"、",C24),C24))</f>
        <v>ＩＴ戦略</v>
      </c>
      <c r="F24" s="18" t="s">
        <v>266</v>
      </c>
      <c r="G24" s="17"/>
      <c r="H24" s="13" t="str">
        <f t="shared" si="1"/>
        <v/>
      </c>
      <c r="I24" s="13" t="str">
        <f t="shared" si="5"/>
        <v>一般会計</v>
      </c>
      <c r="K24" s="13"/>
      <c r="L24" s="13"/>
      <c r="O24" s="13"/>
      <c r="P24" s="13"/>
      <c r="Q24" s="19"/>
      <c r="T24" s="13"/>
      <c r="U24" s="32" t="s">
        <v>540</v>
      </c>
      <c r="Y24" s="32" t="s">
        <v>295</v>
      </c>
      <c r="Z24" s="32" t="s">
        <v>424</v>
      </c>
      <c r="AA24" s="63" t="s">
        <v>389</v>
      </c>
      <c r="AB24" s="63" t="s">
        <v>518</v>
      </c>
      <c r="AC24" s="31"/>
      <c r="AD24" s="31"/>
      <c r="AE24" s="31"/>
      <c r="AF24" s="30"/>
      <c r="AK24" s="39" t="str">
        <f>CHAR(CODE(AK23)+1)</f>
        <v>W</v>
      </c>
    </row>
    <row r="25" spans="1:37" ht="13.5" customHeight="1" x14ac:dyDescent="0.2">
      <c r="A25" s="62"/>
      <c r="B25" s="61"/>
      <c r="F25" s="18" t="s">
        <v>124</v>
      </c>
      <c r="G25" s="17"/>
      <c r="H25" s="13" t="str">
        <f t="shared" si="1"/>
        <v/>
      </c>
      <c r="I25" s="13" t="str">
        <f t="shared" si="5"/>
        <v>一般会計</v>
      </c>
      <c r="K25" s="13"/>
      <c r="L25" s="13"/>
      <c r="O25" s="13"/>
      <c r="P25" s="13"/>
      <c r="Q25" s="19"/>
      <c r="T25" s="13"/>
      <c r="U25" s="32" t="s">
        <v>541</v>
      </c>
      <c r="Y25" s="32" t="s">
        <v>296</v>
      </c>
      <c r="Z25" s="32" t="s">
        <v>425</v>
      </c>
      <c r="AA25" s="63" t="s">
        <v>390</v>
      </c>
      <c r="AB25" s="63" t="s">
        <v>519</v>
      </c>
      <c r="AC25" s="31"/>
      <c r="AD25" s="31"/>
      <c r="AE25" s="31"/>
      <c r="AF25" s="30"/>
      <c r="AK25" s="39" t="str">
        <f t="shared" si="7"/>
        <v>X</v>
      </c>
    </row>
    <row r="26" spans="1:37" ht="13.5" customHeight="1" x14ac:dyDescent="0.2">
      <c r="A26" s="59"/>
      <c r="B26" s="58"/>
      <c r="F26" s="18" t="s">
        <v>125</v>
      </c>
      <c r="G26" s="17"/>
      <c r="H26" s="13" t="str">
        <f t="shared" si="1"/>
        <v/>
      </c>
      <c r="I26" s="13" t="str">
        <f t="shared" si="5"/>
        <v>一般会計</v>
      </c>
      <c r="K26" s="13"/>
      <c r="L26" s="13"/>
      <c r="O26" s="13"/>
      <c r="P26" s="13"/>
      <c r="Q26" s="19"/>
      <c r="T26" s="13"/>
      <c r="U26" s="32" t="s">
        <v>542</v>
      </c>
      <c r="Y26" s="32" t="s">
        <v>297</v>
      </c>
      <c r="Z26" s="32" t="s">
        <v>426</v>
      </c>
      <c r="AA26" s="63" t="s">
        <v>391</v>
      </c>
      <c r="AB26" s="63" t="s">
        <v>520</v>
      </c>
      <c r="AC26" s="31"/>
      <c r="AD26" s="31"/>
      <c r="AE26" s="31"/>
      <c r="AF26" s="30"/>
      <c r="AK26" s="39" t="str">
        <f t="shared" si="7"/>
        <v>Y</v>
      </c>
    </row>
    <row r="27" spans="1:37" ht="13.5" customHeight="1" x14ac:dyDescent="0.2">
      <c r="A27" s="13" t="str">
        <f>IF(D24="", "-", D24)</f>
        <v>ＩＴ戦略</v>
      </c>
      <c r="B27" s="13"/>
      <c r="F27" s="18" t="s">
        <v>126</v>
      </c>
      <c r="G27" s="17"/>
      <c r="H27" s="13" t="str">
        <f t="shared" si="1"/>
        <v/>
      </c>
      <c r="I27" s="13" t="str">
        <f t="shared" si="5"/>
        <v>一般会計</v>
      </c>
      <c r="K27" s="13"/>
      <c r="L27" s="13"/>
      <c r="O27" s="13"/>
      <c r="P27" s="13"/>
      <c r="Q27" s="19"/>
      <c r="T27" s="13"/>
      <c r="U27" s="32" t="s">
        <v>543</v>
      </c>
      <c r="Y27" s="32" t="s">
        <v>298</v>
      </c>
      <c r="Z27" s="32" t="s">
        <v>427</v>
      </c>
      <c r="AA27" s="63" t="s">
        <v>392</v>
      </c>
      <c r="AB27" s="63" t="s">
        <v>521</v>
      </c>
      <c r="AC27" s="31"/>
      <c r="AD27" s="31"/>
      <c r="AE27" s="31"/>
      <c r="AF27" s="30"/>
      <c r="AK27" s="39" t="str">
        <f>CHAR(CODE(AK26)+1)</f>
        <v>Z</v>
      </c>
    </row>
    <row r="28" spans="1:37" ht="13.5" customHeight="1" x14ac:dyDescent="0.2">
      <c r="B28" s="13"/>
      <c r="F28" s="18" t="s">
        <v>127</v>
      </c>
      <c r="G28" s="17"/>
      <c r="H28" s="13" t="str">
        <f t="shared" si="1"/>
        <v/>
      </c>
      <c r="I28" s="13" t="str">
        <f t="shared" si="5"/>
        <v>一般会計</v>
      </c>
      <c r="K28" s="13"/>
      <c r="L28" s="13"/>
      <c r="O28" s="13"/>
      <c r="P28" s="13"/>
      <c r="Q28" s="19"/>
      <c r="T28" s="13"/>
      <c r="U28" s="32" t="s">
        <v>544</v>
      </c>
      <c r="Y28" s="32" t="s">
        <v>299</v>
      </c>
      <c r="Z28" s="32" t="s">
        <v>428</v>
      </c>
      <c r="AA28" s="63" t="s">
        <v>393</v>
      </c>
      <c r="AB28" s="63" t="s">
        <v>522</v>
      </c>
      <c r="AC28" s="31"/>
      <c r="AD28" s="31"/>
      <c r="AE28" s="31"/>
      <c r="AF28" s="30"/>
      <c r="AK28" s="39" t="s">
        <v>186</v>
      </c>
    </row>
    <row r="29" spans="1:37" ht="13.5" customHeight="1" x14ac:dyDescent="0.2">
      <c r="A29" s="13"/>
      <c r="B29" s="13"/>
      <c r="F29" s="18" t="s">
        <v>195</v>
      </c>
      <c r="G29" s="17"/>
      <c r="H29" s="13" t="str">
        <f t="shared" si="1"/>
        <v/>
      </c>
      <c r="I29" s="13" t="str">
        <f t="shared" si="5"/>
        <v>一般会計</v>
      </c>
      <c r="K29" s="13"/>
      <c r="L29" s="13"/>
      <c r="O29" s="13"/>
      <c r="P29" s="13"/>
      <c r="Q29" s="19"/>
      <c r="T29" s="13"/>
      <c r="U29" s="32" t="s">
        <v>545</v>
      </c>
      <c r="Y29" s="32" t="s">
        <v>300</v>
      </c>
      <c r="Z29" s="32" t="s">
        <v>429</v>
      </c>
      <c r="AA29" s="63" t="s">
        <v>394</v>
      </c>
      <c r="AB29" s="63" t="s">
        <v>523</v>
      </c>
      <c r="AC29" s="31"/>
      <c r="AD29" s="31"/>
      <c r="AE29" s="31"/>
      <c r="AF29" s="30"/>
      <c r="AK29" s="39" t="str">
        <f t="shared" si="7"/>
        <v>b</v>
      </c>
    </row>
    <row r="30" spans="1:37" ht="13.5" customHeight="1" x14ac:dyDescent="0.2">
      <c r="A30" s="13"/>
      <c r="B30" s="13"/>
      <c r="F30" s="18" t="s">
        <v>196</v>
      </c>
      <c r="G30" s="17"/>
      <c r="H30" s="13" t="str">
        <f t="shared" si="1"/>
        <v/>
      </c>
      <c r="I30" s="13" t="str">
        <f t="shared" si="5"/>
        <v>一般会計</v>
      </c>
      <c r="K30" s="13"/>
      <c r="L30" s="13"/>
      <c r="O30" s="13"/>
      <c r="P30" s="13"/>
      <c r="Q30" s="19"/>
      <c r="T30" s="13"/>
      <c r="U30" s="32" t="s">
        <v>546</v>
      </c>
      <c r="Y30" s="32" t="s">
        <v>301</v>
      </c>
      <c r="Z30" s="32" t="s">
        <v>430</v>
      </c>
      <c r="AA30" s="63" t="s">
        <v>395</v>
      </c>
      <c r="AB30" s="63" t="s">
        <v>524</v>
      </c>
      <c r="AC30" s="31"/>
      <c r="AD30" s="31"/>
      <c r="AE30" s="31"/>
      <c r="AF30" s="30"/>
      <c r="AK30" s="39" t="str">
        <f t="shared" si="7"/>
        <v>c</v>
      </c>
    </row>
    <row r="31" spans="1:37" ht="13.5" customHeight="1" x14ac:dyDescent="0.2">
      <c r="A31" s="13"/>
      <c r="B31" s="13"/>
      <c r="F31" s="18" t="s">
        <v>197</v>
      </c>
      <c r="G31" s="17"/>
      <c r="H31" s="13" t="str">
        <f t="shared" si="1"/>
        <v/>
      </c>
      <c r="I31" s="13" t="str">
        <f t="shared" si="5"/>
        <v>一般会計</v>
      </c>
      <c r="K31" s="13"/>
      <c r="L31" s="13"/>
      <c r="O31" s="13"/>
      <c r="P31" s="13"/>
      <c r="Q31" s="19"/>
      <c r="T31" s="13"/>
      <c r="U31" s="32" t="s">
        <v>547</v>
      </c>
      <c r="Y31" s="32" t="s">
        <v>302</v>
      </c>
      <c r="Z31" s="32" t="s">
        <v>431</v>
      </c>
      <c r="AA31" s="63" t="s">
        <v>396</v>
      </c>
      <c r="AB31" s="63" t="s">
        <v>525</v>
      </c>
      <c r="AC31" s="31"/>
      <c r="AD31" s="31"/>
      <c r="AE31" s="31"/>
      <c r="AF31" s="30"/>
      <c r="AK31" s="39" t="str">
        <f t="shared" si="7"/>
        <v>d</v>
      </c>
    </row>
    <row r="32" spans="1:37" ht="13.5" customHeight="1" x14ac:dyDescent="0.2">
      <c r="A32" s="13"/>
      <c r="B32" s="13"/>
      <c r="F32" s="18" t="s">
        <v>198</v>
      </c>
      <c r="G32" s="17"/>
      <c r="H32" s="13" t="str">
        <f t="shared" si="1"/>
        <v/>
      </c>
      <c r="I32" s="13" t="str">
        <f t="shared" si="5"/>
        <v>一般会計</v>
      </c>
      <c r="K32" s="13"/>
      <c r="L32" s="13"/>
      <c r="O32" s="13"/>
      <c r="P32" s="13"/>
      <c r="Q32" s="19"/>
      <c r="T32" s="13"/>
      <c r="U32" s="32" t="s">
        <v>548</v>
      </c>
      <c r="Y32" s="32" t="s">
        <v>303</v>
      </c>
      <c r="Z32" s="32" t="s">
        <v>432</v>
      </c>
      <c r="AA32" s="63" t="s">
        <v>64</v>
      </c>
      <c r="AB32" s="63" t="s">
        <v>64</v>
      </c>
      <c r="AC32" s="31"/>
      <c r="AD32" s="31"/>
      <c r="AE32" s="31"/>
      <c r="AF32" s="30"/>
      <c r="AK32" s="39" t="str">
        <f t="shared" si="7"/>
        <v>e</v>
      </c>
    </row>
    <row r="33" spans="1:37" ht="13.5" customHeight="1" x14ac:dyDescent="0.2">
      <c r="A33" s="13"/>
      <c r="B33" s="13"/>
      <c r="F33" s="18" t="s">
        <v>199</v>
      </c>
      <c r="G33" s="17"/>
      <c r="H33" s="13" t="str">
        <f t="shared" si="1"/>
        <v/>
      </c>
      <c r="I33" s="13" t="str">
        <f t="shared" si="5"/>
        <v>一般会計</v>
      </c>
      <c r="K33" s="13"/>
      <c r="L33" s="13"/>
      <c r="O33" s="13"/>
      <c r="P33" s="13"/>
      <c r="Q33" s="19"/>
      <c r="T33" s="13"/>
      <c r="U33" s="32" t="s">
        <v>549</v>
      </c>
      <c r="Y33" s="32" t="s">
        <v>304</v>
      </c>
      <c r="Z33" s="32" t="s">
        <v>433</v>
      </c>
      <c r="AA33" s="49"/>
      <c r="AB33" s="31"/>
      <c r="AC33" s="31"/>
      <c r="AD33" s="31"/>
      <c r="AE33" s="31"/>
      <c r="AF33" s="30"/>
      <c r="AK33" s="39" t="str">
        <f t="shared" si="7"/>
        <v>f</v>
      </c>
    </row>
    <row r="34" spans="1:37" ht="13.5" customHeight="1" x14ac:dyDescent="0.2">
      <c r="A34" s="13"/>
      <c r="B34" s="13"/>
      <c r="F34" s="18" t="s">
        <v>200</v>
      </c>
      <c r="G34" s="17"/>
      <c r="H34" s="13" t="str">
        <f t="shared" si="1"/>
        <v/>
      </c>
      <c r="I34" s="13" t="str">
        <f t="shared" si="5"/>
        <v>一般会計</v>
      </c>
      <c r="K34" s="13"/>
      <c r="L34" s="13"/>
      <c r="O34" s="13"/>
      <c r="P34" s="13"/>
      <c r="Q34" s="19"/>
      <c r="T34" s="13"/>
      <c r="U34" s="32" t="s">
        <v>550</v>
      </c>
      <c r="Y34" s="32" t="s">
        <v>305</v>
      </c>
      <c r="Z34" s="32" t="s">
        <v>434</v>
      </c>
      <c r="AB34" s="31"/>
      <c r="AC34" s="31"/>
      <c r="AD34" s="31"/>
      <c r="AE34" s="31"/>
      <c r="AF34" s="30"/>
      <c r="AK34" s="39" t="str">
        <f t="shared" si="7"/>
        <v>g</v>
      </c>
    </row>
    <row r="35" spans="1:37" ht="13.5" customHeight="1" x14ac:dyDescent="0.2">
      <c r="A35" s="13"/>
      <c r="B35" s="13"/>
      <c r="F35" s="18" t="s">
        <v>201</v>
      </c>
      <c r="G35" s="17"/>
      <c r="H35" s="13" t="str">
        <f t="shared" si="1"/>
        <v/>
      </c>
      <c r="I35" s="13" t="str">
        <f t="shared" si="5"/>
        <v>一般会計</v>
      </c>
      <c r="K35" s="13"/>
      <c r="L35" s="13"/>
      <c r="O35" s="13"/>
      <c r="P35" s="13"/>
      <c r="Q35" s="19"/>
      <c r="T35" s="13"/>
      <c r="Y35" s="32" t="s">
        <v>306</v>
      </c>
      <c r="Z35" s="32" t="s">
        <v>435</v>
      </c>
      <c r="AC35" s="31"/>
      <c r="AF35" s="30"/>
      <c r="AK35" s="39" t="str">
        <f t="shared" si="7"/>
        <v>h</v>
      </c>
    </row>
    <row r="36" spans="1:37" ht="13.5" customHeight="1" x14ac:dyDescent="0.2">
      <c r="A36" s="13"/>
      <c r="B36" s="13"/>
      <c r="F36" s="18" t="s">
        <v>202</v>
      </c>
      <c r="G36" s="17"/>
      <c r="H36" s="13" t="str">
        <f t="shared" si="1"/>
        <v/>
      </c>
      <c r="I36" s="13" t="str">
        <f t="shared" si="5"/>
        <v>一般会計</v>
      </c>
      <c r="K36" s="13"/>
      <c r="L36" s="13"/>
      <c r="O36" s="13"/>
      <c r="P36" s="13"/>
      <c r="Q36" s="19"/>
      <c r="T36" s="13"/>
      <c r="U36" s="32" t="s">
        <v>551</v>
      </c>
      <c r="Y36" s="32" t="s">
        <v>307</v>
      </c>
      <c r="Z36" s="32" t="s">
        <v>436</v>
      </c>
      <c r="AF36" s="30"/>
      <c r="AK36" s="39"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308</v>
      </c>
      <c r="Z37" s="32" t="s">
        <v>437</v>
      </c>
      <c r="AF37" s="30"/>
      <c r="AK37" s="39" t="str">
        <f t="shared" si="7"/>
        <v>j</v>
      </c>
    </row>
    <row r="38" spans="1:37" x14ac:dyDescent="0.2">
      <c r="A38" s="13"/>
      <c r="B38" s="13"/>
      <c r="F38" s="13"/>
      <c r="G38" s="19"/>
      <c r="K38" s="13"/>
      <c r="L38" s="13"/>
      <c r="O38" s="13"/>
      <c r="P38" s="13"/>
      <c r="Q38" s="19"/>
      <c r="T38" s="13"/>
      <c r="U38" s="32" t="s">
        <v>250</v>
      </c>
      <c r="Y38" s="32" t="s">
        <v>309</v>
      </c>
      <c r="Z38" s="32" t="s">
        <v>438</v>
      </c>
      <c r="AF38" s="30"/>
      <c r="AK38" s="39" t="str">
        <f t="shared" si="7"/>
        <v>k</v>
      </c>
    </row>
    <row r="39" spans="1:37" x14ac:dyDescent="0.2">
      <c r="A39" s="13"/>
      <c r="B39" s="13"/>
      <c r="F39" s="13" t="str">
        <f>I37</f>
        <v>一般会計</v>
      </c>
      <c r="G39" s="19"/>
      <c r="K39" s="13"/>
      <c r="L39" s="13"/>
      <c r="O39" s="13"/>
      <c r="P39" s="13"/>
      <c r="Q39" s="19"/>
      <c r="T39" s="13"/>
      <c r="U39" s="32" t="s">
        <v>260</v>
      </c>
      <c r="Y39" s="32" t="s">
        <v>310</v>
      </c>
      <c r="Z39" s="32" t="s">
        <v>439</v>
      </c>
      <c r="AF39" s="30"/>
      <c r="AK39" s="39" t="str">
        <f t="shared" si="7"/>
        <v>l</v>
      </c>
    </row>
    <row r="40" spans="1:37" x14ac:dyDescent="0.2">
      <c r="A40" s="13"/>
      <c r="B40" s="13"/>
      <c r="F40" s="13"/>
      <c r="G40" s="19"/>
      <c r="K40" s="13"/>
      <c r="L40" s="13"/>
      <c r="O40" s="13"/>
      <c r="P40" s="13"/>
      <c r="Q40" s="19"/>
      <c r="T40" s="13"/>
      <c r="Y40" s="32" t="s">
        <v>311</v>
      </c>
      <c r="Z40" s="32" t="s">
        <v>440</v>
      </c>
      <c r="AF40" s="30"/>
      <c r="AK40" s="39" t="str">
        <f t="shared" si="7"/>
        <v>m</v>
      </c>
    </row>
    <row r="41" spans="1:37" x14ac:dyDescent="0.2">
      <c r="A41" s="13"/>
      <c r="B41" s="13"/>
      <c r="F41" s="13"/>
      <c r="G41" s="19"/>
      <c r="K41" s="13"/>
      <c r="L41" s="13"/>
      <c r="O41" s="13"/>
      <c r="P41" s="13"/>
      <c r="Q41" s="19"/>
      <c r="T41" s="13"/>
      <c r="Y41" s="32" t="s">
        <v>312</v>
      </c>
      <c r="Z41" s="32" t="s">
        <v>441</v>
      </c>
      <c r="AF41" s="30"/>
      <c r="AK41" s="39" t="str">
        <f t="shared" si="7"/>
        <v>n</v>
      </c>
    </row>
    <row r="42" spans="1:37" x14ac:dyDescent="0.2">
      <c r="A42" s="13"/>
      <c r="B42" s="13"/>
      <c r="F42" s="13"/>
      <c r="G42" s="19"/>
      <c r="K42" s="13"/>
      <c r="L42" s="13"/>
      <c r="O42" s="13"/>
      <c r="P42" s="13"/>
      <c r="Q42" s="19"/>
      <c r="T42" s="13"/>
      <c r="Y42" s="32" t="s">
        <v>313</v>
      </c>
      <c r="Z42" s="32" t="s">
        <v>442</v>
      </c>
      <c r="AF42" s="30"/>
      <c r="AK42" s="39" t="str">
        <f t="shared" si="7"/>
        <v>o</v>
      </c>
    </row>
    <row r="43" spans="1:37" x14ac:dyDescent="0.2">
      <c r="A43" s="13"/>
      <c r="B43" s="13"/>
      <c r="F43" s="13"/>
      <c r="G43" s="19"/>
      <c r="K43" s="13"/>
      <c r="L43" s="13"/>
      <c r="O43" s="13"/>
      <c r="P43" s="13"/>
      <c r="Q43" s="19"/>
      <c r="T43" s="13"/>
      <c r="Y43" s="32" t="s">
        <v>314</v>
      </c>
      <c r="Z43" s="32" t="s">
        <v>443</v>
      </c>
      <c r="AF43" s="30"/>
      <c r="AK43" s="39" t="str">
        <f t="shared" si="7"/>
        <v>p</v>
      </c>
    </row>
    <row r="44" spans="1:37" x14ac:dyDescent="0.2">
      <c r="A44" s="13"/>
      <c r="B44" s="13"/>
      <c r="F44" s="13"/>
      <c r="G44" s="19"/>
      <c r="K44" s="13"/>
      <c r="L44" s="13"/>
      <c r="O44" s="13"/>
      <c r="P44" s="13"/>
      <c r="Q44" s="19"/>
      <c r="T44" s="13"/>
      <c r="Y44" s="32" t="s">
        <v>315</v>
      </c>
      <c r="Z44" s="32" t="s">
        <v>444</v>
      </c>
      <c r="AF44" s="30"/>
      <c r="AK44" s="39" t="str">
        <f t="shared" si="7"/>
        <v>q</v>
      </c>
    </row>
    <row r="45" spans="1:37" x14ac:dyDescent="0.2">
      <c r="A45" s="13"/>
      <c r="B45" s="13"/>
      <c r="F45" s="13"/>
      <c r="G45" s="19"/>
      <c r="K45" s="13"/>
      <c r="L45" s="13"/>
      <c r="O45" s="13"/>
      <c r="P45" s="13"/>
      <c r="Q45" s="19"/>
      <c r="T45" s="13"/>
      <c r="Y45" s="32" t="s">
        <v>316</v>
      </c>
      <c r="Z45" s="32" t="s">
        <v>445</v>
      </c>
      <c r="AF45" s="30"/>
      <c r="AK45" s="39" t="str">
        <f t="shared" si="7"/>
        <v>r</v>
      </c>
    </row>
    <row r="46" spans="1:37" x14ac:dyDescent="0.2">
      <c r="A46" s="13"/>
      <c r="B46" s="13"/>
      <c r="F46" s="13"/>
      <c r="G46" s="19"/>
      <c r="K46" s="13"/>
      <c r="L46" s="13"/>
      <c r="O46" s="13"/>
      <c r="P46" s="13"/>
      <c r="Q46" s="19"/>
      <c r="T46" s="13"/>
      <c r="Y46" s="32" t="s">
        <v>317</v>
      </c>
      <c r="Z46" s="32" t="s">
        <v>446</v>
      </c>
      <c r="AF46" s="30"/>
      <c r="AK46" s="39" t="str">
        <f t="shared" si="7"/>
        <v>s</v>
      </c>
    </row>
    <row r="47" spans="1:37" x14ac:dyDescent="0.2">
      <c r="A47" s="13"/>
      <c r="B47" s="13"/>
      <c r="F47" s="13"/>
      <c r="G47" s="19"/>
      <c r="K47" s="13"/>
      <c r="L47" s="13"/>
      <c r="O47" s="13"/>
      <c r="P47" s="13"/>
      <c r="Q47" s="19"/>
      <c r="T47" s="13"/>
      <c r="Y47" s="32" t="s">
        <v>318</v>
      </c>
      <c r="Z47" s="32" t="s">
        <v>447</v>
      </c>
      <c r="AF47" s="30"/>
      <c r="AK47" s="39" t="str">
        <f t="shared" si="7"/>
        <v>t</v>
      </c>
    </row>
    <row r="48" spans="1:37" x14ac:dyDescent="0.2">
      <c r="A48" s="13"/>
      <c r="B48" s="13"/>
      <c r="F48" s="13"/>
      <c r="G48" s="19"/>
      <c r="K48" s="13"/>
      <c r="L48" s="13"/>
      <c r="O48" s="13"/>
      <c r="P48" s="13"/>
      <c r="Q48" s="19"/>
      <c r="T48" s="13"/>
      <c r="Y48" s="32" t="s">
        <v>319</v>
      </c>
      <c r="Z48" s="32" t="s">
        <v>448</v>
      </c>
      <c r="AF48" s="30"/>
      <c r="AK48" s="39" t="str">
        <f t="shared" si="7"/>
        <v>u</v>
      </c>
    </row>
    <row r="49" spans="1:37" x14ac:dyDescent="0.2">
      <c r="A49" s="13"/>
      <c r="B49" s="13"/>
      <c r="F49" s="13"/>
      <c r="G49" s="19"/>
      <c r="K49" s="13"/>
      <c r="L49" s="13"/>
      <c r="O49" s="13"/>
      <c r="P49" s="13"/>
      <c r="Q49" s="19"/>
      <c r="T49" s="13"/>
      <c r="Y49" s="32" t="s">
        <v>320</v>
      </c>
      <c r="Z49" s="32" t="s">
        <v>449</v>
      </c>
      <c r="AF49" s="30"/>
      <c r="AK49" s="39" t="str">
        <f t="shared" si="7"/>
        <v>v</v>
      </c>
    </row>
    <row r="50" spans="1:37" x14ac:dyDescent="0.2">
      <c r="A50" s="13"/>
      <c r="B50" s="13"/>
      <c r="F50" s="13"/>
      <c r="G50" s="19"/>
      <c r="K50" s="13"/>
      <c r="L50" s="13"/>
      <c r="O50" s="13"/>
      <c r="P50" s="13"/>
      <c r="Q50" s="19"/>
      <c r="T50" s="13"/>
      <c r="Y50" s="32" t="s">
        <v>321</v>
      </c>
      <c r="Z50" s="32" t="s">
        <v>450</v>
      </c>
      <c r="AF50" s="30"/>
    </row>
    <row r="51" spans="1:37" x14ac:dyDescent="0.2">
      <c r="A51" s="13"/>
      <c r="B51" s="13"/>
      <c r="F51" s="13"/>
      <c r="G51" s="19"/>
      <c r="K51" s="13"/>
      <c r="L51" s="13"/>
      <c r="O51" s="13"/>
      <c r="P51" s="13"/>
      <c r="Q51" s="19"/>
      <c r="T51" s="13"/>
      <c r="Y51" s="32" t="s">
        <v>322</v>
      </c>
      <c r="Z51" s="32" t="s">
        <v>451</v>
      </c>
      <c r="AF51" s="30"/>
    </row>
    <row r="52" spans="1:37" x14ac:dyDescent="0.2">
      <c r="A52" s="13"/>
      <c r="B52" s="13"/>
      <c r="F52" s="13"/>
      <c r="G52" s="19"/>
      <c r="K52" s="13"/>
      <c r="L52" s="13"/>
      <c r="O52" s="13"/>
      <c r="P52" s="13"/>
      <c r="Q52" s="19"/>
      <c r="T52" s="13"/>
      <c r="Y52" s="32" t="s">
        <v>323</v>
      </c>
      <c r="Z52" s="32" t="s">
        <v>452</v>
      </c>
      <c r="AF52" s="30"/>
    </row>
    <row r="53" spans="1:37" x14ac:dyDescent="0.2">
      <c r="A53" s="13"/>
      <c r="B53" s="13"/>
      <c r="F53" s="13"/>
      <c r="G53" s="19"/>
      <c r="K53" s="13"/>
      <c r="L53" s="13"/>
      <c r="O53" s="13"/>
      <c r="P53" s="13"/>
      <c r="Q53" s="19"/>
      <c r="T53" s="13"/>
      <c r="Y53" s="32" t="s">
        <v>324</v>
      </c>
      <c r="Z53" s="32" t="s">
        <v>453</v>
      </c>
      <c r="AF53" s="30"/>
    </row>
    <row r="54" spans="1:37" x14ac:dyDescent="0.2">
      <c r="A54" s="13"/>
      <c r="B54" s="13"/>
      <c r="F54" s="13"/>
      <c r="G54" s="19"/>
      <c r="K54" s="13"/>
      <c r="L54" s="13"/>
      <c r="O54" s="13"/>
      <c r="P54" s="20"/>
      <c r="Q54" s="19"/>
      <c r="T54" s="13"/>
      <c r="Y54" s="32" t="s">
        <v>325</v>
      </c>
      <c r="Z54" s="32" t="s">
        <v>454</v>
      </c>
      <c r="AF54" s="30"/>
    </row>
    <row r="55" spans="1:37" x14ac:dyDescent="0.2">
      <c r="A55" s="13"/>
      <c r="B55" s="13"/>
      <c r="F55" s="13"/>
      <c r="G55" s="19"/>
      <c r="K55" s="13"/>
      <c r="L55" s="13"/>
      <c r="O55" s="13"/>
      <c r="P55" s="13"/>
      <c r="Q55" s="19"/>
      <c r="T55" s="13"/>
      <c r="Y55" s="32" t="s">
        <v>326</v>
      </c>
      <c r="Z55" s="32" t="s">
        <v>455</v>
      </c>
      <c r="AF55" s="30"/>
    </row>
    <row r="56" spans="1:37" x14ac:dyDescent="0.2">
      <c r="A56" s="13"/>
      <c r="B56" s="13"/>
      <c r="F56" s="13"/>
      <c r="G56" s="19"/>
      <c r="K56" s="13"/>
      <c r="L56" s="13"/>
      <c r="O56" s="13"/>
      <c r="P56" s="13"/>
      <c r="Q56" s="19"/>
      <c r="T56" s="13"/>
      <c r="Y56" s="32" t="s">
        <v>327</v>
      </c>
      <c r="Z56" s="32" t="s">
        <v>456</v>
      </c>
      <c r="AF56" s="30"/>
    </row>
    <row r="57" spans="1:37" x14ac:dyDescent="0.2">
      <c r="A57" s="13"/>
      <c r="B57" s="13"/>
      <c r="F57" s="13"/>
      <c r="G57" s="19"/>
      <c r="K57" s="13"/>
      <c r="L57" s="13"/>
      <c r="O57" s="13"/>
      <c r="P57" s="13"/>
      <c r="Q57" s="19"/>
      <c r="T57" s="13"/>
      <c r="Y57" s="32" t="s">
        <v>328</v>
      </c>
      <c r="Z57" s="32" t="s">
        <v>457</v>
      </c>
      <c r="AF57" s="30"/>
    </row>
    <row r="58" spans="1:37" x14ac:dyDescent="0.2">
      <c r="A58" s="13"/>
      <c r="B58" s="13"/>
      <c r="F58" s="13"/>
      <c r="G58" s="19"/>
      <c r="K58" s="13"/>
      <c r="L58" s="13"/>
      <c r="O58" s="13"/>
      <c r="P58" s="13"/>
      <c r="Q58" s="19"/>
      <c r="T58" s="13"/>
      <c r="Y58" s="32" t="s">
        <v>329</v>
      </c>
      <c r="Z58" s="32" t="s">
        <v>458</v>
      </c>
      <c r="AF58" s="30"/>
    </row>
    <row r="59" spans="1:37" x14ac:dyDescent="0.2">
      <c r="A59" s="13"/>
      <c r="B59" s="13"/>
      <c r="F59" s="13"/>
      <c r="G59" s="19"/>
      <c r="K59" s="13"/>
      <c r="L59" s="13"/>
      <c r="O59" s="13"/>
      <c r="P59" s="13"/>
      <c r="Q59" s="19"/>
      <c r="T59" s="13"/>
      <c r="Y59" s="32" t="s">
        <v>330</v>
      </c>
      <c r="Z59" s="32" t="s">
        <v>459</v>
      </c>
      <c r="AF59" s="30"/>
    </row>
    <row r="60" spans="1:37" x14ac:dyDescent="0.2">
      <c r="A60" s="13"/>
      <c r="B60" s="13"/>
      <c r="F60" s="13"/>
      <c r="G60" s="19"/>
      <c r="K60" s="13"/>
      <c r="L60" s="13"/>
      <c r="O60" s="13"/>
      <c r="P60" s="13"/>
      <c r="Q60" s="19"/>
      <c r="T60" s="13"/>
      <c r="Y60" s="32" t="s">
        <v>331</v>
      </c>
      <c r="Z60" s="32" t="s">
        <v>460</v>
      </c>
      <c r="AF60" s="30"/>
    </row>
    <row r="61" spans="1:37" x14ac:dyDescent="0.2">
      <c r="A61" s="13"/>
      <c r="B61" s="13"/>
      <c r="F61" s="13"/>
      <c r="G61" s="19"/>
      <c r="K61" s="13"/>
      <c r="L61" s="13"/>
      <c r="O61" s="13"/>
      <c r="P61" s="13"/>
      <c r="Q61" s="19"/>
      <c r="T61" s="13"/>
      <c r="Y61" s="32" t="s">
        <v>332</v>
      </c>
      <c r="Z61" s="32" t="s">
        <v>461</v>
      </c>
      <c r="AF61" s="30"/>
    </row>
    <row r="62" spans="1:37" x14ac:dyDescent="0.2">
      <c r="A62" s="13"/>
      <c r="B62" s="13"/>
      <c r="F62" s="13"/>
      <c r="G62" s="19"/>
      <c r="K62" s="13"/>
      <c r="L62" s="13"/>
      <c r="O62" s="13"/>
      <c r="P62" s="13"/>
      <c r="Q62" s="19"/>
      <c r="T62" s="13"/>
      <c r="Y62" s="32" t="s">
        <v>333</v>
      </c>
      <c r="Z62" s="32" t="s">
        <v>462</v>
      </c>
      <c r="AF62" s="30"/>
    </row>
    <row r="63" spans="1:37" x14ac:dyDescent="0.2">
      <c r="A63" s="13"/>
      <c r="B63" s="13"/>
      <c r="F63" s="13"/>
      <c r="G63" s="19"/>
      <c r="K63" s="13"/>
      <c r="L63" s="13"/>
      <c r="O63" s="13"/>
      <c r="P63" s="13"/>
      <c r="Q63" s="19"/>
      <c r="T63" s="13"/>
      <c r="Y63" s="32" t="s">
        <v>334</v>
      </c>
      <c r="Z63" s="32" t="s">
        <v>463</v>
      </c>
      <c r="AF63" s="30"/>
    </row>
    <row r="64" spans="1:37" x14ac:dyDescent="0.2">
      <c r="A64" s="13"/>
      <c r="B64" s="13"/>
      <c r="F64" s="13"/>
      <c r="G64" s="19"/>
      <c r="K64" s="13"/>
      <c r="L64" s="13"/>
      <c r="O64" s="13"/>
      <c r="P64" s="13"/>
      <c r="Q64" s="19"/>
      <c r="T64" s="13"/>
      <c r="Y64" s="32" t="s">
        <v>335</v>
      </c>
      <c r="Z64" s="32" t="s">
        <v>464</v>
      </c>
      <c r="AF64" s="30"/>
    </row>
    <row r="65" spans="1:32" x14ac:dyDescent="0.2">
      <c r="A65" s="13"/>
      <c r="B65" s="13"/>
      <c r="F65" s="13"/>
      <c r="G65" s="19"/>
      <c r="K65" s="13"/>
      <c r="L65" s="13"/>
      <c r="O65" s="13"/>
      <c r="P65" s="13"/>
      <c r="Q65" s="19"/>
      <c r="T65" s="13"/>
      <c r="Y65" s="32" t="s">
        <v>336</v>
      </c>
      <c r="Z65" s="32" t="s">
        <v>465</v>
      </c>
      <c r="AF65" s="30"/>
    </row>
    <row r="66" spans="1:32" x14ac:dyDescent="0.2">
      <c r="A66" s="13"/>
      <c r="B66" s="13"/>
      <c r="F66" s="13"/>
      <c r="G66" s="19"/>
      <c r="K66" s="13"/>
      <c r="L66" s="13"/>
      <c r="O66" s="13"/>
      <c r="P66" s="13"/>
      <c r="Q66" s="19"/>
      <c r="T66" s="13"/>
      <c r="Y66" s="32" t="s">
        <v>65</v>
      </c>
      <c r="Z66" s="32" t="s">
        <v>466</v>
      </c>
      <c r="AF66" s="30"/>
    </row>
    <row r="67" spans="1:32" x14ac:dyDescent="0.2">
      <c r="A67" s="13"/>
      <c r="B67" s="13"/>
      <c r="F67" s="13"/>
      <c r="G67" s="19"/>
      <c r="K67" s="13"/>
      <c r="L67" s="13"/>
      <c r="O67" s="13"/>
      <c r="P67" s="13"/>
      <c r="Q67" s="19"/>
      <c r="T67" s="13"/>
      <c r="Y67" s="32" t="s">
        <v>337</v>
      </c>
      <c r="Z67" s="32" t="s">
        <v>467</v>
      </c>
      <c r="AF67" s="30"/>
    </row>
    <row r="68" spans="1:32" x14ac:dyDescent="0.2">
      <c r="A68" s="13"/>
      <c r="B68" s="13"/>
      <c r="F68" s="13"/>
      <c r="G68" s="19"/>
      <c r="K68" s="13"/>
      <c r="L68" s="13"/>
      <c r="O68" s="13"/>
      <c r="P68" s="13"/>
      <c r="Q68" s="19"/>
      <c r="T68" s="13"/>
      <c r="Y68" s="32" t="s">
        <v>338</v>
      </c>
      <c r="Z68" s="32" t="s">
        <v>468</v>
      </c>
      <c r="AF68" s="30"/>
    </row>
    <row r="69" spans="1:32" x14ac:dyDescent="0.2">
      <c r="A69" s="13"/>
      <c r="B69" s="13"/>
      <c r="F69" s="13"/>
      <c r="G69" s="19"/>
      <c r="K69" s="13"/>
      <c r="L69" s="13"/>
      <c r="O69" s="13"/>
      <c r="P69" s="13"/>
      <c r="Q69" s="19"/>
      <c r="T69" s="13"/>
      <c r="Y69" s="32" t="s">
        <v>339</v>
      </c>
      <c r="Z69" s="32" t="s">
        <v>469</v>
      </c>
      <c r="AF69" s="30"/>
    </row>
    <row r="70" spans="1:32" x14ac:dyDescent="0.2">
      <c r="A70" s="13"/>
      <c r="B70" s="13"/>
      <c r="Y70" s="32" t="s">
        <v>340</v>
      </c>
      <c r="Z70" s="32" t="s">
        <v>470</v>
      </c>
    </row>
    <row r="71" spans="1:32" x14ac:dyDescent="0.2">
      <c r="Y71" s="32" t="s">
        <v>341</v>
      </c>
      <c r="Z71" s="32" t="s">
        <v>471</v>
      </c>
    </row>
    <row r="72" spans="1:32" x14ac:dyDescent="0.2">
      <c r="Y72" s="32" t="s">
        <v>342</v>
      </c>
      <c r="Z72" s="32" t="s">
        <v>472</v>
      </c>
    </row>
    <row r="73" spans="1:32" x14ac:dyDescent="0.2">
      <c r="Y73" s="32" t="s">
        <v>343</v>
      </c>
      <c r="Z73" s="32" t="s">
        <v>473</v>
      </c>
    </row>
    <row r="74" spans="1:32" x14ac:dyDescent="0.2">
      <c r="Y74" s="32" t="s">
        <v>344</v>
      </c>
      <c r="Z74" s="32" t="s">
        <v>474</v>
      </c>
    </row>
    <row r="75" spans="1:32" x14ac:dyDescent="0.2">
      <c r="Y75" s="32" t="s">
        <v>345</v>
      </c>
      <c r="Z75" s="32" t="s">
        <v>475</v>
      </c>
    </row>
    <row r="76" spans="1:32" x14ac:dyDescent="0.2">
      <c r="Y76" s="32" t="s">
        <v>346</v>
      </c>
      <c r="Z76" s="32" t="s">
        <v>476</v>
      </c>
    </row>
    <row r="77" spans="1:32" x14ac:dyDescent="0.2">
      <c r="Y77" s="32" t="s">
        <v>347</v>
      </c>
      <c r="Z77" s="32" t="s">
        <v>477</v>
      </c>
    </row>
    <row r="78" spans="1:32" x14ac:dyDescent="0.2">
      <c r="Y78" s="32" t="s">
        <v>348</v>
      </c>
      <c r="Z78" s="32" t="s">
        <v>478</v>
      </c>
    </row>
    <row r="79" spans="1:32" x14ac:dyDescent="0.2">
      <c r="Y79" s="32" t="s">
        <v>349</v>
      </c>
      <c r="Z79" s="32" t="s">
        <v>479</v>
      </c>
    </row>
    <row r="80" spans="1:32" x14ac:dyDescent="0.2">
      <c r="Y80" s="32" t="s">
        <v>350</v>
      </c>
      <c r="Z80" s="32" t="s">
        <v>480</v>
      </c>
    </row>
    <row r="81" spans="25:26" x14ac:dyDescent="0.2">
      <c r="Y81" s="32" t="s">
        <v>351</v>
      </c>
      <c r="Z81" s="32" t="s">
        <v>481</v>
      </c>
    </row>
    <row r="82" spans="25:26" x14ac:dyDescent="0.2">
      <c r="Y82" s="32" t="s">
        <v>352</v>
      </c>
      <c r="Z82" s="32" t="s">
        <v>482</v>
      </c>
    </row>
    <row r="83" spans="25:26" x14ac:dyDescent="0.2">
      <c r="Y83" s="32" t="s">
        <v>353</v>
      </c>
      <c r="Z83" s="32" t="s">
        <v>483</v>
      </c>
    </row>
    <row r="84" spans="25:26" x14ac:dyDescent="0.2">
      <c r="Y84" s="32" t="s">
        <v>354</v>
      </c>
      <c r="Z84" s="32" t="s">
        <v>484</v>
      </c>
    </row>
    <row r="85" spans="25:26" x14ac:dyDescent="0.2">
      <c r="Y85" s="32" t="s">
        <v>355</v>
      </c>
      <c r="Z85" s="32" t="s">
        <v>485</v>
      </c>
    </row>
    <row r="86" spans="25:26" x14ac:dyDescent="0.2">
      <c r="Y86" s="32" t="s">
        <v>356</v>
      </c>
      <c r="Z86" s="32" t="s">
        <v>486</v>
      </c>
    </row>
    <row r="87" spans="25:26" x14ac:dyDescent="0.2">
      <c r="Y87" s="32" t="s">
        <v>357</v>
      </c>
      <c r="Z87" s="32" t="s">
        <v>487</v>
      </c>
    </row>
    <row r="88" spans="25:26" x14ac:dyDescent="0.2">
      <c r="Y88" s="32" t="s">
        <v>358</v>
      </c>
      <c r="Z88" s="32" t="s">
        <v>488</v>
      </c>
    </row>
    <row r="89" spans="25:26" x14ac:dyDescent="0.2">
      <c r="Y89" s="32" t="s">
        <v>359</v>
      </c>
      <c r="Z89" s="32" t="s">
        <v>489</v>
      </c>
    </row>
    <row r="90" spans="25:26" x14ac:dyDescent="0.2">
      <c r="Y90" s="32" t="s">
        <v>360</v>
      </c>
      <c r="Z90" s="32" t="s">
        <v>490</v>
      </c>
    </row>
    <row r="91" spans="25:26" x14ac:dyDescent="0.2">
      <c r="Y91" s="32" t="s">
        <v>361</v>
      </c>
      <c r="Z91" s="32" t="s">
        <v>491</v>
      </c>
    </row>
    <row r="92" spans="25:26" x14ac:dyDescent="0.2">
      <c r="Y92" s="32" t="s">
        <v>362</v>
      </c>
      <c r="Z92" s="32" t="s">
        <v>492</v>
      </c>
    </row>
    <row r="93" spans="25:26" x14ac:dyDescent="0.2">
      <c r="Y93" s="32" t="s">
        <v>363</v>
      </c>
      <c r="Z93" s="32" t="s">
        <v>493</v>
      </c>
    </row>
    <row r="94" spans="25:26" x14ac:dyDescent="0.2">
      <c r="Y94" s="32" t="s">
        <v>364</v>
      </c>
      <c r="Z94" s="32" t="s">
        <v>494</v>
      </c>
    </row>
    <row r="95" spans="25:26" x14ac:dyDescent="0.2">
      <c r="Y95" s="32" t="s">
        <v>365</v>
      </c>
      <c r="Z95" s="32" t="s">
        <v>495</v>
      </c>
    </row>
    <row r="96" spans="25:26" x14ac:dyDescent="0.2">
      <c r="Y96" s="32" t="s">
        <v>267</v>
      </c>
      <c r="Z96" s="32" t="s">
        <v>496</v>
      </c>
    </row>
    <row r="97" spans="25:26" x14ac:dyDescent="0.2">
      <c r="Y97" s="32" t="s">
        <v>366</v>
      </c>
      <c r="Z97" s="32" t="s">
        <v>497</v>
      </c>
    </row>
    <row r="98" spans="25:26" x14ac:dyDescent="0.2">
      <c r="Y98" s="32" t="s">
        <v>367</v>
      </c>
      <c r="Z98" s="32" t="s">
        <v>498</v>
      </c>
    </row>
    <row r="99" spans="25:26" x14ac:dyDescent="0.2">
      <c r="Y99" s="32" t="s">
        <v>397</v>
      </c>
      <c r="Z99" s="32" t="s">
        <v>499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2021-08-31T12:55:02Z</dcterms:created>
  <dcterms:modified xsi:type="dcterms:W3CDTF">2022-03-16T01:48:07Z</dcterms:modified>
</cp:coreProperties>
</file>