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608" yWindow="5856" windowWidth="25872" windowHeight="9828"/>
  </bookViews>
  <sheets>
    <sheet name="行政事業レビューシート" sheetId="3" r:id="rId1"/>
    <sheet name="入力規則等" sheetId="4" r:id="rId2"/>
  </sheets>
  <definedNames>
    <definedName name="_xlnm._FilterDatabase" localSheetId="0" hidden="1">行政事業レビューシート!$BF$1:$BF$168</definedName>
    <definedName name="_xlnm.Print_Area" localSheetId="0">行政事業レビューシート!$A$1:$AX$168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M29" i="3" l="1"/>
  <c r="L77" i="3" l="1"/>
  <c r="I77" i="3"/>
  <c r="L76" i="3"/>
  <c r="I76" i="3"/>
  <c r="L75" i="3"/>
  <c r="I75" i="3"/>
  <c r="L74" i="3"/>
  <c r="I74" i="3"/>
  <c r="L73" i="3"/>
  <c r="I73" i="3"/>
  <c r="AY167" i="3" l="1"/>
  <c r="AY163" i="3"/>
  <c r="AY164" i="3" s="1"/>
  <c r="AY159" i="3"/>
  <c r="AY160" i="3" s="1"/>
  <c r="AY155" i="3"/>
  <c r="AY158" i="3" s="1"/>
  <c r="AY151" i="3"/>
  <c r="AY152" i="3" s="1"/>
  <c r="AY147" i="3"/>
  <c r="AY148" i="3" s="1"/>
  <c r="AY140" i="3"/>
  <c r="AY135" i="3"/>
  <c r="AY139" i="3" s="1"/>
  <c r="AY131" i="3"/>
  <c r="AY49" i="3"/>
  <c r="AY50" i="3" s="1"/>
  <c r="AY51" i="3" s="1"/>
  <c r="AY44" i="3"/>
  <c r="AY45" i="3" s="1"/>
  <c r="AY39" i="3"/>
  <c r="AY42" i="3" s="1"/>
  <c r="AY38" i="3"/>
  <c r="AY47" i="3" l="1"/>
  <c r="AY41" i="3"/>
  <c r="AY43" i="3"/>
  <c r="AY150" i="3"/>
  <c r="AY161" i="3"/>
  <c r="AY40" i="3"/>
  <c r="AY46" i="3"/>
  <c r="AY48" i="3"/>
  <c r="AY149" i="3"/>
  <c r="AY153" i="3"/>
  <c r="AY166" i="3"/>
  <c r="AY157" i="3"/>
  <c r="AY162" i="3"/>
  <c r="AY136" i="3"/>
  <c r="AY137" i="3"/>
  <c r="AY138" i="3"/>
  <c r="AY133" i="3"/>
  <c r="AY132" i="3"/>
  <c r="AY134" i="3"/>
  <c r="AY154" i="3"/>
  <c r="AY156" i="3"/>
  <c r="AY165" i="3"/>
  <c r="AW99" i="3"/>
  <c r="AT99" i="3"/>
  <c r="AQ99" i="3"/>
  <c r="AL99" i="3"/>
  <c r="AI99" i="3"/>
  <c r="AF99" i="3"/>
  <c r="Z99" i="3"/>
  <c r="W99" i="3"/>
  <c r="T99" i="3"/>
  <c r="N99" i="3"/>
  <c r="K99" i="3"/>
  <c r="H99" i="3"/>
  <c r="AW98" i="3"/>
  <c r="AT98" i="3"/>
  <c r="AQ98" i="3"/>
  <c r="AL98" i="3"/>
  <c r="AI98" i="3"/>
  <c r="AF98" i="3"/>
  <c r="Z98" i="3"/>
  <c r="W98" i="3"/>
  <c r="T98" i="3"/>
  <c r="N98" i="3"/>
  <c r="K98" i="3"/>
  <c r="H98" i="3"/>
  <c r="AV2" i="3" l="1"/>
  <c r="C12" i="4" l="1"/>
  <c r="W24" i="3" l="1"/>
  <c r="C23" i="4" l="1"/>
  <c r="C24" i="4"/>
  <c r="W21" i="3" l="1"/>
  <c r="AD21" i="3"/>
  <c r="P21" i="3"/>
  <c r="P18" i="3" l="1"/>
  <c r="P20" i="3" s="1"/>
  <c r="W18" i="3"/>
  <c r="W20" i="3" s="1"/>
  <c r="Y139" i="3"/>
  <c r="AU139" i="3"/>
  <c r="Y134" i="3"/>
  <c r="AU134" i="3"/>
  <c r="AU130" i="3"/>
  <c r="Y13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<sst xmlns="http://schemas.openxmlformats.org/spreadsheetml/2006/main" count="916" uniqueCount="643">
  <si>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</si>
  <si>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</si>
  <si>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</si>
  <si>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</si>
  <si>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</si>
  <si>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</si>
  <si>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</si>
  <si>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</si>
  <si>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</si>
  <si>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</si>
  <si>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</si>
  <si>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</si>
  <si>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</si>
  <si>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</si>
  <si>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</si>
  <si>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</si>
  <si>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</si>
  <si>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</si>
  <si>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</si>
  <si>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</si>
  <si>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</si>
  <si>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</si>
  <si>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</si>
  <si>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</si>
  <si>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</si>
  <si>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</si>
  <si>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</si>
  <si>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</si>
  <si>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</si>
  <si>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</si>
  <si>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</si>
  <si>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</si>
  <si>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</si>
  <si>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</si>
  <si>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</si>
  <si>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</si>
  <si>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</si>
  <si>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</si>
  <si>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</si>
  <si>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</si>
  <si>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</si>
  <si>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</si>
  <si>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</si>
  <si>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</si>
  <si>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</si>
  <si>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</si>
  <si>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</si>
  <si>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</si>
  <si>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</si>
  <si>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</si>
  <si>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</si>
  <si>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</si>
  <si>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</si>
  <si>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</si>
  <si>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</si>
  <si>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</si>
  <si>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</si>
  <si>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</si>
  <si>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</si>
  <si>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</si>
  <si>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</si>
  <si>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</si>
  <si>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</si>
  <si>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</si>
  <si>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</si>
  <si>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</si>
  <si>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</si>
  <si>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</si>
  <si>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</si>
  <si>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</si>
  <si>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</si>
  <si>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</si>
  <si>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</si>
  <si>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</si>
  <si>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</si>
  <si>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</si>
  <si>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</si>
  <si>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</si>
  <si>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</si>
  <si>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</si>
  <si>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</si>
  <si>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</si>
  <si>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</si>
  <si>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</si>
  <si>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</si>
  <si>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</si>
  <si>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</si>
  <si>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</si>
  <si>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</si>
  <si>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</si>
  <si>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</si>
  <si>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</si>
  <si>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</si>
  <si>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</si>
  <si>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</si>
  <si>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</si>
  <si>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</si>
  <si>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</si>
  <si>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</si>
  <si>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</si>
  <si>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</si>
  <si>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</si>
  <si>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</si>
  <si>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</si>
  <si>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</si>
  <si>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</si>
  <si>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</si>
  <si>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</si>
  <si>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</si>
  <si>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</si>
  <si>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</si>
  <si>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</si>
  <si>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</si>
  <si>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</si>
  <si>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</si>
  <si>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</si>
  <si>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</si>
  <si>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</si>
  <si>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</si>
  <si>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</si>
  <si>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</si>
  <si>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</si>
  <si>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</si>
  <si>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</si>
  <si>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</si>
  <si>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</si>
  <si>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</si>
  <si>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</si>
  <si>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</si>
  <si>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</si>
  <si>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</si>
  <si>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</si>
  <si>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</si>
  <si>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</si>
  <si>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</si>
  <si>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</si>
  <si>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</si>
  <si>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</si>
  <si>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</si>
  <si>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</si>
  <si>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</si>
  <si>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</si>
  <si>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</si>
  <si>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</si>
  <si>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</si>
  <si>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</si>
  <si>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</si>
  <si>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</si>
  <si>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</si>
  <si>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</si>
  <si>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</si>
  <si>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</si>
  <si>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</si>
  <si>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</si>
  <si>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</si>
  <si>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</si>
  <si>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</si>
  <si>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</si>
  <si>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</si>
  <si>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</si>
  <si>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</si>
  <si>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</si>
  <si>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</si>
  <si>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</si>
  <si>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</si>
  <si>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</si>
  <si>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</si>
  <si>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</si>
  <si>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</si>
  <si>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</si>
  <si>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</si>
  <si>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</si>
  <si>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</si>
  <si>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</si>
  <si>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</si>
  <si>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</si>
  <si>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</si>
  <si>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</si>
  <si>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</si>
  <si>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</si>
  <si>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</si>
  <si>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</si>
  <si>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</si>
  <si>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</si>
  <si>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</si>
  <si>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</si>
  <si>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</si>
  <si>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</si>
  <si>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</si>
  <si>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</si>
  <si>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</si>
  <si>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</si>
  <si>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</si>
  <si>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</si>
  <si>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</si>
  <si>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</si>
  <si>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</si>
  <si>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</si>
  <si>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</si>
  <si>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</si>
  <si>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</si>
  <si>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</si>
  <si>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</si>
  <si>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</si>
  <si>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</si>
  <si>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</si>
  <si>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</si>
  <si>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</si>
  <si>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</si>
  <si>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</si>
  <si>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</si>
  <si>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</si>
  <si>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</si>
  <si>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</si>
  <si>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</si>
  <si>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</si>
  <si>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</si>
  <si>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</si>
  <si>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</si>
  <si>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</si>
  <si>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</si>
  <si>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</si>
  <si>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</si>
  <si>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</si>
  <si>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</si>
  <si>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</si>
  <si>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</si>
  <si>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</si>
  <si>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</si>
  <si>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</si>
  <si>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</si>
  <si>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</si>
  <si>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</si>
  <si>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</si>
  <si>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</si>
  <si>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</si>
  <si>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</si>
  <si>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</si>
  <si>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</si>
  <si>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</si>
  <si>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</si>
  <si>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</si>
  <si>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</si>
  <si>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</si>
  <si>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</si>
  <si>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</si>
  <si>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</si>
  <si>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</si>
  <si>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</si>
  <si>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</si>
  <si>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</si>
  <si>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</si>
  <si>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</si>
  <si>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</si>
  <si>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</si>
  <si>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</si>
  <si>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</si>
  <si>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</si>
  <si>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</si>
  <si>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</si>
  <si>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</si>
  <si>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</si>
  <si>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</si>
  <si>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</si>
  <si>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</si>
  <si>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</si>
  <si>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</si>
  <si>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</si>
  <si>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</si>
  <si>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</si>
  <si>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</si>
  <si>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</si>
  <si>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</si>
  <si>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</si>
  <si>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</si>
  <si>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</si>
  <si>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</si>
  <si>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</si>
  <si>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</si>
  <si>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</si>
  <si>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</si>
  <si>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</si>
  <si>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</si>
  <si>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</si>
  <si>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</si>
  <si>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</si>
  <si>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</si>
  <si>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</si>
  <si>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</si>
  <si>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</si>
  <si>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</si>
  <si>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</si>
  <si>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</si>
  <si>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</si>
  <si>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</si>
  <si>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</si>
  <si>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</si>
  <si>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</si>
  <si>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</si>
  <si>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</si>
  <si>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</si>
  <si>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</si>
  <si>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</si>
  <si>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</si>
  <si>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</si>
  <si>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</si>
  <si>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</si>
  <si>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</si>
  <si>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</si>
  <si>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</si>
  <si>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</si>
  <si>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</si>
  <si>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</si>
  <si>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</si>
  <si>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</si>
  <si>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</si>
  <si>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</si>
  <si>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</si>
  <si>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</si>
  <si>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</si>
  <si>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</si>
  <si>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</si>
  <si>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</si>
  <si>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</si>
  <si>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</si>
  <si>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</si>
  <si>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</si>
  <si>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</si>
  <si>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</si>
  <si>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</si>
  <si>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</si>
  <si>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</si>
  <si>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</si>
  <si>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</si>
  <si>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</si>
  <si>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</si>
  <si>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</si>
  <si>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</si>
  <si>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</si>
  <si>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</si>
  <si>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</si>
  <si>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</si>
  <si>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</si>
  <si>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</si>
  <si>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</si>
  <si>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</si>
  <si>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</si>
  <si>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</si>
  <si>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</si>
  <si>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</si>
  <si>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</si>
  <si>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</si>
  <si>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</si>
  <si>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</si>
  <si>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</si>
  <si>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</si>
  <si>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</si>
  <si>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</si>
  <si>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</si>
  <si>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</si>
  <si>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</si>
  <si>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</si>
  <si>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</si>
  <si>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</si>
  <si>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</si>
  <si>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</si>
  <si>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</si>
  <si>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</si>
  <si>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</si>
  <si>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</si>
  <si>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</si>
  <si>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</si>
  <si>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</si>
  <si>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</si>
  <si>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</si>
  <si>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</si>
  <si>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</si>
  <si>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</si>
  <si>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</si>
  <si>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</si>
  <si>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</si>
  <si>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</si>
  <si>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</si>
  <si>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</si>
  <si>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</si>
  <si>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</si>
  <si>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</si>
  <si>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</si>
  <si>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</si>
  <si>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</si>
  <si>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</si>
  <si>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</si>
  <si>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</si>
  <si>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</si>
  <si>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</si>
  <si>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</si>
  <si>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</si>
  <si>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</si>
  <si>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</si>
  <si>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</si>
  <si>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</si>
  <si>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</si>
  <si>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</si>
  <si>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</si>
  <si>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</si>
  <si>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</si>
  <si>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</si>
  <si>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</si>
  <si>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</si>
  <si>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</si>
  <si>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</si>
  <si>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</si>
  <si>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</si>
  <si>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</si>
  <si>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</si>
  <si>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</si>
  <si>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</si>
  <si>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</si>
  <si>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</si>
  <si>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</si>
  <si>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</si>
  <si>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</si>
  <si>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</si>
  <si>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</si>
  <si>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</si>
  <si>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</si>
  <si>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</si>
  <si>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</si>
  <si>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</si>
  <si>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</si>
  <si>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</si>
  <si>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</si>
  <si>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</si>
  <si>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</si>
  <si>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</si>
  <si>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</si>
  <si>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</si>
  <si>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</si>
  <si>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</si>
  <si>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</si>
  <si>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</si>
  <si>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</si>
  <si>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</si>
  <si>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</si>
  <si>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</si>
  <si>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</si>
  <si>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</si>
  <si>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</si>
  <si>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</si>
  <si>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</si>
  <si>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</si>
  <si>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</si>
  <si>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</si>
  <si>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</si>
  <si>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</si>
  <si>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</si>
  <si>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</si>
  <si>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</si>
  <si>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</si>
  <si>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</si>
  <si>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</si>
  <si>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</si>
  <si>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</si>
  <si>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</si>
  <si>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</si>
  <si>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</si>
  <si>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</si>
  <si>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</si>
  <si>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</si>
  <si>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</si>
  <si>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</si>
  <si>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</si>
  <si>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</si>
  <si>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</si>
  <si>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</si>
  <si>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</si>
  <si>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</si>
  <si>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</si>
  <si>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</si>
  <si>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</si>
  <si>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</si>
  <si>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</si>
  <si>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</si>
  <si>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</si>
  <si>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</si>
  <si>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</si>
  <si>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</si>
  <si>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</si>
  <si>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</si>
  <si>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</si>
  <si>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</si>
  <si>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</si>
  <si>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</si>
  <si>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</si>
  <si>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</si>
  <si>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</si>
  <si>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</si>
  <si>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</si>
  <si>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</si>
  <si>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</si>
  <si>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</si>
  <si>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</si>
  <si>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</si>
  <si>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</si>
  <si>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</si>
  <si>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</si>
  <si>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</si>
  <si>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</si>
  <si>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</si>
  <si>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</si>
  <si>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</si>
  <si>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</si>
  <si>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</si>
  <si>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</si>
  <si>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</si>
  <si>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</si>
  <si>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</si>
  <si>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</si>
  <si>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</si>
  <si>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</si>
  <si>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</si>
  <si>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</si>
  <si>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</si>
  <si>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</si>
  <si>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</si>
  <si>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</si>
  <si>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</si>
  <si>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</si>
  <si>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</si>
  <si>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</si>
  <si>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</si>
  <si>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</si>
  <si>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</si>
  <si>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</si>
  <si>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</si>
  <si>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</si>
  <si>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</si>
  <si>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</si>
  <si>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</si>
  <si>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</si>
  <si>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</si>
  <si>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</si>
  <si>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</si>
  <si>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</si>
  <si>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</si>
  <si>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</si>
  <si>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</si>
  <si>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</si>
  <si>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</si>
  <si>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</si>
  <si>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</si>
  <si>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</si>
  <si>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</si>
  <si>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</si>
  <si>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</si>
  <si>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</si>
  <si>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</si>
  <si>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</si>
  <si>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</si>
  <si>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</si>
  <si>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</si>
  <si>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</si>
  <si>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</si>
  <si>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</si>
  <si>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</si>
  <si>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</si>
  <si>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</si>
  <si>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</si>
  <si>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</si>
  <si>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</si>
  <si>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</si>
  <si>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</si>
  <si>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rPh sb="0" eb="2">
      <t>ナイカク</t>
    </rPh>
    <rPh sb="2" eb="4">
      <t>カンボウ</t>
    </rPh>
    <rPh sb="4" eb="7">
      <t>フクチョウカン</t>
    </rPh>
    <rPh sb="7" eb="8">
      <t>ホ</t>
    </rPh>
    <phoneticPr fontId="5"/>
  </si>
  <si>
    <t>○</t>
  </si>
  <si>
    <t>行政手続における特定の個人を識別するための番号の利用等に関する法律（平成25年5月31日法律第27号）附則第6条</t>
    <phoneticPr fontId="5"/>
  </si>
  <si>
    <t>「経済財政運営と改革の基本方針について」（平成25年6月14日閣議決定）「日本再興戦略」（平成25年6月14日閣議決定）「世界最先端ＩＴ国家創造宣言」（平成25年6月14日閣議決定）</t>
    <phoneticPr fontId="5"/>
  </si>
  <si>
    <t>情報提供ネットワークシステムを通じて行われた自己に係る特定個人情報の提供記録や、行政機関が保有する社会保障・税に関する自分の情報について、自宅のパソコン等から、本人が確認できるようにすること。また、子育て、介護などのライフイベント、法人設立や社会保険・税手続で発生する行政機関等への申請・届出等の手続をオンライン・ワンストップ化し、国民の利便性向上を図ることを目的としている。</t>
    <phoneticPr fontId="5"/>
  </si>
  <si>
    <t xml:space="preserve">社会保障・税番号制度のうち、自己の情報提供等記録や自己情報を確認する機能等の提供を行う情報提供等記録開示システムについて、内閣官房からシステムの移管を受け、平成29年1月以降、当該システムの整備、運用を行う。また、サービス提供機関が住民向けに提供しているサービスを検索、絞り込み、一覧で表示できる機能（サービス検索）、サービス検索機能の表示画面からサービス提供機関へオンライン申請を行うことができる機能（電子申請機能）を有したサービス検索・電子申請機能、法人設立や社会保険・税手続のオンライン・ワンストップ化に係るシステムの整備・運用を行う。
</t>
    <phoneticPr fontId="5"/>
  </si>
  <si>
    <t>内閣参事官　吉田　宏平
内閣参事官　奥田　直彦</t>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</si>
  <si>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</si>
  <si>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国民が子育てに関するサービスの検索を行えるよう、マイナポータルのぴったりサービスに対応する自治体数を増やすことにより、国民の利便性の向上を図る。</t>
    <phoneticPr fontId="5"/>
  </si>
  <si>
    <t>マイナポータルのぴったりサービスにおいて、子育てに関するサービスの検索が可能となった自治体の数。</t>
    <phoneticPr fontId="5"/>
  </si>
  <si>
    <t>自治体</t>
    <rPh sb="0" eb="3">
      <t>ジチタイ</t>
    </rPh>
    <phoneticPr fontId="5"/>
  </si>
  <si>
    <t>世界最先端デジタル国家創造宣言・官民データ活用推進基本計画（令和２年７月17日）</t>
    <rPh sb="0" eb="2">
      <t>セカイ</t>
    </rPh>
    <phoneticPr fontId="5"/>
  </si>
  <si>
    <t>平成29年7月よりマイナポータルの試行運用を開始し、平成29年11月より本格運用を開始した。情報提供等記録表示業務、自己情報表示業務及びお知らせ情報表示業務の主要3業務については稼働率99.99％（実稼働時間／予定稼働時間）を目標に安定した運用に努める。
（なお、主要3業務以外については99.9％とする。）</t>
    <phoneticPr fontId="5"/>
  </si>
  <si>
    <t>ぴったりサービスの整備、運用に要する経費／ぴったりサービスにおけるサービスの検索が可能な自治体数　</t>
    <phoneticPr fontId="5"/>
  </si>
  <si>
    <t>-</t>
    <phoneticPr fontId="5"/>
  </si>
  <si>
    <t>千円　/
自治体数</t>
    <phoneticPr fontId="5"/>
  </si>
  <si>
    <t>３．地方行財政改革等
３－３　デジタル・ガバメントの断行</t>
    <phoneticPr fontId="5"/>
  </si>
  <si>
    <t>行政手続における各種証明書等の取得に係る手間や費用が不要となること、行政機関間で所得状況や社会保障給付状況等を確認することで、徴収や申告・給付の過誤、不正、漏れ等を防止・抑制できること、各種申請のオンライン化や情報連携と既存システムの自動入力化により、添付書類や公用照会等の処理に係る作業・人員・コストを削減できること等、国民の利便性の向上と行政の効率化、公平・公正な社会の実現に寄与する。</t>
    <phoneticPr fontId="5"/>
  </si>
  <si>
    <t>デジタル・ガバメント実行計画で規定</t>
    <rPh sb="10" eb="12">
      <t>ジッコウ</t>
    </rPh>
    <rPh sb="12" eb="14">
      <t>ケイカク</t>
    </rPh>
    <rPh sb="15" eb="17">
      <t>キテイ</t>
    </rPh>
    <phoneticPr fontId="5"/>
  </si>
  <si>
    <t xml:space="preserve">マイナポータルは、地方公共団体等の事務の効率化及び利
用する国民等の利便性の向上に資するものであり、また、本
人の関知しないところで行政機関間の不正な情報連携が行
われるのではとの国民の懸念に対応するためのものであり、
国民や社会のニーズを踏まえて事業を実施している。
</t>
    <phoneticPr fontId="5"/>
  </si>
  <si>
    <t>マイナポータルは、地方自治体、民間等との連携を実現するシステムであり、当該システムの整備・運用に当たり、高度なセキュリティ対策や経済的合理性を実現するためには、国が実施することが適切な事業である。</t>
    <phoneticPr fontId="5"/>
  </si>
  <si>
    <t>マイナポータルを運用することで、本人の関知しないところで
行政機関間の不正な情報連携が行われるのではとの国民
の懸念に対応することは、マイナンバー制度に対する国民の
理解を深め、信頼性を高めることにもつながるため、優先度
の高い事業である。</t>
    <phoneticPr fontId="5"/>
  </si>
  <si>
    <t>‐</t>
  </si>
  <si>
    <t>調達に当たり、番号制度推進管理補佐官の助言を踏まえ、公平性、透明性の確保及び競争性の向上を図り、一般競争契約を行い、業者を適正に選定するとともに、競争性を確保することでコスト削減を図っている。</t>
    <phoneticPr fontId="5"/>
  </si>
  <si>
    <t>事業の目的に即して真に必要なものを支出の対象としてい
る。また、番号制度推進管理補佐官の助言を踏まえ、公平・
公正かつ透明性の高い調達を行っている。</t>
    <phoneticPr fontId="5"/>
  </si>
  <si>
    <t>一般競争入札により調達を行うことで可能な限り競争性を確保し、コスト削減に努めている。</t>
    <phoneticPr fontId="5"/>
  </si>
  <si>
    <t>情報連携を行うためには、地方公共団体等においてもシステム改修等の作業が生じるため、必要な情報を地方公共団体等とも共有して作業を進めているところ。</t>
    <phoneticPr fontId="5"/>
  </si>
  <si>
    <t>番号制度の実施に必要なシステム整備等事業</t>
    <phoneticPr fontId="5"/>
  </si>
  <si>
    <t>総務省</t>
  </si>
  <si>
    <t>総務省は、マイナンバー関連システムである情報提供ネットワークシステムの運用を所管し、個人番号に代わる番号を用いて、異なる機関間で保有する個人に関する情報の授受を安全に行う情報連携の役割を担っている。</t>
    <phoneticPr fontId="5"/>
  </si>
  <si>
    <t>無</t>
  </si>
  <si>
    <t>番号制度推進管理補佐官の助言を踏まえ、公平・公正かつ透明性の高い調達により効率的な予算執行を行っている。</t>
    <phoneticPr fontId="5"/>
  </si>
  <si>
    <t>番号制度推進管理補佐官の助言を踏まえ、効率的な予算執行及び適切な進捗管理に努めていく。</t>
    <phoneticPr fontId="5"/>
  </si>
  <si>
    <t>大きなトラブルが発生することなく安定的な運用を行えており、活動実績の目標としている稼働率も達成できており、見込みどおりに活動できている。</t>
    <phoneticPr fontId="5"/>
  </si>
  <si>
    <t>成果目標としているサービス検索可能な自治体数は着実に伸びている。</t>
    <phoneticPr fontId="5"/>
  </si>
  <si>
    <t>内閣府（新28-0007）</t>
    <phoneticPr fontId="5"/>
  </si>
  <si>
    <t>内閣府（0124）</t>
    <phoneticPr fontId="5"/>
  </si>
  <si>
    <t>内閣府（0131）</t>
    <phoneticPr fontId="5"/>
  </si>
  <si>
    <t>内閣府</t>
  </si>
  <si>
    <t>委託費</t>
    <rPh sb="0" eb="2">
      <t>イタク</t>
    </rPh>
    <rPh sb="2" eb="3">
      <t>ヒ</t>
    </rPh>
    <phoneticPr fontId="5"/>
  </si>
  <si>
    <t>A.アクセンチュア㈱</t>
    <phoneticPr fontId="5"/>
  </si>
  <si>
    <t>マイナポータルを活用したサービス検索・電子申請機能等の提供</t>
    <phoneticPr fontId="5"/>
  </si>
  <si>
    <t>C.エヌ・ティ・ティ・コミュニケーションズ㈱</t>
    <phoneticPr fontId="5"/>
  </si>
  <si>
    <t>マイナポータル用端末の保守・運用</t>
    <phoneticPr fontId="5"/>
  </si>
  <si>
    <t>F. エヌ・ティ・ティ・コミュニケーションズ㈱</t>
    <phoneticPr fontId="5"/>
  </si>
  <si>
    <t>マイナポータルを活用した法人設立等各種ワンストップサービスに係るAPI連携機能の提供に係る設計・開発等業務</t>
    <phoneticPr fontId="5"/>
  </si>
  <si>
    <t>アクセンチュア㈱</t>
    <phoneticPr fontId="5"/>
  </si>
  <si>
    <t>エヌ・ティ・ティ・コミュニケーションズ㈱</t>
    <phoneticPr fontId="5"/>
  </si>
  <si>
    <t>㈱ＪＥＣＣ</t>
    <phoneticPr fontId="5"/>
  </si>
  <si>
    <t>国庫債務負担行為等</t>
  </si>
  <si>
    <t>情報提供等記録開示システムの再構築及び同システム等のサービス提供</t>
    <phoneticPr fontId="5"/>
  </si>
  <si>
    <t xml:space="preserve">「マイナポータルを活用したサービス検索・電子申請機能等の提供」に係る追加開発等業務
</t>
    <phoneticPr fontId="5"/>
  </si>
  <si>
    <t>企業保有情報の新しい提出方法に係る調査及び導入支援</t>
    <phoneticPr fontId="5"/>
  </si>
  <si>
    <t>B.エヌ・ティ・ティ・コミュニケーションズ㈱</t>
    <phoneticPr fontId="5"/>
  </si>
  <si>
    <t>情報提供等記録開示システムの再構築及び同システム等のサービス提供</t>
    <rPh sb="0" eb="2">
      <t>ジョウホウ</t>
    </rPh>
    <rPh sb="2" eb="4">
      <t>テイキョウ</t>
    </rPh>
    <rPh sb="4" eb="5">
      <t>トウ</t>
    </rPh>
    <rPh sb="5" eb="7">
      <t>キロク</t>
    </rPh>
    <rPh sb="7" eb="9">
      <t>カイジ</t>
    </rPh>
    <rPh sb="14" eb="17">
      <t>サイコウチク</t>
    </rPh>
    <rPh sb="17" eb="18">
      <t>オヨ</t>
    </rPh>
    <rPh sb="19" eb="20">
      <t>ドウ</t>
    </rPh>
    <rPh sb="24" eb="25">
      <t>トウ</t>
    </rPh>
    <rPh sb="30" eb="32">
      <t>テイキョウ</t>
    </rPh>
    <phoneticPr fontId="5"/>
  </si>
  <si>
    <t>「マイナポータルを活用したサービス検索・電子申請機能等の提供」に係る追加開発等業務</t>
    <phoneticPr fontId="5"/>
  </si>
  <si>
    <t>D.㈱ＪＥＣＣ</t>
    <phoneticPr fontId="5"/>
  </si>
  <si>
    <t>E.エヌ・ティ・ティ・コミュニケーションズ㈱</t>
    <phoneticPr fontId="5"/>
  </si>
  <si>
    <t>1,052,388/1566</t>
    <phoneticPr fontId="5"/>
  </si>
  <si>
    <t>千円</t>
    <phoneticPr fontId="5"/>
  </si>
  <si>
    <t>支出先の選定に当たっては、総合評価方式による一般競争入札又は随意契約（企画競争） を行っており、公平・公正な選定を行っている。
また、調達に当たっては、代替提案を認めることや、入札制限を真に必要な項目に限定することなど、特定の事業者しか入札できないことがないよう配慮を行っている。</t>
    <rPh sb="28" eb="29">
      <t>マタ</t>
    </rPh>
    <rPh sb="30" eb="32">
      <t>ズイイ</t>
    </rPh>
    <rPh sb="32" eb="34">
      <t>ケイヤク</t>
    </rPh>
    <rPh sb="35" eb="37">
      <t>キカク</t>
    </rPh>
    <rPh sb="37" eb="39">
      <t>キョウソウ</t>
    </rPh>
    <phoneticPr fontId="5"/>
  </si>
  <si>
    <t>官房</t>
  </si>
  <si>
    <t>落札率については、予定価格が類推される恐れがあることから非公表としている。</t>
    <phoneticPr fontId="5"/>
  </si>
  <si>
    <t>-</t>
  </si>
  <si>
    <t>-</t>
    <phoneticPr fontId="5"/>
  </si>
  <si>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</si>
  <si>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</si>
  <si>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</si>
  <si>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</si>
  <si>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システム整備について、スケジュールの見直しにより、全体の開発期間が当初よりも延伸したため、繰り越すこととなった。</t>
    <phoneticPr fontId="5"/>
  </si>
  <si>
    <t>社会保障・税番号システムの整備及び運用（情報通信技術調達等適正・効率化推進費）</t>
    <rPh sb="15" eb="16">
      <t>オヨ</t>
    </rPh>
    <rPh sb="17" eb="19">
      <t>ウンヨウ</t>
    </rPh>
    <rPh sb="20" eb="22">
      <t>ジョウホウ</t>
    </rPh>
    <rPh sb="22" eb="24">
      <t>ツウシン</t>
    </rPh>
    <rPh sb="24" eb="26">
      <t>ギジュツ</t>
    </rPh>
    <rPh sb="26" eb="28">
      <t>チョウタツ</t>
    </rPh>
    <rPh sb="28" eb="29">
      <t>トウ</t>
    </rPh>
    <rPh sb="29" eb="31">
      <t>テキセイ</t>
    </rPh>
    <rPh sb="32" eb="35">
      <t>コウリツカ</t>
    </rPh>
    <rPh sb="35" eb="37">
      <t>スイシン</t>
    </rPh>
    <rPh sb="37" eb="3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</si>
</sst>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3"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3"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38"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xdr:colOff>
      <xdr:row>101</xdr:row>
      <xdr:rowOff>0</xdr:rowOff>
    </xdr:from>
    <xdr:to>
      <xdr:col>24</xdr:col>
      <xdr:colOff>19050</xdr:colOff>
      <xdr:row>102</xdr:row>
      <xdr:rowOff>257175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219325" y="45053250"/>
          <a:ext cx="2600325" cy="6096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４，１１４百万円</a:t>
          </a:r>
        </a:p>
      </xdr:txBody>
    </xdr:sp>
    <xdr:clientData/>
  </xdr:twoCellAnchor>
  <xdr:twoCellAnchor>
    <xdr:from>
      <xdr:col>11</xdr:col>
      <xdr:colOff>0</xdr:colOff>
      <xdr:row>102</xdr:row>
      <xdr:rowOff>276225</xdr:rowOff>
    </xdr:from>
    <xdr:to>
      <xdr:col>24</xdr:col>
      <xdr:colOff>0</xdr:colOff>
      <xdr:row>104</xdr:row>
      <xdr:rowOff>47889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2200275" y="45681900"/>
          <a:ext cx="2600325" cy="476514"/>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マイナポータルの整備・運用に係る経費</a:t>
          </a:r>
        </a:p>
      </xdr:txBody>
    </xdr:sp>
    <xdr:clientData/>
  </xdr:twoCellAnchor>
  <xdr:twoCellAnchor>
    <xdr:from>
      <xdr:col>26</xdr:col>
      <xdr:colOff>19049</xdr:colOff>
      <xdr:row>103</xdr:row>
      <xdr:rowOff>247650</xdr:rowOff>
    </xdr:from>
    <xdr:to>
      <xdr:col>47</xdr:col>
      <xdr:colOff>76200</xdr:colOff>
      <xdr:row>106</xdr:row>
      <xdr:rowOff>177716</xdr:rowOff>
    </xdr:to>
    <xdr:grpSp>
      <xdr:nvGrpSpPr>
        <xdr:cNvPr id="6" name="グループ化 61">
          <a:extLst>
            <a:ext uri="{FF2B5EF4-FFF2-40B4-BE49-F238E27FC236}">
              <a16:creationId xmlns:a16="http://schemas.microsoft.com/office/drawing/2014/main" id="{00000000-0008-0000-0000-000006000000}"/>
            </a:ext>
          </a:extLst>
        </xdr:cNvPr>
        <xdr:cNvGrpSpPr>
          <a:grpSpLocks noChangeAspect="1"/>
        </xdr:cNvGrpSpPr>
      </xdr:nvGrpSpPr>
      <xdr:grpSpPr bwMode="auto">
        <a:xfrm>
          <a:off x="4830535" y="45880564"/>
          <a:ext cx="3943351" cy="996866"/>
          <a:chOff x="5018557" y="7277194"/>
          <a:chExt cx="6044945" cy="1168129"/>
        </a:xfrm>
      </xdr:grpSpPr>
      <xdr:grpSp>
        <xdr:nvGrpSpPr>
          <xdr:cNvPr id="7" name="グループ化 62">
            <a:extLst>
              <a:ext uri="{FF2B5EF4-FFF2-40B4-BE49-F238E27FC236}">
                <a16:creationId xmlns:a16="http://schemas.microsoft.com/office/drawing/2014/main" id="{00000000-0008-0000-0000-000007000000}"/>
              </a:ext>
            </a:extLst>
          </xdr:cNvPr>
          <xdr:cNvGrpSpPr>
            <a:grpSpLocks/>
          </xdr:cNvGrpSpPr>
        </xdr:nvGrpSpPr>
        <xdr:grpSpPr bwMode="auto">
          <a:xfrm>
            <a:off x="5018557" y="7572513"/>
            <a:ext cx="6044945" cy="872810"/>
            <a:chOff x="2752722" y="2396833"/>
            <a:chExt cx="3308511" cy="888237"/>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52725" y="2396833"/>
              <a:ext cx="1586640" cy="5009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solidFill>
                    <a:schemeClr val="dk1"/>
                  </a:solidFill>
                  <a:effectLst/>
                  <a:latin typeface="+mn-ea"/>
                  <a:ea typeface="+mn-ea"/>
                  <a:cs typeface="+mn-cs"/>
                </a:rPr>
                <a:t>A</a:t>
              </a:r>
              <a:r>
                <a:rPr kumimoji="1" lang="ja-JP" altLang="ja-JP" sz="900">
                  <a:solidFill>
                    <a:schemeClr val="dk1"/>
                  </a:solidFill>
                  <a:effectLst/>
                  <a:latin typeface="+mn-ea"/>
                  <a:ea typeface="+mn-ea"/>
                  <a:cs typeface="+mn-cs"/>
                </a:rPr>
                <a:t>．民間会社</a:t>
              </a:r>
              <a:r>
                <a:rPr kumimoji="1" lang="ja-JP" altLang="en-US" sz="900">
                  <a:solidFill>
                    <a:schemeClr val="dk1"/>
                  </a:solidFill>
                  <a:effectLst/>
                  <a:latin typeface="+mn-ea"/>
                  <a:ea typeface="+mn-ea"/>
                  <a:cs typeface="+mn-cs"/>
                </a:rPr>
                <a:t>　　２，２６０</a:t>
              </a:r>
              <a:r>
                <a:rPr kumimoji="1" lang="ja-JP" altLang="ja-JP" sz="900">
                  <a:solidFill>
                    <a:schemeClr val="dk1"/>
                  </a:solidFill>
                  <a:effectLst/>
                  <a:latin typeface="+mn-ea"/>
                  <a:ea typeface="+mn-ea"/>
                  <a:cs typeface="+mn-cs"/>
                </a:rPr>
                <a:t>百万円</a:t>
              </a:r>
              <a:endParaRPr kumimoji="1" lang="en-US" altLang="ja-JP" sz="900">
                <a:solidFill>
                  <a:schemeClr val="dk1"/>
                </a:solidFill>
                <a:effectLst/>
                <a:latin typeface="+mn-ea"/>
                <a:ea typeface="+mn-ea"/>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52722" y="3009044"/>
              <a:ext cx="3308511" cy="27602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情報提供等記録開示システムの再構築及び同システム等のサービス提供</a:t>
              </a:r>
              <a:endParaRPr kumimoji="1" lang="en-US" altLang="ja-JP" sz="900">
                <a:latin typeface="+mn-ea"/>
                <a:ea typeface="+mn-ea"/>
              </a:endParaRPr>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18563" y="7277194"/>
            <a:ext cx="2740809" cy="28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26</xdr:col>
      <xdr:colOff>9525</xdr:colOff>
      <xdr:row>107</xdr:row>
      <xdr:rowOff>304800</xdr:rowOff>
    </xdr:from>
    <xdr:to>
      <xdr:col>46</xdr:col>
      <xdr:colOff>161925</xdr:colOff>
      <xdr:row>110</xdr:row>
      <xdr:rowOff>234866</xdr:rowOff>
    </xdr:to>
    <xdr:grpSp>
      <xdr:nvGrpSpPr>
        <xdr:cNvPr id="11" name="グループ化 61">
          <a:extLst>
            <a:ext uri="{FF2B5EF4-FFF2-40B4-BE49-F238E27FC236}">
              <a16:creationId xmlns:a16="http://schemas.microsoft.com/office/drawing/2014/main" id="{00000000-0008-0000-0000-00000B000000}"/>
            </a:ext>
          </a:extLst>
        </xdr:cNvPr>
        <xdr:cNvGrpSpPr>
          <a:grpSpLocks noChangeAspect="1"/>
        </xdr:cNvGrpSpPr>
      </xdr:nvGrpSpPr>
      <xdr:grpSpPr bwMode="auto">
        <a:xfrm>
          <a:off x="4821011" y="47352857"/>
          <a:ext cx="3853543" cy="1007752"/>
          <a:chOff x="5018559" y="7277194"/>
          <a:chExt cx="5894875" cy="1168129"/>
        </a:xfrm>
      </xdr:grpSpPr>
      <xdr:grpSp>
        <xdr:nvGrpSpPr>
          <xdr:cNvPr id="12" name="グループ化 62">
            <a:extLst>
              <a:ext uri="{FF2B5EF4-FFF2-40B4-BE49-F238E27FC236}">
                <a16:creationId xmlns:a16="http://schemas.microsoft.com/office/drawing/2014/main" id="{00000000-0008-0000-0000-00000C000000}"/>
              </a:ext>
            </a:extLst>
          </xdr:cNvPr>
          <xdr:cNvGrpSpPr>
            <a:grpSpLocks/>
          </xdr:cNvGrpSpPr>
        </xdr:nvGrpSpPr>
        <xdr:grpSpPr bwMode="auto">
          <a:xfrm>
            <a:off x="5018559" y="7572513"/>
            <a:ext cx="5894875" cy="872810"/>
            <a:chOff x="2752723" y="2396833"/>
            <a:chExt cx="3226375" cy="888237"/>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52725" y="2396833"/>
              <a:ext cx="1586640" cy="5009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．民間会社</a:t>
              </a:r>
              <a:r>
                <a:rPr kumimoji="1" lang="ja-JP" altLang="en-US" sz="900">
                  <a:solidFill>
                    <a:schemeClr val="dk1"/>
                  </a:solidFill>
                  <a:effectLst/>
                  <a:latin typeface="+mn-ea"/>
                  <a:ea typeface="+mn-ea"/>
                  <a:cs typeface="+mn-cs"/>
                </a:rPr>
                <a:t>　　６９５</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752723" y="3009044"/>
              <a:ext cx="3226375" cy="27602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マイナポータルを活用したサービス検索・電子申請機能等の提供</a:t>
              </a:r>
              <a:endParaRPr kumimoji="1" lang="en-US" altLang="ja-JP" sz="900">
                <a:latin typeface="+mn-ea"/>
                <a:ea typeface="+mn-ea"/>
              </a:endParaRPr>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18563" y="7277194"/>
            <a:ext cx="2740809" cy="28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25</xdr:col>
      <xdr:colOff>152400</xdr:colOff>
      <xdr:row>111</xdr:row>
      <xdr:rowOff>238125</xdr:rowOff>
    </xdr:from>
    <xdr:to>
      <xdr:col>49</xdr:col>
      <xdr:colOff>28575</xdr:colOff>
      <xdr:row>114</xdr:row>
      <xdr:rowOff>168394</xdr:rowOff>
    </xdr:to>
    <xdr:grpSp>
      <xdr:nvGrpSpPr>
        <xdr:cNvPr id="16" name="グループ化 16">
          <a:extLst>
            <a:ext uri="{FF2B5EF4-FFF2-40B4-BE49-F238E27FC236}">
              <a16:creationId xmlns:a16="http://schemas.microsoft.com/office/drawing/2014/main" id="{00000000-0008-0000-0000-000010000000}"/>
            </a:ext>
          </a:extLst>
        </xdr:cNvPr>
        <xdr:cNvGrpSpPr>
          <a:grpSpLocks noChangeAspect="1"/>
        </xdr:cNvGrpSpPr>
      </xdr:nvGrpSpPr>
      <xdr:grpSpPr bwMode="auto">
        <a:xfrm>
          <a:off x="4778829" y="48723096"/>
          <a:ext cx="4317546" cy="997069"/>
          <a:chOff x="5020235" y="5664677"/>
          <a:chExt cx="6562124" cy="1059680"/>
        </a:xfrm>
      </xdr:grpSpPr>
      <xdr:grpSp>
        <xdr:nvGrpSpPr>
          <xdr:cNvPr id="17" name="グループ化 17">
            <a:extLst>
              <a:ext uri="{FF2B5EF4-FFF2-40B4-BE49-F238E27FC236}">
                <a16:creationId xmlns:a16="http://schemas.microsoft.com/office/drawing/2014/main" id="{00000000-0008-0000-0000-000011000000}"/>
              </a:ext>
            </a:extLst>
          </xdr:cNvPr>
          <xdr:cNvGrpSpPr>
            <a:grpSpLocks/>
          </xdr:cNvGrpSpPr>
        </xdr:nvGrpSpPr>
        <xdr:grpSpPr bwMode="auto">
          <a:xfrm>
            <a:off x="5072846" y="5918577"/>
            <a:ext cx="6509513" cy="805780"/>
            <a:chOff x="2783461" y="2266281"/>
            <a:chExt cx="3562779" cy="820014"/>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a:spLocks noChangeAspect="1"/>
            </xdr:cNvSpPr>
          </xdr:nvSpPr>
          <xdr:spPr>
            <a:xfrm>
              <a:off x="2797445" y="2266281"/>
              <a:ext cx="1540050" cy="49997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C</a:t>
              </a:r>
              <a:r>
                <a:rPr kumimoji="1" lang="ja-JP" altLang="en-US" sz="900">
                  <a:latin typeface="+mn-ea"/>
                  <a:ea typeface="+mn-ea"/>
                </a:rPr>
                <a:t>．民間会社　　４１４百万円</a:t>
              </a:r>
              <a:endParaRPr kumimoji="1" lang="en-US" altLang="ja-JP" sz="900">
                <a:latin typeface="+mn-ea"/>
                <a:ea typeface="+mn-ea"/>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783461" y="2806059"/>
              <a:ext cx="3562779" cy="28023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a:effectLst/>
                </a:rPr>
                <a:t>「マイナポータルを活用したサービス検索・電子申請機能等の提供」に係る追加開発等業務</a:t>
              </a:r>
              <a:endParaRPr lang="en-US" altLang="ja-JP" sz="900">
                <a:effectLst/>
                <a:latin typeface="+mn-ea"/>
                <a:ea typeface="+mn-ea"/>
              </a:endParaRPr>
            </a:p>
          </xdr:txBody>
        </xdr:sp>
      </xdr:grp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020235" y="5664677"/>
            <a:ext cx="2683540" cy="28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25</xdr:col>
      <xdr:colOff>142874</xdr:colOff>
      <xdr:row>115</xdr:row>
      <xdr:rowOff>285748</xdr:rowOff>
    </xdr:from>
    <xdr:to>
      <xdr:col>41</xdr:col>
      <xdr:colOff>142873</xdr:colOff>
      <xdr:row>117</xdr:row>
      <xdr:rowOff>257174</xdr:rowOff>
    </xdr:to>
    <xdr:grpSp>
      <xdr:nvGrpSpPr>
        <xdr:cNvPr id="21" name="グループ化 16">
          <a:extLst>
            <a:ext uri="{FF2B5EF4-FFF2-40B4-BE49-F238E27FC236}">
              <a16:creationId xmlns:a16="http://schemas.microsoft.com/office/drawing/2014/main" id="{00000000-0008-0000-0000-000015000000}"/>
            </a:ext>
          </a:extLst>
        </xdr:cNvPr>
        <xdr:cNvGrpSpPr>
          <a:grpSpLocks noChangeAspect="1"/>
        </xdr:cNvGrpSpPr>
      </xdr:nvGrpSpPr>
      <xdr:grpSpPr bwMode="auto">
        <a:xfrm>
          <a:off x="4769303" y="50196748"/>
          <a:ext cx="2960913" cy="994683"/>
          <a:chOff x="5014447" y="5664677"/>
          <a:chExt cx="4480111" cy="1062960"/>
        </a:xfrm>
      </xdr:grpSpPr>
      <xdr:grpSp>
        <xdr:nvGrpSpPr>
          <xdr:cNvPr id="22" name="グループ化 17">
            <a:extLst>
              <a:ext uri="{FF2B5EF4-FFF2-40B4-BE49-F238E27FC236}">
                <a16:creationId xmlns:a16="http://schemas.microsoft.com/office/drawing/2014/main" id="{00000000-0008-0000-0000-000016000000}"/>
              </a:ext>
            </a:extLst>
          </xdr:cNvPr>
          <xdr:cNvGrpSpPr>
            <a:grpSpLocks/>
          </xdr:cNvGrpSpPr>
        </xdr:nvGrpSpPr>
        <xdr:grpSpPr bwMode="auto">
          <a:xfrm>
            <a:off x="5014447" y="5918577"/>
            <a:ext cx="4480111" cy="809060"/>
            <a:chOff x="2751499" y="2266281"/>
            <a:chExt cx="2452050" cy="823352"/>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a:spLocks noChangeAspect="1"/>
            </xdr:cNvSpPr>
          </xdr:nvSpPr>
          <xdr:spPr>
            <a:xfrm>
              <a:off x="2797445" y="2266281"/>
              <a:ext cx="1540050" cy="49997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D</a:t>
              </a:r>
              <a:r>
                <a:rPr kumimoji="1" lang="ja-JP" altLang="en-US" sz="900">
                  <a:latin typeface="+mn-ea"/>
                  <a:ea typeface="+mn-ea"/>
                </a:rPr>
                <a:t>．民間会社　　３４５百万円</a:t>
              </a:r>
              <a:endParaRPr kumimoji="1" lang="en-US" altLang="ja-JP" sz="900">
                <a:latin typeface="+mn-ea"/>
                <a:ea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751499" y="2806059"/>
              <a:ext cx="2452050" cy="283574"/>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a:effectLst/>
                </a:rPr>
                <a:t>マイナポータル用端末の保守・運用</a:t>
              </a:r>
            </a:p>
          </xdr:txBody>
        </xdr:sp>
      </xdr:grp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020235" y="5664677"/>
            <a:ext cx="2683540" cy="28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26</xdr:col>
      <xdr:colOff>9525</xdr:colOff>
      <xdr:row>118</xdr:row>
      <xdr:rowOff>114299</xdr:rowOff>
    </xdr:from>
    <xdr:to>
      <xdr:col>44</xdr:col>
      <xdr:colOff>133351</xdr:colOff>
      <xdr:row>121</xdr:row>
      <xdr:rowOff>114301</xdr:rowOff>
    </xdr:to>
    <xdr:grpSp>
      <xdr:nvGrpSpPr>
        <xdr:cNvPr id="26" name="グループ化 25">
          <a:extLst>
            <a:ext uri="{FF2B5EF4-FFF2-40B4-BE49-F238E27FC236}">
              <a16:creationId xmlns:a16="http://schemas.microsoft.com/office/drawing/2014/main" id="{00000000-0008-0000-0000-00001A000000}"/>
            </a:ext>
          </a:extLst>
        </xdr:cNvPr>
        <xdr:cNvGrpSpPr>
          <a:grpSpLocks noChangeAspect="1"/>
        </xdr:cNvGrpSpPr>
      </xdr:nvGrpSpPr>
      <xdr:grpSpPr bwMode="auto">
        <a:xfrm>
          <a:off x="4821011" y="51712585"/>
          <a:ext cx="3454854" cy="1262745"/>
          <a:chOff x="5018562" y="7292255"/>
          <a:chExt cx="5229739" cy="1448473"/>
        </a:xfrm>
      </xdr:grpSpPr>
      <xdr:grpSp>
        <xdr:nvGrpSpPr>
          <xdr:cNvPr id="27" name="グループ化 26">
            <a:extLst>
              <a:ext uri="{FF2B5EF4-FFF2-40B4-BE49-F238E27FC236}">
                <a16:creationId xmlns:a16="http://schemas.microsoft.com/office/drawing/2014/main" id="{00000000-0008-0000-0000-00001B000000}"/>
              </a:ext>
            </a:extLst>
          </xdr:cNvPr>
          <xdr:cNvGrpSpPr>
            <a:grpSpLocks/>
          </xdr:cNvGrpSpPr>
        </xdr:nvGrpSpPr>
        <xdr:grpSpPr bwMode="auto">
          <a:xfrm>
            <a:off x="5018562" y="7558447"/>
            <a:ext cx="5229739" cy="1182281"/>
            <a:chOff x="2752725" y="2382509"/>
            <a:chExt cx="2862333" cy="1203172"/>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E</a:t>
              </a:r>
              <a:r>
                <a:rPr kumimoji="1" lang="ja-JP" altLang="en-US" sz="900">
                  <a:latin typeface="+mn-ea"/>
                  <a:ea typeface="+mn-ea"/>
                </a:rPr>
                <a:t>．民間会社　　２７８</a:t>
              </a:r>
              <a:r>
                <a:rPr kumimoji="1" lang="ja-JP" altLang="en-US" sz="900"/>
                <a:t>百万円</a:t>
              </a:r>
              <a:endParaRPr kumimoji="1" lang="en-US" altLang="ja-JP" sz="900"/>
            </a:p>
          </xdr:txBody>
        </xdr:sp>
        <xdr:sp macro="" textlink="">
          <xdr:nvSpPr>
            <xdr:cNvPr id="30" name="大かっこ 29">
              <a:extLst>
                <a:ext uri="{FF2B5EF4-FFF2-40B4-BE49-F238E27FC236}">
                  <a16:creationId xmlns:a16="http://schemas.microsoft.com/office/drawing/2014/main" id="{00000000-0008-0000-0000-00001E000000}"/>
                </a:ext>
              </a:extLst>
            </xdr:cNvPr>
            <xdr:cNvSpPr>
              <a:spLocks noChangeAspect="1"/>
            </xdr:cNvSpPr>
          </xdr:nvSpPr>
          <xdr:spPr>
            <a:xfrm>
              <a:off x="2759856" y="2943940"/>
              <a:ext cx="2855202" cy="641741"/>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マイナポータルを活用した法人設立等各種ワンストップサービスに係る</a:t>
              </a:r>
              <a:r>
                <a:rPr kumimoji="1" lang="en-US" altLang="ja-JP" sz="900">
                  <a:solidFill>
                    <a:schemeClr val="tx1"/>
                  </a:solidFill>
                  <a:effectLst/>
                  <a:latin typeface="+mn-lt"/>
                  <a:ea typeface="+mn-ea"/>
                  <a:cs typeface="+mn-cs"/>
                </a:rPr>
                <a:t>API</a:t>
              </a:r>
              <a:r>
                <a:rPr kumimoji="1" lang="ja-JP" altLang="ja-JP" sz="900">
                  <a:solidFill>
                    <a:schemeClr val="tx1"/>
                  </a:solidFill>
                  <a:effectLst/>
                  <a:latin typeface="+mn-lt"/>
                  <a:ea typeface="+mn-ea"/>
                  <a:cs typeface="+mn-cs"/>
                </a:rPr>
                <a:t>連携機能の提供に係る設計・開発等業務</a:t>
              </a:r>
              <a:endParaRPr lang="ja-JP" altLang="ja-JP" sz="900">
                <a:effectLst/>
              </a:endParaRPr>
            </a:p>
            <a:p>
              <a:pPr algn="l"/>
              <a:endParaRPr lang="en-US" altLang="ja-JP" sz="900">
                <a:solidFill>
                  <a:sysClr val="windowText" lastClr="000000"/>
                </a:solidFill>
                <a:effectLst/>
                <a:latin typeface="+mn-lt"/>
                <a:ea typeface="+mn-ea"/>
                <a:cs typeface="+mn-cs"/>
              </a:endParaRPr>
            </a:p>
          </xdr:txBody>
        </xdr:sp>
      </xdr:grp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018562" y="7292255"/>
            <a:ext cx="2717574" cy="29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26</xdr:col>
      <xdr:colOff>19050</xdr:colOff>
      <xdr:row>121</xdr:row>
      <xdr:rowOff>133346</xdr:rowOff>
    </xdr:from>
    <xdr:to>
      <xdr:col>46</xdr:col>
      <xdr:colOff>104773</xdr:colOff>
      <xdr:row>124</xdr:row>
      <xdr:rowOff>47621</xdr:rowOff>
    </xdr:to>
    <xdr:grpSp>
      <xdr:nvGrpSpPr>
        <xdr:cNvPr id="31" name="グループ化 48">
          <a:extLst>
            <a:ext uri="{FF2B5EF4-FFF2-40B4-BE49-F238E27FC236}">
              <a16:creationId xmlns:a16="http://schemas.microsoft.com/office/drawing/2014/main" id="{00000000-0008-0000-0000-00001F000000}"/>
            </a:ext>
          </a:extLst>
        </xdr:cNvPr>
        <xdr:cNvGrpSpPr>
          <a:grpSpLocks noChangeAspect="1"/>
        </xdr:cNvGrpSpPr>
      </xdr:nvGrpSpPr>
      <xdr:grpSpPr bwMode="auto">
        <a:xfrm>
          <a:off x="4830536" y="52994375"/>
          <a:ext cx="3786866" cy="1057275"/>
          <a:chOff x="5020235" y="7267975"/>
          <a:chExt cx="4726390" cy="923547"/>
        </a:xfrm>
      </xdr:grpSpPr>
      <xdr:grpSp>
        <xdr:nvGrpSpPr>
          <xdr:cNvPr id="32" name="グループ化 50">
            <a:extLst>
              <a:ext uri="{FF2B5EF4-FFF2-40B4-BE49-F238E27FC236}">
                <a16:creationId xmlns:a16="http://schemas.microsoft.com/office/drawing/2014/main" id="{00000000-0008-0000-0000-000020000000}"/>
              </a:ext>
            </a:extLst>
          </xdr:cNvPr>
          <xdr:cNvGrpSpPr>
            <a:grpSpLocks/>
          </xdr:cNvGrpSpPr>
        </xdr:nvGrpSpPr>
        <xdr:grpSpPr bwMode="auto">
          <a:xfrm>
            <a:off x="5042331" y="7524940"/>
            <a:ext cx="4704294" cy="666582"/>
            <a:chOff x="2765739" y="2348394"/>
            <a:chExt cx="2574750" cy="678359"/>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a:spLocks noChangeAspect="1"/>
            </xdr:cNvSpPr>
          </xdr:nvSpPr>
          <xdr:spPr>
            <a:xfrm>
              <a:off x="2765739" y="2348394"/>
              <a:ext cx="1312300" cy="424344"/>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j-ea"/>
                  <a:ea typeface="+mj-ea"/>
                </a:rPr>
                <a:t>F</a:t>
              </a:r>
              <a:r>
                <a:rPr kumimoji="1" lang="ja-JP" altLang="en-US" sz="900">
                  <a:latin typeface="+mj-ea"/>
                  <a:ea typeface="+mj-ea"/>
                </a:rPr>
                <a:t>．民間</a:t>
              </a:r>
              <a:r>
                <a:rPr kumimoji="1" lang="ja-JP" altLang="en-US" sz="900"/>
                <a:t>会社　</a:t>
              </a:r>
              <a:r>
                <a:rPr kumimoji="1" lang="ja-JP" altLang="en-US" sz="900">
                  <a:solidFill>
                    <a:sysClr val="windowText" lastClr="000000"/>
                  </a:solidFill>
                </a:rPr>
                <a:t>　８６百万円</a:t>
              </a:r>
              <a:endParaRPr kumimoji="1" lang="en-US" altLang="ja-JP" sz="900">
                <a:solidFill>
                  <a:sysClr val="windowText" lastClr="000000"/>
                </a:solidFill>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766183" y="2806621"/>
              <a:ext cx="2574306" cy="22013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企業保有情報の新しい提出方法に係る調査及び導入支援</a:t>
              </a:r>
              <a:endParaRPr lang="ja-JP" altLang="ja-JP" sz="1050">
                <a:effectLst/>
              </a:endParaRPr>
            </a:p>
            <a:p>
              <a:pPr algn="l">
                <a:lnSpc>
                  <a:spcPts val="1000"/>
                </a:lnSpc>
              </a:pPr>
              <a:endParaRPr kumimoji="1" lang="ja-JP" altLang="en-US" sz="900">
                <a:latin typeface="+mn-ea"/>
                <a:ea typeface="+mn-ea"/>
              </a:endParaRPr>
            </a:p>
          </xdr:txBody>
        </xdr:sp>
      </xdr:grp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020235" y="7267975"/>
            <a:ext cx="2055160" cy="284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17</xdr:col>
      <xdr:colOff>0</xdr:colOff>
      <xdr:row>105</xdr:row>
      <xdr:rowOff>0</xdr:rowOff>
    </xdr:from>
    <xdr:to>
      <xdr:col>25</xdr:col>
      <xdr:colOff>104775</xdr:colOff>
      <xdr:row>109</xdr:row>
      <xdr:rowOff>9525</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a:off x="3400425" y="46462950"/>
          <a:ext cx="1704975" cy="1419225"/>
        </a:xfrm>
        <a:prstGeom prst="bentConnector3">
          <a:avLst>
            <a:gd name="adj1" fmla="val 279"/>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108</xdr:row>
      <xdr:rowOff>342900</xdr:rowOff>
    </xdr:from>
    <xdr:to>
      <xdr:col>25</xdr:col>
      <xdr:colOff>95250</xdr:colOff>
      <xdr:row>113</xdr:row>
      <xdr:rowOff>0</xdr:rowOff>
    </xdr:to>
    <xdr:cxnSp macro="">
      <xdr:nvCxnSpPr>
        <xdr:cNvPr id="39" name="カギ線コネクタ 38">
          <a:extLst>
            <a:ext uri="{FF2B5EF4-FFF2-40B4-BE49-F238E27FC236}">
              <a16:creationId xmlns:a16="http://schemas.microsoft.com/office/drawing/2014/main" id="{00000000-0008-0000-0000-000027000000}"/>
            </a:ext>
          </a:extLst>
        </xdr:cNvPr>
        <xdr:cNvCxnSpPr/>
      </xdr:nvCxnSpPr>
      <xdr:spPr>
        <a:xfrm>
          <a:off x="3390900" y="47863125"/>
          <a:ext cx="1704975" cy="1419225"/>
        </a:xfrm>
        <a:prstGeom prst="bentConnector3">
          <a:avLst>
            <a:gd name="adj1" fmla="val 279"/>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113</xdr:row>
      <xdr:rowOff>9525</xdr:rowOff>
    </xdr:from>
    <xdr:to>
      <xdr:col>25</xdr:col>
      <xdr:colOff>95250</xdr:colOff>
      <xdr:row>116</xdr:row>
      <xdr:rowOff>371475</xdr:rowOff>
    </xdr:to>
    <xdr:cxnSp macro="">
      <xdr:nvCxnSpPr>
        <xdr:cNvPr id="40" name="カギ線コネクタ 39">
          <a:extLst>
            <a:ext uri="{FF2B5EF4-FFF2-40B4-BE49-F238E27FC236}">
              <a16:creationId xmlns:a16="http://schemas.microsoft.com/office/drawing/2014/main" id="{00000000-0008-0000-0000-000028000000}"/>
            </a:ext>
          </a:extLst>
        </xdr:cNvPr>
        <xdr:cNvCxnSpPr/>
      </xdr:nvCxnSpPr>
      <xdr:spPr>
        <a:xfrm>
          <a:off x="3390900" y="49291875"/>
          <a:ext cx="1704975" cy="1419225"/>
        </a:xfrm>
        <a:prstGeom prst="bentConnector3">
          <a:avLst>
            <a:gd name="adj1" fmla="val 279"/>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116</xdr:row>
      <xdr:rowOff>228600</xdr:rowOff>
    </xdr:from>
    <xdr:to>
      <xdr:col>25</xdr:col>
      <xdr:colOff>95250</xdr:colOff>
      <xdr:row>118</xdr:row>
      <xdr:rowOff>523875</xdr:rowOff>
    </xdr:to>
    <xdr:cxnSp macro="">
      <xdr:nvCxnSpPr>
        <xdr:cNvPr id="41" name="カギ線コネクタ 40">
          <a:extLst>
            <a:ext uri="{FF2B5EF4-FFF2-40B4-BE49-F238E27FC236}">
              <a16:creationId xmlns:a16="http://schemas.microsoft.com/office/drawing/2014/main" id="{00000000-0008-0000-0000-000029000000}"/>
            </a:ext>
          </a:extLst>
        </xdr:cNvPr>
        <xdr:cNvCxnSpPr/>
      </xdr:nvCxnSpPr>
      <xdr:spPr>
        <a:xfrm>
          <a:off x="3390900" y="50568225"/>
          <a:ext cx="1704975" cy="1628775"/>
        </a:xfrm>
        <a:prstGeom prst="bentConnector3">
          <a:avLst>
            <a:gd name="adj1" fmla="val 279"/>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118</xdr:row>
      <xdr:rowOff>523875</xdr:rowOff>
    </xdr:from>
    <xdr:to>
      <xdr:col>25</xdr:col>
      <xdr:colOff>142875</xdr:colOff>
      <xdr:row>122</xdr:row>
      <xdr:rowOff>209550</xdr:rowOff>
    </xdr:to>
    <xdr:cxnSp macro="">
      <xdr:nvCxnSpPr>
        <xdr:cNvPr id="44" name="カギ線コネクタ 43">
          <a:extLst>
            <a:ext uri="{FF2B5EF4-FFF2-40B4-BE49-F238E27FC236}">
              <a16:creationId xmlns:a16="http://schemas.microsoft.com/office/drawing/2014/main" id="{00000000-0008-0000-0000-00002C000000}"/>
            </a:ext>
          </a:extLst>
        </xdr:cNvPr>
        <xdr:cNvCxnSpPr/>
      </xdr:nvCxnSpPr>
      <xdr:spPr>
        <a:xfrm>
          <a:off x="3400425" y="52197000"/>
          <a:ext cx="1743075" cy="1400175"/>
        </a:xfrm>
        <a:prstGeom prst="bentConnector3">
          <a:avLst>
            <a:gd name="adj1" fmla="val -273"/>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100</xdr:row>
      <xdr:rowOff>254000</xdr:rowOff>
    </xdr:from>
    <xdr:to>
      <xdr:col>24</xdr:col>
      <xdr:colOff>0</xdr:colOff>
      <xdr:row>100</xdr:row>
      <xdr:rowOff>866775</xdr:rowOff>
    </xdr:to>
    <xdr:sp macro="" textlink="">
      <xdr:nvSpPr>
        <xdr:cNvPr id="42" name="テキスト ボックス 41">
          <a:extLst>
            <a:ext uri="{FF2B5EF4-FFF2-40B4-BE49-F238E27FC236}">
              <a16:creationId xmlns:a16="http://schemas.microsoft.com/office/drawing/2014/main" id="{D2A6503A-9105-43CD-8761-6D5AE9CFA680}"/>
            </a:ext>
          </a:extLst>
        </xdr:cNvPr>
        <xdr:cNvSpPr txBox="1"/>
      </xdr:nvSpPr>
      <xdr:spPr bwMode="auto">
        <a:xfrm>
          <a:off x="2235200" y="43586400"/>
          <a:ext cx="2641600" cy="612775"/>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内閣官房</a:t>
          </a:r>
        </a:p>
      </xdr:txBody>
    </xdr:sp>
    <xdr:clientData/>
  </xdr:twoCellAnchor>
  <xdr:twoCellAnchor>
    <xdr:from>
      <xdr:col>18</xdr:col>
      <xdr:colOff>101600</xdr:colOff>
      <xdr:row>100</xdr:row>
      <xdr:rowOff>952500</xdr:rowOff>
    </xdr:from>
    <xdr:to>
      <xdr:col>23</xdr:col>
      <xdr:colOff>127000</xdr:colOff>
      <xdr:row>100</xdr:row>
      <xdr:rowOff>1257300</xdr:rowOff>
    </xdr:to>
    <xdr:sp macro="" textlink="">
      <xdr:nvSpPr>
        <xdr:cNvPr id="43" name="大かっこ 42">
          <a:extLst>
            <a:ext uri="{FF2B5EF4-FFF2-40B4-BE49-F238E27FC236}">
              <a16:creationId xmlns:a16="http://schemas.microsoft.com/office/drawing/2014/main" id="{5280FD0C-AEB6-479E-9AC6-C8B052C2DDE1}"/>
            </a:ext>
          </a:extLst>
        </xdr:cNvPr>
        <xdr:cNvSpPr/>
      </xdr:nvSpPr>
      <xdr:spPr bwMode="auto">
        <a:xfrm>
          <a:off x="3759200" y="44284900"/>
          <a:ext cx="1041400" cy="304800"/>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予算の移替え</a:t>
          </a:r>
        </a:p>
      </xdr:txBody>
    </xdr:sp>
    <xdr:clientData/>
  </xdr:twoCellAnchor>
  <xdr:twoCellAnchor>
    <xdr:from>
      <xdr:col>17</xdr:col>
      <xdr:colOff>101600</xdr:colOff>
      <xdr:row>100</xdr:row>
      <xdr:rowOff>866775</xdr:rowOff>
    </xdr:from>
    <xdr:to>
      <xdr:col>17</xdr:col>
      <xdr:colOff>101600</xdr:colOff>
      <xdr:row>100</xdr:row>
      <xdr:rowOff>1320800</xdr:rowOff>
    </xdr:to>
    <xdr:cxnSp macro="">
      <xdr:nvCxnSpPr>
        <xdr:cNvPr id="37" name="直線コネクタ 36">
          <a:extLst>
            <a:ext uri="{FF2B5EF4-FFF2-40B4-BE49-F238E27FC236}">
              <a16:creationId xmlns:a16="http://schemas.microsoft.com/office/drawing/2014/main" id="{FADFA9C5-7B02-41AC-BCC3-CB5A94AC4F33}"/>
            </a:ext>
          </a:extLst>
        </xdr:cNvPr>
        <xdr:cNvCxnSpPr>
          <a:endCxn id="42" idx="2"/>
        </xdr:cNvCxnSpPr>
      </xdr:nvCxnSpPr>
      <xdr:spPr>
        <a:xfrm flipV="1">
          <a:off x="3556000" y="44199175"/>
          <a:ext cx="0" cy="454025"/>
        </a:xfrm>
        <a:prstGeom prst="line">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8"/>
  <sheetViews>
    <sheetView tabSelected="1" view="pageBreakPreview" zoomScale="70" zoomScaleNormal="100"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8" t="s">
        <v>0</v>
      </c>
      <c r="Y2" s="68"/>
      <c r="Z2" s="45"/>
      <c r="AA2" s="45"/>
      <c r="AB2" s="45"/>
      <c r="AC2" s="45"/>
      <c r="AD2" s="133">
        <v>2021</v>
      </c>
      <c r="AE2" s="133"/>
      <c r="AF2" s="133"/>
      <c r="AG2" s="133"/>
      <c r="AH2" s="133"/>
      <c r="AI2" s="80" t="s">
        <v>270</v>
      </c>
      <c r="AJ2" s="133" t="s">
        <v>633</v>
      </c>
      <c r="AK2" s="133"/>
      <c r="AL2" s="133"/>
      <c r="AM2" s="133"/>
      <c r="AN2" s="80" t="s">
        <v>270</v>
      </c>
      <c r="AO2" s="133">
        <v>20</v>
      </c>
      <c r="AP2" s="133"/>
      <c r="AQ2" s="133"/>
      <c r="AR2" s="81" t="s">
        <v>571</v>
      </c>
      <c r="AS2" s="134">
        <v>7</v>
      </c>
      <c r="AT2" s="134"/>
      <c r="AU2" s="134"/>
      <c r="AV2" s="80" t="str">
        <f>IF(AW2="","","-")</f>
        <v/>
      </c>
      <c r="AW2" s="192"/>
      <c r="AX2" s="192"/>
    </row>
    <row r="3" spans="1:50" ht="21" customHeight="1" thickBot="1" x14ac:dyDescent="0.25">
      <c r="A3" s="292" t="s">
        <v>564</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3" t="s">
        <v>59</v>
      </c>
      <c r="AJ3" s="294" t="s">
        <v>141</v>
      </c>
      <c r="AK3" s="294"/>
      <c r="AL3" s="294"/>
      <c r="AM3" s="294"/>
      <c r="AN3" s="294"/>
      <c r="AO3" s="294"/>
      <c r="AP3" s="294"/>
      <c r="AQ3" s="294"/>
      <c r="AR3" s="294"/>
      <c r="AS3" s="294"/>
      <c r="AT3" s="294"/>
      <c r="AU3" s="294"/>
      <c r="AV3" s="294"/>
      <c r="AW3" s="294"/>
      <c r="AX3" s="24" t="s">
        <v>60</v>
      </c>
    </row>
    <row r="4" spans="1:50" ht="24.75" customHeight="1" x14ac:dyDescent="0.2">
      <c r="A4" s="505" t="s">
        <v>25</v>
      </c>
      <c r="B4" s="506"/>
      <c r="C4" s="506"/>
      <c r="D4" s="506"/>
      <c r="E4" s="506"/>
      <c r="F4" s="506"/>
      <c r="G4" s="481" t="s">
        <v>642</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572</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2">
      <c r="A5" s="491" t="s">
        <v>62</v>
      </c>
      <c r="B5" s="492"/>
      <c r="C5" s="492"/>
      <c r="D5" s="492"/>
      <c r="E5" s="492"/>
      <c r="F5" s="493"/>
      <c r="G5" s="323" t="s">
        <v>372</v>
      </c>
      <c r="H5" s="324"/>
      <c r="I5" s="324"/>
      <c r="J5" s="324"/>
      <c r="K5" s="324"/>
      <c r="L5" s="324"/>
      <c r="M5" s="325" t="s">
        <v>61</v>
      </c>
      <c r="N5" s="326"/>
      <c r="O5" s="326"/>
      <c r="P5" s="326"/>
      <c r="Q5" s="326"/>
      <c r="R5" s="327"/>
      <c r="S5" s="328" t="s">
        <v>372</v>
      </c>
      <c r="T5" s="324"/>
      <c r="U5" s="324"/>
      <c r="V5" s="324"/>
      <c r="W5" s="324"/>
      <c r="X5" s="329"/>
      <c r="Y5" s="497" t="s">
        <v>3</v>
      </c>
      <c r="Z5" s="498"/>
      <c r="AA5" s="498"/>
      <c r="AB5" s="498"/>
      <c r="AC5" s="498"/>
      <c r="AD5" s="499"/>
      <c r="AE5" s="500" t="s">
        <v>579</v>
      </c>
      <c r="AF5" s="500"/>
      <c r="AG5" s="500"/>
      <c r="AH5" s="500"/>
      <c r="AI5" s="500"/>
      <c r="AJ5" s="500"/>
      <c r="AK5" s="500"/>
      <c r="AL5" s="500"/>
      <c r="AM5" s="500"/>
      <c r="AN5" s="500"/>
      <c r="AO5" s="500"/>
      <c r="AP5" s="501"/>
      <c r="AQ5" s="502" t="s">
        <v>578</v>
      </c>
      <c r="AR5" s="503"/>
      <c r="AS5" s="503"/>
      <c r="AT5" s="503"/>
      <c r="AU5" s="503"/>
      <c r="AV5" s="503"/>
      <c r="AW5" s="503"/>
      <c r="AX5" s="504"/>
    </row>
    <row r="6" spans="1:50" ht="39" customHeight="1" x14ac:dyDescent="0.2">
      <c r="A6" s="507" t="s">
        <v>4</v>
      </c>
      <c r="B6" s="508"/>
      <c r="C6" s="508"/>
      <c r="D6" s="508"/>
      <c r="E6" s="508"/>
      <c r="F6" s="508"/>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67.5" customHeight="1" x14ac:dyDescent="0.2">
      <c r="A7" s="601" t="s">
        <v>22</v>
      </c>
      <c r="B7" s="602"/>
      <c r="C7" s="602"/>
      <c r="D7" s="602"/>
      <c r="E7" s="602"/>
      <c r="F7" s="603"/>
      <c r="G7" s="604" t="s">
        <v>574</v>
      </c>
      <c r="H7" s="605"/>
      <c r="I7" s="605"/>
      <c r="J7" s="605"/>
      <c r="K7" s="605"/>
      <c r="L7" s="605"/>
      <c r="M7" s="605"/>
      <c r="N7" s="605"/>
      <c r="O7" s="605"/>
      <c r="P7" s="605"/>
      <c r="Q7" s="605"/>
      <c r="R7" s="605"/>
      <c r="S7" s="605"/>
      <c r="T7" s="605"/>
      <c r="U7" s="605"/>
      <c r="V7" s="605"/>
      <c r="W7" s="605"/>
      <c r="X7" s="606"/>
      <c r="Y7" s="318" t="s">
        <v>256</v>
      </c>
      <c r="Z7" s="319"/>
      <c r="AA7" s="319"/>
      <c r="AB7" s="319"/>
      <c r="AC7" s="319"/>
      <c r="AD7" s="320"/>
      <c r="AE7" s="193" t="s">
        <v>575</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2">
      <c r="A8" s="601" t="s">
        <v>187</v>
      </c>
      <c r="B8" s="602"/>
      <c r="C8" s="602"/>
      <c r="D8" s="602"/>
      <c r="E8" s="602"/>
      <c r="F8" s="603"/>
      <c r="G8" s="148" t="str">
        <f>入力規則等!A27</f>
        <v>ＩＴ戦略</v>
      </c>
      <c r="H8" s="149"/>
      <c r="I8" s="149"/>
      <c r="J8" s="149"/>
      <c r="K8" s="149"/>
      <c r="L8" s="149"/>
      <c r="M8" s="149"/>
      <c r="N8" s="149"/>
      <c r="O8" s="149"/>
      <c r="P8" s="149"/>
      <c r="Q8" s="149"/>
      <c r="R8" s="149"/>
      <c r="S8" s="149"/>
      <c r="T8" s="149"/>
      <c r="U8" s="149"/>
      <c r="V8" s="149"/>
      <c r="W8" s="149"/>
      <c r="X8" s="150"/>
      <c r="Y8" s="330" t="s">
        <v>188</v>
      </c>
      <c r="Z8" s="331"/>
      <c r="AA8" s="331"/>
      <c r="AB8" s="331"/>
      <c r="AC8" s="331"/>
      <c r="AD8" s="332"/>
      <c r="AE8" s="449" t="str">
        <f>入力規則等!K13</f>
        <v>その他の事項経費</v>
      </c>
      <c r="AF8" s="149"/>
      <c r="AG8" s="149"/>
      <c r="AH8" s="149"/>
      <c r="AI8" s="149"/>
      <c r="AJ8" s="149"/>
      <c r="AK8" s="149"/>
      <c r="AL8" s="149"/>
      <c r="AM8" s="149"/>
      <c r="AN8" s="149"/>
      <c r="AO8" s="149"/>
      <c r="AP8" s="149"/>
      <c r="AQ8" s="149"/>
      <c r="AR8" s="149"/>
      <c r="AS8" s="149"/>
      <c r="AT8" s="149"/>
      <c r="AU8" s="149"/>
      <c r="AV8" s="149"/>
      <c r="AW8" s="149"/>
      <c r="AX8" s="450"/>
    </row>
    <row r="9" spans="1:50" ht="58.5" customHeight="1" x14ac:dyDescent="0.2">
      <c r="A9" s="105" t="s">
        <v>23</v>
      </c>
      <c r="B9" s="106"/>
      <c r="C9" s="106"/>
      <c r="D9" s="106"/>
      <c r="E9" s="106"/>
      <c r="F9" s="106"/>
      <c r="G9" s="333" t="s">
        <v>576</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5"/>
    </row>
    <row r="10" spans="1:50" ht="69" customHeight="1" x14ac:dyDescent="0.2">
      <c r="A10" s="451" t="s">
        <v>28</v>
      </c>
      <c r="B10" s="452"/>
      <c r="C10" s="452"/>
      <c r="D10" s="452"/>
      <c r="E10" s="452"/>
      <c r="F10" s="452"/>
      <c r="G10" s="436" t="s">
        <v>577</v>
      </c>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8"/>
    </row>
    <row r="11" spans="1:50" ht="42" customHeight="1" x14ac:dyDescent="0.2">
      <c r="A11" s="451" t="s">
        <v>5</v>
      </c>
      <c r="B11" s="452"/>
      <c r="C11" s="452"/>
      <c r="D11" s="452"/>
      <c r="E11" s="452"/>
      <c r="F11" s="528"/>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2">
      <c r="A12" s="99" t="s">
        <v>24</v>
      </c>
      <c r="B12" s="100"/>
      <c r="C12" s="100"/>
      <c r="D12" s="100"/>
      <c r="E12" s="100"/>
      <c r="F12" s="101"/>
      <c r="G12" s="442"/>
      <c r="H12" s="443"/>
      <c r="I12" s="443"/>
      <c r="J12" s="443"/>
      <c r="K12" s="443"/>
      <c r="L12" s="443"/>
      <c r="M12" s="443"/>
      <c r="N12" s="443"/>
      <c r="O12" s="443"/>
      <c r="P12" s="345" t="s">
        <v>257</v>
      </c>
      <c r="Q12" s="346"/>
      <c r="R12" s="346"/>
      <c r="S12" s="346"/>
      <c r="T12" s="346"/>
      <c r="U12" s="346"/>
      <c r="V12" s="347"/>
      <c r="W12" s="345" t="s">
        <v>275</v>
      </c>
      <c r="X12" s="346"/>
      <c r="Y12" s="346"/>
      <c r="Z12" s="346"/>
      <c r="AA12" s="346"/>
      <c r="AB12" s="346"/>
      <c r="AC12" s="347"/>
      <c r="AD12" s="345" t="s">
        <v>562</v>
      </c>
      <c r="AE12" s="346"/>
      <c r="AF12" s="346"/>
      <c r="AG12" s="346"/>
      <c r="AH12" s="346"/>
      <c r="AI12" s="346"/>
      <c r="AJ12" s="347"/>
      <c r="AK12" s="345" t="s">
        <v>565</v>
      </c>
      <c r="AL12" s="346"/>
      <c r="AM12" s="346"/>
      <c r="AN12" s="346"/>
      <c r="AO12" s="346"/>
      <c r="AP12" s="346"/>
      <c r="AQ12" s="347"/>
      <c r="AR12" s="345" t="s">
        <v>566</v>
      </c>
      <c r="AS12" s="346"/>
      <c r="AT12" s="346"/>
      <c r="AU12" s="346"/>
      <c r="AV12" s="346"/>
      <c r="AW12" s="346"/>
      <c r="AX12" s="453"/>
    </row>
    <row r="13" spans="1:50" ht="21" customHeight="1" x14ac:dyDescent="0.2">
      <c r="A13" s="102"/>
      <c r="B13" s="103"/>
      <c r="C13" s="103"/>
      <c r="D13" s="103"/>
      <c r="E13" s="103"/>
      <c r="F13" s="104"/>
      <c r="G13" s="454" t="s">
        <v>6</v>
      </c>
      <c r="H13" s="455"/>
      <c r="I13" s="446" t="s">
        <v>7</v>
      </c>
      <c r="J13" s="447"/>
      <c r="K13" s="447"/>
      <c r="L13" s="447"/>
      <c r="M13" s="447"/>
      <c r="N13" s="447"/>
      <c r="O13" s="448"/>
      <c r="P13" s="206" t="s">
        <v>270</v>
      </c>
      <c r="Q13" s="207"/>
      <c r="R13" s="207"/>
      <c r="S13" s="207"/>
      <c r="T13" s="207"/>
      <c r="U13" s="207"/>
      <c r="V13" s="208"/>
      <c r="W13" s="206" t="s">
        <v>270</v>
      </c>
      <c r="X13" s="207"/>
      <c r="Y13" s="207"/>
      <c r="Z13" s="207"/>
      <c r="AA13" s="207"/>
      <c r="AB13" s="207"/>
      <c r="AC13" s="208"/>
      <c r="AD13" s="206" t="s">
        <v>270</v>
      </c>
      <c r="AE13" s="207"/>
      <c r="AF13" s="207"/>
      <c r="AG13" s="207"/>
      <c r="AH13" s="207"/>
      <c r="AI13" s="207"/>
      <c r="AJ13" s="208"/>
      <c r="AK13" s="206" t="s">
        <v>270</v>
      </c>
      <c r="AL13" s="207"/>
      <c r="AM13" s="207"/>
      <c r="AN13" s="207"/>
      <c r="AO13" s="207"/>
      <c r="AP13" s="207"/>
      <c r="AQ13" s="208"/>
      <c r="AR13" s="138" t="s">
        <v>270</v>
      </c>
      <c r="AS13" s="139"/>
      <c r="AT13" s="139"/>
      <c r="AU13" s="139"/>
      <c r="AV13" s="139"/>
      <c r="AW13" s="139"/>
      <c r="AX13" s="211"/>
    </row>
    <row r="14" spans="1:50" ht="21" customHeight="1" x14ac:dyDescent="0.2">
      <c r="A14" s="102"/>
      <c r="B14" s="103"/>
      <c r="C14" s="103"/>
      <c r="D14" s="103"/>
      <c r="E14" s="103"/>
      <c r="F14" s="104"/>
      <c r="G14" s="456"/>
      <c r="H14" s="457"/>
      <c r="I14" s="336" t="s">
        <v>8</v>
      </c>
      <c r="J14" s="444"/>
      <c r="K14" s="444"/>
      <c r="L14" s="444"/>
      <c r="M14" s="444"/>
      <c r="N14" s="444"/>
      <c r="O14" s="445"/>
      <c r="P14" s="206" t="s">
        <v>270</v>
      </c>
      <c r="Q14" s="207"/>
      <c r="R14" s="207"/>
      <c r="S14" s="207"/>
      <c r="T14" s="207"/>
      <c r="U14" s="207"/>
      <c r="V14" s="208"/>
      <c r="W14" s="206" t="s">
        <v>270</v>
      </c>
      <c r="X14" s="207"/>
      <c r="Y14" s="207"/>
      <c r="Z14" s="207"/>
      <c r="AA14" s="207"/>
      <c r="AB14" s="207"/>
      <c r="AC14" s="208"/>
      <c r="AD14" s="206" t="s">
        <v>270</v>
      </c>
      <c r="AE14" s="207"/>
      <c r="AF14" s="207"/>
      <c r="AG14" s="207"/>
      <c r="AH14" s="207"/>
      <c r="AI14" s="207"/>
      <c r="AJ14" s="208"/>
      <c r="AK14" s="206" t="s">
        <v>270</v>
      </c>
      <c r="AL14" s="207"/>
      <c r="AM14" s="207"/>
      <c r="AN14" s="207"/>
      <c r="AO14" s="207"/>
      <c r="AP14" s="207"/>
      <c r="AQ14" s="208"/>
      <c r="AR14" s="401"/>
      <c r="AS14" s="401"/>
      <c r="AT14" s="401"/>
      <c r="AU14" s="401"/>
      <c r="AV14" s="401"/>
      <c r="AW14" s="401"/>
      <c r="AX14" s="402"/>
    </row>
    <row r="15" spans="1:50" ht="21" customHeight="1" x14ac:dyDescent="0.2">
      <c r="A15" s="102"/>
      <c r="B15" s="103"/>
      <c r="C15" s="103"/>
      <c r="D15" s="103"/>
      <c r="E15" s="103"/>
      <c r="F15" s="104"/>
      <c r="G15" s="456"/>
      <c r="H15" s="457"/>
      <c r="I15" s="336" t="s">
        <v>49</v>
      </c>
      <c r="J15" s="337"/>
      <c r="K15" s="337"/>
      <c r="L15" s="337"/>
      <c r="M15" s="337"/>
      <c r="N15" s="337"/>
      <c r="O15" s="338"/>
      <c r="P15" s="206" t="s">
        <v>270</v>
      </c>
      <c r="Q15" s="207"/>
      <c r="R15" s="207"/>
      <c r="S15" s="207"/>
      <c r="T15" s="207"/>
      <c r="U15" s="207"/>
      <c r="V15" s="208"/>
      <c r="W15" s="206" t="s">
        <v>270</v>
      </c>
      <c r="X15" s="207"/>
      <c r="Y15" s="207"/>
      <c r="Z15" s="207"/>
      <c r="AA15" s="207"/>
      <c r="AB15" s="207"/>
      <c r="AC15" s="208"/>
      <c r="AD15" s="206" t="s">
        <v>270</v>
      </c>
      <c r="AE15" s="207"/>
      <c r="AF15" s="207"/>
      <c r="AG15" s="207"/>
      <c r="AH15" s="207"/>
      <c r="AI15" s="207"/>
      <c r="AJ15" s="208"/>
      <c r="AK15" s="206">
        <v>3892</v>
      </c>
      <c r="AL15" s="207"/>
      <c r="AM15" s="207"/>
      <c r="AN15" s="207"/>
      <c r="AO15" s="207"/>
      <c r="AP15" s="207"/>
      <c r="AQ15" s="208"/>
      <c r="AR15" s="312" t="s">
        <v>270</v>
      </c>
      <c r="AS15" s="313"/>
      <c r="AT15" s="313"/>
      <c r="AU15" s="313"/>
      <c r="AV15" s="313"/>
      <c r="AW15" s="313"/>
      <c r="AX15" s="412"/>
    </row>
    <row r="16" spans="1:50" ht="21" customHeight="1" x14ac:dyDescent="0.2">
      <c r="A16" s="102"/>
      <c r="B16" s="103"/>
      <c r="C16" s="103"/>
      <c r="D16" s="103"/>
      <c r="E16" s="103"/>
      <c r="F16" s="104"/>
      <c r="G16" s="456"/>
      <c r="H16" s="457"/>
      <c r="I16" s="336" t="s">
        <v>50</v>
      </c>
      <c r="J16" s="337"/>
      <c r="K16" s="337"/>
      <c r="L16" s="337"/>
      <c r="M16" s="337"/>
      <c r="N16" s="337"/>
      <c r="O16" s="338"/>
      <c r="P16" s="206" t="s">
        <v>270</v>
      </c>
      <c r="Q16" s="207"/>
      <c r="R16" s="207"/>
      <c r="S16" s="207"/>
      <c r="T16" s="207"/>
      <c r="U16" s="207"/>
      <c r="V16" s="208"/>
      <c r="W16" s="206" t="s">
        <v>270</v>
      </c>
      <c r="X16" s="207"/>
      <c r="Y16" s="207"/>
      <c r="Z16" s="207"/>
      <c r="AA16" s="207"/>
      <c r="AB16" s="207"/>
      <c r="AC16" s="208"/>
      <c r="AD16" s="206">
        <v>-3892</v>
      </c>
      <c r="AE16" s="207"/>
      <c r="AF16" s="207"/>
      <c r="AG16" s="207"/>
      <c r="AH16" s="207"/>
      <c r="AI16" s="207"/>
      <c r="AJ16" s="208"/>
      <c r="AK16" s="206" t="s">
        <v>270</v>
      </c>
      <c r="AL16" s="207"/>
      <c r="AM16" s="207"/>
      <c r="AN16" s="207"/>
      <c r="AO16" s="207"/>
      <c r="AP16" s="207"/>
      <c r="AQ16" s="208"/>
      <c r="AR16" s="439"/>
      <c r="AS16" s="440"/>
      <c r="AT16" s="440"/>
      <c r="AU16" s="440"/>
      <c r="AV16" s="440"/>
      <c r="AW16" s="440"/>
      <c r="AX16" s="441"/>
    </row>
    <row r="17" spans="1:50" ht="24.75" customHeight="1" x14ac:dyDescent="0.2">
      <c r="A17" s="102"/>
      <c r="B17" s="103"/>
      <c r="C17" s="103"/>
      <c r="D17" s="103"/>
      <c r="E17" s="103"/>
      <c r="F17" s="104"/>
      <c r="G17" s="456"/>
      <c r="H17" s="457"/>
      <c r="I17" s="336" t="s">
        <v>48</v>
      </c>
      <c r="J17" s="444"/>
      <c r="K17" s="444"/>
      <c r="L17" s="444"/>
      <c r="M17" s="444"/>
      <c r="N17" s="444"/>
      <c r="O17" s="445"/>
      <c r="P17" s="206" t="s">
        <v>270</v>
      </c>
      <c r="Q17" s="207"/>
      <c r="R17" s="207"/>
      <c r="S17" s="207"/>
      <c r="T17" s="207"/>
      <c r="U17" s="207"/>
      <c r="V17" s="208"/>
      <c r="W17" s="206" t="s">
        <v>270</v>
      </c>
      <c r="X17" s="207"/>
      <c r="Y17" s="207"/>
      <c r="Z17" s="207"/>
      <c r="AA17" s="207"/>
      <c r="AB17" s="207"/>
      <c r="AC17" s="208"/>
      <c r="AD17" s="206">
        <v>8006</v>
      </c>
      <c r="AE17" s="207"/>
      <c r="AF17" s="207"/>
      <c r="AG17" s="207"/>
      <c r="AH17" s="207"/>
      <c r="AI17" s="207"/>
      <c r="AJ17" s="208"/>
      <c r="AK17" s="206">
        <v>4265</v>
      </c>
      <c r="AL17" s="207"/>
      <c r="AM17" s="207"/>
      <c r="AN17" s="207"/>
      <c r="AO17" s="207"/>
      <c r="AP17" s="207"/>
      <c r="AQ17" s="208"/>
      <c r="AR17" s="209"/>
      <c r="AS17" s="209"/>
      <c r="AT17" s="209"/>
      <c r="AU17" s="209"/>
      <c r="AV17" s="209"/>
      <c r="AW17" s="209"/>
      <c r="AX17" s="210"/>
    </row>
    <row r="18" spans="1:50" ht="24.75" customHeight="1" x14ac:dyDescent="0.2">
      <c r="A18" s="102"/>
      <c r="B18" s="103"/>
      <c r="C18" s="103"/>
      <c r="D18" s="103"/>
      <c r="E18" s="103"/>
      <c r="F18" s="104"/>
      <c r="G18" s="458"/>
      <c r="H18" s="459"/>
      <c r="I18" s="516" t="s">
        <v>20</v>
      </c>
      <c r="J18" s="517"/>
      <c r="K18" s="517"/>
      <c r="L18" s="517"/>
      <c r="M18" s="517"/>
      <c r="N18" s="517"/>
      <c r="O18" s="518"/>
      <c r="P18" s="307">
        <f>SUM(P13:V17)</f>
        <v>0</v>
      </c>
      <c r="Q18" s="308"/>
      <c r="R18" s="308"/>
      <c r="S18" s="308"/>
      <c r="T18" s="308"/>
      <c r="U18" s="308"/>
      <c r="V18" s="309"/>
      <c r="W18" s="307">
        <f>SUM(W13:AC17)</f>
        <v>0</v>
      </c>
      <c r="X18" s="308"/>
      <c r="Y18" s="308"/>
      <c r="Z18" s="308"/>
      <c r="AA18" s="308"/>
      <c r="AB18" s="308"/>
      <c r="AC18" s="309"/>
      <c r="AD18" s="307">
        <f>SUM(AD13:AJ17)</f>
        <v>4114</v>
      </c>
      <c r="AE18" s="308"/>
      <c r="AF18" s="308"/>
      <c r="AG18" s="308"/>
      <c r="AH18" s="308"/>
      <c r="AI18" s="308"/>
      <c r="AJ18" s="309"/>
      <c r="AK18" s="307">
        <f>SUM(AK13:AQ17)</f>
        <v>8157</v>
      </c>
      <c r="AL18" s="308"/>
      <c r="AM18" s="308"/>
      <c r="AN18" s="308"/>
      <c r="AO18" s="308"/>
      <c r="AP18" s="308"/>
      <c r="AQ18" s="309"/>
      <c r="AR18" s="307">
        <f>SUM(AR13:AX17)</f>
        <v>0</v>
      </c>
      <c r="AS18" s="308"/>
      <c r="AT18" s="308"/>
      <c r="AU18" s="308"/>
      <c r="AV18" s="308"/>
      <c r="AW18" s="308"/>
      <c r="AX18" s="310"/>
    </row>
    <row r="19" spans="1:50" ht="24.75" customHeight="1" x14ac:dyDescent="0.2">
      <c r="A19" s="102"/>
      <c r="B19" s="103"/>
      <c r="C19" s="103"/>
      <c r="D19" s="103"/>
      <c r="E19" s="103"/>
      <c r="F19" s="104"/>
      <c r="G19" s="304" t="s">
        <v>9</v>
      </c>
      <c r="H19" s="305"/>
      <c r="I19" s="305"/>
      <c r="J19" s="305"/>
      <c r="K19" s="305"/>
      <c r="L19" s="305"/>
      <c r="M19" s="305"/>
      <c r="N19" s="305"/>
      <c r="O19" s="305"/>
      <c r="P19" s="312" t="s">
        <v>270</v>
      </c>
      <c r="Q19" s="313"/>
      <c r="R19" s="313"/>
      <c r="S19" s="313"/>
      <c r="T19" s="313"/>
      <c r="U19" s="313"/>
      <c r="V19" s="314"/>
      <c r="W19" s="312" t="s">
        <v>270</v>
      </c>
      <c r="X19" s="313"/>
      <c r="Y19" s="313"/>
      <c r="Z19" s="313"/>
      <c r="AA19" s="313"/>
      <c r="AB19" s="313"/>
      <c r="AC19" s="314"/>
      <c r="AD19" s="312">
        <v>4079</v>
      </c>
      <c r="AE19" s="313"/>
      <c r="AF19" s="313"/>
      <c r="AG19" s="313"/>
      <c r="AH19" s="313"/>
      <c r="AI19" s="313"/>
      <c r="AJ19" s="314"/>
      <c r="AK19" s="306"/>
      <c r="AL19" s="306"/>
      <c r="AM19" s="306"/>
      <c r="AN19" s="306"/>
      <c r="AO19" s="306"/>
      <c r="AP19" s="306"/>
      <c r="AQ19" s="306"/>
      <c r="AR19" s="306"/>
      <c r="AS19" s="306"/>
      <c r="AT19" s="306"/>
      <c r="AU19" s="306"/>
      <c r="AV19" s="306"/>
      <c r="AW19" s="306"/>
      <c r="AX19" s="311"/>
    </row>
    <row r="20" spans="1:50" ht="24.75" customHeight="1" x14ac:dyDescent="0.2">
      <c r="A20" s="102"/>
      <c r="B20" s="103"/>
      <c r="C20" s="103"/>
      <c r="D20" s="103"/>
      <c r="E20" s="103"/>
      <c r="F20" s="104"/>
      <c r="G20" s="304" t="s">
        <v>10</v>
      </c>
      <c r="H20" s="305"/>
      <c r="I20" s="305"/>
      <c r="J20" s="305"/>
      <c r="K20" s="305"/>
      <c r="L20" s="305"/>
      <c r="M20" s="305"/>
      <c r="N20" s="305"/>
      <c r="O20" s="305"/>
      <c r="P20" s="315" t="str">
        <f>IF(P18=0, "-", SUM(P19)/P18)</f>
        <v>-</v>
      </c>
      <c r="Q20" s="315"/>
      <c r="R20" s="315"/>
      <c r="S20" s="315"/>
      <c r="T20" s="315"/>
      <c r="U20" s="315"/>
      <c r="V20" s="315"/>
      <c r="W20" s="315" t="str">
        <f t="shared" ref="W20" si="0">IF(W18=0, "-", SUM(W19)/W18)</f>
        <v>-</v>
      </c>
      <c r="X20" s="315"/>
      <c r="Y20" s="315"/>
      <c r="Z20" s="315"/>
      <c r="AA20" s="315"/>
      <c r="AB20" s="315"/>
      <c r="AC20" s="315"/>
      <c r="AD20" s="315">
        <f t="shared" ref="AD20" si="1">IF(AD18=0, "-", SUM(AD19)/AD18)</f>
        <v>0.99149246475449682</v>
      </c>
      <c r="AE20" s="315"/>
      <c r="AF20" s="315"/>
      <c r="AG20" s="315"/>
      <c r="AH20" s="315"/>
      <c r="AI20" s="315"/>
      <c r="AJ20" s="315"/>
      <c r="AK20" s="306"/>
      <c r="AL20" s="306"/>
      <c r="AM20" s="306"/>
      <c r="AN20" s="306"/>
      <c r="AO20" s="306"/>
      <c r="AP20" s="306"/>
      <c r="AQ20" s="316"/>
      <c r="AR20" s="316"/>
      <c r="AS20" s="316"/>
      <c r="AT20" s="316"/>
      <c r="AU20" s="306"/>
      <c r="AV20" s="306"/>
      <c r="AW20" s="306"/>
      <c r="AX20" s="311"/>
    </row>
    <row r="21" spans="1:50" ht="25.5" customHeight="1" x14ac:dyDescent="0.2">
      <c r="A21" s="105"/>
      <c r="B21" s="106"/>
      <c r="C21" s="106"/>
      <c r="D21" s="106"/>
      <c r="E21" s="106"/>
      <c r="F21" s="107"/>
      <c r="G21" s="669" t="s">
        <v>231</v>
      </c>
      <c r="H21" s="670"/>
      <c r="I21" s="670"/>
      <c r="J21" s="670"/>
      <c r="K21" s="670"/>
      <c r="L21" s="670"/>
      <c r="M21" s="670"/>
      <c r="N21" s="670"/>
      <c r="O21" s="670"/>
      <c r="P21" s="315" t="e">
        <f>IF(P19=0, "-", SUM(P19)/SUM(P13,P14))</f>
        <v>#DIV/0!</v>
      </c>
      <c r="Q21" s="315"/>
      <c r="R21" s="315"/>
      <c r="S21" s="315"/>
      <c r="T21" s="315"/>
      <c r="U21" s="315"/>
      <c r="V21" s="315"/>
      <c r="W21" s="315" t="e">
        <f t="shared" ref="W21" si="2">IF(W19=0, "-", SUM(W19)/SUM(W13,W14))</f>
        <v>#DIV/0!</v>
      </c>
      <c r="X21" s="315"/>
      <c r="Y21" s="315"/>
      <c r="Z21" s="315"/>
      <c r="AA21" s="315"/>
      <c r="AB21" s="315"/>
      <c r="AC21" s="315"/>
      <c r="AD21" s="315" t="e">
        <f t="shared" ref="AD21" si="3">IF(AD19=0, "-", SUM(AD19)/SUM(AD13,AD14))</f>
        <v>#DIV/0!</v>
      </c>
      <c r="AE21" s="315"/>
      <c r="AF21" s="315"/>
      <c r="AG21" s="315"/>
      <c r="AH21" s="315"/>
      <c r="AI21" s="315"/>
      <c r="AJ21" s="315"/>
      <c r="AK21" s="306"/>
      <c r="AL21" s="306"/>
      <c r="AM21" s="306"/>
      <c r="AN21" s="306"/>
      <c r="AO21" s="306"/>
      <c r="AP21" s="306"/>
      <c r="AQ21" s="316"/>
      <c r="AR21" s="316"/>
      <c r="AS21" s="316"/>
      <c r="AT21" s="316"/>
      <c r="AU21" s="306"/>
      <c r="AV21" s="306"/>
      <c r="AW21" s="306"/>
      <c r="AX21" s="311"/>
    </row>
    <row r="22" spans="1:50" ht="18.75" customHeight="1" x14ac:dyDescent="0.2">
      <c r="A22" s="114" t="s">
        <v>569</v>
      </c>
      <c r="B22" s="115"/>
      <c r="C22" s="115"/>
      <c r="D22" s="115"/>
      <c r="E22" s="115"/>
      <c r="F22" s="116"/>
      <c r="G22" s="108" t="s">
        <v>218</v>
      </c>
      <c r="H22" s="109"/>
      <c r="I22" s="109"/>
      <c r="J22" s="109"/>
      <c r="K22" s="109"/>
      <c r="L22" s="109"/>
      <c r="M22" s="109"/>
      <c r="N22" s="109"/>
      <c r="O22" s="110"/>
      <c r="P22" s="123" t="s">
        <v>567</v>
      </c>
      <c r="Q22" s="109"/>
      <c r="R22" s="109"/>
      <c r="S22" s="109"/>
      <c r="T22" s="109"/>
      <c r="U22" s="109"/>
      <c r="V22" s="110"/>
      <c r="W22" s="123" t="s">
        <v>568</v>
      </c>
      <c r="X22" s="109"/>
      <c r="Y22" s="109"/>
      <c r="Z22" s="109"/>
      <c r="AA22" s="109"/>
      <c r="AB22" s="109"/>
      <c r="AC22" s="110"/>
      <c r="AD22" s="123" t="s">
        <v>217</v>
      </c>
      <c r="AE22" s="109"/>
      <c r="AF22" s="109"/>
      <c r="AG22" s="109"/>
      <c r="AH22" s="109"/>
      <c r="AI22" s="109"/>
      <c r="AJ22" s="109"/>
      <c r="AK22" s="109"/>
      <c r="AL22" s="109"/>
      <c r="AM22" s="109"/>
      <c r="AN22" s="109"/>
      <c r="AO22" s="109"/>
      <c r="AP22" s="109"/>
      <c r="AQ22" s="109"/>
      <c r="AR22" s="109"/>
      <c r="AS22" s="109"/>
      <c r="AT22" s="109"/>
      <c r="AU22" s="109"/>
      <c r="AV22" s="109"/>
      <c r="AW22" s="109"/>
      <c r="AX22" s="124"/>
    </row>
    <row r="23" spans="1:50" ht="25.5" customHeight="1" x14ac:dyDescent="0.2">
      <c r="A23" s="117"/>
      <c r="B23" s="118"/>
      <c r="C23" s="118"/>
      <c r="D23" s="118"/>
      <c r="E23" s="118"/>
      <c r="F23" s="119"/>
      <c r="G23" s="111" t="s">
        <v>270</v>
      </c>
      <c r="H23" s="112"/>
      <c r="I23" s="112"/>
      <c r="J23" s="112"/>
      <c r="K23" s="112"/>
      <c r="L23" s="112"/>
      <c r="M23" s="112"/>
      <c r="N23" s="112"/>
      <c r="O23" s="113"/>
      <c r="P23" s="138" t="s">
        <v>270</v>
      </c>
      <c r="Q23" s="139"/>
      <c r="R23" s="139"/>
      <c r="S23" s="139"/>
      <c r="T23" s="139"/>
      <c r="U23" s="139"/>
      <c r="V23" s="140"/>
      <c r="W23" s="138" t="s">
        <v>270</v>
      </c>
      <c r="X23" s="139"/>
      <c r="Y23" s="139"/>
      <c r="Z23" s="139"/>
      <c r="AA23" s="139"/>
      <c r="AB23" s="139"/>
      <c r="AC23" s="140"/>
      <c r="AD23" s="125"/>
      <c r="AE23" s="126"/>
      <c r="AF23" s="126"/>
      <c r="AG23" s="126"/>
      <c r="AH23" s="126"/>
      <c r="AI23" s="126"/>
      <c r="AJ23" s="126"/>
      <c r="AK23" s="126"/>
      <c r="AL23" s="126"/>
      <c r="AM23" s="126"/>
      <c r="AN23" s="126"/>
      <c r="AO23" s="126"/>
      <c r="AP23" s="126"/>
      <c r="AQ23" s="126"/>
      <c r="AR23" s="126"/>
      <c r="AS23" s="126"/>
      <c r="AT23" s="126"/>
      <c r="AU23" s="126"/>
      <c r="AV23" s="126"/>
      <c r="AW23" s="126"/>
      <c r="AX23" s="127"/>
    </row>
    <row r="24" spans="1:50" ht="25.5" customHeight="1" thickBot="1" x14ac:dyDescent="0.25">
      <c r="A24" s="120"/>
      <c r="B24" s="121"/>
      <c r="C24" s="121"/>
      <c r="D24" s="121"/>
      <c r="E24" s="121"/>
      <c r="F24" s="122"/>
      <c r="G24" s="145" t="s">
        <v>219</v>
      </c>
      <c r="H24" s="146"/>
      <c r="I24" s="146"/>
      <c r="J24" s="146"/>
      <c r="K24" s="146"/>
      <c r="L24" s="146"/>
      <c r="M24" s="146"/>
      <c r="N24" s="146"/>
      <c r="O24" s="147"/>
      <c r="P24" s="135" t="str">
        <f>AK13</f>
        <v>-</v>
      </c>
      <c r="Q24" s="136"/>
      <c r="R24" s="136"/>
      <c r="S24" s="136"/>
      <c r="T24" s="136"/>
      <c r="U24" s="136"/>
      <c r="V24" s="137"/>
      <c r="W24" s="135" t="str">
        <f>AR13</f>
        <v>-</v>
      </c>
      <c r="X24" s="136"/>
      <c r="Y24" s="136"/>
      <c r="Z24" s="136"/>
      <c r="AA24" s="136"/>
      <c r="AB24" s="136"/>
      <c r="AC24" s="137"/>
      <c r="AD24" s="128"/>
      <c r="AE24" s="128"/>
      <c r="AF24" s="128"/>
      <c r="AG24" s="128"/>
      <c r="AH24" s="128"/>
      <c r="AI24" s="128"/>
      <c r="AJ24" s="128"/>
      <c r="AK24" s="128"/>
      <c r="AL24" s="128"/>
      <c r="AM24" s="128"/>
      <c r="AN24" s="128"/>
      <c r="AO24" s="128"/>
      <c r="AP24" s="128"/>
      <c r="AQ24" s="128"/>
      <c r="AR24" s="128"/>
      <c r="AS24" s="128"/>
      <c r="AT24" s="128"/>
      <c r="AU24" s="128"/>
      <c r="AV24" s="128"/>
      <c r="AW24" s="128"/>
      <c r="AX24" s="129"/>
    </row>
    <row r="25" spans="1:50" ht="18.75" customHeight="1" x14ac:dyDescent="0.2">
      <c r="A25" s="355" t="s">
        <v>228</v>
      </c>
      <c r="B25" s="356"/>
      <c r="C25" s="356"/>
      <c r="D25" s="356"/>
      <c r="E25" s="356"/>
      <c r="F25" s="357"/>
      <c r="G25" s="541" t="s">
        <v>139</v>
      </c>
      <c r="H25" s="204"/>
      <c r="I25" s="204"/>
      <c r="J25" s="204"/>
      <c r="K25" s="204"/>
      <c r="L25" s="204"/>
      <c r="M25" s="204"/>
      <c r="N25" s="204"/>
      <c r="O25" s="349"/>
      <c r="P25" s="348" t="s">
        <v>57</v>
      </c>
      <c r="Q25" s="204"/>
      <c r="R25" s="204"/>
      <c r="S25" s="204"/>
      <c r="T25" s="204"/>
      <c r="U25" s="204"/>
      <c r="V25" s="204"/>
      <c r="W25" s="204"/>
      <c r="X25" s="349"/>
      <c r="Y25" s="263"/>
      <c r="Z25" s="264"/>
      <c r="AA25" s="265"/>
      <c r="AB25" s="196" t="s">
        <v>11</v>
      </c>
      <c r="AC25" s="197"/>
      <c r="AD25" s="198"/>
      <c r="AE25" s="196" t="s">
        <v>257</v>
      </c>
      <c r="AF25" s="197"/>
      <c r="AG25" s="197"/>
      <c r="AH25" s="198"/>
      <c r="AI25" s="202" t="s">
        <v>275</v>
      </c>
      <c r="AJ25" s="202"/>
      <c r="AK25" s="202"/>
      <c r="AL25" s="196"/>
      <c r="AM25" s="202" t="s">
        <v>372</v>
      </c>
      <c r="AN25" s="202"/>
      <c r="AO25" s="202"/>
      <c r="AP25" s="196"/>
      <c r="AQ25" s="538" t="s">
        <v>173</v>
      </c>
      <c r="AR25" s="539"/>
      <c r="AS25" s="539"/>
      <c r="AT25" s="540"/>
      <c r="AU25" s="204" t="s">
        <v>129</v>
      </c>
      <c r="AV25" s="204"/>
      <c r="AW25" s="204"/>
      <c r="AX25" s="205"/>
    </row>
    <row r="26" spans="1:50" ht="18.75" customHeight="1" x14ac:dyDescent="0.2">
      <c r="A26" s="358"/>
      <c r="B26" s="359"/>
      <c r="C26" s="359"/>
      <c r="D26" s="359"/>
      <c r="E26" s="359"/>
      <c r="F26" s="360"/>
      <c r="G26" s="542"/>
      <c r="H26" s="351"/>
      <c r="I26" s="351"/>
      <c r="J26" s="351"/>
      <c r="K26" s="351"/>
      <c r="L26" s="351"/>
      <c r="M26" s="351"/>
      <c r="N26" s="351"/>
      <c r="O26" s="352"/>
      <c r="P26" s="350"/>
      <c r="Q26" s="351"/>
      <c r="R26" s="351"/>
      <c r="S26" s="351"/>
      <c r="T26" s="351"/>
      <c r="U26" s="351"/>
      <c r="V26" s="351"/>
      <c r="W26" s="351"/>
      <c r="X26" s="352"/>
      <c r="Y26" s="339"/>
      <c r="Z26" s="340"/>
      <c r="AA26" s="341"/>
      <c r="AB26" s="199"/>
      <c r="AC26" s="200"/>
      <c r="AD26" s="201"/>
      <c r="AE26" s="199"/>
      <c r="AF26" s="200"/>
      <c r="AG26" s="200"/>
      <c r="AH26" s="201"/>
      <c r="AI26" s="203"/>
      <c r="AJ26" s="203"/>
      <c r="AK26" s="203"/>
      <c r="AL26" s="199"/>
      <c r="AM26" s="203"/>
      <c r="AN26" s="203"/>
      <c r="AO26" s="203"/>
      <c r="AP26" s="199"/>
      <c r="AQ26" s="190" t="s">
        <v>270</v>
      </c>
      <c r="AR26" s="190"/>
      <c r="AS26" s="176" t="s">
        <v>174</v>
      </c>
      <c r="AT26" s="177"/>
      <c r="AU26" s="190" t="s">
        <v>270</v>
      </c>
      <c r="AV26" s="190"/>
      <c r="AW26" s="351" t="s">
        <v>167</v>
      </c>
      <c r="AX26" s="678"/>
    </row>
    <row r="27" spans="1:50" ht="37.5" customHeight="1" x14ac:dyDescent="0.2">
      <c r="A27" s="361"/>
      <c r="B27" s="359"/>
      <c r="C27" s="359"/>
      <c r="D27" s="359"/>
      <c r="E27" s="359"/>
      <c r="F27" s="360"/>
      <c r="G27" s="519" t="s">
        <v>580</v>
      </c>
      <c r="H27" s="520"/>
      <c r="I27" s="520"/>
      <c r="J27" s="520"/>
      <c r="K27" s="520"/>
      <c r="L27" s="520"/>
      <c r="M27" s="520"/>
      <c r="N27" s="520"/>
      <c r="O27" s="521"/>
      <c r="P27" s="240" t="s">
        <v>581</v>
      </c>
      <c r="Q27" s="240"/>
      <c r="R27" s="240"/>
      <c r="S27" s="240"/>
      <c r="T27" s="240"/>
      <c r="U27" s="240"/>
      <c r="V27" s="240"/>
      <c r="W27" s="240"/>
      <c r="X27" s="241"/>
      <c r="Y27" s="342" t="s">
        <v>12</v>
      </c>
      <c r="Z27" s="343"/>
      <c r="AA27" s="344"/>
      <c r="AB27" s="353" t="s">
        <v>582</v>
      </c>
      <c r="AC27" s="353"/>
      <c r="AD27" s="353"/>
      <c r="AE27" s="163" t="s">
        <v>635</v>
      </c>
      <c r="AF27" s="164"/>
      <c r="AG27" s="164"/>
      <c r="AH27" s="164"/>
      <c r="AI27" s="163" t="s">
        <v>635</v>
      </c>
      <c r="AJ27" s="164"/>
      <c r="AK27" s="164"/>
      <c r="AL27" s="164"/>
      <c r="AM27" s="163">
        <v>1565</v>
      </c>
      <c r="AN27" s="164"/>
      <c r="AO27" s="164"/>
      <c r="AP27" s="164"/>
      <c r="AQ27" s="157" t="s">
        <v>635</v>
      </c>
      <c r="AR27" s="158"/>
      <c r="AS27" s="158"/>
      <c r="AT27" s="159"/>
      <c r="AU27" s="164" t="s">
        <v>635</v>
      </c>
      <c r="AV27" s="164"/>
      <c r="AW27" s="164"/>
      <c r="AX27" s="165"/>
    </row>
    <row r="28" spans="1:50" ht="37.5" customHeight="1" x14ac:dyDescent="0.2">
      <c r="A28" s="362"/>
      <c r="B28" s="363"/>
      <c r="C28" s="363"/>
      <c r="D28" s="363"/>
      <c r="E28" s="363"/>
      <c r="F28" s="364"/>
      <c r="G28" s="522"/>
      <c r="H28" s="523"/>
      <c r="I28" s="523"/>
      <c r="J28" s="523"/>
      <c r="K28" s="523"/>
      <c r="L28" s="523"/>
      <c r="M28" s="523"/>
      <c r="N28" s="523"/>
      <c r="O28" s="524"/>
      <c r="P28" s="243"/>
      <c r="Q28" s="243"/>
      <c r="R28" s="243"/>
      <c r="S28" s="243"/>
      <c r="T28" s="243"/>
      <c r="U28" s="243"/>
      <c r="V28" s="243"/>
      <c r="W28" s="243"/>
      <c r="X28" s="244"/>
      <c r="Y28" s="345" t="s">
        <v>52</v>
      </c>
      <c r="Z28" s="346"/>
      <c r="AA28" s="347"/>
      <c r="AB28" s="366" t="s">
        <v>582</v>
      </c>
      <c r="AC28" s="366"/>
      <c r="AD28" s="366"/>
      <c r="AE28" s="163" t="s">
        <v>635</v>
      </c>
      <c r="AF28" s="164"/>
      <c r="AG28" s="164"/>
      <c r="AH28" s="164"/>
      <c r="AI28" s="163" t="s">
        <v>635</v>
      </c>
      <c r="AJ28" s="164"/>
      <c r="AK28" s="164"/>
      <c r="AL28" s="164"/>
      <c r="AM28" s="163">
        <v>1741</v>
      </c>
      <c r="AN28" s="164"/>
      <c r="AO28" s="164"/>
      <c r="AP28" s="164"/>
      <c r="AQ28" s="157" t="s">
        <v>635</v>
      </c>
      <c r="AR28" s="158"/>
      <c r="AS28" s="158"/>
      <c r="AT28" s="159"/>
      <c r="AU28" s="164">
        <v>1741</v>
      </c>
      <c r="AV28" s="164"/>
      <c r="AW28" s="164"/>
      <c r="AX28" s="165"/>
    </row>
    <row r="29" spans="1:50" ht="37.5" customHeight="1" x14ac:dyDescent="0.2">
      <c r="A29" s="361"/>
      <c r="B29" s="359"/>
      <c r="C29" s="359"/>
      <c r="D29" s="359"/>
      <c r="E29" s="359"/>
      <c r="F29" s="360"/>
      <c r="G29" s="525"/>
      <c r="H29" s="526"/>
      <c r="I29" s="526"/>
      <c r="J29" s="526"/>
      <c r="K29" s="526"/>
      <c r="L29" s="526"/>
      <c r="M29" s="526"/>
      <c r="N29" s="526"/>
      <c r="O29" s="527"/>
      <c r="P29" s="246"/>
      <c r="Q29" s="246"/>
      <c r="R29" s="246"/>
      <c r="S29" s="246"/>
      <c r="T29" s="246"/>
      <c r="U29" s="246"/>
      <c r="V29" s="246"/>
      <c r="W29" s="246"/>
      <c r="X29" s="247"/>
      <c r="Y29" s="345" t="s">
        <v>13</v>
      </c>
      <c r="Z29" s="346"/>
      <c r="AA29" s="347"/>
      <c r="AB29" s="534" t="s">
        <v>168</v>
      </c>
      <c r="AC29" s="534"/>
      <c r="AD29" s="534"/>
      <c r="AE29" s="163" t="s">
        <v>635</v>
      </c>
      <c r="AF29" s="164"/>
      <c r="AG29" s="164"/>
      <c r="AH29" s="164"/>
      <c r="AI29" s="163" t="s">
        <v>635</v>
      </c>
      <c r="AJ29" s="164"/>
      <c r="AK29" s="164"/>
      <c r="AL29" s="164"/>
      <c r="AM29" s="163">
        <f>AM27/AM28*100</f>
        <v>89.89086731763355</v>
      </c>
      <c r="AN29" s="164"/>
      <c r="AO29" s="164"/>
      <c r="AP29" s="164"/>
      <c r="AQ29" s="157" t="s">
        <v>635</v>
      </c>
      <c r="AR29" s="158"/>
      <c r="AS29" s="158"/>
      <c r="AT29" s="159"/>
      <c r="AU29" s="164" t="s">
        <v>635</v>
      </c>
      <c r="AV29" s="164"/>
      <c r="AW29" s="164"/>
      <c r="AX29" s="165"/>
    </row>
    <row r="30" spans="1:50" ht="23.25" customHeight="1" x14ac:dyDescent="0.2">
      <c r="A30" s="645" t="s">
        <v>248</v>
      </c>
      <c r="B30" s="646"/>
      <c r="C30" s="646"/>
      <c r="D30" s="646"/>
      <c r="E30" s="646"/>
      <c r="F30" s="647"/>
      <c r="G30" s="651" t="s">
        <v>583</v>
      </c>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3"/>
    </row>
    <row r="31" spans="1:50" ht="23.25" customHeight="1" thickBot="1" x14ac:dyDescent="0.25">
      <c r="A31" s="648"/>
      <c r="B31" s="649"/>
      <c r="C31" s="649"/>
      <c r="D31" s="649"/>
      <c r="E31" s="649"/>
      <c r="F31" s="650"/>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6"/>
      <c r="AF31" s="656"/>
      <c r="AG31" s="656"/>
      <c r="AH31" s="656"/>
      <c r="AI31" s="656"/>
      <c r="AJ31" s="656"/>
      <c r="AK31" s="656"/>
      <c r="AL31" s="656"/>
      <c r="AM31" s="656"/>
      <c r="AN31" s="656"/>
      <c r="AO31" s="656"/>
      <c r="AP31" s="656"/>
      <c r="AQ31" s="655"/>
      <c r="AR31" s="655"/>
      <c r="AS31" s="655"/>
      <c r="AT31" s="655"/>
      <c r="AU31" s="655"/>
      <c r="AV31" s="655"/>
      <c r="AW31" s="655"/>
      <c r="AX31" s="657"/>
    </row>
    <row r="32" spans="1:50" ht="31.5" customHeight="1" x14ac:dyDescent="0.2">
      <c r="A32" s="607" t="s">
        <v>229</v>
      </c>
      <c r="B32" s="608"/>
      <c r="C32" s="608"/>
      <c r="D32" s="608"/>
      <c r="E32" s="608"/>
      <c r="F32" s="609"/>
      <c r="G32" s="616" t="s">
        <v>58</v>
      </c>
      <c r="H32" s="616"/>
      <c r="I32" s="616"/>
      <c r="J32" s="616"/>
      <c r="K32" s="616"/>
      <c r="L32" s="616"/>
      <c r="M32" s="616"/>
      <c r="N32" s="616"/>
      <c r="O32" s="616"/>
      <c r="P32" s="616"/>
      <c r="Q32" s="616"/>
      <c r="R32" s="616"/>
      <c r="S32" s="616"/>
      <c r="T32" s="616"/>
      <c r="U32" s="616"/>
      <c r="V32" s="616"/>
      <c r="W32" s="616"/>
      <c r="X32" s="617"/>
      <c r="Y32" s="263"/>
      <c r="Z32" s="264"/>
      <c r="AA32" s="265"/>
      <c r="AB32" s="600" t="s">
        <v>11</v>
      </c>
      <c r="AC32" s="600"/>
      <c r="AD32" s="600"/>
      <c r="AE32" s="618" t="s">
        <v>257</v>
      </c>
      <c r="AF32" s="619"/>
      <c r="AG32" s="619"/>
      <c r="AH32" s="620"/>
      <c r="AI32" s="618" t="s">
        <v>275</v>
      </c>
      <c r="AJ32" s="619"/>
      <c r="AK32" s="619"/>
      <c r="AL32" s="620"/>
      <c r="AM32" s="618" t="s">
        <v>372</v>
      </c>
      <c r="AN32" s="619"/>
      <c r="AO32" s="619"/>
      <c r="AP32" s="620"/>
      <c r="AQ32" s="671" t="s">
        <v>280</v>
      </c>
      <c r="AR32" s="672"/>
      <c r="AS32" s="672"/>
      <c r="AT32" s="673"/>
      <c r="AU32" s="671" t="s">
        <v>404</v>
      </c>
      <c r="AV32" s="672"/>
      <c r="AW32" s="672"/>
      <c r="AX32" s="674"/>
    </row>
    <row r="33" spans="1:51" ht="47.25" customHeight="1" x14ac:dyDescent="0.2">
      <c r="A33" s="610"/>
      <c r="B33" s="611"/>
      <c r="C33" s="611"/>
      <c r="D33" s="611"/>
      <c r="E33" s="611"/>
      <c r="F33" s="612"/>
      <c r="G33" s="240" t="s">
        <v>584</v>
      </c>
      <c r="H33" s="240"/>
      <c r="I33" s="240"/>
      <c r="J33" s="240"/>
      <c r="K33" s="240"/>
      <c r="L33" s="240"/>
      <c r="M33" s="240"/>
      <c r="N33" s="240"/>
      <c r="O33" s="240"/>
      <c r="P33" s="240"/>
      <c r="Q33" s="240"/>
      <c r="R33" s="240"/>
      <c r="S33" s="240"/>
      <c r="T33" s="240"/>
      <c r="U33" s="240"/>
      <c r="V33" s="240"/>
      <c r="W33" s="240"/>
      <c r="X33" s="241"/>
      <c r="Y33" s="621" t="s">
        <v>53</v>
      </c>
      <c r="Z33" s="498"/>
      <c r="AA33" s="499"/>
      <c r="AB33" s="353" t="s">
        <v>636</v>
      </c>
      <c r="AC33" s="353"/>
      <c r="AD33" s="353"/>
      <c r="AE33" s="163" t="s">
        <v>270</v>
      </c>
      <c r="AF33" s="164"/>
      <c r="AG33" s="164"/>
      <c r="AH33" s="164"/>
      <c r="AI33" s="163" t="s">
        <v>270</v>
      </c>
      <c r="AJ33" s="164"/>
      <c r="AK33" s="164"/>
      <c r="AL33" s="164"/>
      <c r="AM33" s="317">
        <v>100</v>
      </c>
      <c r="AN33" s="317"/>
      <c r="AO33" s="317"/>
      <c r="AP33" s="317"/>
      <c r="AQ33" s="317" t="s">
        <v>586</v>
      </c>
      <c r="AR33" s="317"/>
      <c r="AS33" s="317"/>
      <c r="AT33" s="317"/>
      <c r="AU33" s="163" t="s">
        <v>586</v>
      </c>
      <c r="AV33" s="164"/>
      <c r="AW33" s="164"/>
      <c r="AX33" s="165"/>
    </row>
    <row r="34" spans="1:51" ht="47.25" customHeight="1" x14ac:dyDescent="0.2">
      <c r="A34" s="613"/>
      <c r="B34" s="614"/>
      <c r="C34" s="614"/>
      <c r="D34" s="614"/>
      <c r="E34" s="614"/>
      <c r="F34" s="615"/>
      <c r="G34" s="246"/>
      <c r="H34" s="246"/>
      <c r="I34" s="246"/>
      <c r="J34" s="246"/>
      <c r="K34" s="246"/>
      <c r="L34" s="246"/>
      <c r="M34" s="246"/>
      <c r="N34" s="246"/>
      <c r="O34" s="246"/>
      <c r="P34" s="246"/>
      <c r="Q34" s="246"/>
      <c r="R34" s="246"/>
      <c r="S34" s="246"/>
      <c r="T34" s="246"/>
      <c r="U34" s="246"/>
      <c r="V34" s="246"/>
      <c r="W34" s="246"/>
      <c r="X34" s="247"/>
      <c r="Y34" s="594" t="s">
        <v>54</v>
      </c>
      <c r="Z34" s="595"/>
      <c r="AA34" s="596"/>
      <c r="AB34" s="353" t="s">
        <v>636</v>
      </c>
      <c r="AC34" s="353"/>
      <c r="AD34" s="353"/>
      <c r="AE34" s="163" t="s">
        <v>270</v>
      </c>
      <c r="AF34" s="164"/>
      <c r="AG34" s="164"/>
      <c r="AH34" s="164"/>
      <c r="AI34" s="163" t="s">
        <v>270</v>
      </c>
      <c r="AJ34" s="164"/>
      <c r="AK34" s="164"/>
      <c r="AL34" s="164"/>
      <c r="AM34" s="317">
        <v>99.9</v>
      </c>
      <c r="AN34" s="317"/>
      <c r="AO34" s="317"/>
      <c r="AP34" s="317"/>
      <c r="AQ34" s="317">
        <v>99.9</v>
      </c>
      <c r="AR34" s="317"/>
      <c r="AS34" s="317"/>
      <c r="AT34" s="317"/>
      <c r="AU34" s="675" t="s">
        <v>586</v>
      </c>
      <c r="AV34" s="676"/>
      <c r="AW34" s="676"/>
      <c r="AX34" s="677"/>
    </row>
    <row r="35" spans="1:51" ht="23.25" customHeight="1" x14ac:dyDescent="0.2">
      <c r="A35" s="586" t="s">
        <v>15</v>
      </c>
      <c r="B35" s="587"/>
      <c r="C35" s="587"/>
      <c r="D35" s="587"/>
      <c r="E35" s="587"/>
      <c r="F35" s="588"/>
      <c r="G35" s="346" t="s">
        <v>16</v>
      </c>
      <c r="H35" s="346"/>
      <c r="I35" s="346"/>
      <c r="J35" s="346"/>
      <c r="K35" s="346"/>
      <c r="L35" s="346"/>
      <c r="M35" s="346"/>
      <c r="N35" s="346"/>
      <c r="O35" s="346"/>
      <c r="P35" s="346"/>
      <c r="Q35" s="346"/>
      <c r="R35" s="346"/>
      <c r="S35" s="346"/>
      <c r="T35" s="346"/>
      <c r="U35" s="346"/>
      <c r="V35" s="346"/>
      <c r="W35" s="346"/>
      <c r="X35" s="347"/>
      <c r="Y35" s="549"/>
      <c r="Z35" s="550"/>
      <c r="AA35" s="551"/>
      <c r="AB35" s="345" t="s">
        <v>11</v>
      </c>
      <c r="AC35" s="346"/>
      <c r="AD35" s="347"/>
      <c r="AE35" s="166" t="s">
        <v>257</v>
      </c>
      <c r="AF35" s="166"/>
      <c r="AG35" s="166"/>
      <c r="AH35" s="166"/>
      <c r="AI35" s="166" t="s">
        <v>275</v>
      </c>
      <c r="AJ35" s="166"/>
      <c r="AK35" s="166"/>
      <c r="AL35" s="166"/>
      <c r="AM35" s="166" t="s">
        <v>372</v>
      </c>
      <c r="AN35" s="166"/>
      <c r="AO35" s="166"/>
      <c r="AP35" s="166"/>
      <c r="AQ35" s="664" t="s">
        <v>405</v>
      </c>
      <c r="AR35" s="665"/>
      <c r="AS35" s="665"/>
      <c r="AT35" s="665"/>
      <c r="AU35" s="665"/>
      <c r="AV35" s="665"/>
      <c r="AW35" s="665"/>
      <c r="AX35" s="666"/>
    </row>
    <row r="36" spans="1:51" ht="23.25" customHeight="1" x14ac:dyDescent="0.2">
      <c r="A36" s="589"/>
      <c r="B36" s="590"/>
      <c r="C36" s="590"/>
      <c r="D36" s="590"/>
      <c r="E36" s="590"/>
      <c r="F36" s="591"/>
      <c r="G36" s="552" t="s">
        <v>585</v>
      </c>
      <c r="H36" s="552"/>
      <c r="I36" s="552"/>
      <c r="J36" s="552"/>
      <c r="K36" s="552"/>
      <c r="L36" s="552"/>
      <c r="M36" s="552"/>
      <c r="N36" s="552"/>
      <c r="O36" s="552"/>
      <c r="P36" s="552"/>
      <c r="Q36" s="552"/>
      <c r="R36" s="552"/>
      <c r="S36" s="552"/>
      <c r="T36" s="552"/>
      <c r="U36" s="552"/>
      <c r="V36" s="552"/>
      <c r="W36" s="552"/>
      <c r="X36" s="552"/>
      <c r="Y36" s="389" t="s">
        <v>15</v>
      </c>
      <c r="Z36" s="390"/>
      <c r="AA36" s="391"/>
      <c r="AB36" s="660" t="s">
        <v>631</v>
      </c>
      <c r="AC36" s="661"/>
      <c r="AD36" s="662"/>
      <c r="AE36" s="163" t="s">
        <v>270</v>
      </c>
      <c r="AF36" s="164"/>
      <c r="AG36" s="164"/>
      <c r="AH36" s="164"/>
      <c r="AI36" s="163" t="s">
        <v>270</v>
      </c>
      <c r="AJ36" s="164"/>
      <c r="AK36" s="164"/>
      <c r="AL36" s="164"/>
      <c r="AM36" s="317">
        <v>672</v>
      </c>
      <c r="AN36" s="317"/>
      <c r="AO36" s="317"/>
      <c r="AP36" s="317"/>
      <c r="AQ36" s="163" t="s">
        <v>586</v>
      </c>
      <c r="AR36" s="164"/>
      <c r="AS36" s="164"/>
      <c r="AT36" s="164"/>
      <c r="AU36" s="164"/>
      <c r="AV36" s="164"/>
      <c r="AW36" s="164"/>
      <c r="AX36" s="165"/>
    </row>
    <row r="37" spans="1:51" ht="46.5" customHeight="1" x14ac:dyDescent="0.2">
      <c r="A37" s="592"/>
      <c r="B37" s="319"/>
      <c r="C37" s="319"/>
      <c r="D37" s="319"/>
      <c r="E37" s="319"/>
      <c r="F37" s="593"/>
      <c r="G37" s="553"/>
      <c r="H37" s="553"/>
      <c r="I37" s="553"/>
      <c r="J37" s="553"/>
      <c r="K37" s="553"/>
      <c r="L37" s="553"/>
      <c r="M37" s="553"/>
      <c r="N37" s="553"/>
      <c r="O37" s="553"/>
      <c r="P37" s="553"/>
      <c r="Q37" s="553"/>
      <c r="R37" s="553"/>
      <c r="S37" s="553"/>
      <c r="T37" s="553"/>
      <c r="U37" s="553"/>
      <c r="V37" s="553"/>
      <c r="W37" s="553"/>
      <c r="X37" s="553"/>
      <c r="Y37" s="342" t="s">
        <v>47</v>
      </c>
      <c r="Z37" s="595"/>
      <c r="AA37" s="596"/>
      <c r="AB37" s="597" t="s">
        <v>587</v>
      </c>
      <c r="AC37" s="598"/>
      <c r="AD37" s="599"/>
      <c r="AE37" s="163" t="s">
        <v>270</v>
      </c>
      <c r="AF37" s="164"/>
      <c r="AG37" s="164"/>
      <c r="AH37" s="164"/>
      <c r="AI37" s="163" t="s">
        <v>270</v>
      </c>
      <c r="AJ37" s="164"/>
      <c r="AK37" s="164"/>
      <c r="AL37" s="164"/>
      <c r="AM37" s="269" t="s">
        <v>630</v>
      </c>
      <c r="AN37" s="270"/>
      <c r="AO37" s="270"/>
      <c r="AP37" s="270"/>
      <c r="AQ37" s="270" t="s">
        <v>586</v>
      </c>
      <c r="AR37" s="270"/>
      <c r="AS37" s="270"/>
      <c r="AT37" s="270"/>
      <c r="AU37" s="270"/>
      <c r="AV37" s="270"/>
      <c r="AW37" s="270"/>
      <c r="AX37" s="663"/>
    </row>
    <row r="38" spans="1:51" ht="34.5" customHeight="1" x14ac:dyDescent="0.2">
      <c r="A38" s="679"/>
      <c r="B38" s="144"/>
      <c r="C38" s="141" t="s">
        <v>534</v>
      </c>
      <c r="D38" s="142"/>
      <c r="E38" s="277" t="s">
        <v>266</v>
      </c>
      <c r="F38" s="278"/>
      <c r="G38" s="279" t="s">
        <v>183</v>
      </c>
      <c r="H38" s="280"/>
      <c r="I38" s="280"/>
      <c r="J38" s="281" t="s">
        <v>278</v>
      </c>
      <c r="K38" s="282"/>
      <c r="L38" s="282"/>
      <c r="M38" s="282"/>
      <c r="N38" s="282"/>
      <c r="O38" s="282"/>
      <c r="P38" s="282"/>
      <c r="Q38" s="282"/>
      <c r="R38" s="282"/>
      <c r="S38" s="282"/>
      <c r="T38" s="283"/>
      <c r="U38" s="284" t="s">
        <v>588</v>
      </c>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c r="AY38" s="75" t="str">
        <f>IF(SUBSTITUTE($J$38,"-","")="","0","1")</f>
        <v>1</v>
      </c>
    </row>
    <row r="39" spans="1:51" ht="18.75" customHeight="1" x14ac:dyDescent="0.2">
      <c r="A39" s="679"/>
      <c r="B39" s="144"/>
      <c r="C39" s="143"/>
      <c r="D39" s="144"/>
      <c r="E39" s="170" t="s">
        <v>178</v>
      </c>
      <c r="F39" s="171"/>
      <c r="G39" s="172" t="s">
        <v>175</v>
      </c>
      <c r="H39" s="173"/>
      <c r="I39" s="173"/>
      <c r="J39" s="173"/>
      <c r="K39" s="173"/>
      <c r="L39" s="173"/>
      <c r="M39" s="173"/>
      <c r="N39" s="173"/>
      <c r="O39" s="173"/>
      <c r="P39" s="173"/>
      <c r="Q39" s="173"/>
      <c r="R39" s="173"/>
      <c r="S39" s="173"/>
      <c r="T39" s="173"/>
      <c r="U39" s="173"/>
      <c r="V39" s="173"/>
      <c r="W39" s="173"/>
      <c r="X39" s="174"/>
      <c r="Y39" s="178"/>
      <c r="Z39" s="179"/>
      <c r="AA39" s="180"/>
      <c r="AB39" s="181" t="s">
        <v>11</v>
      </c>
      <c r="AC39" s="173"/>
      <c r="AD39" s="174"/>
      <c r="AE39" s="183" t="s">
        <v>177</v>
      </c>
      <c r="AF39" s="184"/>
      <c r="AG39" s="184"/>
      <c r="AH39" s="185"/>
      <c r="AI39" s="186" t="s">
        <v>406</v>
      </c>
      <c r="AJ39" s="186"/>
      <c r="AK39" s="186"/>
      <c r="AL39" s="181"/>
      <c r="AM39" s="186" t="s">
        <v>407</v>
      </c>
      <c r="AN39" s="186"/>
      <c r="AO39" s="186"/>
      <c r="AP39" s="181"/>
      <c r="AQ39" s="181" t="s">
        <v>173</v>
      </c>
      <c r="AR39" s="173"/>
      <c r="AS39" s="173"/>
      <c r="AT39" s="174"/>
      <c r="AU39" s="188" t="s">
        <v>129</v>
      </c>
      <c r="AV39" s="188"/>
      <c r="AW39" s="188"/>
      <c r="AX39" s="189"/>
      <c r="AY39">
        <f>COUNTA($G$41)</f>
        <v>1</v>
      </c>
    </row>
    <row r="40" spans="1:51" ht="18.75" customHeight="1" x14ac:dyDescent="0.2">
      <c r="A40" s="679"/>
      <c r="B40" s="144"/>
      <c r="C40" s="143"/>
      <c r="D40" s="144"/>
      <c r="E40" s="170"/>
      <c r="F40" s="171"/>
      <c r="G40" s="175"/>
      <c r="H40" s="176"/>
      <c r="I40" s="176"/>
      <c r="J40" s="176"/>
      <c r="K40" s="176"/>
      <c r="L40" s="176"/>
      <c r="M40" s="176"/>
      <c r="N40" s="176"/>
      <c r="O40" s="176"/>
      <c r="P40" s="176"/>
      <c r="Q40" s="176"/>
      <c r="R40" s="176"/>
      <c r="S40" s="176"/>
      <c r="T40" s="176"/>
      <c r="U40" s="176"/>
      <c r="V40" s="176"/>
      <c r="W40" s="176"/>
      <c r="X40" s="177"/>
      <c r="Y40" s="178"/>
      <c r="Z40" s="179"/>
      <c r="AA40" s="180"/>
      <c r="AB40" s="182"/>
      <c r="AC40" s="176"/>
      <c r="AD40" s="177"/>
      <c r="AE40" s="190" t="s">
        <v>270</v>
      </c>
      <c r="AF40" s="190"/>
      <c r="AG40" s="176" t="s">
        <v>174</v>
      </c>
      <c r="AH40" s="177"/>
      <c r="AI40" s="187"/>
      <c r="AJ40" s="187"/>
      <c r="AK40" s="187"/>
      <c r="AL40" s="182"/>
      <c r="AM40" s="187"/>
      <c r="AN40" s="187"/>
      <c r="AO40" s="187"/>
      <c r="AP40" s="182"/>
      <c r="AQ40" s="190" t="s">
        <v>270</v>
      </c>
      <c r="AR40" s="190"/>
      <c r="AS40" s="176" t="s">
        <v>174</v>
      </c>
      <c r="AT40" s="177"/>
      <c r="AU40" s="190" t="s">
        <v>270</v>
      </c>
      <c r="AV40" s="190"/>
      <c r="AW40" s="176" t="s">
        <v>167</v>
      </c>
      <c r="AX40" s="191"/>
      <c r="AY40">
        <f>$AY$39</f>
        <v>1</v>
      </c>
    </row>
    <row r="41" spans="1:51" ht="23.25" customHeight="1" x14ac:dyDescent="0.2">
      <c r="A41" s="679"/>
      <c r="B41" s="144"/>
      <c r="C41" s="143"/>
      <c r="D41" s="144"/>
      <c r="E41" s="170"/>
      <c r="F41" s="171"/>
      <c r="G41" s="239" t="s">
        <v>590</v>
      </c>
      <c r="H41" s="240"/>
      <c r="I41" s="240"/>
      <c r="J41" s="240"/>
      <c r="K41" s="240"/>
      <c r="L41" s="240"/>
      <c r="M41" s="240"/>
      <c r="N41" s="240"/>
      <c r="O41" s="240"/>
      <c r="P41" s="240"/>
      <c r="Q41" s="240"/>
      <c r="R41" s="240"/>
      <c r="S41" s="240"/>
      <c r="T41" s="240"/>
      <c r="U41" s="240"/>
      <c r="V41" s="240"/>
      <c r="W41" s="240"/>
      <c r="X41" s="241"/>
      <c r="Y41" s="248" t="s">
        <v>12</v>
      </c>
      <c r="Z41" s="249"/>
      <c r="AA41" s="250"/>
      <c r="AB41" s="251" t="s">
        <v>270</v>
      </c>
      <c r="AC41" s="252"/>
      <c r="AD41" s="253"/>
      <c r="AE41" s="157" t="s">
        <v>270</v>
      </c>
      <c r="AF41" s="158"/>
      <c r="AG41" s="158"/>
      <c r="AH41" s="158"/>
      <c r="AI41" s="157" t="s">
        <v>270</v>
      </c>
      <c r="AJ41" s="158"/>
      <c r="AK41" s="158"/>
      <c r="AL41" s="158"/>
      <c r="AM41" s="157" t="s">
        <v>270</v>
      </c>
      <c r="AN41" s="158"/>
      <c r="AO41" s="158"/>
      <c r="AP41" s="159"/>
      <c r="AQ41" s="157" t="s">
        <v>270</v>
      </c>
      <c r="AR41" s="158"/>
      <c r="AS41" s="158"/>
      <c r="AT41" s="159"/>
      <c r="AU41" s="158" t="s">
        <v>270</v>
      </c>
      <c r="AV41" s="158"/>
      <c r="AW41" s="158"/>
      <c r="AX41" s="160"/>
      <c r="AY41">
        <f t="shared" ref="AY41:AY43" si="4">$AY$39</f>
        <v>1</v>
      </c>
    </row>
    <row r="42" spans="1:51" ht="23.25" customHeight="1" x14ac:dyDescent="0.2">
      <c r="A42" s="679"/>
      <c r="B42" s="144"/>
      <c r="C42" s="143"/>
      <c r="D42" s="144"/>
      <c r="E42" s="170"/>
      <c r="F42" s="171"/>
      <c r="G42" s="242"/>
      <c r="H42" s="243"/>
      <c r="I42" s="243"/>
      <c r="J42" s="243"/>
      <c r="K42" s="243"/>
      <c r="L42" s="243"/>
      <c r="M42" s="243"/>
      <c r="N42" s="243"/>
      <c r="O42" s="243"/>
      <c r="P42" s="243"/>
      <c r="Q42" s="243"/>
      <c r="R42" s="243"/>
      <c r="S42" s="243"/>
      <c r="T42" s="243"/>
      <c r="U42" s="243"/>
      <c r="V42" s="243"/>
      <c r="W42" s="243"/>
      <c r="X42" s="244"/>
      <c r="Y42" s="161" t="s">
        <v>52</v>
      </c>
      <c r="Z42" s="131"/>
      <c r="AA42" s="132"/>
      <c r="AB42" s="251" t="s">
        <v>270</v>
      </c>
      <c r="AC42" s="252"/>
      <c r="AD42" s="253"/>
      <c r="AE42" s="157" t="s">
        <v>270</v>
      </c>
      <c r="AF42" s="158"/>
      <c r="AG42" s="158"/>
      <c r="AH42" s="159"/>
      <c r="AI42" s="157" t="s">
        <v>270</v>
      </c>
      <c r="AJ42" s="158"/>
      <c r="AK42" s="158"/>
      <c r="AL42" s="158"/>
      <c r="AM42" s="157" t="s">
        <v>270</v>
      </c>
      <c r="AN42" s="158"/>
      <c r="AO42" s="158"/>
      <c r="AP42" s="159"/>
      <c r="AQ42" s="157" t="s">
        <v>270</v>
      </c>
      <c r="AR42" s="158"/>
      <c r="AS42" s="158"/>
      <c r="AT42" s="159"/>
      <c r="AU42" s="158" t="s">
        <v>270</v>
      </c>
      <c r="AV42" s="158"/>
      <c r="AW42" s="158"/>
      <c r="AX42" s="160"/>
      <c r="AY42">
        <f t="shared" si="4"/>
        <v>1</v>
      </c>
    </row>
    <row r="43" spans="1:51" ht="23.25" customHeight="1" x14ac:dyDescent="0.2">
      <c r="A43" s="679"/>
      <c r="B43" s="144"/>
      <c r="C43" s="143"/>
      <c r="D43" s="144"/>
      <c r="E43" s="170"/>
      <c r="F43" s="171"/>
      <c r="G43" s="245"/>
      <c r="H43" s="246"/>
      <c r="I43" s="246"/>
      <c r="J43" s="246"/>
      <c r="K43" s="246"/>
      <c r="L43" s="246"/>
      <c r="M43" s="246"/>
      <c r="N43" s="246"/>
      <c r="O43" s="246"/>
      <c r="P43" s="246"/>
      <c r="Q43" s="246"/>
      <c r="R43" s="246"/>
      <c r="S43" s="246"/>
      <c r="T43" s="246"/>
      <c r="U43" s="246"/>
      <c r="V43" s="246"/>
      <c r="W43" s="246"/>
      <c r="X43" s="247"/>
      <c r="Y43" s="161" t="s">
        <v>13</v>
      </c>
      <c r="Z43" s="131"/>
      <c r="AA43" s="132"/>
      <c r="AB43" s="162" t="s">
        <v>168</v>
      </c>
      <c r="AC43" s="162"/>
      <c r="AD43" s="162"/>
      <c r="AE43" s="157" t="s">
        <v>270</v>
      </c>
      <c r="AF43" s="158"/>
      <c r="AG43" s="158"/>
      <c r="AH43" s="159"/>
      <c r="AI43" s="157" t="s">
        <v>270</v>
      </c>
      <c r="AJ43" s="158"/>
      <c r="AK43" s="158"/>
      <c r="AL43" s="158"/>
      <c r="AM43" s="157" t="s">
        <v>270</v>
      </c>
      <c r="AN43" s="158"/>
      <c r="AO43" s="158"/>
      <c r="AP43" s="159"/>
      <c r="AQ43" s="157" t="s">
        <v>270</v>
      </c>
      <c r="AR43" s="158"/>
      <c r="AS43" s="158"/>
      <c r="AT43" s="159"/>
      <c r="AU43" s="158" t="s">
        <v>270</v>
      </c>
      <c r="AV43" s="158"/>
      <c r="AW43" s="158"/>
      <c r="AX43" s="160"/>
      <c r="AY43">
        <f t="shared" si="4"/>
        <v>1</v>
      </c>
    </row>
    <row r="44" spans="1:51" ht="18.75" customHeight="1" x14ac:dyDescent="0.2">
      <c r="A44" s="679"/>
      <c r="B44" s="144"/>
      <c r="C44" s="143"/>
      <c r="D44" s="144"/>
      <c r="E44" s="170" t="s">
        <v>179</v>
      </c>
      <c r="F44" s="171"/>
      <c r="G44" s="172" t="s">
        <v>176</v>
      </c>
      <c r="H44" s="173"/>
      <c r="I44" s="173"/>
      <c r="J44" s="173"/>
      <c r="K44" s="173"/>
      <c r="L44" s="173"/>
      <c r="M44" s="173"/>
      <c r="N44" s="173"/>
      <c r="O44" s="173"/>
      <c r="P44" s="173"/>
      <c r="Q44" s="173"/>
      <c r="R44" s="173"/>
      <c r="S44" s="173"/>
      <c r="T44" s="173"/>
      <c r="U44" s="173"/>
      <c r="V44" s="173"/>
      <c r="W44" s="173"/>
      <c r="X44" s="174"/>
      <c r="Y44" s="178"/>
      <c r="Z44" s="179"/>
      <c r="AA44" s="180"/>
      <c r="AB44" s="181" t="s">
        <v>11</v>
      </c>
      <c r="AC44" s="173"/>
      <c r="AD44" s="174"/>
      <c r="AE44" s="183" t="s">
        <v>177</v>
      </c>
      <c r="AF44" s="184"/>
      <c r="AG44" s="184"/>
      <c r="AH44" s="185"/>
      <c r="AI44" s="186" t="s">
        <v>406</v>
      </c>
      <c r="AJ44" s="186"/>
      <c r="AK44" s="186"/>
      <c r="AL44" s="181"/>
      <c r="AM44" s="186" t="s">
        <v>407</v>
      </c>
      <c r="AN44" s="186"/>
      <c r="AO44" s="186"/>
      <c r="AP44" s="181"/>
      <c r="AQ44" s="181" t="s">
        <v>173</v>
      </c>
      <c r="AR44" s="173"/>
      <c r="AS44" s="173"/>
      <c r="AT44" s="174"/>
      <c r="AU44" s="188" t="s">
        <v>129</v>
      </c>
      <c r="AV44" s="188"/>
      <c r="AW44" s="188"/>
      <c r="AX44" s="189"/>
      <c r="AY44">
        <f>COUNTA($G$46)</f>
        <v>1</v>
      </c>
    </row>
    <row r="45" spans="1:51" ht="18.75" customHeight="1" x14ac:dyDescent="0.2">
      <c r="A45" s="679"/>
      <c r="B45" s="144"/>
      <c r="C45" s="143"/>
      <c r="D45" s="144"/>
      <c r="E45" s="170"/>
      <c r="F45" s="171"/>
      <c r="G45" s="175"/>
      <c r="H45" s="176"/>
      <c r="I45" s="176"/>
      <c r="J45" s="176"/>
      <c r="K45" s="176"/>
      <c r="L45" s="176"/>
      <c r="M45" s="176"/>
      <c r="N45" s="176"/>
      <c r="O45" s="176"/>
      <c r="P45" s="176"/>
      <c r="Q45" s="176"/>
      <c r="R45" s="176"/>
      <c r="S45" s="176"/>
      <c r="T45" s="176"/>
      <c r="U45" s="176"/>
      <c r="V45" s="176"/>
      <c r="W45" s="176"/>
      <c r="X45" s="177"/>
      <c r="Y45" s="178"/>
      <c r="Z45" s="179"/>
      <c r="AA45" s="180"/>
      <c r="AB45" s="182"/>
      <c r="AC45" s="176"/>
      <c r="AD45" s="177"/>
      <c r="AE45" s="190" t="s">
        <v>270</v>
      </c>
      <c r="AF45" s="190"/>
      <c r="AG45" s="176" t="s">
        <v>174</v>
      </c>
      <c r="AH45" s="177"/>
      <c r="AI45" s="187"/>
      <c r="AJ45" s="187"/>
      <c r="AK45" s="187"/>
      <c r="AL45" s="182"/>
      <c r="AM45" s="187"/>
      <c r="AN45" s="187"/>
      <c r="AO45" s="187"/>
      <c r="AP45" s="182"/>
      <c r="AQ45" s="190" t="s">
        <v>270</v>
      </c>
      <c r="AR45" s="190"/>
      <c r="AS45" s="176" t="s">
        <v>174</v>
      </c>
      <c r="AT45" s="177"/>
      <c r="AU45" s="190" t="s">
        <v>270</v>
      </c>
      <c r="AV45" s="190"/>
      <c r="AW45" s="176" t="s">
        <v>167</v>
      </c>
      <c r="AX45" s="191"/>
      <c r="AY45">
        <f>$AY$44</f>
        <v>1</v>
      </c>
    </row>
    <row r="46" spans="1:51" ht="23.25" customHeight="1" x14ac:dyDescent="0.2">
      <c r="A46" s="679"/>
      <c r="B46" s="144"/>
      <c r="C46" s="143"/>
      <c r="D46" s="144"/>
      <c r="E46" s="170"/>
      <c r="F46" s="171"/>
      <c r="G46" s="239" t="s">
        <v>590</v>
      </c>
      <c r="H46" s="240"/>
      <c r="I46" s="240"/>
      <c r="J46" s="240"/>
      <c r="K46" s="240"/>
      <c r="L46" s="240"/>
      <c r="M46" s="240"/>
      <c r="N46" s="240"/>
      <c r="O46" s="240"/>
      <c r="P46" s="240"/>
      <c r="Q46" s="240"/>
      <c r="R46" s="240"/>
      <c r="S46" s="240"/>
      <c r="T46" s="240"/>
      <c r="U46" s="240"/>
      <c r="V46" s="240"/>
      <c r="W46" s="240"/>
      <c r="X46" s="241"/>
      <c r="Y46" s="248" t="s">
        <v>12</v>
      </c>
      <c r="Z46" s="249"/>
      <c r="AA46" s="250"/>
      <c r="AB46" s="251" t="s">
        <v>270</v>
      </c>
      <c r="AC46" s="252"/>
      <c r="AD46" s="253"/>
      <c r="AE46" s="157" t="s">
        <v>270</v>
      </c>
      <c r="AF46" s="158"/>
      <c r="AG46" s="158"/>
      <c r="AH46" s="158"/>
      <c r="AI46" s="157" t="s">
        <v>270</v>
      </c>
      <c r="AJ46" s="158"/>
      <c r="AK46" s="158"/>
      <c r="AL46" s="158"/>
      <c r="AM46" s="157" t="s">
        <v>270</v>
      </c>
      <c r="AN46" s="158"/>
      <c r="AO46" s="158"/>
      <c r="AP46" s="159"/>
      <c r="AQ46" s="157" t="s">
        <v>270</v>
      </c>
      <c r="AR46" s="158"/>
      <c r="AS46" s="158"/>
      <c r="AT46" s="159"/>
      <c r="AU46" s="158" t="s">
        <v>270</v>
      </c>
      <c r="AV46" s="158"/>
      <c r="AW46" s="158"/>
      <c r="AX46" s="160"/>
      <c r="AY46">
        <f t="shared" ref="AY46:AY48" si="5">$AY$44</f>
        <v>1</v>
      </c>
    </row>
    <row r="47" spans="1:51" ht="23.25" customHeight="1" x14ac:dyDescent="0.2">
      <c r="A47" s="679"/>
      <c r="B47" s="144"/>
      <c r="C47" s="143"/>
      <c r="D47" s="144"/>
      <c r="E47" s="170"/>
      <c r="F47" s="171"/>
      <c r="G47" s="242"/>
      <c r="H47" s="243"/>
      <c r="I47" s="243"/>
      <c r="J47" s="243"/>
      <c r="K47" s="243"/>
      <c r="L47" s="243"/>
      <c r="M47" s="243"/>
      <c r="N47" s="243"/>
      <c r="O47" s="243"/>
      <c r="P47" s="243"/>
      <c r="Q47" s="243"/>
      <c r="R47" s="243"/>
      <c r="S47" s="243"/>
      <c r="T47" s="243"/>
      <c r="U47" s="243"/>
      <c r="V47" s="243"/>
      <c r="W47" s="243"/>
      <c r="X47" s="244"/>
      <c r="Y47" s="161" t="s">
        <v>52</v>
      </c>
      <c r="Z47" s="131"/>
      <c r="AA47" s="132"/>
      <c r="AB47" s="251" t="s">
        <v>270</v>
      </c>
      <c r="AC47" s="252"/>
      <c r="AD47" s="253"/>
      <c r="AE47" s="157" t="s">
        <v>270</v>
      </c>
      <c r="AF47" s="158"/>
      <c r="AG47" s="158"/>
      <c r="AH47" s="159"/>
      <c r="AI47" s="157" t="s">
        <v>270</v>
      </c>
      <c r="AJ47" s="158"/>
      <c r="AK47" s="158"/>
      <c r="AL47" s="158"/>
      <c r="AM47" s="157" t="s">
        <v>270</v>
      </c>
      <c r="AN47" s="158"/>
      <c r="AO47" s="158"/>
      <c r="AP47" s="159"/>
      <c r="AQ47" s="157" t="s">
        <v>270</v>
      </c>
      <c r="AR47" s="158"/>
      <c r="AS47" s="158"/>
      <c r="AT47" s="159"/>
      <c r="AU47" s="158" t="s">
        <v>270</v>
      </c>
      <c r="AV47" s="158"/>
      <c r="AW47" s="158"/>
      <c r="AX47" s="160"/>
      <c r="AY47">
        <f t="shared" si="5"/>
        <v>1</v>
      </c>
    </row>
    <row r="48" spans="1:51" ht="23.25" customHeight="1" x14ac:dyDescent="0.2">
      <c r="A48" s="679"/>
      <c r="B48" s="144"/>
      <c r="C48" s="143"/>
      <c r="D48" s="144"/>
      <c r="E48" s="170"/>
      <c r="F48" s="171"/>
      <c r="G48" s="245"/>
      <c r="H48" s="246"/>
      <c r="I48" s="246"/>
      <c r="J48" s="246"/>
      <c r="K48" s="246"/>
      <c r="L48" s="246"/>
      <c r="M48" s="246"/>
      <c r="N48" s="246"/>
      <c r="O48" s="246"/>
      <c r="P48" s="246"/>
      <c r="Q48" s="246"/>
      <c r="R48" s="246"/>
      <c r="S48" s="246"/>
      <c r="T48" s="246"/>
      <c r="U48" s="246"/>
      <c r="V48" s="246"/>
      <c r="W48" s="246"/>
      <c r="X48" s="247"/>
      <c r="Y48" s="161" t="s">
        <v>13</v>
      </c>
      <c r="Z48" s="131"/>
      <c r="AA48" s="132"/>
      <c r="AB48" s="162" t="s">
        <v>14</v>
      </c>
      <c r="AC48" s="162"/>
      <c r="AD48" s="162"/>
      <c r="AE48" s="157" t="s">
        <v>270</v>
      </c>
      <c r="AF48" s="158"/>
      <c r="AG48" s="158"/>
      <c r="AH48" s="159"/>
      <c r="AI48" s="157" t="s">
        <v>270</v>
      </c>
      <c r="AJ48" s="158"/>
      <c r="AK48" s="158"/>
      <c r="AL48" s="158"/>
      <c r="AM48" s="157" t="s">
        <v>270</v>
      </c>
      <c r="AN48" s="158"/>
      <c r="AO48" s="158"/>
      <c r="AP48" s="159"/>
      <c r="AQ48" s="157" t="s">
        <v>270</v>
      </c>
      <c r="AR48" s="158"/>
      <c r="AS48" s="158"/>
      <c r="AT48" s="159"/>
      <c r="AU48" s="158" t="s">
        <v>270</v>
      </c>
      <c r="AV48" s="158"/>
      <c r="AW48" s="158"/>
      <c r="AX48" s="160"/>
      <c r="AY48">
        <f t="shared" si="5"/>
        <v>1</v>
      </c>
    </row>
    <row r="49" spans="1:51" ht="23.85" customHeight="1" x14ac:dyDescent="0.2">
      <c r="A49" s="679"/>
      <c r="B49" s="144"/>
      <c r="C49" s="143"/>
      <c r="D49" s="144"/>
      <c r="E49" s="532" t="s">
        <v>271</v>
      </c>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533"/>
      <c r="AY49">
        <f>COUNTA($E$50)</f>
        <v>1</v>
      </c>
    </row>
    <row r="50" spans="1:51" ht="24.75" customHeight="1" x14ac:dyDescent="0.2">
      <c r="A50" s="679"/>
      <c r="B50" s="144"/>
      <c r="C50" s="143"/>
      <c r="D50" s="144"/>
      <c r="E50" s="574" t="s">
        <v>589</v>
      </c>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575"/>
      <c r="AY50">
        <f>$AY$49</f>
        <v>1</v>
      </c>
    </row>
    <row r="51" spans="1:51" ht="24.75" customHeight="1" thickBot="1" x14ac:dyDescent="0.25">
      <c r="A51" s="679"/>
      <c r="B51" s="144"/>
      <c r="C51" s="143"/>
      <c r="D51" s="144"/>
      <c r="E51" s="634"/>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635"/>
      <c r="AY51">
        <f>$AY$50</f>
        <v>1</v>
      </c>
    </row>
    <row r="52" spans="1:51" ht="27" customHeight="1" x14ac:dyDescent="0.2">
      <c r="A52" s="236" t="s">
        <v>45</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8"/>
    </row>
    <row r="53" spans="1:51" ht="27" customHeight="1" x14ac:dyDescent="0.2">
      <c r="A53" s="5"/>
      <c r="B53" s="6"/>
      <c r="C53" s="625" t="s">
        <v>30</v>
      </c>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626"/>
      <c r="AD53" s="434" t="s">
        <v>34</v>
      </c>
      <c r="AE53" s="434"/>
      <c r="AF53" s="434"/>
      <c r="AG53" s="433" t="s">
        <v>29</v>
      </c>
      <c r="AH53" s="434"/>
      <c r="AI53" s="434"/>
      <c r="AJ53" s="434"/>
      <c r="AK53" s="434"/>
      <c r="AL53" s="434"/>
      <c r="AM53" s="434"/>
      <c r="AN53" s="434"/>
      <c r="AO53" s="434"/>
      <c r="AP53" s="434"/>
      <c r="AQ53" s="434"/>
      <c r="AR53" s="434"/>
      <c r="AS53" s="434"/>
      <c r="AT53" s="434"/>
      <c r="AU53" s="434"/>
      <c r="AV53" s="434"/>
      <c r="AW53" s="434"/>
      <c r="AX53" s="435"/>
    </row>
    <row r="54" spans="1:51" ht="95.25" customHeight="1" x14ac:dyDescent="0.2">
      <c r="A54" s="298" t="s">
        <v>134</v>
      </c>
      <c r="B54" s="299"/>
      <c r="C54" s="511" t="s">
        <v>135</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3"/>
      <c r="AD54" s="658" t="s">
        <v>573</v>
      </c>
      <c r="AE54" s="659"/>
      <c r="AF54" s="659"/>
      <c r="AG54" s="627" t="s">
        <v>591</v>
      </c>
      <c r="AH54" s="628"/>
      <c r="AI54" s="628"/>
      <c r="AJ54" s="628"/>
      <c r="AK54" s="628"/>
      <c r="AL54" s="628"/>
      <c r="AM54" s="628"/>
      <c r="AN54" s="628"/>
      <c r="AO54" s="628"/>
      <c r="AP54" s="628"/>
      <c r="AQ54" s="628"/>
      <c r="AR54" s="628"/>
      <c r="AS54" s="628"/>
      <c r="AT54" s="628"/>
      <c r="AU54" s="628"/>
      <c r="AV54" s="628"/>
      <c r="AW54" s="628"/>
      <c r="AX54" s="629"/>
    </row>
    <row r="55" spans="1:51" ht="76.5" customHeight="1" x14ac:dyDescent="0.2">
      <c r="A55" s="300"/>
      <c r="B55" s="301"/>
      <c r="C55" s="424" t="s">
        <v>35</v>
      </c>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14"/>
      <c r="AD55" s="154" t="s">
        <v>573</v>
      </c>
      <c r="AE55" s="155"/>
      <c r="AF55" s="155"/>
      <c r="AG55" s="403" t="s">
        <v>592</v>
      </c>
      <c r="AH55" s="404"/>
      <c r="AI55" s="404"/>
      <c r="AJ55" s="404"/>
      <c r="AK55" s="404"/>
      <c r="AL55" s="404"/>
      <c r="AM55" s="404"/>
      <c r="AN55" s="404"/>
      <c r="AO55" s="404"/>
      <c r="AP55" s="404"/>
      <c r="AQ55" s="404"/>
      <c r="AR55" s="404"/>
      <c r="AS55" s="404"/>
      <c r="AT55" s="404"/>
      <c r="AU55" s="404"/>
      <c r="AV55" s="404"/>
      <c r="AW55" s="404"/>
      <c r="AX55" s="405"/>
    </row>
    <row r="56" spans="1:51" ht="91.5" customHeight="1" x14ac:dyDescent="0.2">
      <c r="A56" s="302"/>
      <c r="B56" s="303"/>
      <c r="C56" s="426" t="s">
        <v>136</v>
      </c>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8"/>
      <c r="AD56" s="387" t="s">
        <v>573</v>
      </c>
      <c r="AE56" s="388"/>
      <c r="AF56" s="388"/>
      <c r="AG56" s="509" t="s">
        <v>593</v>
      </c>
      <c r="AH56" s="243"/>
      <c r="AI56" s="243"/>
      <c r="AJ56" s="243"/>
      <c r="AK56" s="243"/>
      <c r="AL56" s="243"/>
      <c r="AM56" s="243"/>
      <c r="AN56" s="243"/>
      <c r="AO56" s="243"/>
      <c r="AP56" s="243"/>
      <c r="AQ56" s="243"/>
      <c r="AR56" s="243"/>
      <c r="AS56" s="243"/>
      <c r="AT56" s="243"/>
      <c r="AU56" s="243"/>
      <c r="AV56" s="243"/>
      <c r="AW56" s="243"/>
      <c r="AX56" s="510"/>
    </row>
    <row r="57" spans="1:51" ht="27" customHeight="1" x14ac:dyDescent="0.2">
      <c r="A57" s="392" t="s">
        <v>37</v>
      </c>
      <c r="B57" s="566"/>
      <c r="C57" s="429" t="s">
        <v>39</v>
      </c>
      <c r="D57" s="430"/>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2"/>
      <c r="AD57" s="514" t="s">
        <v>573</v>
      </c>
      <c r="AE57" s="515"/>
      <c r="AF57" s="515"/>
      <c r="AG57" s="574" t="s">
        <v>632</v>
      </c>
      <c r="AH57" s="240"/>
      <c r="AI57" s="240"/>
      <c r="AJ57" s="240"/>
      <c r="AK57" s="240"/>
      <c r="AL57" s="240"/>
      <c r="AM57" s="240"/>
      <c r="AN57" s="240"/>
      <c r="AO57" s="240"/>
      <c r="AP57" s="240"/>
      <c r="AQ57" s="240"/>
      <c r="AR57" s="240"/>
      <c r="AS57" s="240"/>
      <c r="AT57" s="240"/>
      <c r="AU57" s="240"/>
      <c r="AV57" s="240"/>
      <c r="AW57" s="240"/>
      <c r="AX57" s="575"/>
    </row>
    <row r="58" spans="1:51" ht="35.25" customHeight="1" x14ac:dyDescent="0.2">
      <c r="A58" s="394"/>
      <c r="B58" s="567"/>
      <c r="C58" s="408"/>
      <c r="D58" s="409"/>
      <c r="E58" s="463" t="s">
        <v>249</v>
      </c>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5"/>
      <c r="AD58" s="154" t="s">
        <v>602</v>
      </c>
      <c r="AE58" s="155"/>
      <c r="AF58" s="156"/>
      <c r="AG58" s="509"/>
      <c r="AH58" s="243"/>
      <c r="AI58" s="243"/>
      <c r="AJ58" s="243"/>
      <c r="AK58" s="243"/>
      <c r="AL58" s="243"/>
      <c r="AM58" s="243"/>
      <c r="AN58" s="243"/>
      <c r="AO58" s="243"/>
      <c r="AP58" s="243"/>
      <c r="AQ58" s="243"/>
      <c r="AR58" s="243"/>
      <c r="AS58" s="243"/>
      <c r="AT58" s="243"/>
      <c r="AU58" s="243"/>
      <c r="AV58" s="243"/>
      <c r="AW58" s="243"/>
      <c r="AX58" s="510"/>
    </row>
    <row r="59" spans="1:51" ht="26.25" customHeight="1" x14ac:dyDescent="0.2">
      <c r="A59" s="394"/>
      <c r="B59" s="567"/>
      <c r="C59" s="410"/>
      <c r="D59" s="411"/>
      <c r="E59" s="466" t="s">
        <v>210</v>
      </c>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8"/>
      <c r="AD59" s="385" t="s">
        <v>602</v>
      </c>
      <c r="AE59" s="386"/>
      <c r="AF59" s="386"/>
      <c r="AG59" s="509"/>
      <c r="AH59" s="243"/>
      <c r="AI59" s="243"/>
      <c r="AJ59" s="243"/>
      <c r="AK59" s="243"/>
      <c r="AL59" s="243"/>
      <c r="AM59" s="243"/>
      <c r="AN59" s="243"/>
      <c r="AO59" s="243"/>
      <c r="AP59" s="243"/>
      <c r="AQ59" s="243"/>
      <c r="AR59" s="243"/>
      <c r="AS59" s="243"/>
      <c r="AT59" s="243"/>
      <c r="AU59" s="243"/>
      <c r="AV59" s="243"/>
      <c r="AW59" s="243"/>
      <c r="AX59" s="510"/>
    </row>
    <row r="60" spans="1:51" ht="26.25" customHeight="1" x14ac:dyDescent="0.2">
      <c r="A60" s="394"/>
      <c r="B60" s="395"/>
      <c r="C60" s="422" t="s">
        <v>40</v>
      </c>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06" t="s">
        <v>594</v>
      </c>
      <c r="AE60" s="407"/>
      <c r="AF60" s="407"/>
      <c r="AG60" s="295"/>
      <c r="AH60" s="296"/>
      <c r="AI60" s="296"/>
      <c r="AJ60" s="296"/>
      <c r="AK60" s="296"/>
      <c r="AL60" s="296"/>
      <c r="AM60" s="296"/>
      <c r="AN60" s="296"/>
      <c r="AO60" s="296"/>
      <c r="AP60" s="296"/>
      <c r="AQ60" s="296"/>
      <c r="AR60" s="296"/>
      <c r="AS60" s="296"/>
      <c r="AT60" s="296"/>
      <c r="AU60" s="296"/>
      <c r="AV60" s="296"/>
      <c r="AW60" s="296"/>
      <c r="AX60" s="297"/>
    </row>
    <row r="61" spans="1:51" ht="78.75" customHeight="1" x14ac:dyDescent="0.2">
      <c r="A61" s="394"/>
      <c r="B61" s="395"/>
      <c r="C61" s="413" t="s">
        <v>137</v>
      </c>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154" t="s">
        <v>573</v>
      </c>
      <c r="AE61" s="155"/>
      <c r="AF61" s="155"/>
      <c r="AG61" s="403" t="s">
        <v>595</v>
      </c>
      <c r="AH61" s="404"/>
      <c r="AI61" s="404"/>
      <c r="AJ61" s="404"/>
      <c r="AK61" s="404"/>
      <c r="AL61" s="404"/>
      <c r="AM61" s="404"/>
      <c r="AN61" s="404"/>
      <c r="AO61" s="404"/>
      <c r="AP61" s="404"/>
      <c r="AQ61" s="404"/>
      <c r="AR61" s="404"/>
      <c r="AS61" s="404"/>
      <c r="AT61" s="404"/>
      <c r="AU61" s="404"/>
      <c r="AV61" s="404"/>
      <c r="AW61" s="404"/>
      <c r="AX61" s="405"/>
    </row>
    <row r="62" spans="1:51" ht="26.25" customHeight="1" x14ac:dyDescent="0.2">
      <c r="A62" s="394"/>
      <c r="B62" s="395"/>
      <c r="C62" s="413" t="s">
        <v>36</v>
      </c>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154" t="s">
        <v>594</v>
      </c>
      <c r="AE62" s="155"/>
      <c r="AF62" s="155"/>
      <c r="AG62" s="403"/>
      <c r="AH62" s="404"/>
      <c r="AI62" s="404"/>
      <c r="AJ62" s="404"/>
      <c r="AK62" s="404"/>
      <c r="AL62" s="404"/>
      <c r="AM62" s="404"/>
      <c r="AN62" s="404"/>
      <c r="AO62" s="404"/>
      <c r="AP62" s="404"/>
      <c r="AQ62" s="404"/>
      <c r="AR62" s="404"/>
      <c r="AS62" s="404"/>
      <c r="AT62" s="404"/>
      <c r="AU62" s="404"/>
      <c r="AV62" s="404"/>
      <c r="AW62" s="404"/>
      <c r="AX62" s="405"/>
    </row>
    <row r="63" spans="1:51" ht="78.75" customHeight="1" x14ac:dyDescent="0.2">
      <c r="A63" s="394"/>
      <c r="B63" s="395"/>
      <c r="C63" s="413" t="s">
        <v>41</v>
      </c>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5"/>
      <c r="AD63" s="154" t="s">
        <v>573</v>
      </c>
      <c r="AE63" s="155"/>
      <c r="AF63" s="155"/>
      <c r="AG63" s="403" t="s">
        <v>596</v>
      </c>
      <c r="AH63" s="404"/>
      <c r="AI63" s="404"/>
      <c r="AJ63" s="404"/>
      <c r="AK63" s="404"/>
      <c r="AL63" s="404"/>
      <c r="AM63" s="404"/>
      <c r="AN63" s="404"/>
      <c r="AO63" s="404"/>
      <c r="AP63" s="404"/>
      <c r="AQ63" s="404"/>
      <c r="AR63" s="404"/>
      <c r="AS63" s="404"/>
      <c r="AT63" s="404"/>
      <c r="AU63" s="404"/>
      <c r="AV63" s="404"/>
      <c r="AW63" s="404"/>
      <c r="AX63" s="405"/>
    </row>
    <row r="64" spans="1:51" ht="26.25" customHeight="1" x14ac:dyDescent="0.2">
      <c r="A64" s="394"/>
      <c r="B64" s="395"/>
      <c r="C64" s="413" t="s">
        <v>226</v>
      </c>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5"/>
      <c r="AD64" s="387" t="s">
        <v>594</v>
      </c>
      <c r="AE64" s="388"/>
      <c r="AF64" s="388"/>
      <c r="AG64" s="419"/>
      <c r="AH64" s="420"/>
      <c r="AI64" s="420"/>
      <c r="AJ64" s="420"/>
      <c r="AK64" s="420"/>
      <c r="AL64" s="420"/>
      <c r="AM64" s="420"/>
      <c r="AN64" s="420"/>
      <c r="AO64" s="420"/>
      <c r="AP64" s="420"/>
      <c r="AQ64" s="420"/>
      <c r="AR64" s="420"/>
      <c r="AS64" s="420"/>
      <c r="AT64" s="420"/>
      <c r="AU64" s="420"/>
      <c r="AV64" s="420"/>
      <c r="AW64" s="420"/>
      <c r="AX64" s="421"/>
    </row>
    <row r="65" spans="1:50" ht="64.5" customHeight="1" x14ac:dyDescent="0.2">
      <c r="A65" s="394"/>
      <c r="B65" s="395"/>
      <c r="C65" s="151" t="s">
        <v>227</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3"/>
      <c r="AD65" s="154" t="s">
        <v>573</v>
      </c>
      <c r="AE65" s="155"/>
      <c r="AF65" s="156"/>
      <c r="AG65" s="403" t="s">
        <v>641</v>
      </c>
      <c r="AH65" s="404"/>
      <c r="AI65" s="404"/>
      <c r="AJ65" s="404"/>
      <c r="AK65" s="404"/>
      <c r="AL65" s="404"/>
      <c r="AM65" s="404"/>
      <c r="AN65" s="404"/>
      <c r="AO65" s="404"/>
      <c r="AP65" s="404"/>
      <c r="AQ65" s="404"/>
      <c r="AR65" s="404"/>
      <c r="AS65" s="404"/>
      <c r="AT65" s="404"/>
      <c r="AU65" s="404"/>
      <c r="AV65" s="404"/>
      <c r="AW65" s="404"/>
      <c r="AX65" s="405"/>
    </row>
    <row r="66" spans="1:50" ht="39" customHeight="1" x14ac:dyDescent="0.2">
      <c r="A66" s="396"/>
      <c r="B66" s="397"/>
      <c r="C66" s="568" t="s">
        <v>212</v>
      </c>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70"/>
      <c r="AD66" s="416" t="s">
        <v>573</v>
      </c>
      <c r="AE66" s="417"/>
      <c r="AF66" s="418"/>
      <c r="AG66" s="469" t="s">
        <v>597</v>
      </c>
      <c r="AH66" s="470"/>
      <c r="AI66" s="470"/>
      <c r="AJ66" s="470"/>
      <c r="AK66" s="470"/>
      <c r="AL66" s="470"/>
      <c r="AM66" s="470"/>
      <c r="AN66" s="470"/>
      <c r="AO66" s="470"/>
      <c r="AP66" s="470"/>
      <c r="AQ66" s="470"/>
      <c r="AR66" s="470"/>
      <c r="AS66" s="470"/>
      <c r="AT66" s="470"/>
      <c r="AU66" s="470"/>
      <c r="AV66" s="470"/>
      <c r="AW66" s="470"/>
      <c r="AX66" s="471"/>
    </row>
    <row r="67" spans="1:50" ht="47.25" customHeight="1" x14ac:dyDescent="0.2">
      <c r="A67" s="392" t="s">
        <v>38</v>
      </c>
      <c r="B67" s="393"/>
      <c r="C67" s="398" t="s">
        <v>213</v>
      </c>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400"/>
      <c r="AD67" s="406" t="s">
        <v>573</v>
      </c>
      <c r="AE67" s="407"/>
      <c r="AF67" s="576"/>
      <c r="AG67" s="295" t="s">
        <v>606</v>
      </c>
      <c r="AH67" s="296"/>
      <c r="AI67" s="296"/>
      <c r="AJ67" s="296"/>
      <c r="AK67" s="296"/>
      <c r="AL67" s="296"/>
      <c r="AM67" s="296"/>
      <c r="AN67" s="296"/>
      <c r="AO67" s="296"/>
      <c r="AP67" s="296"/>
      <c r="AQ67" s="296"/>
      <c r="AR67" s="296"/>
      <c r="AS67" s="296"/>
      <c r="AT67" s="296"/>
      <c r="AU67" s="296"/>
      <c r="AV67" s="296"/>
      <c r="AW67" s="296"/>
      <c r="AX67" s="297"/>
    </row>
    <row r="68" spans="1:50" ht="35.25" customHeight="1" x14ac:dyDescent="0.2">
      <c r="A68" s="394"/>
      <c r="B68" s="395"/>
      <c r="C68" s="639" t="s">
        <v>43</v>
      </c>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1"/>
      <c r="AD68" s="554" t="s">
        <v>594</v>
      </c>
      <c r="AE68" s="555"/>
      <c r="AF68" s="555"/>
      <c r="AG68" s="403"/>
      <c r="AH68" s="404"/>
      <c r="AI68" s="404"/>
      <c r="AJ68" s="404"/>
      <c r="AK68" s="404"/>
      <c r="AL68" s="404"/>
      <c r="AM68" s="404"/>
      <c r="AN68" s="404"/>
      <c r="AO68" s="404"/>
      <c r="AP68" s="404"/>
      <c r="AQ68" s="404"/>
      <c r="AR68" s="404"/>
      <c r="AS68" s="404"/>
      <c r="AT68" s="404"/>
      <c r="AU68" s="404"/>
      <c r="AV68" s="404"/>
      <c r="AW68" s="404"/>
      <c r="AX68" s="405"/>
    </row>
    <row r="69" spans="1:50" ht="59.25" customHeight="1" x14ac:dyDescent="0.2">
      <c r="A69" s="394"/>
      <c r="B69" s="395"/>
      <c r="C69" s="413" t="s">
        <v>180</v>
      </c>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154" t="s">
        <v>573</v>
      </c>
      <c r="AE69" s="155"/>
      <c r="AF69" s="155"/>
      <c r="AG69" s="403" t="s">
        <v>605</v>
      </c>
      <c r="AH69" s="404"/>
      <c r="AI69" s="404"/>
      <c r="AJ69" s="404"/>
      <c r="AK69" s="404"/>
      <c r="AL69" s="404"/>
      <c r="AM69" s="404"/>
      <c r="AN69" s="404"/>
      <c r="AO69" s="404"/>
      <c r="AP69" s="404"/>
      <c r="AQ69" s="404"/>
      <c r="AR69" s="404"/>
      <c r="AS69" s="404"/>
      <c r="AT69" s="404"/>
      <c r="AU69" s="404"/>
      <c r="AV69" s="404"/>
      <c r="AW69" s="404"/>
      <c r="AX69" s="405"/>
    </row>
    <row r="70" spans="1:50" ht="52.5" customHeight="1" x14ac:dyDescent="0.2">
      <c r="A70" s="396"/>
      <c r="B70" s="397"/>
      <c r="C70" s="413" t="s">
        <v>42</v>
      </c>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154" t="s">
        <v>594</v>
      </c>
      <c r="AE70" s="155"/>
      <c r="AF70" s="155"/>
      <c r="AG70" s="634" t="s">
        <v>598</v>
      </c>
      <c r="AH70" s="246"/>
      <c r="AI70" s="246"/>
      <c r="AJ70" s="246"/>
      <c r="AK70" s="246"/>
      <c r="AL70" s="246"/>
      <c r="AM70" s="246"/>
      <c r="AN70" s="246"/>
      <c r="AO70" s="246"/>
      <c r="AP70" s="246"/>
      <c r="AQ70" s="246"/>
      <c r="AR70" s="246"/>
      <c r="AS70" s="246"/>
      <c r="AT70" s="246"/>
      <c r="AU70" s="246"/>
      <c r="AV70" s="246"/>
      <c r="AW70" s="246"/>
      <c r="AX70" s="635"/>
    </row>
    <row r="71" spans="1:50" ht="41.25" customHeight="1" x14ac:dyDescent="0.2">
      <c r="A71" s="543" t="s">
        <v>56</v>
      </c>
      <c r="B71" s="544"/>
      <c r="C71" s="667" t="s">
        <v>138</v>
      </c>
      <c r="D71" s="668"/>
      <c r="E71" s="668"/>
      <c r="F71" s="668"/>
      <c r="G71" s="668"/>
      <c r="H71" s="668"/>
      <c r="I71" s="668"/>
      <c r="J71" s="668"/>
      <c r="K71" s="668"/>
      <c r="L71" s="668"/>
      <c r="M71" s="668"/>
      <c r="N71" s="668"/>
      <c r="O71" s="668"/>
      <c r="P71" s="668"/>
      <c r="Q71" s="668"/>
      <c r="R71" s="668"/>
      <c r="S71" s="668"/>
      <c r="T71" s="668"/>
      <c r="U71" s="668"/>
      <c r="V71" s="668"/>
      <c r="W71" s="668"/>
      <c r="X71" s="668"/>
      <c r="Y71" s="668"/>
      <c r="Z71" s="668"/>
      <c r="AA71" s="668"/>
      <c r="AB71" s="668"/>
      <c r="AC71" s="431"/>
      <c r="AD71" s="406" t="s">
        <v>573</v>
      </c>
      <c r="AE71" s="407"/>
      <c r="AF71" s="407"/>
      <c r="AG71" s="574" t="s">
        <v>601</v>
      </c>
      <c r="AH71" s="240"/>
      <c r="AI71" s="240"/>
      <c r="AJ71" s="240"/>
      <c r="AK71" s="240"/>
      <c r="AL71" s="240"/>
      <c r="AM71" s="240"/>
      <c r="AN71" s="240"/>
      <c r="AO71" s="240"/>
      <c r="AP71" s="240"/>
      <c r="AQ71" s="240"/>
      <c r="AR71" s="240"/>
      <c r="AS71" s="240"/>
      <c r="AT71" s="240"/>
      <c r="AU71" s="240"/>
      <c r="AV71" s="240"/>
      <c r="AW71" s="240"/>
      <c r="AX71" s="575"/>
    </row>
    <row r="72" spans="1:50" ht="19.649999999999999" customHeight="1" x14ac:dyDescent="0.2">
      <c r="A72" s="545"/>
      <c r="B72" s="546"/>
      <c r="C72" s="696" t="s">
        <v>221</v>
      </c>
      <c r="D72" s="694"/>
      <c r="E72" s="694"/>
      <c r="F72" s="697"/>
      <c r="G72" s="693" t="s">
        <v>222</v>
      </c>
      <c r="H72" s="694"/>
      <c r="I72" s="694"/>
      <c r="J72" s="694"/>
      <c r="K72" s="694"/>
      <c r="L72" s="694"/>
      <c r="M72" s="694"/>
      <c r="N72" s="693" t="s">
        <v>224</v>
      </c>
      <c r="O72" s="694"/>
      <c r="P72" s="694"/>
      <c r="Q72" s="694"/>
      <c r="R72" s="694"/>
      <c r="S72" s="694"/>
      <c r="T72" s="694"/>
      <c r="U72" s="694"/>
      <c r="V72" s="694"/>
      <c r="W72" s="694"/>
      <c r="X72" s="694"/>
      <c r="Y72" s="694"/>
      <c r="Z72" s="694"/>
      <c r="AA72" s="694"/>
      <c r="AB72" s="694"/>
      <c r="AC72" s="694"/>
      <c r="AD72" s="694"/>
      <c r="AE72" s="694"/>
      <c r="AF72" s="695"/>
      <c r="AG72" s="509"/>
      <c r="AH72" s="243"/>
      <c r="AI72" s="243"/>
      <c r="AJ72" s="243"/>
      <c r="AK72" s="243"/>
      <c r="AL72" s="243"/>
      <c r="AM72" s="243"/>
      <c r="AN72" s="243"/>
      <c r="AO72" s="243"/>
      <c r="AP72" s="243"/>
      <c r="AQ72" s="243"/>
      <c r="AR72" s="243"/>
      <c r="AS72" s="243"/>
      <c r="AT72" s="243"/>
      <c r="AU72" s="243"/>
      <c r="AV72" s="243"/>
      <c r="AW72" s="243"/>
      <c r="AX72" s="510"/>
    </row>
    <row r="73" spans="1:50" ht="24.75" customHeight="1" x14ac:dyDescent="0.2">
      <c r="A73" s="545"/>
      <c r="B73" s="546"/>
      <c r="C73" s="642" t="s">
        <v>600</v>
      </c>
      <c r="D73" s="643"/>
      <c r="E73" s="643"/>
      <c r="F73" s="644"/>
      <c r="G73" s="687"/>
      <c r="H73" s="688"/>
      <c r="I73" s="61" t="str">
        <f>IF(OR(G73="　", G73=""), "", "-")</f>
        <v/>
      </c>
      <c r="J73" s="691"/>
      <c r="K73" s="691"/>
      <c r="L73" s="61" t="str">
        <f>IF(M73="","","-")</f>
        <v/>
      </c>
      <c r="M73" s="62"/>
      <c r="N73" s="698" t="s">
        <v>599</v>
      </c>
      <c r="O73" s="699"/>
      <c r="P73" s="699"/>
      <c r="Q73" s="699"/>
      <c r="R73" s="699"/>
      <c r="S73" s="699"/>
      <c r="T73" s="699"/>
      <c r="U73" s="699"/>
      <c r="V73" s="699"/>
      <c r="W73" s="699"/>
      <c r="X73" s="699"/>
      <c r="Y73" s="699"/>
      <c r="Z73" s="699"/>
      <c r="AA73" s="699"/>
      <c r="AB73" s="699"/>
      <c r="AC73" s="699"/>
      <c r="AD73" s="699"/>
      <c r="AE73" s="699"/>
      <c r="AF73" s="700"/>
      <c r="AG73" s="509"/>
      <c r="AH73" s="243"/>
      <c r="AI73" s="243"/>
      <c r="AJ73" s="243"/>
      <c r="AK73" s="243"/>
      <c r="AL73" s="243"/>
      <c r="AM73" s="243"/>
      <c r="AN73" s="243"/>
      <c r="AO73" s="243"/>
      <c r="AP73" s="243"/>
      <c r="AQ73" s="243"/>
      <c r="AR73" s="243"/>
      <c r="AS73" s="243"/>
      <c r="AT73" s="243"/>
      <c r="AU73" s="243"/>
      <c r="AV73" s="243"/>
      <c r="AW73" s="243"/>
      <c r="AX73" s="510"/>
    </row>
    <row r="74" spans="1:50" ht="24.75" customHeight="1" x14ac:dyDescent="0.2">
      <c r="A74" s="545"/>
      <c r="B74" s="546"/>
      <c r="C74" s="642"/>
      <c r="D74" s="643"/>
      <c r="E74" s="643"/>
      <c r="F74" s="644"/>
      <c r="G74" s="687"/>
      <c r="H74" s="688"/>
      <c r="I74" s="61" t="str">
        <f t="shared" ref="I74:I77" si="6">IF(OR(G74="　", G74=""), "", "-")</f>
        <v/>
      </c>
      <c r="J74" s="691"/>
      <c r="K74" s="691"/>
      <c r="L74" s="61" t="str">
        <f t="shared" ref="L74:L77" si="7">IF(M74="","","-")</f>
        <v/>
      </c>
      <c r="M74" s="62"/>
      <c r="N74" s="698"/>
      <c r="O74" s="699"/>
      <c r="P74" s="699"/>
      <c r="Q74" s="699"/>
      <c r="R74" s="699"/>
      <c r="S74" s="699"/>
      <c r="T74" s="699"/>
      <c r="U74" s="699"/>
      <c r="V74" s="699"/>
      <c r="W74" s="699"/>
      <c r="X74" s="699"/>
      <c r="Y74" s="699"/>
      <c r="Z74" s="699"/>
      <c r="AA74" s="699"/>
      <c r="AB74" s="699"/>
      <c r="AC74" s="699"/>
      <c r="AD74" s="699"/>
      <c r="AE74" s="699"/>
      <c r="AF74" s="700"/>
      <c r="AG74" s="509"/>
      <c r="AH74" s="243"/>
      <c r="AI74" s="243"/>
      <c r="AJ74" s="243"/>
      <c r="AK74" s="243"/>
      <c r="AL74" s="243"/>
      <c r="AM74" s="243"/>
      <c r="AN74" s="243"/>
      <c r="AO74" s="243"/>
      <c r="AP74" s="243"/>
      <c r="AQ74" s="243"/>
      <c r="AR74" s="243"/>
      <c r="AS74" s="243"/>
      <c r="AT74" s="243"/>
      <c r="AU74" s="243"/>
      <c r="AV74" s="243"/>
      <c r="AW74" s="243"/>
      <c r="AX74" s="510"/>
    </row>
    <row r="75" spans="1:50" ht="24.75" customHeight="1" x14ac:dyDescent="0.2">
      <c r="A75" s="545"/>
      <c r="B75" s="546"/>
      <c r="C75" s="642"/>
      <c r="D75" s="643"/>
      <c r="E75" s="643"/>
      <c r="F75" s="644"/>
      <c r="G75" s="687"/>
      <c r="H75" s="688"/>
      <c r="I75" s="61" t="str">
        <f t="shared" si="6"/>
        <v/>
      </c>
      <c r="J75" s="691"/>
      <c r="K75" s="691"/>
      <c r="L75" s="61" t="str">
        <f t="shared" si="7"/>
        <v/>
      </c>
      <c r="M75" s="62"/>
      <c r="N75" s="698"/>
      <c r="O75" s="699"/>
      <c r="P75" s="699"/>
      <c r="Q75" s="699"/>
      <c r="R75" s="699"/>
      <c r="S75" s="699"/>
      <c r="T75" s="699"/>
      <c r="U75" s="699"/>
      <c r="V75" s="699"/>
      <c r="W75" s="699"/>
      <c r="X75" s="699"/>
      <c r="Y75" s="699"/>
      <c r="Z75" s="699"/>
      <c r="AA75" s="699"/>
      <c r="AB75" s="699"/>
      <c r="AC75" s="699"/>
      <c r="AD75" s="699"/>
      <c r="AE75" s="699"/>
      <c r="AF75" s="700"/>
      <c r="AG75" s="509"/>
      <c r="AH75" s="243"/>
      <c r="AI75" s="243"/>
      <c r="AJ75" s="243"/>
      <c r="AK75" s="243"/>
      <c r="AL75" s="243"/>
      <c r="AM75" s="243"/>
      <c r="AN75" s="243"/>
      <c r="AO75" s="243"/>
      <c r="AP75" s="243"/>
      <c r="AQ75" s="243"/>
      <c r="AR75" s="243"/>
      <c r="AS75" s="243"/>
      <c r="AT75" s="243"/>
      <c r="AU75" s="243"/>
      <c r="AV75" s="243"/>
      <c r="AW75" s="243"/>
      <c r="AX75" s="510"/>
    </row>
    <row r="76" spans="1:50" ht="24.75" customHeight="1" x14ac:dyDescent="0.2">
      <c r="A76" s="545"/>
      <c r="B76" s="546"/>
      <c r="C76" s="642"/>
      <c r="D76" s="643"/>
      <c r="E76" s="643"/>
      <c r="F76" s="644"/>
      <c r="G76" s="687"/>
      <c r="H76" s="688"/>
      <c r="I76" s="61" t="str">
        <f t="shared" si="6"/>
        <v/>
      </c>
      <c r="J76" s="691"/>
      <c r="K76" s="691"/>
      <c r="L76" s="61" t="str">
        <f t="shared" si="7"/>
        <v/>
      </c>
      <c r="M76" s="62"/>
      <c r="N76" s="698"/>
      <c r="O76" s="699"/>
      <c r="P76" s="699"/>
      <c r="Q76" s="699"/>
      <c r="R76" s="699"/>
      <c r="S76" s="699"/>
      <c r="T76" s="699"/>
      <c r="U76" s="699"/>
      <c r="V76" s="699"/>
      <c r="W76" s="699"/>
      <c r="X76" s="699"/>
      <c r="Y76" s="699"/>
      <c r="Z76" s="699"/>
      <c r="AA76" s="699"/>
      <c r="AB76" s="699"/>
      <c r="AC76" s="699"/>
      <c r="AD76" s="699"/>
      <c r="AE76" s="699"/>
      <c r="AF76" s="700"/>
      <c r="AG76" s="509"/>
      <c r="AH76" s="243"/>
      <c r="AI76" s="243"/>
      <c r="AJ76" s="243"/>
      <c r="AK76" s="243"/>
      <c r="AL76" s="243"/>
      <c r="AM76" s="243"/>
      <c r="AN76" s="243"/>
      <c r="AO76" s="243"/>
      <c r="AP76" s="243"/>
      <c r="AQ76" s="243"/>
      <c r="AR76" s="243"/>
      <c r="AS76" s="243"/>
      <c r="AT76" s="243"/>
      <c r="AU76" s="243"/>
      <c r="AV76" s="243"/>
      <c r="AW76" s="243"/>
      <c r="AX76" s="510"/>
    </row>
    <row r="77" spans="1:50" ht="24.75" customHeight="1" x14ac:dyDescent="0.2">
      <c r="A77" s="547"/>
      <c r="B77" s="548"/>
      <c r="C77" s="642"/>
      <c r="D77" s="643"/>
      <c r="E77" s="643"/>
      <c r="F77" s="644"/>
      <c r="G77" s="689"/>
      <c r="H77" s="690"/>
      <c r="I77" s="63" t="str">
        <f t="shared" si="6"/>
        <v/>
      </c>
      <c r="J77" s="692"/>
      <c r="K77" s="692"/>
      <c r="L77" s="63" t="str">
        <f t="shared" si="7"/>
        <v/>
      </c>
      <c r="M77" s="64"/>
      <c r="N77" s="680"/>
      <c r="O77" s="681"/>
      <c r="P77" s="681"/>
      <c r="Q77" s="681"/>
      <c r="R77" s="681"/>
      <c r="S77" s="681"/>
      <c r="T77" s="681"/>
      <c r="U77" s="681"/>
      <c r="V77" s="681"/>
      <c r="W77" s="681"/>
      <c r="X77" s="681"/>
      <c r="Y77" s="681"/>
      <c r="Z77" s="681"/>
      <c r="AA77" s="681"/>
      <c r="AB77" s="681"/>
      <c r="AC77" s="681"/>
      <c r="AD77" s="681"/>
      <c r="AE77" s="681"/>
      <c r="AF77" s="682"/>
      <c r="AG77" s="634"/>
      <c r="AH77" s="246"/>
      <c r="AI77" s="246"/>
      <c r="AJ77" s="246"/>
      <c r="AK77" s="246"/>
      <c r="AL77" s="246"/>
      <c r="AM77" s="246"/>
      <c r="AN77" s="246"/>
      <c r="AO77" s="246"/>
      <c r="AP77" s="246"/>
      <c r="AQ77" s="246"/>
      <c r="AR77" s="246"/>
      <c r="AS77" s="246"/>
      <c r="AT77" s="246"/>
      <c r="AU77" s="246"/>
      <c r="AV77" s="246"/>
      <c r="AW77" s="246"/>
      <c r="AX77" s="635"/>
    </row>
    <row r="78" spans="1:50" ht="67.5" customHeight="1" x14ac:dyDescent="0.2">
      <c r="A78" s="392" t="s">
        <v>46</v>
      </c>
      <c r="B78" s="580"/>
      <c r="C78" s="275" t="s">
        <v>51</v>
      </c>
      <c r="D78" s="369"/>
      <c r="E78" s="369"/>
      <c r="F78" s="370"/>
      <c r="G78" s="632" t="s">
        <v>603</v>
      </c>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3"/>
    </row>
    <row r="79" spans="1:50" ht="67.5" customHeight="1" thickBot="1" x14ac:dyDescent="0.25">
      <c r="A79" s="581"/>
      <c r="B79" s="582"/>
      <c r="C79" s="478" t="s">
        <v>55</v>
      </c>
      <c r="D79" s="479"/>
      <c r="E79" s="479"/>
      <c r="F79" s="480"/>
      <c r="G79" s="630" t="s">
        <v>604</v>
      </c>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630"/>
      <c r="AP79" s="630"/>
      <c r="AQ79" s="630"/>
      <c r="AR79" s="630"/>
      <c r="AS79" s="630"/>
      <c r="AT79" s="630"/>
      <c r="AU79" s="630"/>
      <c r="AV79" s="630"/>
      <c r="AW79" s="630"/>
      <c r="AX79" s="631"/>
    </row>
    <row r="80" spans="1:50" ht="24" customHeight="1" x14ac:dyDescent="0.2">
      <c r="A80" s="475" t="s">
        <v>31</v>
      </c>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52" ht="67.5" customHeight="1" thickBot="1" x14ac:dyDescent="0.25">
      <c r="A81" s="562" t="s">
        <v>639</v>
      </c>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52" ht="24.75" customHeight="1" x14ac:dyDescent="0.2">
      <c r="A82" s="472" t="s">
        <v>32</v>
      </c>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52" ht="67.5" customHeight="1" thickBot="1" x14ac:dyDescent="0.25">
      <c r="A83" s="529" t="s">
        <v>638</v>
      </c>
      <c r="B83" s="530"/>
      <c r="C83" s="530"/>
      <c r="D83" s="530"/>
      <c r="E83" s="531"/>
      <c r="F83" s="460" t="s">
        <v>637</v>
      </c>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2"/>
    </row>
    <row r="84" spans="1:52" ht="24.75" customHeight="1" x14ac:dyDescent="0.2">
      <c r="A84" s="472" t="s">
        <v>44</v>
      </c>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4"/>
    </row>
    <row r="85" spans="1:52" ht="66" customHeight="1" thickBot="1" x14ac:dyDescent="0.25">
      <c r="A85" s="529" t="s">
        <v>250</v>
      </c>
      <c r="B85" s="530"/>
      <c r="C85" s="530"/>
      <c r="D85" s="530"/>
      <c r="E85" s="531"/>
      <c r="F85" s="563" t="s">
        <v>640</v>
      </c>
      <c r="G85" s="564"/>
      <c r="H85" s="564"/>
      <c r="I85" s="564"/>
      <c r="J85" s="564"/>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5"/>
    </row>
    <row r="86" spans="1:52" ht="24.75" customHeight="1" x14ac:dyDescent="0.2">
      <c r="A86" s="535" t="s">
        <v>33</v>
      </c>
      <c r="B86" s="536"/>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7"/>
    </row>
    <row r="87" spans="1:52" ht="67.5" customHeight="1" thickBot="1" x14ac:dyDescent="0.25">
      <c r="A87" s="577" t="s">
        <v>636</v>
      </c>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579"/>
    </row>
    <row r="88" spans="1:52" ht="24.75" customHeight="1" x14ac:dyDescent="0.2">
      <c r="A88" s="571" t="s">
        <v>230</v>
      </c>
      <c r="B88" s="572"/>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3"/>
      <c r="AZ88" s="10"/>
    </row>
    <row r="89" spans="1:52" ht="24.75" customHeight="1" x14ac:dyDescent="0.2">
      <c r="A89" s="130" t="s">
        <v>535</v>
      </c>
      <c r="B89" s="131"/>
      <c r="C89" s="131"/>
      <c r="D89" s="132"/>
      <c r="E89" s="88"/>
      <c r="F89" s="89"/>
      <c r="G89" s="89"/>
      <c r="H89" s="89"/>
      <c r="I89" s="89"/>
      <c r="J89" s="89"/>
      <c r="K89" s="89"/>
      <c r="L89" s="89"/>
      <c r="M89" s="89"/>
      <c r="N89" s="89"/>
      <c r="O89" s="89"/>
      <c r="P89" s="91"/>
      <c r="Q89" s="88"/>
      <c r="R89" s="89"/>
      <c r="S89" s="89"/>
      <c r="T89" s="89"/>
      <c r="U89" s="89"/>
      <c r="V89" s="89"/>
      <c r="W89" s="89"/>
      <c r="X89" s="89"/>
      <c r="Y89" s="89"/>
      <c r="Z89" s="89"/>
      <c r="AA89" s="89"/>
      <c r="AB89" s="91"/>
      <c r="AC89" s="88"/>
      <c r="AD89" s="89"/>
      <c r="AE89" s="89"/>
      <c r="AF89" s="89"/>
      <c r="AG89" s="89"/>
      <c r="AH89" s="89"/>
      <c r="AI89" s="89"/>
      <c r="AJ89" s="89"/>
      <c r="AK89" s="89"/>
      <c r="AL89" s="89"/>
      <c r="AM89" s="89"/>
      <c r="AN89" s="91"/>
      <c r="AO89" s="88"/>
      <c r="AP89" s="89"/>
      <c r="AQ89" s="89"/>
      <c r="AR89" s="89"/>
      <c r="AS89" s="89"/>
      <c r="AT89" s="89"/>
      <c r="AU89" s="89"/>
      <c r="AV89" s="89"/>
      <c r="AW89" s="89"/>
      <c r="AX89" s="90"/>
      <c r="AY89" s="79"/>
    </row>
    <row r="90" spans="1:52" ht="24.75" customHeight="1" x14ac:dyDescent="0.2">
      <c r="A90" s="92" t="s">
        <v>264</v>
      </c>
      <c r="B90" s="92"/>
      <c r="C90" s="92"/>
      <c r="D90" s="92"/>
      <c r="E90" s="88"/>
      <c r="F90" s="89"/>
      <c r="G90" s="89"/>
      <c r="H90" s="89"/>
      <c r="I90" s="89"/>
      <c r="J90" s="89"/>
      <c r="K90" s="89"/>
      <c r="L90" s="89"/>
      <c r="M90" s="89"/>
      <c r="N90" s="89"/>
      <c r="O90" s="89"/>
      <c r="P90" s="91"/>
      <c r="Q90" s="88"/>
      <c r="R90" s="89"/>
      <c r="S90" s="89"/>
      <c r="T90" s="89"/>
      <c r="U90" s="89"/>
      <c r="V90" s="89"/>
      <c r="W90" s="89"/>
      <c r="X90" s="89"/>
      <c r="Y90" s="89"/>
      <c r="Z90" s="89"/>
      <c r="AA90" s="89"/>
      <c r="AB90" s="91"/>
      <c r="AC90" s="88"/>
      <c r="AD90" s="89"/>
      <c r="AE90" s="89"/>
      <c r="AF90" s="89"/>
      <c r="AG90" s="89"/>
      <c r="AH90" s="89"/>
      <c r="AI90" s="89"/>
      <c r="AJ90" s="89"/>
      <c r="AK90" s="89"/>
      <c r="AL90" s="89"/>
      <c r="AM90" s="89"/>
      <c r="AN90" s="91"/>
      <c r="AO90" s="88"/>
      <c r="AP90" s="89"/>
      <c r="AQ90" s="89"/>
      <c r="AR90" s="89"/>
      <c r="AS90" s="89"/>
      <c r="AT90" s="89"/>
      <c r="AU90" s="89"/>
      <c r="AV90" s="89"/>
      <c r="AW90" s="89"/>
      <c r="AX90" s="90"/>
    </row>
    <row r="91" spans="1:52" ht="24.75" customHeight="1" x14ac:dyDescent="0.2">
      <c r="A91" s="92" t="s">
        <v>263</v>
      </c>
      <c r="B91" s="92"/>
      <c r="C91" s="92"/>
      <c r="D91" s="92"/>
      <c r="E91" s="88"/>
      <c r="F91" s="89"/>
      <c r="G91" s="89"/>
      <c r="H91" s="89"/>
      <c r="I91" s="89"/>
      <c r="J91" s="89"/>
      <c r="K91" s="89"/>
      <c r="L91" s="89"/>
      <c r="M91" s="89"/>
      <c r="N91" s="89"/>
      <c r="O91" s="89"/>
      <c r="P91" s="91"/>
      <c r="Q91" s="88"/>
      <c r="R91" s="89"/>
      <c r="S91" s="89"/>
      <c r="T91" s="89"/>
      <c r="U91" s="89"/>
      <c r="V91" s="89"/>
      <c r="W91" s="89"/>
      <c r="X91" s="89"/>
      <c r="Y91" s="89"/>
      <c r="Z91" s="89"/>
      <c r="AA91" s="89"/>
      <c r="AB91" s="91"/>
      <c r="AC91" s="88"/>
      <c r="AD91" s="89"/>
      <c r="AE91" s="89"/>
      <c r="AF91" s="89"/>
      <c r="AG91" s="89"/>
      <c r="AH91" s="89"/>
      <c r="AI91" s="89"/>
      <c r="AJ91" s="89"/>
      <c r="AK91" s="89"/>
      <c r="AL91" s="89"/>
      <c r="AM91" s="89"/>
      <c r="AN91" s="91"/>
      <c r="AO91" s="88"/>
      <c r="AP91" s="89"/>
      <c r="AQ91" s="89"/>
      <c r="AR91" s="89"/>
      <c r="AS91" s="89"/>
      <c r="AT91" s="89"/>
      <c r="AU91" s="89"/>
      <c r="AV91" s="89"/>
      <c r="AW91" s="89"/>
      <c r="AX91" s="90"/>
    </row>
    <row r="92" spans="1:52" ht="24.75" customHeight="1" x14ac:dyDescent="0.2">
      <c r="A92" s="92" t="s">
        <v>262</v>
      </c>
      <c r="B92" s="92"/>
      <c r="C92" s="92"/>
      <c r="D92" s="92"/>
      <c r="E92" s="88"/>
      <c r="F92" s="89"/>
      <c r="G92" s="89"/>
      <c r="H92" s="89"/>
      <c r="I92" s="89"/>
      <c r="J92" s="89"/>
      <c r="K92" s="89"/>
      <c r="L92" s="89"/>
      <c r="M92" s="89"/>
      <c r="N92" s="89"/>
      <c r="O92" s="89"/>
      <c r="P92" s="91"/>
      <c r="Q92" s="88"/>
      <c r="R92" s="89"/>
      <c r="S92" s="89"/>
      <c r="T92" s="89"/>
      <c r="U92" s="89"/>
      <c r="V92" s="89"/>
      <c r="W92" s="89"/>
      <c r="X92" s="89"/>
      <c r="Y92" s="89"/>
      <c r="Z92" s="89"/>
      <c r="AA92" s="89"/>
      <c r="AB92" s="91"/>
      <c r="AC92" s="88"/>
      <c r="AD92" s="89"/>
      <c r="AE92" s="89"/>
      <c r="AF92" s="89"/>
      <c r="AG92" s="89"/>
      <c r="AH92" s="89"/>
      <c r="AI92" s="89"/>
      <c r="AJ92" s="89"/>
      <c r="AK92" s="89"/>
      <c r="AL92" s="89"/>
      <c r="AM92" s="89"/>
      <c r="AN92" s="91"/>
      <c r="AO92" s="88"/>
      <c r="AP92" s="89"/>
      <c r="AQ92" s="89"/>
      <c r="AR92" s="89"/>
      <c r="AS92" s="89"/>
      <c r="AT92" s="89"/>
      <c r="AU92" s="89"/>
      <c r="AV92" s="89"/>
      <c r="AW92" s="89"/>
      <c r="AX92" s="90"/>
    </row>
    <row r="93" spans="1:52" ht="24.75" customHeight="1" x14ac:dyDescent="0.2">
      <c r="A93" s="92" t="s">
        <v>261</v>
      </c>
      <c r="B93" s="92"/>
      <c r="C93" s="92"/>
      <c r="D93" s="92"/>
      <c r="E93" s="88"/>
      <c r="F93" s="89"/>
      <c r="G93" s="89"/>
      <c r="H93" s="89"/>
      <c r="I93" s="89"/>
      <c r="J93" s="89"/>
      <c r="K93" s="89"/>
      <c r="L93" s="89"/>
      <c r="M93" s="89"/>
      <c r="N93" s="89"/>
      <c r="O93" s="89"/>
      <c r="P93" s="91"/>
      <c r="Q93" s="88"/>
      <c r="R93" s="89"/>
      <c r="S93" s="89"/>
      <c r="T93" s="89"/>
      <c r="U93" s="89"/>
      <c r="V93" s="89"/>
      <c r="W93" s="89"/>
      <c r="X93" s="89"/>
      <c r="Y93" s="89"/>
      <c r="Z93" s="89"/>
      <c r="AA93" s="89"/>
      <c r="AB93" s="91"/>
      <c r="AC93" s="88"/>
      <c r="AD93" s="89"/>
      <c r="AE93" s="89"/>
      <c r="AF93" s="89"/>
      <c r="AG93" s="89"/>
      <c r="AH93" s="89"/>
      <c r="AI93" s="89"/>
      <c r="AJ93" s="89"/>
      <c r="AK93" s="89"/>
      <c r="AL93" s="89"/>
      <c r="AM93" s="89"/>
      <c r="AN93" s="91"/>
      <c r="AO93" s="88"/>
      <c r="AP93" s="89"/>
      <c r="AQ93" s="89"/>
      <c r="AR93" s="89"/>
      <c r="AS93" s="89"/>
      <c r="AT93" s="89"/>
      <c r="AU93" s="89"/>
      <c r="AV93" s="89"/>
      <c r="AW93" s="89"/>
      <c r="AX93" s="90"/>
    </row>
    <row r="94" spans="1:52" ht="24.75" customHeight="1" x14ac:dyDescent="0.2">
      <c r="A94" s="92" t="s">
        <v>260</v>
      </c>
      <c r="B94" s="92"/>
      <c r="C94" s="92"/>
      <c r="D94" s="92"/>
      <c r="E94" s="88"/>
      <c r="F94" s="89"/>
      <c r="G94" s="89"/>
      <c r="H94" s="89"/>
      <c r="I94" s="89"/>
      <c r="J94" s="89"/>
      <c r="K94" s="89"/>
      <c r="L94" s="89"/>
      <c r="M94" s="89"/>
      <c r="N94" s="89"/>
      <c r="O94" s="89"/>
      <c r="P94" s="91"/>
      <c r="Q94" s="88"/>
      <c r="R94" s="89"/>
      <c r="S94" s="89"/>
      <c r="T94" s="89"/>
      <c r="U94" s="89"/>
      <c r="V94" s="89"/>
      <c r="W94" s="89"/>
      <c r="X94" s="89"/>
      <c r="Y94" s="89"/>
      <c r="Z94" s="89"/>
      <c r="AA94" s="89"/>
      <c r="AB94" s="91"/>
      <c r="AC94" s="88"/>
      <c r="AD94" s="89"/>
      <c r="AE94" s="89"/>
      <c r="AF94" s="89"/>
      <c r="AG94" s="89"/>
      <c r="AH94" s="89"/>
      <c r="AI94" s="89"/>
      <c r="AJ94" s="89"/>
      <c r="AK94" s="89"/>
      <c r="AL94" s="89"/>
      <c r="AM94" s="89"/>
      <c r="AN94" s="91"/>
      <c r="AO94" s="88"/>
      <c r="AP94" s="89"/>
      <c r="AQ94" s="89"/>
      <c r="AR94" s="89"/>
      <c r="AS94" s="89"/>
      <c r="AT94" s="89"/>
      <c r="AU94" s="89"/>
      <c r="AV94" s="89"/>
      <c r="AW94" s="89"/>
      <c r="AX94" s="90"/>
    </row>
    <row r="95" spans="1:52" ht="24.75" customHeight="1" x14ac:dyDescent="0.2">
      <c r="A95" s="92" t="s">
        <v>259</v>
      </c>
      <c r="B95" s="92"/>
      <c r="C95" s="92"/>
      <c r="D95" s="92"/>
      <c r="E95" s="88" t="s">
        <v>607</v>
      </c>
      <c r="F95" s="89"/>
      <c r="G95" s="89"/>
      <c r="H95" s="89"/>
      <c r="I95" s="89"/>
      <c r="J95" s="89"/>
      <c r="K95" s="89"/>
      <c r="L95" s="89"/>
      <c r="M95" s="89"/>
      <c r="N95" s="89"/>
      <c r="O95" s="89"/>
      <c r="P95" s="91"/>
      <c r="Q95" s="88"/>
      <c r="R95" s="89"/>
      <c r="S95" s="89"/>
      <c r="T95" s="89"/>
      <c r="U95" s="89"/>
      <c r="V95" s="89"/>
      <c r="W95" s="89"/>
      <c r="X95" s="89"/>
      <c r="Y95" s="89"/>
      <c r="Z95" s="89"/>
      <c r="AA95" s="89"/>
      <c r="AB95" s="91"/>
      <c r="AC95" s="88"/>
      <c r="AD95" s="89"/>
      <c r="AE95" s="89"/>
      <c r="AF95" s="89"/>
      <c r="AG95" s="89"/>
      <c r="AH95" s="89"/>
      <c r="AI95" s="89"/>
      <c r="AJ95" s="89"/>
      <c r="AK95" s="89"/>
      <c r="AL95" s="89"/>
      <c r="AM95" s="89"/>
      <c r="AN95" s="91"/>
      <c r="AO95" s="88"/>
      <c r="AP95" s="89"/>
      <c r="AQ95" s="89"/>
      <c r="AR95" s="89"/>
      <c r="AS95" s="89"/>
      <c r="AT95" s="89"/>
      <c r="AU95" s="89"/>
      <c r="AV95" s="89"/>
      <c r="AW95" s="89"/>
      <c r="AX95" s="90"/>
    </row>
    <row r="96" spans="1:52" ht="24.75" customHeight="1" x14ac:dyDescent="0.2">
      <c r="A96" s="92" t="s">
        <v>258</v>
      </c>
      <c r="B96" s="92"/>
      <c r="C96" s="92"/>
      <c r="D96" s="92"/>
      <c r="E96" s="88" t="s">
        <v>608</v>
      </c>
      <c r="F96" s="89"/>
      <c r="G96" s="89"/>
      <c r="H96" s="89"/>
      <c r="I96" s="89"/>
      <c r="J96" s="89"/>
      <c r="K96" s="89"/>
      <c r="L96" s="89"/>
      <c r="M96" s="89"/>
      <c r="N96" s="89"/>
      <c r="O96" s="89"/>
      <c r="P96" s="91"/>
      <c r="Q96" s="88"/>
      <c r="R96" s="89"/>
      <c r="S96" s="89"/>
      <c r="T96" s="89"/>
      <c r="U96" s="89"/>
      <c r="V96" s="89"/>
      <c r="W96" s="89"/>
      <c r="X96" s="89"/>
      <c r="Y96" s="89"/>
      <c r="Z96" s="89"/>
      <c r="AA96" s="89"/>
      <c r="AB96" s="91"/>
      <c r="AC96" s="88"/>
      <c r="AD96" s="89"/>
      <c r="AE96" s="89"/>
      <c r="AF96" s="89"/>
      <c r="AG96" s="89"/>
      <c r="AH96" s="89"/>
      <c r="AI96" s="89"/>
      <c r="AJ96" s="89"/>
      <c r="AK96" s="89"/>
      <c r="AL96" s="89"/>
      <c r="AM96" s="89"/>
      <c r="AN96" s="91"/>
      <c r="AO96" s="88"/>
      <c r="AP96" s="89"/>
      <c r="AQ96" s="89"/>
      <c r="AR96" s="89"/>
      <c r="AS96" s="89"/>
      <c r="AT96" s="89"/>
      <c r="AU96" s="89"/>
      <c r="AV96" s="89"/>
      <c r="AW96" s="89"/>
      <c r="AX96" s="90"/>
    </row>
    <row r="97" spans="1:50" ht="24.75" customHeight="1" x14ac:dyDescent="0.2">
      <c r="A97" s="92" t="s">
        <v>257</v>
      </c>
      <c r="B97" s="92"/>
      <c r="C97" s="92"/>
      <c r="D97" s="92"/>
      <c r="E97" s="96" t="s">
        <v>609</v>
      </c>
      <c r="F97" s="97"/>
      <c r="G97" s="97"/>
      <c r="H97" s="97"/>
      <c r="I97" s="97"/>
      <c r="J97" s="97"/>
      <c r="K97" s="97"/>
      <c r="L97" s="97"/>
      <c r="M97" s="97"/>
      <c r="N97" s="97"/>
      <c r="O97" s="97"/>
      <c r="P97" s="98"/>
      <c r="Q97" s="96"/>
      <c r="R97" s="97"/>
      <c r="S97" s="97"/>
      <c r="T97" s="97"/>
      <c r="U97" s="97"/>
      <c r="V97" s="97"/>
      <c r="W97" s="97"/>
      <c r="X97" s="97"/>
      <c r="Y97" s="97"/>
      <c r="Z97" s="97"/>
      <c r="AA97" s="97"/>
      <c r="AB97" s="98"/>
      <c r="AC97" s="96"/>
      <c r="AD97" s="97"/>
      <c r="AE97" s="97"/>
      <c r="AF97" s="97"/>
      <c r="AG97" s="97"/>
      <c r="AH97" s="97"/>
      <c r="AI97" s="97"/>
      <c r="AJ97" s="97"/>
      <c r="AK97" s="97"/>
      <c r="AL97" s="97"/>
      <c r="AM97" s="97"/>
      <c r="AN97" s="98"/>
      <c r="AO97" s="88"/>
      <c r="AP97" s="89"/>
      <c r="AQ97" s="89"/>
      <c r="AR97" s="89"/>
      <c r="AS97" s="89"/>
      <c r="AT97" s="89"/>
      <c r="AU97" s="89"/>
      <c r="AV97" s="89"/>
      <c r="AW97" s="89"/>
      <c r="AX97" s="90"/>
    </row>
    <row r="98" spans="1:50" ht="24.75" customHeight="1" x14ac:dyDescent="0.2">
      <c r="A98" s="92" t="s">
        <v>408</v>
      </c>
      <c r="B98" s="92"/>
      <c r="C98" s="92"/>
      <c r="D98" s="92"/>
      <c r="E98" s="86" t="s">
        <v>610</v>
      </c>
      <c r="F98" s="87"/>
      <c r="G98" s="87"/>
      <c r="H98" s="82" t="str">
        <f>IF(E98="","","-")</f>
        <v>-</v>
      </c>
      <c r="I98" s="87"/>
      <c r="J98" s="87"/>
      <c r="K98" s="82" t="str">
        <f>IF(I98="","","-")</f>
        <v/>
      </c>
      <c r="L98" s="95">
        <v>140</v>
      </c>
      <c r="M98" s="95"/>
      <c r="N98" s="82" t="str">
        <f>IF(O98="","","-")</f>
        <v/>
      </c>
      <c r="O98" s="93"/>
      <c r="P98" s="94"/>
      <c r="Q98" s="86"/>
      <c r="R98" s="87"/>
      <c r="S98" s="87"/>
      <c r="T98" s="82" t="str">
        <f>IF(Q98="","","-")</f>
        <v/>
      </c>
      <c r="U98" s="87"/>
      <c r="V98" s="87"/>
      <c r="W98" s="82" t="str">
        <f>IF(U98="","","-")</f>
        <v/>
      </c>
      <c r="X98" s="95"/>
      <c r="Y98" s="95"/>
      <c r="Z98" s="82" t="str">
        <f>IF(AA98="","","-")</f>
        <v/>
      </c>
      <c r="AA98" s="93"/>
      <c r="AB98" s="94"/>
      <c r="AC98" s="86"/>
      <c r="AD98" s="87"/>
      <c r="AE98" s="87"/>
      <c r="AF98" s="82" t="str">
        <f>IF(AC98="","","-")</f>
        <v/>
      </c>
      <c r="AG98" s="87"/>
      <c r="AH98" s="87"/>
      <c r="AI98" s="82" t="str">
        <f>IF(AG98="","","-")</f>
        <v/>
      </c>
      <c r="AJ98" s="95"/>
      <c r="AK98" s="95"/>
      <c r="AL98" s="82" t="str">
        <f>IF(AM98="","","-")</f>
        <v/>
      </c>
      <c r="AM98" s="93"/>
      <c r="AN98" s="94"/>
      <c r="AO98" s="86"/>
      <c r="AP98" s="87"/>
      <c r="AQ98" s="82" t="str">
        <f>IF(AO98="","","-")</f>
        <v/>
      </c>
      <c r="AR98" s="87"/>
      <c r="AS98" s="87"/>
      <c r="AT98" s="82" t="str">
        <f>IF(AR98="","","-")</f>
        <v/>
      </c>
      <c r="AU98" s="95"/>
      <c r="AV98" s="95"/>
      <c r="AW98" s="82" t="str">
        <f>IF(AX98="","","-")</f>
        <v/>
      </c>
      <c r="AX98" s="85"/>
    </row>
    <row r="99" spans="1:50" ht="24.75" customHeight="1" x14ac:dyDescent="0.2">
      <c r="A99" s="92" t="s">
        <v>372</v>
      </c>
      <c r="B99" s="92"/>
      <c r="C99" s="92"/>
      <c r="D99" s="92"/>
      <c r="E99" s="86" t="s">
        <v>141</v>
      </c>
      <c r="F99" s="87"/>
      <c r="G99" s="87"/>
      <c r="H99" s="82" t="str">
        <f>IF(E99="","","-")</f>
        <v>-</v>
      </c>
      <c r="I99" s="87" t="s">
        <v>276</v>
      </c>
      <c r="J99" s="87"/>
      <c r="K99" s="82" t="str">
        <f>IF(I99="","","-")</f>
        <v>-</v>
      </c>
      <c r="L99" s="95">
        <v>4</v>
      </c>
      <c r="M99" s="95"/>
      <c r="N99" s="82" t="str">
        <f>IF(O99="","","-")</f>
        <v/>
      </c>
      <c r="O99" s="93"/>
      <c r="P99" s="94"/>
      <c r="Q99" s="86" t="s">
        <v>610</v>
      </c>
      <c r="R99" s="87"/>
      <c r="S99" s="87"/>
      <c r="T99" s="82" t="str">
        <f>IF(Q99="","","-")</f>
        <v>-</v>
      </c>
      <c r="U99" s="87"/>
      <c r="V99" s="87"/>
      <c r="W99" s="82" t="str">
        <f>IF(U99="","","-")</f>
        <v/>
      </c>
      <c r="X99" s="95">
        <v>140</v>
      </c>
      <c r="Y99" s="95"/>
      <c r="Z99" s="82" t="str">
        <f>IF(AA99="","","-")</f>
        <v/>
      </c>
      <c r="AA99" s="93"/>
      <c r="AB99" s="94"/>
      <c r="AC99" s="86"/>
      <c r="AD99" s="87"/>
      <c r="AE99" s="87"/>
      <c r="AF99" s="82" t="str">
        <f>IF(AC99="","","-")</f>
        <v/>
      </c>
      <c r="AG99" s="87"/>
      <c r="AH99" s="87"/>
      <c r="AI99" s="82" t="str">
        <f>IF(AG99="","","-")</f>
        <v/>
      </c>
      <c r="AJ99" s="95"/>
      <c r="AK99" s="95"/>
      <c r="AL99" s="82" t="str">
        <f>IF(AM99="","","-")</f>
        <v/>
      </c>
      <c r="AM99" s="93"/>
      <c r="AN99" s="94"/>
      <c r="AO99" s="86"/>
      <c r="AP99" s="87"/>
      <c r="AQ99" s="82" t="str">
        <f>IF(AO99="","","-")</f>
        <v/>
      </c>
      <c r="AR99" s="87"/>
      <c r="AS99" s="87"/>
      <c r="AT99" s="82" t="str">
        <f>IF(AR99="","","-")</f>
        <v/>
      </c>
      <c r="AU99" s="95"/>
      <c r="AV99" s="95"/>
      <c r="AW99" s="82" t="str">
        <f>IF(AX99="","","-")</f>
        <v/>
      </c>
      <c r="AX99" s="85"/>
    </row>
    <row r="100" spans="1:50" ht="28.35" customHeight="1" x14ac:dyDescent="0.2">
      <c r="A100" s="102" t="s">
        <v>251</v>
      </c>
      <c r="B100" s="103"/>
      <c r="C100" s="103"/>
      <c r="D100" s="103"/>
      <c r="E100" s="103"/>
      <c r="F100" s="104"/>
      <c r="G100" s="67" t="s">
        <v>570</v>
      </c>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105" customHeight="1" x14ac:dyDescent="0.2">
      <c r="A101" s="102"/>
      <c r="B101" s="103"/>
      <c r="C101" s="103"/>
      <c r="D101" s="103"/>
      <c r="E101" s="103"/>
      <c r="F101" s="10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2">
      <c r="A102" s="102"/>
      <c r="B102" s="103"/>
      <c r="C102" s="103"/>
      <c r="D102" s="103"/>
      <c r="E102" s="103"/>
      <c r="F102" s="10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2">
      <c r="A103" s="102"/>
      <c r="B103" s="103"/>
      <c r="C103" s="103"/>
      <c r="D103" s="103"/>
      <c r="E103" s="103"/>
      <c r="F103" s="104"/>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x14ac:dyDescent="0.2">
      <c r="A104" s="102"/>
      <c r="B104" s="103"/>
      <c r="C104" s="103"/>
      <c r="D104" s="103"/>
      <c r="E104" s="103"/>
      <c r="F104" s="104"/>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2">
      <c r="A105" s="102"/>
      <c r="B105" s="103"/>
      <c r="C105" s="103"/>
      <c r="D105" s="103"/>
      <c r="E105" s="103"/>
      <c r="F105" s="104"/>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102"/>
      <c r="B106" s="103"/>
      <c r="C106" s="103"/>
      <c r="D106" s="103"/>
      <c r="E106" s="103"/>
      <c r="F106" s="104"/>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7.75" customHeight="1" x14ac:dyDescent="0.2">
      <c r="A107" s="102"/>
      <c r="B107" s="103"/>
      <c r="C107" s="103"/>
      <c r="D107" s="103"/>
      <c r="E107" s="103"/>
      <c r="F107" s="104"/>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2">
      <c r="A108" s="102"/>
      <c r="B108" s="103"/>
      <c r="C108" s="103"/>
      <c r="D108" s="103"/>
      <c r="E108" s="103"/>
      <c r="F108" s="104"/>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2">
      <c r="A109" s="102"/>
      <c r="B109" s="103"/>
      <c r="C109" s="103"/>
      <c r="D109" s="103"/>
      <c r="E109" s="103"/>
      <c r="F109" s="104"/>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2">
      <c r="A110" s="102"/>
      <c r="B110" s="103"/>
      <c r="C110" s="103"/>
      <c r="D110" s="103"/>
      <c r="E110" s="103"/>
      <c r="F110" s="104"/>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2">
      <c r="A111" s="102"/>
      <c r="B111" s="103"/>
      <c r="C111" s="103"/>
      <c r="D111" s="103"/>
      <c r="E111" s="103"/>
      <c r="F111" s="104"/>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2">
      <c r="A112" s="102"/>
      <c r="B112" s="103"/>
      <c r="C112" s="103"/>
      <c r="D112" s="103"/>
      <c r="E112" s="103"/>
      <c r="F112" s="104"/>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7.75" customHeight="1" x14ac:dyDescent="0.2">
      <c r="A113" s="102"/>
      <c r="B113" s="103"/>
      <c r="C113" s="103"/>
      <c r="D113" s="103"/>
      <c r="E113" s="103"/>
      <c r="F113" s="104"/>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2">
      <c r="A114" s="102"/>
      <c r="B114" s="103"/>
      <c r="C114" s="103"/>
      <c r="D114" s="103"/>
      <c r="E114" s="103"/>
      <c r="F114" s="104"/>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2">
      <c r="A115" s="102"/>
      <c r="B115" s="103"/>
      <c r="C115" s="103"/>
      <c r="D115" s="103"/>
      <c r="E115" s="103"/>
      <c r="F115" s="104"/>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2">
      <c r="A116" s="102"/>
      <c r="B116" s="103"/>
      <c r="C116" s="103"/>
      <c r="D116" s="103"/>
      <c r="E116" s="103"/>
      <c r="F116" s="104"/>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52.5" customHeight="1" x14ac:dyDescent="0.2">
      <c r="A117" s="102"/>
      <c r="B117" s="103"/>
      <c r="C117" s="103"/>
      <c r="D117" s="103"/>
      <c r="E117" s="103"/>
      <c r="F117" s="104"/>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52.5" customHeight="1" x14ac:dyDescent="0.2">
      <c r="A118" s="102"/>
      <c r="B118" s="103"/>
      <c r="C118" s="103"/>
      <c r="D118" s="103"/>
      <c r="E118" s="103"/>
      <c r="F118" s="104"/>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52.5" customHeight="1" x14ac:dyDescent="0.2">
      <c r="A119" s="102"/>
      <c r="B119" s="103"/>
      <c r="C119" s="103"/>
      <c r="D119" s="103"/>
      <c r="E119" s="103"/>
      <c r="F119" s="104"/>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9.25" customHeight="1" x14ac:dyDescent="0.2">
      <c r="A120" s="102"/>
      <c r="B120" s="103"/>
      <c r="C120" s="103"/>
      <c r="D120" s="103"/>
      <c r="E120" s="103"/>
      <c r="F120" s="104"/>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18.45" customHeight="1" x14ac:dyDescent="0.2">
      <c r="A121" s="102"/>
      <c r="B121" s="103"/>
      <c r="C121" s="103"/>
      <c r="D121" s="103"/>
      <c r="E121" s="103"/>
      <c r="F121" s="104"/>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35.25" customHeight="1" x14ac:dyDescent="0.2">
      <c r="A122" s="102"/>
      <c r="B122" s="103"/>
      <c r="C122" s="103"/>
      <c r="D122" s="103"/>
      <c r="E122" s="103"/>
      <c r="F122" s="10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30" customHeight="1" x14ac:dyDescent="0.2">
      <c r="A123" s="102"/>
      <c r="B123" s="103"/>
      <c r="C123" s="103"/>
      <c r="D123" s="103"/>
      <c r="E123" s="103"/>
      <c r="F123" s="104"/>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2">
      <c r="A124" s="102"/>
      <c r="B124" s="103"/>
      <c r="C124" s="103"/>
      <c r="D124" s="103"/>
      <c r="E124" s="103"/>
      <c r="F124" s="104"/>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2">
      <c r="A125" s="102"/>
      <c r="B125" s="103"/>
      <c r="C125" s="103"/>
      <c r="D125" s="103"/>
      <c r="E125" s="103"/>
      <c r="F125" s="104"/>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thickBot="1" x14ac:dyDescent="0.25">
      <c r="A126" s="636"/>
      <c r="B126" s="637"/>
      <c r="C126" s="637"/>
      <c r="D126" s="637"/>
      <c r="E126" s="637"/>
      <c r="F126" s="638"/>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4.75" customHeight="1" x14ac:dyDescent="0.2">
      <c r="A127" s="556" t="s">
        <v>253</v>
      </c>
      <c r="B127" s="557"/>
      <c r="C127" s="557"/>
      <c r="D127" s="557"/>
      <c r="E127" s="557"/>
      <c r="F127" s="558"/>
      <c r="G127" s="271" t="s">
        <v>612</v>
      </c>
      <c r="H127" s="272"/>
      <c r="I127" s="272"/>
      <c r="J127" s="272"/>
      <c r="K127" s="272"/>
      <c r="L127" s="272"/>
      <c r="M127" s="272"/>
      <c r="N127" s="272"/>
      <c r="O127" s="272"/>
      <c r="P127" s="272"/>
      <c r="Q127" s="272"/>
      <c r="R127" s="272"/>
      <c r="S127" s="272"/>
      <c r="T127" s="272"/>
      <c r="U127" s="272"/>
      <c r="V127" s="272"/>
      <c r="W127" s="272"/>
      <c r="X127" s="272"/>
      <c r="Y127" s="272"/>
      <c r="Z127" s="272"/>
      <c r="AA127" s="272"/>
      <c r="AB127" s="273"/>
      <c r="AC127" s="271" t="s">
        <v>625</v>
      </c>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3"/>
    </row>
    <row r="128" spans="1:50" ht="24.75" customHeight="1" x14ac:dyDescent="0.2">
      <c r="A128" s="559"/>
      <c r="B128" s="560"/>
      <c r="C128" s="560"/>
      <c r="D128" s="560"/>
      <c r="E128" s="560"/>
      <c r="F128" s="561"/>
      <c r="G128" s="275" t="s">
        <v>17</v>
      </c>
      <c r="H128" s="276"/>
      <c r="I128" s="276"/>
      <c r="J128" s="276"/>
      <c r="K128" s="276"/>
      <c r="L128" s="367" t="s">
        <v>18</v>
      </c>
      <c r="M128" s="276"/>
      <c r="N128" s="276"/>
      <c r="O128" s="276"/>
      <c r="P128" s="276"/>
      <c r="Q128" s="276"/>
      <c r="R128" s="276"/>
      <c r="S128" s="276"/>
      <c r="T128" s="276"/>
      <c r="U128" s="276"/>
      <c r="V128" s="276"/>
      <c r="W128" s="276"/>
      <c r="X128" s="368"/>
      <c r="Y128" s="371" t="s">
        <v>19</v>
      </c>
      <c r="Z128" s="372"/>
      <c r="AA128" s="372"/>
      <c r="AB128" s="373"/>
      <c r="AC128" s="275" t="s">
        <v>17</v>
      </c>
      <c r="AD128" s="276"/>
      <c r="AE128" s="276"/>
      <c r="AF128" s="276"/>
      <c r="AG128" s="276"/>
      <c r="AH128" s="367" t="s">
        <v>18</v>
      </c>
      <c r="AI128" s="276"/>
      <c r="AJ128" s="276"/>
      <c r="AK128" s="276"/>
      <c r="AL128" s="276"/>
      <c r="AM128" s="276"/>
      <c r="AN128" s="276"/>
      <c r="AO128" s="276"/>
      <c r="AP128" s="276"/>
      <c r="AQ128" s="276"/>
      <c r="AR128" s="276"/>
      <c r="AS128" s="276"/>
      <c r="AT128" s="368"/>
      <c r="AU128" s="371" t="s">
        <v>19</v>
      </c>
      <c r="AV128" s="372"/>
      <c r="AW128" s="372"/>
      <c r="AX128" s="374"/>
    </row>
    <row r="129" spans="1:51" ht="35.25" customHeight="1" x14ac:dyDescent="0.2">
      <c r="A129" s="559"/>
      <c r="B129" s="560"/>
      <c r="C129" s="560"/>
      <c r="D129" s="560"/>
      <c r="E129" s="560"/>
      <c r="F129" s="561"/>
      <c r="G129" s="375" t="s">
        <v>611</v>
      </c>
      <c r="H129" s="376"/>
      <c r="I129" s="376"/>
      <c r="J129" s="376"/>
      <c r="K129" s="377"/>
      <c r="L129" s="378" t="s">
        <v>622</v>
      </c>
      <c r="M129" s="379"/>
      <c r="N129" s="379"/>
      <c r="O129" s="379"/>
      <c r="P129" s="379"/>
      <c r="Q129" s="379"/>
      <c r="R129" s="379"/>
      <c r="S129" s="379"/>
      <c r="T129" s="379"/>
      <c r="U129" s="379"/>
      <c r="V129" s="379"/>
      <c r="W129" s="379"/>
      <c r="X129" s="380"/>
      <c r="Y129" s="381">
        <v>2260</v>
      </c>
      <c r="Z129" s="382"/>
      <c r="AA129" s="382"/>
      <c r="AB129" s="383"/>
      <c r="AC129" s="375" t="s">
        <v>611</v>
      </c>
      <c r="AD129" s="376"/>
      <c r="AE129" s="376"/>
      <c r="AF129" s="376"/>
      <c r="AG129" s="377"/>
      <c r="AH129" s="378" t="s">
        <v>613</v>
      </c>
      <c r="AI129" s="379"/>
      <c r="AJ129" s="379"/>
      <c r="AK129" s="379"/>
      <c r="AL129" s="379"/>
      <c r="AM129" s="379"/>
      <c r="AN129" s="379"/>
      <c r="AO129" s="379"/>
      <c r="AP129" s="379"/>
      <c r="AQ129" s="379"/>
      <c r="AR129" s="379"/>
      <c r="AS129" s="379"/>
      <c r="AT129" s="380"/>
      <c r="AU129" s="381">
        <v>695</v>
      </c>
      <c r="AV129" s="382"/>
      <c r="AW129" s="382"/>
      <c r="AX129" s="384"/>
    </row>
    <row r="130" spans="1:51" ht="24.75" customHeight="1" thickBot="1" x14ac:dyDescent="0.25">
      <c r="A130" s="559"/>
      <c r="B130" s="560"/>
      <c r="C130" s="560"/>
      <c r="D130" s="560"/>
      <c r="E130" s="560"/>
      <c r="F130" s="561"/>
      <c r="G130" s="321" t="s">
        <v>20</v>
      </c>
      <c r="H130" s="322"/>
      <c r="I130" s="322"/>
      <c r="J130" s="322"/>
      <c r="K130" s="322"/>
      <c r="L130" s="266"/>
      <c r="M130" s="267"/>
      <c r="N130" s="267"/>
      <c r="O130" s="267"/>
      <c r="P130" s="267"/>
      <c r="Q130" s="267"/>
      <c r="R130" s="267"/>
      <c r="S130" s="267"/>
      <c r="T130" s="267"/>
      <c r="U130" s="267"/>
      <c r="V130" s="267"/>
      <c r="W130" s="267"/>
      <c r="X130" s="268"/>
      <c r="Y130" s="289">
        <f>SUM(Y129:AB129)</f>
        <v>2260</v>
      </c>
      <c r="Z130" s="290"/>
      <c r="AA130" s="290"/>
      <c r="AB130" s="365"/>
      <c r="AC130" s="321" t="s">
        <v>20</v>
      </c>
      <c r="AD130" s="322"/>
      <c r="AE130" s="322"/>
      <c r="AF130" s="322"/>
      <c r="AG130" s="322"/>
      <c r="AH130" s="266"/>
      <c r="AI130" s="267"/>
      <c r="AJ130" s="267"/>
      <c r="AK130" s="267"/>
      <c r="AL130" s="267"/>
      <c r="AM130" s="267"/>
      <c r="AN130" s="267"/>
      <c r="AO130" s="267"/>
      <c r="AP130" s="267"/>
      <c r="AQ130" s="267"/>
      <c r="AR130" s="267"/>
      <c r="AS130" s="267"/>
      <c r="AT130" s="268"/>
      <c r="AU130" s="289">
        <f>SUM(AU129:AX129)</f>
        <v>695</v>
      </c>
      <c r="AV130" s="290"/>
      <c r="AW130" s="290"/>
      <c r="AX130" s="291"/>
    </row>
    <row r="131" spans="1:51" ht="24.75" customHeight="1" x14ac:dyDescent="0.2">
      <c r="A131" s="559"/>
      <c r="B131" s="560"/>
      <c r="C131" s="560"/>
      <c r="D131" s="560"/>
      <c r="E131" s="560"/>
      <c r="F131" s="561"/>
      <c r="G131" s="271" t="s">
        <v>614</v>
      </c>
      <c r="H131" s="272"/>
      <c r="I131" s="272"/>
      <c r="J131" s="272"/>
      <c r="K131" s="272"/>
      <c r="L131" s="272"/>
      <c r="M131" s="272"/>
      <c r="N131" s="272"/>
      <c r="O131" s="272"/>
      <c r="P131" s="272"/>
      <c r="Q131" s="272"/>
      <c r="R131" s="272"/>
      <c r="S131" s="272"/>
      <c r="T131" s="272"/>
      <c r="U131" s="272"/>
      <c r="V131" s="272"/>
      <c r="W131" s="272"/>
      <c r="X131" s="272"/>
      <c r="Y131" s="272"/>
      <c r="Z131" s="272"/>
      <c r="AA131" s="272"/>
      <c r="AB131" s="273"/>
      <c r="AC131" s="271" t="s">
        <v>628</v>
      </c>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4"/>
      <c r="AY131">
        <f>COUNTA($G$133,$AC$133)</f>
        <v>2</v>
      </c>
    </row>
    <row r="132" spans="1:51" ht="24.75" customHeight="1" x14ac:dyDescent="0.2">
      <c r="A132" s="559"/>
      <c r="B132" s="560"/>
      <c r="C132" s="560"/>
      <c r="D132" s="560"/>
      <c r="E132" s="560"/>
      <c r="F132" s="561"/>
      <c r="G132" s="275" t="s">
        <v>17</v>
      </c>
      <c r="H132" s="276"/>
      <c r="I132" s="276"/>
      <c r="J132" s="276"/>
      <c r="K132" s="276"/>
      <c r="L132" s="367" t="s">
        <v>18</v>
      </c>
      <c r="M132" s="276"/>
      <c r="N132" s="276"/>
      <c r="O132" s="276"/>
      <c r="P132" s="276"/>
      <c r="Q132" s="276"/>
      <c r="R132" s="276"/>
      <c r="S132" s="276"/>
      <c r="T132" s="276"/>
      <c r="U132" s="276"/>
      <c r="V132" s="276"/>
      <c r="W132" s="276"/>
      <c r="X132" s="368"/>
      <c r="Y132" s="371" t="s">
        <v>19</v>
      </c>
      <c r="Z132" s="372"/>
      <c r="AA132" s="372"/>
      <c r="AB132" s="373"/>
      <c r="AC132" s="275" t="s">
        <v>17</v>
      </c>
      <c r="AD132" s="276"/>
      <c r="AE132" s="276"/>
      <c r="AF132" s="276"/>
      <c r="AG132" s="276"/>
      <c r="AH132" s="367" t="s">
        <v>18</v>
      </c>
      <c r="AI132" s="276"/>
      <c r="AJ132" s="276"/>
      <c r="AK132" s="276"/>
      <c r="AL132" s="276"/>
      <c r="AM132" s="276"/>
      <c r="AN132" s="276"/>
      <c r="AO132" s="276"/>
      <c r="AP132" s="276"/>
      <c r="AQ132" s="276"/>
      <c r="AR132" s="276"/>
      <c r="AS132" s="276"/>
      <c r="AT132" s="368"/>
      <c r="AU132" s="371" t="s">
        <v>19</v>
      </c>
      <c r="AV132" s="372"/>
      <c r="AW132" s="372"/>
      <c r="AX132" s="374"/>
      <c r="AY132">
        <f>$AY$131</f>
        <v>2</v>
      </c>
    </row>
    <row r="133" spans="1:51" ht="53.25" customHeight="1" x14ac:dyDescent="0.2">
      <c r="A133" s="559"/>
      <c r="B133" s="560"/>
      <c r="C133" s="560"/>
      <c r="D133" s="560"/>
      <c r="E133" s="560"/>
      <c r="F133" s="561"/>
      <c r="G133" s="375" t="s">
        <v>611</v>
      </c>
      <c r="H133" s="376"/>
      <c r="I133" s="376"/>
      <c r="J133" s="376"/>
      <c r="K133" s="377"/>
      <c r="L133" s="378" t="s">
        <v>623</v>
      </c>
      <c r="M133" s="379"/>
      <c r="N133" s="379"/>
      <c r="O133" s="379"/>
      <c r="P133" s="379"/>
      <c r="Q133" s="379"/>
      <c r="R133" s="379"/>
      <c r="S133" s="379"/>
      <c r="T133" s="379"/>
      <c r="U133" s="379"/>
      <c r="V133" s="379"/>
      <c r="W133" s="379"/>
      <c r="X133" s="380"/>
      <c r="Y133" s="381">
        <v>414</v>
      </c>
      <c r="Z133" s="382"/>
      <c r="AA133" s="382"/>
      <c r="AB133" s="383"/>
      <c r="AC133" s="375" t="s">
        <v>611</v>
      </c>
      <c r="AD133" s="376"/>
      <c r="AE133" s="376"/>
      <c r="AF133" s="376"/>
      <c r="AG133" s="377"/>
      <c r="AH133" s="378" t="s">
        <v>615</v>
      </c>
      <c r="AI133" s="379"/>
      <c r="AJ133" s="379"/>
      <c r="AK133" s="379"/>
      <c r="AL133" s="379"/>
      <c r="AM133" s="379"/>
      <c r="AN133" s="379"/>
      <c r="AO133" s="379"/>
      <c r="AP133" s="379"/>
      <c r="AQ133" s="379"/>
      <c r="AR133" s="379"/>
      <c r="AS133" s="379"/>
      <c r="AT133" s="380"/>
      <c r="AU133" s="381">
        <v>345</v>
      </c>
      <c r="AV133" s="382"/>
      <c r="AW133" s="382"/>
      <c r="AX133" s="384"/>
      <c r="AY133">
        <f>$AY$131</f>
        <v>2</v>
      </c>
    </row>
    <row r="134" spans="1:51" ht="24.75" customHeight="1" thickBot="1" x14ac:dyDescent="0.25">
      <c r="A134" s="559"/>
      <c r="B134" s="560"/>
      <c r="C134" s="560"/>
      <c r="D134" s="560"/>
      <c r="E134" s="560"/>
      <c r="F134" s="561"/>
      <c r="G134" s="321" t="s">
        <v>20</v>
      </c>
      <c r="H134" s="322"/>
      <c r="I134" s="322"/>
      <c r="J134" s="322"/>
      <c r="K134" s="322"/>
      <c r="L134" s="266"/>
      <c r="M134" s="267"/>
      <c r="N134" s="267"/>
      <c r="O134" s="267"/>
      <c r="P134" s="267"/>
      <c r="Q134" s="267"/>
      <c r="R134" s="267"/>
      <c r="S134" s="267"/>
      <c r="T134" s="267"/>
      <c r="U134" s="267"/>
      <c r="V134" s="267"/>
      <c r="W134" s="267"/>
      <c r="X134" s="268"/>
      <c r="Y134" s="289">
        <f>SUM(Y133:AB133)</f>
        <v>414</v>
      </c>
      <c r="Z134" s="290"/>
      <c r="AA134" s="290"/>
      <c r="AB134" s="365"/>
      <c r="AC134" s="321" t="s">
        <v>20</v>
      </c>
      <c r="AD134" s="322"/>
      <c r="AE134" s="322"/>
      <c r="AF134" s="322"/>
      <c r="AG134" s="322"/>
      <c r="AH134" s="266"/>
      <c r="AI134" s="267"/>
      <c r="AJ134" s="267"/>
      <c r="AK134" s="267"/>
      <c r="AL134" s="267"/>
      <c r="AM134" s="267"/>
      <c r="AN134" s="267"/>
      <c r="AO134" s="267"/>
      <c r="AP134" s="267"/>
      <c r="AQ134" s="267"/>
      <c r="AR134" s="267"/>
      <c r="AS134" s="267"/>
      <c r="AT134" s="268"/>
      <c r="AU134" s="289">
        <f>SUM(AU133:AX133)</f>
        <v>345</v>
      </c>
      <c r="AV134" s="290"/>
      <c r="AW134" s="290"/>
      <c r="AX134" s="291"/>
      <c r="AY134">
        <f>$AY$131</f>
        <v>2</v>
      </c>
    </row>
    <row r="135" spans="1:51" ht="24.75" customHeight="1" x14ac:dyDescent="0.2">
      <c r="A135" s="559"/>
      <c r="B135" s="560"/>
      <c r="C135" s="560"/>
      <c r="D135" s="560"/>
      <c r="E135" s="560"/>
      <c r="F135" s="561"/>
      <c r="G135" s="271" t="s">
        <v>629</v>
      </c>
      <c r="H135" s="272"/>
      <c r="I135" s="272"/>
      <c r="J135" s="272"/>
      <c r="K135" s="272"/>
      <c r="L135" s="272"/>
      <c r="M135" s="272"/>
      <c r="N135" s="272"/>
      <c r="O135" s="272"/>
      <c r="P135" s="272"/>
      <c r="Q135" s="272"/>
      <c r="R135" s="272"/>
      <c r="S135" s="272"/>
      <c r="T135" s="272"/>
      <c r="U135" s="272"/>
      <c r="V135" s="272"/>
      <c r="W135" s="272"/>
      <c r="X135" s="272"/>
      <c r="Y135" s="272"/>
      <c r="Z135" s="272"/>
      <c r="AA135" s="272"/>
      <c r="AB135" s="273"/>
      <c r="AC135" s="271" t="s">
        <v>616</v>
      </c>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4"/>
      <c r="AY135">
        <f>COUNTA($G$137,$AC$137)</f>
        <v>2</v>
      </c>
    </row>
    <row r="136" spans="1:51" ht="24.75" customHeight="1" x14ac:dyDescent="0.2">
      <c r="A136" s="559"/>
      <c r="B136" s="560"/>
      <c r="C136" s="560"/>
      <c r="D136" s="560"/>
      <c r="E136" s="560"/>
      <c r="F136" s="561"/>
      <c r="G136" s="275" t="s">
        <v>17</v>
      </c>
      <c r="H136" s="276"/>
      <c r="I136" s="276"/>
      <c r="J136" s="276"/>
      <c r="K136" s="276"/>
      <c r="L136" s="367" t="s">
        <v>18</v>
      </c>
      <c r="M136" s="276"/>
      <c r="N136" s="276"/>
      <c r="O136" s="276"/>
      <c r="P136" s="276"/>
      <c r="Q136" s="276"/>
      <c r="R136" s="276"/>
      <c r="S136" s="276"/>
      <c r="T136" s="276"/>
      <c r="U136" s="276"/>
      <c r="V136" s="276"/>
      <c r="W136" s="276"/>
      <c r="X136" s="368"/>
      <c r="Y136" s="371" t="s">
        <v>19</v>
      </c>
      <c r="Z136" s="372"/>
      <c r="AA136" s="372"/>
      <c r="AB136" s="373"/>
      <c r="AC136" s="275" t="s">
        <v>17</v>
      </c>
      <c r="AD136" s="276"/>
      <c r="AE136" s="276"/>
      <c r="AF136" s="276"/>
      <c r="AG136" s="276"/>
      <c r="AH136" s="367" t="s">
        <v>18</v>
      </c>
      <c r="AI136" s="276"/>
      <c r="AJ136" s="276"/>
      <c r="AK136" s="276"/>
      <c r="AL136" s="276"/>
      <c r="AM136" s="276"/>
      <c r="AN136" s="276"/>
      <c r="AO136" s="276"/>
      <c r="AP136" s="276"/>
      <c r="AQ136" s="276"/>
      <c r="AR136" s="276"/>
      <c r="AS136" s="276"/>
      <c r="AT136" s="368"/>
      <c r="AU136" s="371" t="s">
        <v>19</v>
      </c>
      <c r="AV136" s="372"/>
      <c r="AW136" s="372"/>
      <c r="AX136" s="374"/>
      <c r="AY136">
        <f>$AY$135</f>
        <v>2</v>
      </c>
    </row>
    <row r="137" spans="1:51" ht="39" customHeight="1" x14ac:dyDescent="0.2">
      <c r="A137" s="559"/>
      <c r="B137" s="560"/>
      <c r="C137" s="560"/>
      <c r="D137" s="560"/>
      <c r="E137" s="560"/>
      <c r="F137" s="561"/>
      <c r="G137" s="375" t="s">
        <v>611</v>
      </c>
      <c r="H137" s="376"/>
      <c r="I137" s="376"/>
      <c r="J137" s="376"/>
      <c r="K137" s="377"/>
      <c r="L137" s="378" t="s">
        <v>617</v>
      </c>
      <c r="M137" s="379"/>
      <c r="N137" s="379"/>
      <c r="O137" s="379"/>
      <c r="P137" s="379"/>
      <c r="Q137" s="379"/>
      <c r="R137" s="379"/>
      <c r="S137" s="379"/>
      <c r="T137" s="379"/>
      <c r="U137" s="379"/>
      <c r="V137" s="379"/>
      <c r="W137" s="379"/>
      <c r="X137" s="380"/>
      <c r="Y137" s="381">
        <v>278</v>
      </c>
      <c r="Z137" s="382"/>
      <c r="AA137" s="382"/>
      <c r="AB137" s="383"/>
      <c r="AC137" s="375" t="s">
        <v>611</v>
      </c>
      <c r="AD137" s="376"/>
      <c r="AE137" s="376"/>
      <c r="AF137" s="376"/>
      <c r="AG137" s="377"/>
      <c r="AH137" s="378" t="s">
        <v>624</v>
      </c>
      <c r="AI137" s="379"/>
      <c r="AJ137" s="379"/>
      <c r="AK137" s="379"/>
      <c r="AL137" s="379"/>
      <c r="AM137" s="379"/>
      <c r="AN137" s="379"/>
      <c r="AO137" s="379"/>
      <c r="AP137" s="379"/>
      <c r="AQ137" s="379"/>
      <c r="AR137" s="379"/>
      <c r="AS137" s="379"/>
      <c r="AT137" s="380"/>
      <c r="AU137" s="381">
        <v>86</v>
      </c>
      <c r="AV137" s="382"/>
      <c r="AW137" s="382"/>
      <c r="AX137" s="384"/>
      <c r="AY137">
        <f>$AY$135</f>
        <v>2</v>
      </c>
    </row>
    <row r="138" spans="1:51" ht="1.5" customHeight="1" x14ac:dyDescent="0.2">
      <c r="A138" s="559"/>
      <c r="B138" s="560"/>
      <c r="C138" s="560"/>
      <c r="D138" s="560"/>
      <c r="E138" s="560"/>
      <c r="F138" s="561"/>
      <c r="G138" s="254"/>
      <c r="H138" s="255"/>
      <c r="I138" s="255"/>
      <c r="J138" s="255"/>
      <c r="K138" s="256"/>
      <c r="L138" s="257"/>
      <c r="M138" s="258"/>
      <c r="N138" s="258"/>
      <c r="O138" s="258"/>
      <c r="P138" s="258"/>
      <c r="Q138" s="258"/>
      <c r="R138" s="258"/>
      <c r="S138" s="258"/>
      <c r="T138" s="258"/>
      <c r="U138" s="258"/>
      <c r="V138" s="258"/>
      <c r="W138" s="258"/>
      <c r="X138" s="259"/>
      <c r="Y138" s="260"/>
      <c r="Z138" s="261"/>
      <c r="AA138" s="261"/>
      <c r="AB138" s="262"/>
      <c r="AC138" s="254"/>
      <c r="AD138" s="255"/>
      <c r="AE138" s="255"/>
      <c r="AF138" s="255"/>
      <c r="AG138" s="256"/>
      <c r="AH138" s="257"/>
      <c r="AI138" s="258"/>
      <c r="AJ138" s="258"/>
      <c r="AK138" s="258"/>
      <c r="AL138" s="258"/>
      <c r="AM138" s="258"/>
      <c r="AN138" s="258"/>
      <c r="AO138" s="258"/>
      <c r="AP138" s="258"/>
      <c r="AQ138" s="258"/>
      <c r="AR138" s="258"/>
      <c r="AS138" s="258"/>
      <c r="AT138" s="259"/>
      <c r="AU138" s="260"/>
      <c r="AV138" s="261"/>
      <c r="AW138" s="261"/>
      <c r="AX138" s="354"/>
      <c r="AY138">
        <f>$AY$135</f>
        <v>2</v>
      </c>
    </row>
    <row r="139" spans="1:51" ht="22.5" customHeight="1" x14ac:dyDescent="0.2">
      <c r="A139" s="559"/>
      <c r="B139" s="560"/>
      <c r="C139" s="560"/>
      <c r="D139" s="560"/>
      <c r="E139" s="560"/>
      <c r="F139" s="561"/>
      <c r="G139" s="321" t="s">
        <v>20</v>
      </c>
      <c r="H139" s="322"/>
      <c r="I139" s="322"/>
      <c r="J139" s="322"/>
      <c r="K139" s="322"/>
      <c r="L139" s="266"/>
      <c r="M139" s="267"/>
      <c r="N139" s="267"/>
      <c r="O139" s="267"/>
      <c r="P139" s="267"/>
      <c r="Q139" s="267"/>
      <c r="R139" s="267"/>
      <c r="S139" s="267"/>
      <c r="T139" s="267"/>
      <c r="U139" s="267"/>
      <c r="V139" s="267"/>
      <c r="W139" s="267"/>
      <c r="X139" s="268"/>
      <c r="Y139" s="289">
        <f>SUM(Y137:AB138)</f>
        <v>278</v>
      </c>
      <c r="Z139" s="290"/>
      <c r="AA139" s="290"/>
      <c r="AB139" s="365"/>
      <c r="AC139" s="321" t="s">
        <v>20</v>
      </c>
      <c r="AD139" s="322"/>
      <c r="AE139" s="322"/>
      <c r="AF139" s="322"/>
      <c r="AG139" s="322"/>
      <c r="AH139" s="266"/>
      <c r="AI139" s="267"/>
      <c r="AJ139" s="267"/>
      <c r="AK139" s="267"/>
      <c r="AL139" s="267"/>
      <c r="AM139" s="267"/>
      <c r="AN139" s="267"/>
      <c r="AO139" s="267"/>
      <c r="AP139" s="267"/>
      <c r="AQ139" s="267"/>
      <c r="AR139" s="267"/>
      <c r="AS139" s="267"/>
      <c r="AT139" s="268"/>
      <c r="AU139" s="289">
        <f>SUM(AU137:AX138)</f>
        <v>86</v>
      </c>
      <c r="AV139" s="290"/>
      <c r="AW139" s="290"/>
      <c r="AX139" s="291"/>
      <c r="AY139">
        <f>$AY$135</f>
        <v>2</v>
      </c>
    </row>
    <row r="140" spans="1:51" ht="22.5" customHeight="1" thickBot="1" x14ac:dyDescent="0.25">
      <c r="A140" s="286" t="s">
        <v>140</v>
      </c>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8"/>
      <c r="AL140" s="683" t="s">
        <v>225</v>
      </c>
      <c r="AM140" s="684"/>
      <c r="AN140" s="684"/>
      <c r="AO140" s="84" t="s">
        <v>223</v>
      </c>
      <c r="AP140" s="21"/>
      <c r="AQ140" s="21"/>
      <c r="AR140" s="21"/>
      <c r="AS140" s="21"/>
      <c r="AT140" s="21"/>
      <c r="AU140" s="21"/>
      <c r="AV140" s="21"/>
      <c r="AW140" s="21"/>
      <c r="AX140" s="22"/>
      <c r="AY140">
        <f>COUNTIF($AO$140,"☑")</f>
        <v>0</v>
      </c>
    </row>
    <row r="141" spans="1:51" ht="24.75" customHeight="1" x14ac:dyDescent="0.2">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1" ht="24.75" customHeight="1" x14ac:dyDescent="0.2"/>
    <row r="143" spans="1:51" ht="24.75" customHeight="1" x14ac:dyDescent="0.2">
      <c r="A143" s="9"/>
      <c r="B143" s="1" t="s">
        <v>27</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24.75" customHeight="1" x14ac:dyDescent="0.2">
      <c r="A144" s="9"/>
      <c r="B144" s="41" t="s">
        <v>234</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2">
      <c r="A145" s="169"/>
      <c r="B145" s="169"/>
      <c r="C145" s="169" t="s">
        <v>26</v>
      </c>
      <c r="D145" s="169"/>
      <c r="E145" s="169"/>
      <c r="F145" s="169"/>
      <c r="G145" s="169"/>
      <c r="H145" s="169"/>
      <c r="I145" s="169"/>
      <c r="J145" s="234" t="s">
        <v>193</v>
      </c>
      <c r="K145" s="92"/>
      <c r="L145" s="92"/>
      <c r="M145" s="92"/>
      <c r="N145" s="92"/>
      <c r="O145" s="92"/>
      <c r="P145" s="166" t="s">
        <v>181</v>
      </c>
      <c r="Q145" s="166"/>
      <c r="R145" s="166"/>
      <c r="S145" s="166"/>
      <c r="T145" s="166"/>
      <c r="U145" s="166"/>
      <c r="V145" s="166"/>
      <c r="W145" s="166"/>
      <c r="X145" s="166"/>
      <c r="Y145" s="167" t="s">
        <v>192</v>
      </c>
      <c r="Z145" s="168"/>
      <c r="AA145" s="168"/>
      <c r="AB145" s="168"/>
      <c r="AC145" s="234" t="s">
        <v>220</v>
      </c>
      <c r="AD145" s="234"/>
      <c r="AE145" s="234"/>
      <c r="AF145" s="234"/>
      <c r="AG145" s="234"/>
      <c r="AH145" s="167" t="s">
        <v>239</v>
      </c>
      <c r="AI145" s="169"/>
      <c r="AJ145" s="169"/>
      <c r="AK145" s="169"/>
      <c r="AL145" s="169" t="s">
        <v>21</v>
      </c>
      <c r="AM145" s="169"/>
      <c r="AN145" s="169"/>
      <c r="AO145" s="212"/>
      <c r="AP145" s="213" t="s">
        <v>194</v>
      </c>
      <c r="AQ145" s="213"/>
      <c r="AR145" s="213"/>
      <c r="AS145" s="213"/>
      <c r="AT145" s="213"/>
      <c r="AU145" s="213"/>
      <c r="AV145" s="213"/>
      <c r="AW145" s="213"/>
      <c r="AX145" s="213"/>
    </row>
    <row r="146" spans="1:51" ht="54" customHeight="1" x14ac:dyDescent="0.2">
      <c r="A146" s="233">
        <v>1</v>
      </c>
      <c r="B146" s="233">
        <v>1</v>
      </c>
      <c r="C146" s="214" t="s">
        <v>618</v>
      </c>
      <c r="D146" s="215"/>
      <c r="E146" s="215"/>
      <c r="F146" s="215"/>
      <c r="G146" s="215"/>
      <c r="H146" s="215"/>
      <c r="I146" s="215"/>
      <c r="J146" s="216">
        <v>7010401001556</v>
      </c>
      <c r="K146" s="217"/>
      <c r="L146" s="217"/>
      <c r="M146" s="217"/>
      <c r="N146" s="217"/>
      <c r="O146" s="217"/>
      <c r="P146" s="218" t="s">
        <v>626</v>
      </c>
      <c r="Q146" s="219"/>
      <c r="R146" s="219"/>
      <c r="S146" s="219"/>
      <c r="T146" s="219"/>
      <c r="U146" s="219"/>
      <c r="V146" s="219"/>
      <c r="W146" s="219"/>
      <c r="X146" s="219"/>
      <c r="Y146" s="220">
        <v>2260</v>
      </c>
      <c r="Z146" s="221"/>
      <c r="AA146" s="221"/>
      <c r="AB146" s="222"/>
      <c r="AC146" s="223" t="s">
        <v>621</v>
      </c>
      <c r="AD146" s="224"/>
      <c r="AE146" s="224"/>
      <c r="AF146" s="224"/>
      <c r="AG146" s="224"/>
      <c r="AH146" s="225" t="s">
        <v>270</v>
      </c>
      <c r="AI146" s="226"/>
      <c r="AJ146" s="226"/>
      <c r="AK146" s="226"/>
      <c r="AL146" s="227" t="s">
        <v>270</v>
      </c>
      <c r="AM146" s="228"/>
      <c r="AN146" s="228"/>
      <c r="AO146" s="229"/>
      <c r="AP146" s="235" t="s">
        <v>270</v>
      </c>
      <c r="AQ146" s="235"/>
      <c r="AR146" s="235"/>
      <c r="AS146" s="235"/>
      <c r="AT146" s="235"/>
      <c r="AU146" s="235"/>
      <c r="AV146" s="235"/>
      <c r="AW146" s="235"/>
      <c r="AX146" s="235"/>
    </row>
    <row r="147" spans="1:51" ht="24.75" customHeight="1" x14ac:dyDescent="0.2">
      <c r="A147" s="46"/>
      <c r="B147" s="46"/>
      <c r="C147" s="46"/>
      <c r="D147" s="46"/>
      <c r="E147" s="46"/>
      <c r="F147" s="46"/>
      <c r="G147" s="46"/>
      <c r="H147" s="46"/>
      <c r="I147" s="46"/>
      <c r="J147" s="47"/>
      <c r="K147" s="47"/>
      <c r="L147" s="47"/>
      <c r="M147" s="47"/>
      <c r="N147" s="47"/>
      <c r="O147" s="47"/>
      <c r="P147" s="48"/>
      <c r="Q147" s="48"/>
      <c r="R147" s="48"/>
      <c r="S147" s="48"/>
      <c r="T147" s="48"/>
      <c r="U147" s="48"/>
      <c r="V147" s="48"/>
      <c r="W147" s="48"/>
      <c r="X147" s="48"/>
      <c r="Y147" s="49"/>
      <c r="Z147" s="49"/>
      <c r="AA147" s="49"/>
      <c r="AB147" s="49"/>
      <c r="AC147" s="49"/>
      <c r="AD147" s="49"/>
      <c r="AE147" s="49"/>
      <c r="AF147" s="49"/>
      <c r="AG147" s="49"/>
      <c r="AH147" s="49"/>
      <c r="AI147" s="49"/>
      <c r="AJ147" s="49"/>
      <c r="AK147" s="49"/>
      <c r="AL147" s="49"/>
      <c r="AM147" s="49"/>
      <c r="AN147" s="49"/>
      <c r="AO147" s="49"/>
      <c r="AP147" s="48"/>
      <c r="AQ147" s="48"/>
      <c r="AR147" s="48"/>
      <c r="AS147" s="48"/>
      <c r="AT147" s="48"/>
      <c r="AU147" s="48"/>
      <c r="AV147" s="48"/>
      <c r="AW147" s="48"/>
      <c r="AX147" s="48"/>
      <c r="AY147">
        <f>COUNTA($C$150)</f>
        <v>1</v>
      </c>
    </row>
    <row r="148" spans="1:51" ht="24.75" customHeight="1" x14ac:dyDescent="0.2">
      <c r="A148" s="46"/>
      <c r="B148" s="50" t="s">
        <v>169</v>
      </c>
      <c r="C148" s="46"/>
      <c r="D148" s="46"/>
      <c r="E148" s="46"/>
      <c r="F148" s="46"/>
      <c r="G148" s="46"/>
      <c r="H148" s="46"/>
      <c r="I148" s="46"/>
      <c r="J148" s="46"/>
      <c r="K148" s="46"/>
      <c r="L148" s="46"/>
      <c r="M148" s="46"/>
      <c r="N148" s="46"/>
      <c r="O148" s="46"/>
      <c r="P148" s="51"/>
      <c r="Q148" s="51"/>
      <c r="R148" s="51"/>
      <c r="S148" s="51"/>
      <c r="T148" s="51"/>
      <c r="U148" s="51"/>
      <c r="V148" s="51"/>
      <c r="W148" s="51"/>
      <c r="X148" s="51"/>
      <c r="Y148" s="52"/>
      <c r="Z148" s="52"/>
      <c r="AA148" s="52"/>
      <c r="AB148" s="52"/>
      <c r="AC148" s="52"/>
      <c r="AD148" s="52"/>
      <c r="AE148" s="52"/>
      <c r="AF148" s="52"/>
      <c r="AG148" s="52"/>
      <c r="AH148" s="52"/>
      <c r="AI148" s="52"/>
      <c r="AJ148" s="52"/>
      <c r="AK148" s="52"/>
      <c r="AL148" s="52"/>
      <c r="AM148" s="52"/>
      <c r="AN148" s="52"/>
      <c r="AO148" s="52"/>
      <c r="AP148" s="51"/>
      <c r="AQ148" s="51"/>
      <c r="AR148" s="51"/>
      <c r="AS148" s="51"/>
      <c r="AT148" s="51"/>
      <c r="AU148" s="51"/>
      <c r="AV148" s="51"/>
      <c r="AW148" s="51"/>
      <c r="AX148" s="51"/>
      <c r="AY148">
        <f>$AY$147</f>
        <v>1</v>
      </c>
    </row>
    <row r="149" spans="1:51" ht="59.25" customHeight="1" x14ac:dyDescent="0.2">
      <c r="A149" s="169"/>
      <c r="B149" s="169"/>
      <c r="C149" s="169" t="s">
        <v>26</v>
      </c>
      <c r="D149" s="169"/>
      <c r="E149" s="169"/>
      <c r="F149" s="169"/>
      <c r="G149" s="169"/>
      <c r="H149" s="169"/>
      <c r="I149" s="169"/>
      <c r="J149" s="234" t="s">
        <v>193</v>
      </c>
      <c r="K149" s="92"/>
      <c r="L149" s="92"/>
      <c r="M149" s="92"/>
      <c r="N149" s="92"/>
      <c r="O149" s="92"/>
      <c r="P149" s="166" t="s">
        <v>181</v>
      </c>
      <c r="Q149" s="166"/>
      <c r="R149" s="166"/>
      <c r="S149" s="166"/>
      <c r="T149" s="166"/>
      <c r="U149" s="166"/>
      <c r="V149" s="166"/>
      <c r="W149" s="166"/>
      <c r="X149" s="166"/>
      <c r="Y149" s="167" t="s">
        <v>192</v>
      </c>
      <c r="Z149" s="168"/>
      <c r="AA149" s="168"/>
      <c r="AB149" s="168"/>
      <c r="AC149" s="234" t="s">
        <v>220</v>
      </c>
      <c r="AD149" s="234"/>
      <c r="AE149" s="234"/>
      <c r="AF149" s="234"/>
      <c r="AG149" s="234"/>
      <c r="AH149" s="167" t="s">
        <v>239</v>
      </c>
      <c r="AI149" s="169"/>
      <c r="AJ149" s="169"/>
      <c r="AK149" s="169"/>
      <c r="AL149" s="169" t="s">
        <v>21</v>
      </c>
      <c r="AM149" s="169"/>
      <c r="AN149" s="169"/>
      <c r="AO149" s="212"/>
      <c r="AP149" s="213" t="s">
        <v>194</v>
      </c>
      <c r="AQ149" s="213"/>
      <c r="AR149" s="213"/>
      <c r="AS149" s="213"/>
      <c r="AT149" s="213"/>
      <c r="AU149" s="213"/>
      <c r="AV149" s="213"/>
      <c r="AW149" s="213"/>
      <c r="AX149" s="213"/>
      <c r="AY149">
        <f t="shared" ref="AY149:AY150" si="8">$AY$147</f>
        <v>1</v>
      </c>
    </row>
    <row r="150" spans="1:51" ht="52.5" customHeight="1" x14ac:dyDescent="0.2">
      <c r="A150" s="233">
        <v>1</v>
      </c>
      <c r="B150" s="233">
        <v>1</v>
      </c>
      <c r="C150" s="214" t="s">
        <v>619</v>
      </c>
      <c r="D150" s="215"/>
      <c r="E150" s="215"/>
      <c r="F150" s="215"/>
      <c r="G150" s="215"/>
      <c r="H150" s="215"/>
      <c r="I150" s="215"/>
      <c r="J150" s="216">
        <v>7010001064648</v>
      </c>
      <c r="K150" s="217"/>
      <c r="L150" s="217"/>
      <c r="M150" s="217"/>
      <c r="N150" s="217"/>
      <c r="O150" s="217"/>
      <c r="P150" s="218" t="s">
        <v>613</v>
      </c>
      <c r="Q150" s="219"/>
      <c r="R150" s="219"/>
      <c r="S150" s="219"/>
      <c r="T150" s="219"/>
      <c r="U150" s="219"/>
      <c r="V150" s="219"/>
      <c r="W150" s="219"/>
      <c r="X150" s="219"/>
      <c r="Y150" s="220">
        <v>695</v>
      </c>
      <c r="Z150" s="221"/>
      <c r="AA150" s="221"/>
      <c r="AB150" s="222"/>
      <c r="AC150" s="223" t="s">
        <v>621</v>
      </c>
      <c r="AD150" s="224"/>
      <c r="AE150" s="224"/>
      <c r="AF150" s="224"/>
      <c r="AG150" s="224"/>
      <c r="AH150" s="225" t="s">
        <v>270</v>
      </c>
      <c r="AI150" s="226"/>
      <c r="AJ150" s="226"/>
      <c r="AK150" s="226"/>
      <c r="AL150" s="227" t="s">
        <v>270</v>
      </c>
      <c r="AM150" s="228"/>
      <c r="AN150" s="228"/>
      <c r="AO150" s="229"/>
      <c r="AP150" s="235" t="s">
        <v>270</v>
      </c>
      <c r="AQ150" s="235"/>
      <c r="AR150" s="235"/>
      <c r="AS150" s="235"/>
      <c r="AT150" s="235"/>
      <c r="AU150" s="235"/>
      <c r="AV150" s="235"/>
      <c r="AW150" s="235"/>
      <c r="AX150" s="235"/>
      <c r="AY150">
        <f t="shared" si="8"/>
        <v>1</v>
      </c>
    </row>
    <row r="151" spans="1:51" ht="24.75" customHeight="1" x14ac:dyDescent="0.2">
      <c r="A151" s="53"/>
      <c r="B151" s="53"/>
      <c r="C151" s="53"/>
      <c r="D151" s="53"/>
      <c r="E151" s="53"/>
      <c r="F151" s="53"/>
      <c r="G151" s="53"/>
      <c r="H151" s="53"/>
      <c r="I151" s="53"/>
      <c r="J151" s="53"/>
      <c r="K151" s="53"/>
      <c r="L151" s="53"/>
      <c r="M151" s="53"/>
      <c r="N151" s="53"/>
      <c r="O151" s="53"/>
      <c r="P151" s="54"/>
      <c r="Q151" s="54"/>
      <c r="R151" s="54"/>
      <c r="S151" s="54"/>
      <c r="T151" s="54"/>
      <c r="U151" s="54"/>
      <c r="V151" s="54"/>
      <c r="W151" s="54"/>
      <c r="X151" s="54"/>
      <c r="Y151" s="55"/>
      <c r="Z151" s="55"/>
      <c r="AA151" s="55"/>
      <c r="AB151" s="55"/>
      <c r="AC151" s="55"/>
      <c r="AD151" s="55"/>
      <c r="AE151" s="55"/>
      <c r="AF151" s="55"/>
      <c r="AG151" s="55"/>
      <c r="AH151" s="55"/>
      <c r="AI151" s="55"/>
      <c r="AJ151" s="55"/>
      <c r="AK151" s="55"/>
      <c r="AL151" s="55"/>
      <c r="AM151" s="55"/>
      <c r="AN151" s="55"/>
      <c r="AO151" s="55"/>
      <c r="AP151" s="54"/>
      <c r="AQ151" s="54"/>
      <c r="AR151" s="54"/>
      <c r="AS151" s="54"/>
      <c r="AT151" s="54"/>
      <c r="AU151" s="54"/>
      <c r="AV151" s="54"/>
      <c r="AW151" s="54"/>
      <c r="AX151" s="54"/>
      <c r="AY151">
        <f>COUNTA($C$154)</f>
        <v>1</v>
      </c>
    </row>
    <row r="152" spans="1:51" ht="24.75" customHeight="1" x14ac:dyDescent="0.2">
      <c r="A152" s="46"/>
      <c r="B152" s="50" t="s">
        <v>211</v>
      </c>
      <c r="C152" s="46"/>
      <c r="D152" s="46"/>
      <c r="E152" s="46"/>
      <c r="F152" s="46"/>
      <c r="G152" s="46"/>
      <c r="H152" s="46"/>
      <c r="I152" s="46"/>
      <c r="J152" s="46"/>
      <c r="K152" s="46"/>
      <c r="L152" s="46"/>
      <c r="M152" s="46"/>
      <c r="N152" s="46"/>
      <c r="O152" s="46"/>
      <c r="P152" s="51"/>
      <c r="Q152" s="51"/>
      <c r="R152" s="51"/>
      <c r="S152" s="51"/>
      <c r="T152" s="51"/>
      <c r="U152" s="51"/>
      <c r="V152" s="51"/>
      <c r="W152" s="51"/>
      <c r="X152" s="51"/>
      <c r="Y152" s="52"/>
      <c r="Z152" s="52"/>
      <c r="AA152" s="52"/>
      <c r="AB152" s="52"/>
      <c r="AC152" s="52"/>
      <c r="AD152" s="52"/>
      <c r="AE152" s="52"/>
      <c r="AF152" s="52"/>
      <c r="AG152" s="52"/>
      <c r="AH152" s="52"/>
      <c r="AI152" s="52"/>
      <c r="AJ152" s="52"/>
      <c r="AK152" s="52"/>
      <c r="AL152" s="52"/>
      <c r="AM152" s="52"/>
      <c r="AN152" s="52"/>
      <c r="AO152" s="52"/>
      <c r="AP152" s="51"/>
      <c r="AQ152" s="51"/>
      <c r="AR152" s="51"/>
      <c r="AS152" s="51"/>
      <c r="AT152" s="51"/>
      <c r="AU152" s="51"/>
      <c r="AV152" s="51"/>
      <c r="AW152" s="51"/>
      <c r="AX152" s="51"/>
      <c r="AY152">
        <f>$AY$151</f>
        <v>1</v>
      </c>
    </row>
    <row r="153" spans="1:51" ht="59.25" customHeight="1" x14ac:dyDescent="0.2">
      <c r="A153" s="169"/>
      <c r="B153" s="169"/>
      <c r="C153" s="169" t="s">
        <v>26</v>
      </c>
      <c r="D153" s="169"/>
      <c r="E153" s="169"/>
      <c r="F153" s="169"/>
      <c r="G153" s="169"/>
      <c r="H153" s="169"/>
      <c r="I153" s="169"/>
      <c r="J153" s="234" t="s">
        <v>193</v>
      </c>
      <c r="K153" s="92"/>
      <c r="L153" s="92"/>
      <c r="M153" s="92"/>
      <c r="N153" s="92"/>
      <c r="O153" s="92"/>
      <c r="P153" s="166" t="s">
        <v>181</v>
      </c>
      <c r="Q153" s="166"/>
      <c r="R153" s="166"/>
      <c r="S153" s="166"/>
      <c r="T153" s="166"/>
      <c r="U153" s="166"/>
      <c r="V153" s="166"/>
      <c r="W153" s="166"/>
      <c r="X153" s="166"/>
      <c r="Y153" s="167" t="s">
        <v>192</v>
      </c>
      <c r="Z153" s="168"/>
      <c r="AA153" s="168"/>
      <c r="AB153" s="168"/>
      <c r="AC153" s="234" t="s">
        <v>220</v>
      </c>
      <c r="AD153" s="234"/>
      <c r="AE153" s="234"/>
      <c r="AF153" s="234"/>
      <c r="AG153" s="234"/>
      <c r="AH153" s="167" t="s">
        <v>239</v>
      </c>
      <c r="AI153" s="169"/>
      <c r="AJ153" s="169"/>
      <c r="AK153" s="169"/>
      <c r="AL153" s="169" t="s">
        <v>21</v>
      </c>
      <c r="AM153" s="169"/>
      <c r="AN153" s="169"/>
      <c r="AO153" s="212"/>
      <c r="AP153" s="213" t="s">
        <v>194</v>
      </c>
      <c r="AQ153" s="213"/>
      <c r="AR153" s="213"/>
      <c r="AS153" s="213"/>
      <c r="AT153" s="213"/>
      <c r="AU153" s="213"/>
      <c r="AV153" s="213"/>
      <c r="AW153" s="213"/>
      <c r="AX153" s="213"/>
      <c r="AY153">
        <f t="shared" ref="AY153:AY154" si="9">$AY$151</f>
        <v>1</v>
      </c>
    </row>
    <row r="154" spans="1:51" ht="64.5" customHeight="1" x14ac:dyDescent="0.2">
      <c r="A154" s="233">
        <v>1</v>
      </c>
      <c r="B154" s="233">
        <v>1</v>
      </c>
      <c r="C154" s="214" t="s">
        <v>619</v>
      </c>
      <c r="D154" s="215"/>
      <c r="E154" s="215"/>
      <c r="F154" s="215"/>
      <c r="G154" s="215"/>
      <c r="H154" s="215"/>
      <c r="I154" s="215"/>
      <c r="J154" s="216">
        <v>7010001064648</v>
      </c>
      <c r="K154" s="217"/>
      <c r="L154" s="217"/>
      <c r="M154" s="217"/>
      <c r="N154" s="217"/>
      <c r="O154" s="217"/>
      <c r="P154" s="218" t="s">
        <v>627</v>
      </c>
      <c r="Q154" s="219"/>
      <c r="R154" s="219"/>
      <c r="S154" s="219"/>
      <c r="T154" s="219"/>
      <c r="U154" s="219"/>
      <c r="V154" s="219"/>
      <c r="W154" s="219"/>
      <c r="X154" s="219"/>
      <c r="Y154" s="220">
        <v>414</v>
      </c>
      <c r="Z154" s="221"/>
      <c r="AA154" s="221"/>
      <c r="AB154" s="222"/>
      <c r="AC154" s="223" t="s">
        <v>621</v>
      </c>
      <c r="AD154" s="224"/>
      <c r="AE154" s="224"/>
      <c r="AF154" s="224"/>
      <c r="AG154" s="224"/>
      <c r="AH154" s="225" t="s">
        <v>270</v>
      </c>
      <c r="AI154" s="226"/>
      <c r="AJ154" s="226"/>
      <c r="AK154" s="226"/>
      <c r="AL154" s="227" t="s">
        <v>270</v>
      </c>
      <c r="AM154" s="228"/>
      <c r="AN154" s="228"/>
      <c r="AO154" s="229"/>
      <c r="AP154" s="235" t="s">
        <v>270</v>
      </c>
      <c r="AQ154" s="235"/>
      <c r="AR154" s="235"/>
      <c r="AS154" s="235"/>
      <c r="AT154" s="235"/>
      <c r="AU154" s="235"/>
      <c r="AV154" s="235"/>
      <c r="AW154" s="235"/>
      <c r="AX154" s="235"/>
      <c r="AY154">
        <f t="shared" si="9"/>
        <v>1</v>
      </c>
    </row>
    <row r="155" spans="1:51" ht="24.75" customHeight="1" x14ac:dyDescent="0.2">
      <c r="A155" s="53"/>
      <c r="B155" s="53"/>
      <c r="C155" s="53"/>
      <c r="D155" s="53"/>
      <c r="E155" s="53"/>
      <c r="F155" s="53"/>
      <c r="G155" s="53"/>
      <c r="H155" s="53"/>
      <c r="I155" s="53"/>
      <c r="J155" s="53"/>
      <c r="K155" s="53"/>
      <c r="L155" s="53"/>
      <c r="M155" s="53"/>
      <c r="N155" s="53"/>
      <c r="O155" s="53"/>
      <c r="P155" s="54"/>
      <c r="Q155" s="54"/>
      <c r="R155" s="54"/>
      <c r="S155" s="54"/>
      <c r="T155" s="54"/>
      <c r="U155" s="54"/>
      <c r="V155" s="54"/>
      <c r="W155" s="54"/>
      <c r="X155" s="54"/>
      <c r="Y155" s="55"/>
      <c r="Z155" s="55"/>
      <c r="AA155" s="55"/>
      <c r="AB155" s="55"/>
      <c r="AC155" s="55"/>
      <c r="AD155" s="55"/>
      <c r="AE155" s="55"/>
      <c r="AF155" s="55"/>
      <c r="AG155" s="55"/>
      <c r="AH155" s="55"/>
      <c r="AI155" s="55"/>
      <c r="AJ155" s="55"/>
      <c r="AK155" s="55"/>
      <c r="AL155" s="55"/>
      <c r="AM155" s="55"/>
      <c r="AN155" s="55"/>
      <c r="AO155" s="55"/>
      <c r="AP155" s="54"/>
      <c r="AQ155" s="54"/>
      <c r="AR155" s="54"/>
      <c r="AS155" s="54"/>
      <c r="AT155" s="54"/>
      <c r="AU155" s="54"/>
      <c r="AV155" s="54"/>
      <c r="AW155" s="54"/>
      <c r="AX155" s="54"/>
      <c r="AY155">
        <f>COUNTA($C$158)</f>
        <v>1</v>
      </c>
    </row>
    <row r="156" spans="1:51" ht="24.75" customHeight="1" x14ac:dyDescent="0.2">
      <c r="A156" s="46"/>
      <c r="B156" s="50" t="s">
        <v>170</v>
      </c>
      <c r="C156" s="46"/>
      <c r="D156" s="46"/>
      <c r="E156" s="46"/>
      <c r="F156" s="46"/>
      <c r="G156" s="46"/>
      <c r="H156" s="46"/>
      <c r="I156" s="46"/>
      <c r="J156" s="46"/>
      <c r="K156" s="46"/>
      <c r="L156" s="46"/>
      <c r="M156" s="46"/>
      <c r="N156" s="46"/>
      <c r="O156" s="46"/>
      <c r="P156" s="51"/>
      <c r="Q156" s="51"/>
      <c r="R156" s="51"/>
      <c r="S156" s="51"/>
      <c r="T156" s="51"/>
      <c r="U156" s="51"/>
      <c r="V156" s="51"/>
      <c r="W156" s="51"/>
      <c r="X156" s="51"/>
      <c r="Y156" s="52"/>
      <c r="Z156" s="52"/>
      <c r="AA156" s="52"/>
      <c r="AB156" s="52"/>
      <c r="AC156" s="52"/>
      <c r="AD156" s="52"/>
      <c r="AE156" s="52"/>
      <c r="AF156" s="52"/>
      <c r="AG156" s="52"/>
      <c r="AH156" s="52"/>
      <c r="AI156" s="52"/>
      <c r="AJ156" s="52"/>
      <c r="AK156" s="52"/>
      <c r="AL156" s="52"/>
      <c r="AM156" s="52"/>
      <c r="AN156" s="52"/>
      <c r="AO156" s="52"/>
      <c r="AP156" s="51"/>
      <c r="AQ156" s="51"/>
      <c r="AR156" s="51"/>
      <c r="AS156" s="51"/>
      <c r="AT156" s="51"/>
      <c r="AU156" s="51"/>
      <c r="AV156" s="51"/>
      <c r="AW156" s="51"/>
      <c r="AX156" s="51"/>
      <c r="AY156">
        <f>$AY$155</f>
        <v>1</v>
      </c>
    </row>
    <row r="157" spans="1:51" ht="59.25" customHeight="1" x14ac:dyDescent="0.2">
      <c r="A157" s="169"/>
      <c r="B157" s="169"/>
      <c r="C157" s="169" t="s">
        <v>26</v>
      </c>
      <c r="D157" s="169"/>
      <c r="E157" s="169"/>
      <c r="F157" s="169"/>
      <c r="G157" s="169"/>
      <c r="H157" s="169"/>
      <c r="I157" s="169"/>
      <c r="J157" s="234" t="s">
        <v>193</v>
      </c>
      <c r="K157" s="92"/>
      <c r="L157" s="92"/>
      <c r="M157" s="92"/>
      <c r="N157" s="92"/>
      <c r="O157" s="92"/>
      <c r="P157" s="166" t="s">
        <v>181</v>
      </c>
      <c r="Q157" s="166"/>
      <c r="R157" s="166"/>
      <c r="S157" s="166"/>
      <c r="T157" s="166"/>
      <c r="U157" s="166"/>
      <c r="V157" s="166"/>
      <c r="W157" s="166"/>
      <c r="X157" s="166"/>
      <c r="Y157" s="167" t="s">
        <v>192</v>
      </c>
      <c r="Z157" s="168"/>
      <c r="AA157" s="168"/>
      <c r="AB157" s="168"/>
      <c r="AC157" s="234" t="s">
        <v>220</v>
      </c>
      <c r="AD157" s="234"/>
      <c r="AE157" s="234"/>
      <c r="AF157" s="234"/>
      <c r="AG157" s="234"/>
      <c r="AH157" s="167" t="s">
        <v>239</v>
      </c>
      <c r="AI157" s="169"/>
      <c r="AJ157" s="169"/>
      <c r="AK157" s="169"/>
      <c r="AL157" s="169" t="s">
        <v>21</v>
      </c>
      <c r="AM157" s="169"/>
      <c r="AN157" s="169"/>
      <c r="AO157" s="212"/>
      <c r="AP157" s="213" t="s">
        <v>194</v>
      </c>
      <c r="AQ157" s="213"/>
      <c r="AR157" s="213"/>
      <c r="AS157" s="213"/>
      <c r="AT157" s="213"/>
      <c r="AU157" s="213"/>
      <c r="AV157" s="213"/>
      <c r="AW157" s="213"/>
      <c r="AX157" s="213"/>
      <c r="AY157">
        <f t="shared" ref="AY157:AY158" si="10">$AY$155</f>
        <v>1</v>
      </c>
    </row>
    <row r="158" spans="1:51" ht="60" customHeight="1" x14ac:dyDescent="0.2">
      <c r="A158" s="233">
        <v>1</v>
      </c>
      <c r="B158" s="233">
        <v>1</v>
      </c>
      <c r="C158" s="214" t="s">
        <v>620</v>
      </c>
      <c r="D158" s="215"/>
      <c r="E158" s="215"/>
      <c r="F158" s="215"/>
      <c r="G158" s="215"/>
      <c r="H158" s="215"/>
      <c r="I158" s="215"/>
      <c r="J158" s="216">
        <v>2010001033475</v>
      </c>
      <c r="K158" s="217"/>
      <c r="L158" s="217"/>
      <c r="M158" s="217"/>
      <c r="N158" s="217"/>
      <c r="O158" s="217"/>
      <c r="P158" s="218" t="s">
        <v>615</v>
      </c>
      <c r="Q158" s="219"/>
      <c r="R158" s="219"/>
      <c r="S158" s="219"/>
      <c r="T158" s="219"/>
      <c r="U158" s="219"/>
      <c r="V158" s="219"/>
      <c r="W158" s="219"/>
      <c r="X158" s="219"/>
      <c r="Y158" s="220">
        <v>345</v>
      </c>
      <c r="Z158" s="221"/>
      <c r="AA158" s="221"/>
      <c r="AB158" s="222"/>
      <c r="AC158" s="223" t="s">
        <v>621</v>
      </c>
      <c r="AD158" s="224"/>
      <c r="AE158" s="224"/>
      <c r="AF158" s="224"/>
      <c r="AG158" s="224"/>
      <c r="AH158" s="225" t="s">
        <v>270</v>
      </c>
      <c r="AI158" s="226"/>
      <c r="AJ158" s="226"/>
      <c r="AK158" s="226"/>
      <c r="AL158" s="227" t="s">
        <v>270</v>
      </c>
      <c r="AM158" s="228"/>
      <c r="AN158" s="228"/>
      <c r="AO158" s="229"/>
      <c r="AP158" s="235" t="s">
        <v>270</v>
      </c>
      <c r="AQ158" s="235"/>
      <c r="AR158" s="235"/>
      <c r="AS158" s="235"/>
      <c r="AT158" s="235"/>
      <c r="AU158" s="235"/>
      <c r="AV158" s="235"/>
      <c r="AW158" s="235"/>
      <c r="AX158" s="235"/>
      <c r="AY158">
        <f t="shared" si="10"/>
        <v>1</v>
      </c>
    </row>
    <row r="159" spans="1:51" ht="24.75" customHeight="1" x14ac:dyDescent="0.2">
      <c r="A159" s="53"/>
      <c r="B159" s="53"/>
      <c r="C159" s="53"/>
      <c r="D159" s="53"/>
      <c r="E159" s="53"/>
      <c r="F159" s="53"/>
      <c r="G159" s="53"/>
      <c r="H159" s="53"/>
      <c r="I159" s="53"/>
      <c r="J159" s="53"/>
      <c r="K159" s="53"/>
      <c r="L159" s="53"/>
      <c r="M159" s="53"/>
      <c r="N159" s="53"/>
      <c r="O159" s="53"/>
      <c r="P159" s="54"/>
      <c r="Q159" s="54"/>
      <c r="R159" s="54"/>
      <c r="S159" s="54"/>
      <c r="T159" s="54"/>
      <c r="U159" s="54"/>
      <c r="V159" s="54"/>
      <c r="W159" s="54"/>
      <c r="X159" s="54"/>
      <c r="Y159" s="55"/>
      <c r="Z159" s="55"/>
      <c r="AA159" s="55"/>
      <c r="AB159" s="55"/>
      <c r="AC159" s="55"/>
      <c r="AD159" s="55"/>
      <c r="AE159" s="55"/>
      <c r="AF159" s="55"/>
      <c r="AG159" s="55"/>
      <c r="AH159" s="55"/>
      <c r="AI159" s="55"/>
      <c r="AJ159" s="55"/>
      <c r="AK159" s="55"/>
      <c r="AL159" s="55"/>
      <c r="AM159" s="55"/>
      <c r="AN159" s="55"/>
      <c r="AO159" s="55"/>
      <c r="AP159" s="54"/>
      <c r="AQ159" s="54"/>
      <c r="AR159" s="54"/>
      <c r="AS159" s="54"/>
      <c r="AT159" s="54"/>
      <c r="AU159" s="54"/>
      <c r="AV159" s="54"/>
      <c r="AW159" s="54"/>
      <c r="AX159" s="54"/>
      <c r="AY159">
        <f>COUNTA($C$162)</f>
        <v>1</v>
      </c>
    </row>
    <row r="160" spans="1:51" ht="24.75" customHeight="1" x14ac:dyDescent="0.2">
      <c r="A160" s="46"/>
      <c r="B160" s="50" t="s">
        <v>171</v>
      </c>
      <c r="C160" s="46"/>
      <c r="D160" s="46"/>
      <c r="E160" s="46"/>
      <c r="F160" s="46"/>
      <c r="G160" s="46"/>
      <c r="H160" s="46"/>
      <c r="I160" s="46"/>
      <c r="J160" s="46"/>
      <c r="K160" s="46"/>
      <c r="L160" s="46"/>
      <c r="M160" s="46"/>
      <c r="N160" s="46"/>
      <c r="O160" s="46"/>
      <c r="P160" s="51"/>
      <c r="Q160" s="51"/>
      <c r="R160" s="51"/>
      <c r="S160" s="51"/>
      <c r="T160" s="51"/>
      <c r="U160" s="51"/>
      <c r="V160" s="51"/>
      <c r="W160" s="51"/>
      <c r="X160" s="51"/>
      <c r="Y160" s="52"/>
      <c r="Z160" s="52"/>
      <c r="AA160" s="52"/>
      <c r="AB160" s="52"/>
      <c r="AC160" s="52"/>
      <c r="AD160" s="52"/>
      <c r="AE160" s="52"/>
      <c r="AF160" s="52"/>
      <c r="AG160" s="52"/>
      <c r="AH160" s="52"/>
      <c r="AI160" s="52"/>
      <c r="AJ160" s="52"/>
      <c r="AK160" s="52"/>
      <c r="AL160" s="52"/>
      <c r="AM160" s="52"/>
      <c r="AN160" s="52"/>
      <c r="AO160" s="52"/>
      <c r="AP160" s="51"/>
      <c r="AQ160" s="51"/>
      <c r="AR160" s="51"/>
      <c r="AS160" s="51"/>
      <c r="AT160" s="51"/>
      <c r="AU160" s="51"/>
      <c r="AV160" s="51"/>
      <c r="AW160" s="51"/>
      <c r="AX160" s="51"/>
      <c r="AY160">
        <f>$AY$159</f>
        <v>1</v>
      </c>
    </row>
    <row r="161" spans="1:51" ht="59.25" customHeight="1" x14ac:dyDescent="0.2">
      <c r="A161" s="169"/>
      <c r="B161" s="169"/>
      <c r="C161" s="169" t="s">
        <v>26</v>
      </c>
      <c r="D161" s="169"/>
      <c r="E161" s="169"/>
      <c r="F161" s="169"/>
      <c r="G161" s="169"/>
      <c r="H161" s="169"/>
      <c r="I161" s="169"/>
      <c r="J161" s="234" t="s">
        <v>193</v>
      </c>
      <c r="K161" s="92"/>
      <c r="L161" s="92"/>
      <c r="M161" s="92"/>
      <c r="N161" s="92"/>
      <c r="O161" s="92"/>
      <c r="P161" s="166" t="s">
        <v>181</v>
      </c>
      <c r="Q161" s="166"/>
      <c r="R161" s="166"/>
      <c r="S161" s="166"/>
      <c r="T161" s="166"/>
      <c r="U161" s="166"/>
      <c r="V161" s="166"/>
      <c r="W161" s="166"/>
      <c r="X161" s="166"/>
      <c r="Y161" s="167" t="s">
        <v>192</v>
      </c>
      <c r="Z161" s="168"/>
      <c r="AA161" s="168"/>
      <c r="AB161" s="168"/>
      <c r="AC161" s="234" t="s">
        <v>220</v>
      </c>
      <c r="AD161" s="234"/>
      <c r="AE161" s="234"/>
      <c r="AF161" s="234"/>
      <c r="AG161" s="234"/>
      <c r="AH161" s="167" t="s">
        <v>239</v>
      </c>
      <c r="AI161" s="169"/>
      <c r="AJ161" s="169"/>
      <c r="AK161" s="169"/>
      <c r="AL161" s="169" t="s">
        <v>21</v>
      </c>
      <c r="AM161" s="169"/>
      <c r="AN161" s="169"/>
      <c r="AO161" s="212"/>
      <c r="AP161" s="213" t="s">
        <v>194</v>
      </c>
      <c r="AQ161" s="213"/>
      <c r="AR161" s="213"/>
      <c r="AS161" s="213"/>
      <c r="AT161" s="213"/>
      <c r="AU161" s="213"/>
      <c r="AV161" s="213"/>
      <c r="AW161" s="213"/>
      <c r="AX161" s="213"/>
      <c r="AY161">
        <f t="shared" ref="AY161:AY162" si="11">$AY$159</f>
        <v>1</v>
      </c>
    </row>
    <row r="162" spans="1:51" ht="79.5" customHeight="1" x14ac:dyDescent="0.2">
      <c r="A162" s="233">
        <v>1</v>
      </c>
      <c r="B162" s="233">
        <v>1</v>
      </c>
      <c r="C162" s="214" t="s">
        <v>619</v>
      </c>
      <c r="D162" s="215"/>
      <c r="E162" s="215"/>
      <c r="F162" s="215"/>
      <c r="G162" s="215"/>
      <c r="H162" s="215"/>
      <c r="I162" s="215"/>
      <c r="J162" s="216">
        <v>7010001064648</v>
      </c>
      <c r="K162" s="217"/>
      <c r="L162" s="217"/>
      <c r="M162" s="217"/>
      <c r="N162" s="217"/>
      <c r="O162" s="217"/>
      <c r="P162" s="218" t="s">
        <v>617</v>
      </c>
      <c r="Q162" s="219"/>
      <c r="R162" s="219"/>
      <c r="S162" s="219"/>
      <c r="T162" s="219"/>
      <c r="U162" s="219"/>
      <c r="V162" s="219"/>
      <c r="W162" s="219"/>
      <c r="X162" s="219"/>
      <c r="Y162" s="220">
        <v>278</v>
      </c>
      <c r="Z162" s="221"/>
      <c r="AA162" s="221"/>
      <c r="AB162" s="222"/>
      <c r="AC162" s="223" t="s">
        <v>621</v>
      </c>
      <c r="AD162" s="224"/>
      <c r="AE162" s="224"/>
      <c r="AF162" s="224"/>
      <c r="AG162" s="224"/>
      <c r="AH162" s="225" t="s">
        <v>270</v>
      </c>
      <c r="AI162" s="226"/>
      <c r="AJ162" s="226"/>
      <c r="AK162" s="226"/>
      <c r="AL162" s="227" t="s">
        <v>270</v>
      </c>
      <c r="AM162" s="228"/>
      <c r="AN162" s="228"/>
      <c r="AO162" s="229"/>
      <c r="AP162" s="235" t="s">
        <v>270</v>
      </c>
      <c r="AQ162" s="235"/>
      <c r="AR162" s="235"/>
      <c r="AS162" s="235"/>
      <c r="AT162" s="235"/>
      <c r="AU162" s="235"/>
      <c r="AV162" s="235"/>
      <c r="AW162" s="235"/>
      <c r="AX162" s="235"/>
      <c r="AY162">
        <f t="shared" si="11"/>
        <v>1</v>
      </c>
    </row>
    <row r="163" spans="1:51" ht="24.75" customHeight="1" x14ac:dyDescent="0.2">
      <c r="A163" s="53"/>
      <c r="B163" s="53"/>
      <c r="C163" s="53"/>
      <c r="D163" s="53"/>
      <c r="E163" s="53"/>
      <c r="F163" s="53"/>
      <c r="G163" s="53"/>
      <c r="H163" s="53"/>
      <c r="I163" s="53"/>
      <c r="J163" s="53"/>
      <c r="K163" s="53"/>
      <c r="L163" s="53"/>
      <c r="M163" s="53"/>
      <c r="N163" s="53"/>
      <c r="O163" s="53"/>
      <c r="P163" s="54"/>
      <c r="Q163" s="54"/>
      <c r="R163" s="54"/>
      <c r="S163" s="54"/>
      <c r="T163" s="54"/>
      <c r="U163" s="54"/>
      <c r="V163" s="54"/>
      <c r="W163" s="54"/>
      <c r="X163" s="54"/>
      <c r="Y163" s="55"/>
      <c r="Z163" s="55"/>
      <c r="AA163" s="55"/>
      <c r="AB163" s="55"/>
      <c r="AC163" s="55"/>
      <c r="AD163" s="55"/>
      <c r="AE163" s="55"/>
      <c r="AF163" s="55"/>
      <c r="AG163" s="55"/>
      <c r="AH163" s="55"/>
      <c r="AI163" s="55"/>
      <c r="AJ163" s="55"/>
      <c r="AK163" s="55"/>
      <c r="AL163" s="55"/>
      <c r="AM163" s="55"/>
      <c r="AN163" s="55"/>
      <c r="AO163" s="55"/>
      <c r="AP163" s="54"/>
      <c r="AQ163" s="54"/>
      <c r="AR163" s="54"/>
      <c r="AS163" s="54"/>
      <c r="AT163" s="54"/>
      <c r="AU163" s="54"/>
      <c r="AV163" s="54"/>
      <c r="AW163" s="54"/>
      <c r="AX163" s="54"/>
      <c r="AY163">
        <f>COUNTA($C$166)</f>
        <v>1</v>
      </c>
    </row>
    <row r="164" spans="1:51" ht="24.75" customHeight="1" x14ac:dyDescent="0.2">
      <c r="A164" s="46"/>
      <c r="B164" s="50" t="s">
        <v>172</v>
      </c>
      <c r="C164" s="46"/>
      <c r="D164" s="46"/>
      <c r="E164" s="46"/>
      <c r="F164" s="46"/>
      <c r="G164" s="46"/>
      <c r="H164" s="46"/>
      <c r="I164" s="46"/>
      <c r="J164" s="46"/>
      <c r="K164" s="46"/>
      <c r="L164" s="46"/>
      <c r="M164" s="46"/>
      <c r="N164" s="46"/>
      <c r="O164" s="46"/>
      <c r="P164" s="51"/>
      <c r="Q164" s="51"/>
      <c r="R164" s="51"/>
      <c r="S164" s="51"/>
      <c r="T164" s="51"/>
      <c r="U164" s="51"/>
      <c r="V164" s="51"/>
      <c r="W164" s="51"/>
      <c r="X164" s="51"/>
      <c r="Y164" s="52"/>
      <c r="Z164" s="52"/>
      <c r="AA164" s="52"/>
      <c r="AB164" s="52"/>
      <c r="AC164" s="52"/>
      <c r="AD164" s="52"/>
      <c r="AE164" s="52"/>
      <c r="AF164" s="52"/>
      <c r="AG164" s="52"/>
      <c r="AH164" s="52"/>
      <c r="AI164" s="52"/>
      <c r="AJ164" s="52"/>
      <c r="AK164" s="52"/>
      <c r="AL164" s="52"/>
      <c r="AM164" s="52"/>
      <c r="AN164" s="52"/>
      <c r="AO164" s="52"/>
      <c r="AP164" s="51"/>
      <c r="AQ164" s="51"/>
      <c r="AR164" s="51"/>
      <c r="AS164" s="51"/>
      <c r="AT164" s="51"/>
      <c r="AU164" s="51"/>
      <c r="AV164" s="51"/>
      <c r="AW164" s="51"/>
      <c r="AX164" s="51"/>
      <c r="AY164">
        <f>$AY$163</f>
        <v>1</v>
      </c>
    </row>
    <row r="165" spans="1:51" ht="59.25" customHeight="1" x14ac:dyDescent="0.2">
      <c r="A165" s="169"/>
      <c r="B165" s="169"/>
      <c r="C165" s="169" t="s">
        <v>26</v>
      </c>
      <c r="D165" s="169"/>
      <c r="E165" s="169"/>
      <c r="F165" s="169"/>
      <c r="G165" s="169"/>
      <c r="H165" s="169"/>
      <c r="I165" s="169"/>
      <c r="J165" s="234" t="s">
        <v>193</v>
      </c>
      <c r="K165" s="92"/>
      <c r="L165" s="92"/>
      <c r="M165" s="92"/>
      <c r="N165" s="92"/>
      <c r="O165" s="92"/>
      <c r="P165" s="166" t="s">
        <v>181</v>
      </c>
      <c r="Q165" s="166"/>
      <c r="R165" s="166"/>
      <c r="S165" s="166"/>
      <c r="T165" s="166"/>
      <c r="U165" s="166"/>
      <c r="V165" s="166"/>
      <c r="W165" s="166"/>
      <c r="X165" s="166"/>
      <c r="Y165" s="167" t="s">
        <v>192</v>
      </c>
      <c r="Z165" s="168"/>
      <c r="AA165" s="168"/>
      <c r="AB165" s="168"/>
      <c r="AC165" s="234" t="s">
        <v>220</v>
      </c>
      <c r="AD165" s="234"/>
      <c r="AE165" s="234"/>
      <c r="AF165" s="234"/>
      <c r="AG165" s="234"/>
      <c r="AH165" s="167" t="s">
        <v>239</v>
      </c>
      <c r="AI165" s="169"/>
      <c r="AJ165" s="169"/>
      <c r="AK165" s="169"/>
      <c r="AL165" s="169" t="s">
        <v>21</v>
      </c>
      <c r="AM165" s="169"/>
      <c r="AN165" s="169"/>
      <c r="AO165" s="212"/>
      <c r="AP165" s="213" t="s">
        <v>194</v>
      </c>
      <c r="AQ165" s="213"/>
      <c r="AR165" s="213"/>
      <c r="AS165" s="213"/>
      <c r="AT165" s="213"/>
      <c r="AU165" s="213"/>
      <c r="AV165" s="213"/>
      <c r="AW165" s="213"/>
      <c r="AX165" s="213"/>
      <c r="AY165">
        <f t="shared" ref="AY165:AY166" si="12">$AY$163</f>
        <v>1</v>
      </c>
    </row>
    <row r="166" spans="1:51" ht="81.75" customHeight="1" x14ac:dyDescent="0.2">
      <c r="A166" s="233">
        <v>1</v>
      </c>
      <c r="B166" s="233">
        <v>1</v>
      </c>
      <c r="C166" s="214" t="s">
        <v>619</v>
      </c>
      <c r="D166" s="215"/>
      <c r="E166" s="215"/>
      <c r="F166" s="215"/>
      <c r="G166" s="215"/>
      <c r="H166" s="215"/>
      <c r="I166" s="215"/>
      <c r="J166" s="216">
        <v>7010001064648</v>
      </c>
      <c r="K166" s="217"/>
      <c r="L166" s="217"/>
      <c r="M166" s="217"/>
      <c r="N166" s="217"/>
      <c r="O166" s="217"/>
      <c r="P166" s="218" t="s">
        <v>624</v>
      </c>
      <c r="Q166" s="219"/>
      <c r="R166" s="219"/>
      <c r="S166" s="219"/>
      <c r="T166" s="219"/>
      <c r="U166" s="219"/>
      <c r="V166" s="219"/>
      <c r="W166" s="219"/>
      <c r="X166" s="219"/>
      <c r="Y166" s="220">
        <v>86</v>
      </c>
      <c r="Z166" s="221"/>
      <c r="AA166" s="221"/>
      <c r="AB166" s="222"/>
      <c r="AC166" s="223" t="s">
        <v>244</v>
      </c>
      <c r="AD166" s="224"/>
      <c r="AE166" s="224"/>
      <c r="AF166" s="224"/>
      <c r="AG166" s="224"/>
      <c r="AH166" s="225">
        <v>2</v>
      </c>
      <c r="AI166" s="226"/>
      <c r="AJ166" s="226"/>
      <c r="AK166" s="226"/>
      <c r="AL166" s="227" t="s">
        <v>270</v>
      </c>
      <c r="AM166" s="228"/>
      <c r="AN166" s="228"/>
      <c r="AO166" s="229"/>
      <c r="AP166" s="230" t="s">
        <v>634</v>
      </c>
      <c r="AQ166" s="231"/>
      <c r="AR166" s="231"/>
      <c r="AS166" s="231"/>
      <c r="AT166" s="231"/>
      <c r="AU166" s="231"/>
      <c r="AV166" s="231"/>
      <c r="AW166" s="231"/>
      <c r="AX166" s="232"/>
      <c r="AY166">
        <f t="shared" si="12"/>
        <v>1</v>
      </c>
    </row>
    <row r="167" spans="1:51" ht="24.75" customHeight="1" x14ac:dyDescent="0.2">
      <c r="A167" s="622" t="s">
        <v>215</v>
      </c>
      <c r="B167" s="623"/>
      <c r="C167" s="623"/>
      <c r="D167" s="623"/>
      <c r="E167" s="623"/>
      <c r="F167" s="623"/>
      <c r="G167" s="623"/>
      <c r="H167" s="623"/>
      <c r="I167" s="623"/>
      <c r="J167" s="623"/>
      <c r="K167" s="623"/>
      <c r="L167" s="623"/>
      <c r="M167" s="623"/>
      <c r="N167" s="623"/>
      <c r="O167" s="623"/>
      <c r="P167" s="623"/>
      <c r="Q167" s="623"/>
      <c r="R167" s="623"/>
      <c r="S167" s="623"/>
      <c r="T167" s="623"/>
      <c r="U167" s="623"/>
      <c r="V167" s="623"/>
      <c r="W167" s="623"/>
      <c r="X167" s="623"/>
      <c r="Y167" s="623"/>
      <c r="Z167" s="623"/>
      <c r="AA167" s="623"/>
      <c r="AB167" s="623"/>
      <c r="AC167" s="623"/>
      <c r="AD167" s="623"/>
      <c r="AE167" s="623"/>
      <c r="AF167" s="623"/>
      <c r="AG167" s="623"/>
      <c r="AH167" s="623"/>
      <c r="AI167" s="623"/>
      <c r="AJ167" s="623"/>
      <c r="AK167" s="624"/>
      <c r="AL167" s="685" t="s">
        <v>225</v>
      </c>
      <c r="AM167" s="686"/>
      <c r="AN167" s="686"/>
      <c r="AO167" s="60"/>
      <c r="AP167" s="56"/>
      <c r="AQ167" s="56"/>
      <c r="AR167" s="56"/>
      <c r="AS167" s="56"/>
      <c r="AT167" s="56"/>
      <c r="AU167" s="56"/>
      <c r="AV167" s="56"/>
      <c r="AW167" s="56"/>
      <c r="AX167" s="57"/>
      <c r="AY167">
        <f>COUNTIF($AO$167,"☑")</f>
        <v>0</v>
      </c>
    </row>
    <row r="168" spans="1:51" ht="24.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58"/>
      <c r="AM168" s="58"/>
      <c r="AN168" s="58"/>
      <c r="AO168" s="58"/>
      <c r="AP168" s="58"/>
      <c r="AQ168" s="58"/>
      <c r="AR168" s="58"/>
      <c r="AS168" s="58"/>
      <c r="AT168" s="58"/>
      <c r="AU168" s="58"/>
      <c r="AV168" s="58"/>
      <c r="AW168" s="58"/>
      <c r="AX168" s="58"/>
    </row>
  </sheetData>
  <sheetProtection formatRows="0"/>
  <dataConsolidate/>
  <mergeCells count="632">
    <mergeCell ref="A38:B51"/>
    <mergeCell ref="N77:AF77"/>
    <mergeCell ref="AL140:AN140"/>
    <mergeCell ref="AL167:AN167"/>
    <mergeCell ref="G74:H74"/>
    <mergeCell ref="G75:H75"/>
    <mergeCell ref="G76:H76"/>
    <mergeCell ref="G77:H77"/>
    <mergeCell ref="J74:K74"/>
    <mergeCell ref="J75:K75"/>
    <mergeCell ref="J76:K76"/>
    <mergeCell ref="J77:K77"/>
    <mergeCell ref="C73:F73"/>
    <mergeCell ref="G72:M72"/>
    <mergeCell ref="N72:AF72"/>
    <mergeCell ref="C72:F72"/>
    <mergeCell ref="G73:H73"/>
    <mergeCell ref="N74:AF74"/>
    <mergeCell ref="N75:AF75"/>
    <mergeCell ref="N76:AF76"/>
    <mergeCell ref="N73:AF73"/>
    <mergeCell ref="J73:K73"/>
    <mergeCell ref="C74:F74"/>
    <mergeCell ref="AQ34:AT34"/>
    <mergeCell ref="AU33:AX33"/>
    <mergeCell ref="AU34:AX34"/>
    <mergeCell ref="AE27:AH27"/>
    <mergeCell ref="AQ26:AR26"/>
    <mergeCell ref="AE28:AH28"/>
    <mergeCell ref="AS26:AT26"/>
    <mergeCell ref="AW26:AX26"/>
    <mergeCell ref="AU26:AV26"/>
    <mergeCell ref="AK21:AQ21"/>
    <mergeCell ref="AR21:AX21"/>
    <mergeCell ref="A30:F31"/>
    <mergeCell ref="G30:AX31"/>
    <mergeCell ref="E50:AX51"/>
    <mergeCell ref="AG55:AX55"/>
    <mergeCell ref="AD54:AF54"/>
    <mergeCell ref="AM35:AP35"/>
    <mergeCell ref="AB36:AD36"/>
    <mergeCell ref="G33:X34"/>
    <mergeCell ref="AM36:AP36"/>
    <mergeCell ref="AB34:AD34"/>
    <mergeCell ref="AI37:AL37"/>
    <mergeCell ref="AQ37:AX37"/>
    <mergeCell ref="AQ35:AX35"/>
    <mergeCell ref="AE36:AH36"/>
    <mergeCell ref="AI36:AL36"/>
    <mergeCell ref="G21:O21"/>
    <mergeCell ref="P21:V21"/>
    <mergeCell ref="W21:AC21"/>
    <mergeCell ref="AD21:AJ21"/>
    <mergeCell ref="AQ32:AT32"/>
    <mergeCell ref="AU32:AX32"/>
    <mergeCell ref="AQ33:AT33"/>
    <mergeCell ref="AH161:AK161"/>
    <mergeCell ref="AL161:AO161"/>
    <mergeCell ref="AP161:AX161"/>
    <mergeCell ref="C162:I162"/>
    <mergeCell ref="J162:O162"/>
    <mergeCell ref="P162:X162"/>
    <mergeCell ref="Y162:AB162"/>
    <mergeCell ref="AC162:AG162"/>
    <mergeCell ref="AH162:AK162"/>
    <mergeCell ref="AL162:AO162"/>
    <mergeCell ref="AP162:AX162"/>
    <mergeCell ref="A100:F126"/>
    <mergeCell ref="AG71:AX77"/>
    <mergeCell ref="C68:AC68"/>
    <mergeCell ref="AG68:AX68"/>
    <mergeCell ref="C158:I158"/>
    <mergeCell ref="J158:O158"/>
    <mergeCell ref="P158:X158"/>
    <mergeCell ref="Y158:AB158"/>
    <mergeCell ref="AC158:AG158"/>
    <mergeCell ref="AH158:AK158"/>
    <mergeCell ref="AL158:AO158"/>
    <mergeCell ref="AP158:AX158"/>
    <mergeCell ref="C153:I153"/>
    <mergeCell ref="J153:O153"/>
    <mergeCell ref="P153:X153"/>
    <mergeCell ref="Y153:AB153"/>
    <mergeCell ref="AC153:AG153"/>
    <mergeCell ref="AH153:AK153"/>
    <mergeCell ref="AL153:AO153"/>
    <mergeCell ref="AP153:AX153"/>
    <mergeCell ref="AP157:AX157"/>
    <mergeCell ref="C75:F75"/>
    <mergeCell ref="C76:F76"/>
    <mergeCell ref="C77:F77"/>
    <mergeCell ref="AE33:AH33"/>
    <mergeCell ref="AI33:AL33"/>
    <mergeCell ref="AM33:AP33"/>
    <mergeCell ref="AE32:AH32"/>
    <mergeCell ref="AI32:AL32"/>
    <mergeCell ref="AM32:AP32"/>
    <mergeCell ref="Y33:AA33"/>
    <mergeCell ref="C146:I146"/>
    <mergeCell ref="A167:AK167"/>
    <mergeCell ref="Y39:AA40"/>
    <mergeCell ref="AD53:AF53"/>
    <mergeCell ref="C53:AC53"/>
    <mergeCell ref="AG54:AX54"/>
    <mergeCell ref="AU39:AX39"/>
    <mergeCell ref="AU129:AX129"/>
    <mergeCell ref="C69:AC69"/>
    <mergeCell ref="AE39:AH39"/>
    <mergeCell ref="AI39:AL40"/>
    <mergeCell ref="AM39:AP40"/>
    <mergeCell ref="G79:AX79"/>
    <mergeCell ref="G78:AX78"/>
    <mergeCell ref="AD61:AF61"/>
    <mergeCell ref="AQ40:AR40"/>
    <mergeCell ref="G127:AB127"/>
    <mergeCell ref="A35:F37"/>
    <mergeCell ref="G35:X35"/>
    <mergeCell ref="Y34:AA34"/>
    <mergeCell ref="AB33:AD33"/>
    <mergeCell ref="Y37:AA37"/>
    <mergeCell ref="AB37:AD37"/>
    <mergeCell ref="AB32:AD32"/>
    <mergeCell ref="A7:F7"/>
    <mergeCell ref="G7:X7"/>
    <mergeCell ref="A8:F8"/>
    <mergeCell ref="A32:F34"/>
    <mergeCell ref="G32:X32"/>
    <mergeCell ref="A127:F139"/>
    <mergeCell ref="A81:AX81"/>
    <mergeCell ref="F85:AX85"/>
    <mergeCell ref="A57:B66"/>
    <mergeCell ref="C66:AC66"/>
    <mergeCell ref="A88:AX88"/>
    <mergeCell ref="AD70:AF70"/>
    <mergeCell ref="AG57:AX59"/>
    <mergeCell ref="AU133:AX133"/>
    <mergeCell ref="C62:AC62"/>
    <mergeCell ref="AU128:AX128"/>
    <mergeCell ref="AD67:AF67"/>
    <mergeCell ref="A87:AX87"/>
    <mergeCell ref="AC127:AX127"/>
    <mergeCell ref="Y128:AB128"/>
    <mergeCell ref="A83:E83"/>
    <mergeCell ref="A78:B79"/>
    <mergeCell ref="Y129:AB129"/>
    <mergeCell ref="A84:AX84"/>
    <mergeCell ref="G128:K128"/>
    <mergeCell ref="L128:X128"/>
    <mergeCell ref="AD71:AF71"/>
    <mergeCell ref="AG70:AX70"/>
    <mergeCell ref="C64:AC64"/>
    <mergeCell ref="G27:O29"/>
    <mergeCell ref="A11:F11"/>
    <mergeCell ref="AD58:AF58"/>
    <mergeCell ref="AH129:AT129"/>
    <mergeCell ref="AH128:AT128"/>
    <mergeCell ref="G129:K129"/>
    <mergeCell ref="A85:E85"/>
    <mergeCell ref="AS40:AT40"/>
    <mergeCell ref="AM43:AP43"/>
    <mergeCell ref="P12:V12"/>
    <mergeCell ref="E49:AX49"/>
    <mergeCell ref="AB29:AD29"/>
    <mergeCell ref="A86:AX86"/>
    <mergeCell ref="C70:AC70"/>
    <mergeCell ref="P27:X29"/>
    <mergeCell ref="AQ25:AT25"/>
    <mergeCell ref="G25:O26"/>
    <mergeCell ref="A71:B77"/>
    <mergeCell ref="AD64:AF64"/>
    <mergeCell ref="AB42:AD42"/>
    <mergeCell ref="Y35:AA35"/>
    <mergeCell ref="AB35:AD35"/>
    <mergeCell ref="G36:X37"/>
    <mergeCell ref="AE42:AH42"/>
    <mergeCell ref="AR20:AX20"/>
    <mergeCell ref="AD62:AF62"/>
    <mergeCell ref="G4:X4"/>
    <mergeCell ref="Y4:AD4"/>
    <mergeCell ref="AE4:AP4"/>
    <mergeCell ref="AQ4:AX4"/>
    <mergeCell ref="A5:F5"/>
    <mergeCell ref="C61:AC61"/>
    <mergeCell ref="G11:AX11"/>
    <mergeCell ref="Y5:AD5"/>
    <mergeCell ref="AE5:AP5"/>
    <mergeCell ref="AQ5:AX5"/>
    <mergeCell ref="A4:F4"/>
    <mergeCell ref="A6:F6"/>
    <mergeCell ref="AK12:AQ12"/>
    <mergeCell ref="W14:AC14"/>
    <mergeCell ref="AG56:AX56"/>
    <mergeCell ref="AG61:AX61"/>
    <mergeCell ref="AI41:AL41"/>
    <mergeCell ref="AM41:AP41"/>
    <mergeCell ref="C54:AC54"/>
    <mergeCell ref="I16:O16"/>
    <mergeCell ref="P16:V16"/>
    <mergeCell ref="AD57:AF57"/>
    <mergeCell ref="E39:F43"/>
    <mergeCell ref="AI43:AL43"/>
    <mergeCell ref="F83:AX83"/>
    <mergeCell ref="E58:AC58"/>
    <mergeCell ref="E59:AC59"/>
    <mergeCell ref="Y41:AA41"/>
    <mergeCell ref="AG66:AX66"/>
    <mergeCell ref="A82:AX82"/>
    <mergeCell ref="AG67:AX67"/>
    <mergeCell ref="AI42:AL42"/>
    <mergeCell ref="AM42:AP42"/>
    <mergeCell ref="AD55:AF55"/>
    <mergeCell ref="AG63:AX63"/>
    <mergeCell ref="AB39:AD40"/>
    <mergeCell ref="A80:AX80"/>
    <mergeCell ref="C79:F79"/>
    <mergeCell ref="AD68:AF68"/>
    <mergeCell ref="AU42:AX42"/>
    <mergeCell ref="AQ43:AT43"/>
    <mergeCell ref="AU41:AX41"/>
    <mergeCell ref="Y42:AA42"/>
    <mergeCell ref="AQ39:AT39"/>
    <mergeCell ref="AD63:AF63"/>
    <mergeCell ref="AG62:AX62"/>
    <mergeCell ref="P17:V17"/>
    <mergeCell ref="W17:AC17"/>
    <mergeCell ref="AD16:AJ16"/>
    <mergeCell ref="AR16:AX16"/>
    <mergeCell ref="AK16:AQ16"/>
    <mergeCell ref="G12:O12"/>
    <mergeCell ref="P14:V14"/>
    <mergeCell ref="I14:O14"/>
    <mergeCell ref="I17:O17"/>
    <mergeCell ref="I13:O13"/>
    <mergeCell ref="AD13:AJ13"/>
    <mergeCell ref="W16:AC16"/>
    <mergeCell ref="AR12:AX12"/>
    <mergeCell ref="G13:H18"/>
    <mergeCell ref="W12:AC12"/>
    <mergeCell ref="I18:O18"/>
    <mergeCell ref="AD12:AJ12"/>
    <mergeCell ref="W13:AC13"/>
    <mergeCell ref="A67:B70"/>
    <mergeCell ref="C67:AC67"/>
    <mergeCell ref="AR14:AX14"/>
    <mergeCell ref="AK15:AQ15"/>
    <mergeCell ref="AG69:AX69"/>
    <mergeCell ref="AD60:AF60"/>
    <mergeCell ref="AD15:AJ15"/>
    <mergeCell ref="P19:V19"/>
    <mergeCell ref="AE41:AH41"/>
    <mergeCell ref="C58:D59"/>
    <mergeCell ref="AR15:AX15"/>
    <mergeCell ref="AE40:AF40"/>
    <mergeCell ref="AG40:AH40"/>
    <mergeCell ref="C63:AC63"/>
    <mergeCell ref="AD66:AF66"/>
    <mergeCell ref="AG64:AX64"/>
    <mergeCell ref="C60:AC60"/>
    <mergeCell ref="AW40:AX40"/>
    <mergeCell ref="AB41:AD41"/>
    <mergeCell ref="C55:AC55"/>
    <mergeCell ref="C56:AC56"/>
    <mergeCell ref="C57:AC57"/>
    <mergeCell ref="AG53:AX53"/>
    <mergeCell ref="AD14:AJ14"/>
    <mergeCell ref="AU132:AX132"/>
    <mergeCell ref="AD59:AF59"/>
    <mergeCell ref="AD56:AF56"/>
    <mergeCell ref="AC129:AG129"/>
    <mergeCell ref="L129:X129"/>
    <mergeCell ref="AC128:AG128"/>
    <mergeCell ref="G131:AB131"/>
    <mergeCell ref="AC131:AX131"/>
    <mergeCell ref="G132:K132"/>
    <mergeCell ref="C71:AC71"/>
    <mergeCell ref="AD69:AF69"/>
    <mergeCell ref="AG65:AX65"/>
    <mergeCell ref="Y134:AB134"/>
    <mergeCell ref="AC134:AG134"/>
    <mergeCell ref="AH134:AT134"/>
    <mergeCell ref="AU134:AX134"/>
    <mergeCell ref="L136:X136"/>
    <mergeCell ref="A91:D91"/>
    <mergeCell ref="E91:P91"/>
    <mergeCell ref="Q91:AB91"/>
    <mergeCell ref="AC91:AN91"/>
    <mergeCell ref="AO91:AX91"/>
    <mergeCell ref="G130:K130"/>
    <mergeCell ref="L130:X130"/>
    <mergeCell ref="Y130:AB130"/>
    <mergeCell ref="AC130:AG130"/>
    <mergeCell ref="AH130:AT130"/>
    <mergeCell ref="AU130:AX130"/>
    <mergeCell ref="G133:K133"/>
    <mergeCell ref="L133:X133"/>
    <mergeCell ref="Y133:AB133"/>
    <mergeCell ref="AC133:AG133"/>
    <mergeCell ref="AH133:AT133"/>
    <mergeCell ref="Y132:AB132"/>
    <mergeCell ref="AC132:AG132"/>
    <mergeCell ref="AH132:AT132"/>
    <mergeCell ref="Y25:AA26"/>
    <mergeCell ref="Y27:AA27"/>
    <mergeCell ref="Y28:AA28"/>
    <mergeCell ref="P25:X26"/>
    <mergeCell ref="AB25:AD26"/>
    <mergeCell ref="AB27:AD27"/>
    <mergeCell ref="AH138:AT138"/>
    <mergeCell ref="AU138:AX138"/>
    <mergeCell ref="A25:F29"/>
    <mergeCell ref="AB28:AD28"/>
    <mergeCell ref="Y29:AA29"/>
    <mergeCell ref="L132:X132"/>
    <mergeCell ref="C78:F78"/>
    <mergeCell ref="Y136:AB136"/>
    <mergeCell ref="AC136:AG136"/>
    <mergeCell ref="AH136:AT136"/>
    <mergeCell ref="AU136:AX136"/>
    <mergeCell ref="G137:K137"/>
    <mergeCell ref="L137:X137"/>
    <mergeCell ref="Y137:AB137"/>
    <mergeCell ref="AC137:AG137"/>
    <mergeCell ref="AH137:AT137"/>
    <mergeCell ref="AU137:AX137"/>
    <mergeCell ref="G134:K134"/>
    <mergeCell ref="G5:L5"/>
    <mergeCell ref="M5:R5"/>
    <mergeCell ref="S5:X5"/>
    <mergeCell ref="Y8:AD8"/>
    <mergeCell ref="A9:F9"/>
    <mergeCell ref="G9:AX9"/>
    <mergeCell ref="I15:O15"/>
    <mergeCell ref="P15:V15"/>
    <mergeCell ref="W15:AC15"/>
    <mergeCell ref="G10:AX10"/>
    <mergeCell ref="AK14:AQ14"/>
    <mergeCell ref="P13:V13"/>
    <mergeCell ref="AE8:AX8"/>
    <mergeCell ref="A10:F10"/>
    <mergeCell ref="G6:AX6"/>
    <mergeCell ref="A3:AH3"/>
    <mergeCell ref="AJ3:AW3"/>
    <mergeCell ref="AG60:AX60"/>
    <mergeCell ref="A54:B5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G39:X40"/>
    <mergeCell ref="Y7:AD7"/>
    <mergeCell ref="A146:B146"/>
    <mergeCell ref="A145:B145"/>
    <mergeCell ref="G138:K138"/>
    <mergeCell ref="L138:X138"/>
    <mergeCell ref="Y138:AB138"/>
    <mergeCell ref="AC138:AG138"/>
    <mergeCell ref="Y32:AA32"/>
    <mergeCell ref="AH139:AT139"/>
    <mergeCell ref="AE37:AH37"/>
    <mergeCell ref="AI35:AL35"/>
    <mergeCell ref="AM37:AP37"/>
    <mergeCell ref="G135:AB135"/>
    <mergeCell ref="AC135:AX135"/>
    <mergeCell ref="G136:K136"/>
    <mergeCell ref="E38:F38"/>
    <mergeCell ref="G38:I38"/>
    <mergeCell ref="J38:T38"/>
    <mergeCell ref="U38:AX38"/>
    <mergeCell ref="AH145:AK145"/>
    <mergeCell ref="AL145:AO145"/>
    <mergeCell ref="AC145:AG145"/>
    <mergeCell ref="AC146:AG146"/>
    <mergeCell ref="A140:AK140"/>
    <mergeCell ref="AU139:AX139"/>
    <mergeCell ref="AH146:AK146"/>
    <mergeCell ref="AL146:AO146"/>
    <mergeCell ref="J145:O145"/>
    <mergeCell ref="J146:O146"/>
    <mergeCell ref="Y146:AB146"/>
    <mergeCell ref="AQ41:AT41"/>
    <mergeCell ref="AU43:AX43"/>
    <mergeCell ref="AP145:AX145"/>
    <mergeCell ref="AP146:AX146"/>
    <mergeCell ref="P146:X146"/>
    <mergeCell ref="A52:AX52"/>
    <mergeCell ref="G41:X43"/>
    <mergeCell ref="G46:X48"/>
    <mergeCell ref="Y46:AA46"/>
    <mergeCell ref="AB46:AD46"/>
    <mergeCell ref="AE46:AH46"/>
    <mergeCell ref="AI46:AL46"/>
    <mergeCell ref="AM46:AP46"/>
    <mergeCell ref="AQ46:AT46"/>
    <mergeCell ref="AU46:AX46"/>
    <mergeCell ref="Y47:AA47"/>
    <mergeCell ref="AB47:AD47"/>
    <mergeCell ref="AE47:AH47"/>
    <mergeCell ref="AI47:AL47"/>
    <mergeCell ref="AP149:AX149"/>
    <mergeCell ref="C150:I150"/>
    <mergeCell ref="J150:O150"/>
    <mergeCell ref="P150:X150"/>
    <mergeCell ref="Y150:AB150"/>
    <mergeCell ref="AC150:AG150"/>
    <mergeCell ref="AH150:AK150"/>
    <mergeCell ref="AP150:AX150"/>
    <mergeCell ref="A153:B153"/>
    <mergeCell ref="AL150:AO150"/>
    <mergeCell ref="A149:B149"/>
    <mergeCell ref="A150:B150"/>
    <mergeCell ref="C149:I149"/>
    <mergeCell ref="J149:O149"/>
    <mergeCell ref="P149:X149"/>
    <mergeCell ref="Y149:AB149"/>
    <mergeCell ref="AC149:AG149"/>
    <mergeCell ref="AH149:AK149"/>
    <mergeCell ref="AL149:AO149"/>
    <mergeCell ref="A154:B154"/>
    <mergeCell ref="C154:I154"/>
    <mergeCell ref="J154:O154"/>
    <mergeCell ref="P154:X154"/>
    <mergeCell ref="Y154:AB154"/>
    <mergeCell ref="AC154:AG154"/>
    <mergeCell ref="AH154:AK154"/>
    <mergeCell ref="AL154:AO154"/>
    <mergeCell ref="AP154:AX154"/>
    <mergeCell ref="A157:B157"/>
    <mergeCell ref="A158:B158"/>
    <mergeCell ref="C157:I157"/>
    <mergeCell ref="J157:O157"/>
    <mergeCell ref="P157:X157"/>
    <mergeCell ref="Y157:AB157"/>
    <mergeCell ref="AC157:AG157"/>
    <mergeCell ref="AH157:AK157"/>
    <mergeCell ref="AL157:AO157"/>
    <mergeCell ref="A162:B162"/>
    <mergeCell ref="A161:B161"/>
    <mergeCell ref="A165:B165"/>
    <mergeCell ref="A166:B166"/>
    <mergeCell ref="C165:I165"/>
    <mergeCell ref="J165:O165"/>
    <mergeCell ref="P165:X165"/>
    <mergeCell ref="Y165:AB165"/>
    <mergeCell ref="AC165:AG165"/>
    <mergeCell ref="C161:I161"/>
    <mergeCell ref="J161:O161"/>
    <mergeCell ref="P161:X161"/>
    <mergeCell ref="Y161:AB161"/>
    <mergeCell ref="AC161:AG161"/>
    <mergeCell ref="AH165:AK165"/>
    <mergeCell ref="AL165:AO165"/>
    <mergeCell ref="AP165:AX165"/>
    <mergeCell ref="C166:I166"/>
    <mergeCell ref="J166:O166"/>
    <mergeCell ref="P166:X166"/>
    <mergeCell ref="Y166:AB166"/>
    <mergeCell ref="AC166:AG166"/>
    <mergeCell ref="AH166:AK166"/>
    <mergeCell ref="AL166:AO166"/>
    <mergeCell ref="AP166:AX166"/>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145:AB145"/>
    <mergeCell ref="C145:I145"/>
    <mergeCell ref="P145:X145"/>
    <mergeCell ref="AQ42:AT42"/>
    <mergeCell ref="Y43:AA43"/>
    <mergeCell ref="AB43:AD43"/>
    <mergeCell ref="AE43:AH43"/>
    <mergeCell ref="E44:F48"/>
    <mergeCell ref="G44:X45"/>
    <mergeCell ref="Y44:AA45"/>
    <mergeCell ref="AB44:AD45"/>
    <mergeCell ref="AE44:AH44"/>
    <mergeCell ref="AI44:AL45"/>
    <mergeCell ref="AM44:AP45"/>
    <mergeCell ref="AQ44:AT44"/>
    <mergeCell ref="AE45:AF45"/>
    <mergeCell ref="AG45:AH45"/>
    <mergeCell ref="AQ45:AR45"/>
    <mergeCell ref="AS45:AT45"/>
    <mergeCell ref="AC139:AG139"/>
    <mergeCell ref="G139:K139"/>
    <mergeCell ref="L139:X139"/>
    <mergeCell ref="Y139:AB139"/>
    <mergeCell ref="L134:X134"/>
    <mergeCell ref="Y48:AA48"/>
    <mergeCell ref="AB48:AD48"/>
    <mergeCell ref="AE48:AH48"/>
    <mergeCell ref="AI48:AL48"/>
    <mergeCell ref="AM48:AP48"/>
    <mergeCell ref="AQ48:AT48"/>
    <mergeCell ref="AU48:AX48"/>
    <mergeCell ref="AQ36:AX36"/>
    <mergeCell ref="AE35:AH35"/>
    <mergeCell ref="AU44:AX44"/>
    <mergeCell ref="AU45:AV45"/>
    <mergeCell ref="AW45:AX45"/>
    <mergeCell ref="AU40:AV40"/>
    <mergeCell ref="Y36:AA36"/>
    <mergeCell ref="O98:P98"/>
    <mergeCell ref="AO2:AQ2"/>
    <mergeCell ref="AS2:AU2"/>
    <mergeCell ref="P24:V24"/>
    <mergeCell ref="W24:AC24"/>
    <mergeCell ref="AO89:AX89"/>
    <mergeCell ref="A90:D90"/>
    <mergeCell ref="E90:P90"/>
    <mergeCell ref="Q90:AB90"/>
    <mergeCell ref="AC90:AN90"/>
    <mergeCell ref="AO90:AX90"/>
    <mergeCell ref="W23:AC23"/>
    <mergeCell ref="C38:D51"/>
    <mergeCell ref="P22:V22"/>
    <mergeCell ref="P23:V23"/>
    <mergeCell ref="G24:O24"/>
    <mergeCell ref="AD2:AH2"/>
    <mergeCell ref="AJ2:AM2"/>
    <mergeCell ref="G8:X8"/>
    <mergeCell ref="C65:AC65"/>
    <mergeCell ref="AD65:AF65"/>
    <mergeCell ref="AM47:AP47"/>
    <mergeCell ref="AQ47:AT47"/>
    <mergeCell ref="AU47:AX47"/>
    <mergeCell ref="AU98:AV98"/>
    <mergeCell ref="AG99:AH99"/>
    <mergeCell ref="AJ99:AK99"/>
    <mergeCell ref="A94:D94"/>
    <mergeCell ref="A93:D93"/>
    <mergeCell ref="A99:D99"/>
    <mergeCell ref="E99:G99"/>
    <mergeCell ref="I99:J99"/>
    <mergeCell ref="L99:M99"/>
    <mergeCell ref="Q99:S99"/>
    <mergeCell ref="U99:V99"/>
    <mergeCell ref="X99:Y99"/>
    <mergeCell ref="AC99:AE99"/>
    <mergeCell ref="U98:V98"/>
    <mergeCell ref="X98:Y98"/>
    <mergeCell ref="AA98:AB98"/>
    <mergeCell ref="AC98:AE98"/>
    <mergeCell ref="AG98:AH98"/>
    <mergeCell ref="AJ98:AK98"/>
    <mergeCell ref="E94:P94"/>
    <mergeCell ref="Q94:AB94"/>
    <mergeCell ref="AC94:AN94"/>
    <mergeCell ref="I98:J98"/>
    <mergeCell ref="L98:M98"/>
    <mergeCell ref="E98:G98"/>
    <mergeCell ref="AM98:AN98"/>
    <mergeCell ref="AO98:AP98"/>
    <mergeCell ref="AR98:AS98"/>
    <mergeCell ref="A12:F21"/>
    <mergeCell ref="G22:O22"/>
    <mergeCell ref="G23:O23"/>
    <mergeCell ref="A22:F24"/>
    <mergeCell ref="AD22:AX22"/>
    <mergeCell ref="AD23:AX24"/>
    <mergeCell ref="W22:AC22"/>
    <mergeCell ref="A92:D92"/>
    <mergeCell ref="E92:P92"/>
    <mergeCell ref="Q92:AB92"/>
    <mergeCell ref="AC92:AN92"/>
    <mergeCell ref="AO92:AX92"/>
    <mergeCell ref="E93:P93"/>
    <mergeCell ref="Q93:AB93"/>
    <mergeCell ref="AC93:AN93"/>
    <mergeCell ref="AO93:AX93"/>
    <mergeCell ref="A89:D89"/>
    <mergeCell ref="E89:P89"/>
    <mergeCell ref="Q89:AB89"/>
    <mergeCell ref="AC89:AN89"/>
    <mergeCell ref="Q98:S98"/>
    <mergeCell ref="AO94:AX94"/>
    <mergeCell ref="E95:P95"/>
    <mergeCell ref="Q95:AB95"/>
    <mergeCell ref="AC95:AN95"/>
    <mergeCell ref="AO95:AX95"/>
    <mergeCell ref="A95:D95"/>
    <mergeCell ref="O99:P99"/>
    <mergeCell ref="AA99:AB99"/>
    <mergeCell ref="AM99:AN99"/>
    <mergeCell ref="AO99:AP99"/>
    <mergeCell ref="AR99:AS99"/>
    <mergeCell ref="AU99:AV99"/>
    <mergeCell ref="A96:D96"/>
    <mergeCell ref="E96:P96"/>
    <mergeCell ref="Q96:AB96"/>
    <mergeCell ref="AC96:AN96"/>
    <mergeCell ref="AO96:AX96"/>
    <mergeCell ref="A97:D97"/>
    <mergeCell ref="E97:P97"/>
    <mergeCell ref="Q97:AB97"/>
    <mergeCell ref="AC97:AN97"/>
    <mergeCell ref="AO97:AX97"/>
    <mergeCell ref="A98:D98"/>
  </mergeCells>
  <phoneticPr fontId="5"/>
  <conditionalFormatting sqref="P18:AX18 Y138 AU138">
    <cfRule type="expression" dxfId="193" priority="14007">
      <formula>IF(RIGHT(TEXT(P18,"0.#"),1)=".",FALSE,TRUE)</formula>
    </cfRule>
    <cfRule type="expression" dxfId="192" priority="14008">
      <formula>IF(RIGHT(TEXT(P18,"0.#"),1)=".",TRUE,FALSE)</formula>
    </cfRule>
  </conditionalFormatting>
  <conditionalFormatting sqref="Y130">
    <cfRule type="expression" dxfId="191" priority="13999">
      <formula>IF(RIGHT(TEXT(Y130,"0.#"),1)=".",FALSE,TRUE)</formula>
    </cfRule>
    <cfRule type="expression" dxfId="190" priority="14000">
      <formula>IF(RIGHT(TEXT(Y130,"0.#"),1)=".",TRUE,FALSE)</formula>
    </cfRule>
  </conditionalFormatting>
  <conditionalFormatting sqref="Y137 Y133">
    <cfRule type="expression" dxfId="189" priority="13781">
      <formula>IF(RIGHT(TEXT(Y133,"0.#"),1)=".",FALSE,TRUE)</formula>
    </cfRule>
    <cfRule type="expression" dxfId="188" priority="13782">
      <formula>IF(RIGHT(TEXT(Y133,"0.#"),1)=".",TRUE,FALSE)</formula>
    </cfRule>
  </conditionalFormatting>
  <conditionalFormatting sqref="AR15:AX15 AR13:AX13">
    <cfRule type="expression" dxfId="187" priority="13829">
      <formula>IF(RIGHT(TEXT(AR13,"0.#"),1)=".",FALSE,TRUE)</formula>
    </cfRule>
    <cfRule type="expression" dxfId="186" priority="13830">
      <formula>IF(RIGHT(TEXT(AR13,"0.#"),1)=".",TRUE,FALSE)</formula>
    </cfRule>
  </conditionalFormatting>
  <conditionalFormatting sqref="P19:AJ19">
    <cfRule type="expression" dxfId="185" priority="13827">
      <formula>IF(RIGHT(TEXT(P19,"0.#"),1)=".",FALSE,TRUE)</formula>
    </cfRule>
    <cfRule type="expression" dxfId="184" priority="13828">
      <formula>IF(RIGHT(TEXT(P19,"0.#"),1)=".",TRUE,FALSE)</formula>
    </cfRule>
  </conditionalFormatting>
  <conditionalFormatting sqref="AQ33">
    <cfRule type="expression" dxfId="183" priority="13819">
      <formula>IF(RIGHT(TEXT(AQ33,"0.#"),1)=".",FALSE,TRUE)</formula>
    </cfRule>
    <cfRule type="expression" dxfId="182" priority="13820">
      <formula>IF(RIGHT(TEXT(AQ33,"0.#"),1)=".",TRUE,FALSE)</formula>
    </cfRule>
  </conditionalFormatting>
  <conditionalFormatting sqref="Y129">
    <cfRule type="expression" dxfId="181" priority="13805">
      <formula>IF(RIGHT(TEXT(Y129,"0.#"),1)=".",FALSE,TRUE)</formula>
    </cfRule>
    <cfRule type="expression" dxfId="180" priority="13806">
      <formula>IF(RIGHT(TEXT(Y129,"0.#"),1)=".",TRUE,FALSE)</formula>
    </cfRule>
  </conditionalFormatting>
  <conditionalFormatting sqref="AU130">
    <cfRule type="expression" dxfId="179" priority="13801">
      <formula>IF(RIGHT(TEXT(AU130,"0.#"),1)=".",FALSE,TRUE)</formula>
    </cfRule>
    <cfRule type="expression" dxfId="178" priority="13802">
      <formula>IF(RIGHT(TEXT(AU130,"0.#"),1)=".",TRUE,FALSE)</formula>
    </cfRule>
  </conditionalFormatting>
  <conditionalFormatting sqref="AU129">
    <cfRule type="expression" dxfId="177" priority="13799">
      <formula>IF(RIGHT(TEXT(AU129,"0.#"),1)=".",FALSE,TRUE)</formula>
    </cfRule>
    <cfRule type="expression" dxfId="176" priority="13800">
      <formula>IF(RIGHT(TEXT(AU129,"0.#"),1)=".",TRUE,FALSE)</formula>
    </cfRule>
  </conditionalFormatting>
  <conditionalFormatting sqref="Y139 Y134">
    <cfRule type="expression" dxfId="175" priority="13783">
      <formula>IF(RIGHT(TEXT(Y134,"0.#"),1)=".",FALSE,TRUE)</formula>
    </cfRule>
    <cfRule type="expression" dxfId="174" priority="13784">
      <formula>IF(RIGHT(TEXT(Y134,"0.#"),1)=".",TRUE,FALSE)</formula>
    </cfRule>
  </conditionalFormatting>
  <conditionalFormatting sqref="AU139 AU134">
    <cfRule type="expression" dxfId="173" priority="13777">
      <formula>IF(RIGHT(TEXT(AU134,"0.#"),1)=".",FALSE,TRUE)</formula>
    </cfRule>
    <cfRule type="expression" dxfId="172" priority="13778">
      <formula>IF(RIGHT(TEXT(AU134,"0.#"),1)=".",TRUE,FALSE)</formula>
    </cfRule>
  </conditionalFormatting>
  <conditionalFormatting sqref="AU137 AU133">
    <cfRule type="expression" dxfId="171" priority="13775">
      <formula>IF(RIGHT(TEXT(AU133,"0.#"),1)=".",FALSE,TRUE)</formula>
    </cfRule>
    <cfRule type="expression" dxfId="170" priority="13776">
      <formula>IF(RIGHT(TEXT(AU133,"0.#"),1)=".",TRUE,FALSE)</formula>
    </cfRule>
  </conditionalFormatting>
  <conditionalFormatting sqref="AM29">
    <cfRule type="expression" dxfId="169" priority="13575">
      <formula>IF(RIGHT(TEXT(AM29,"0.#"),1)=".",FALSE,TRUE)</formula>
    </cfRule>
    <cfRule type="expression" dxfId="168" priority="13576">
      <formula>IF(RIGHT(TEXT(AM29,"0.#"),1)=".",TRUE,FALSE)</formula>
    </cfRule>
  </conditionalFormatting>
  <conditionalFormatting sqref="AM27">
    <cfRule type="expression" dxfId="167" priority="13579">
      <formula>IF(RIGHT(TEXT(AM27,"0.#"),1)=".",FALSE,TRUE)</formula>
    </cfRule>
    <cfRule type="expression" dxfId="166" priority="13580">
      <formula>IF(RIGHT(TEXT(AM27,"0.#"),1)=".",TRUE,FALSE)</formula>
    </cfRule>
  </conditionalFormatting>
  <conditionalFormatting sqref="AM28">
    <cfRule type="expression" dxfId="165" priority="13577">
      <formula>IF(RIGHT(TEXT(AM28,"0.#"),1)=".",FALSE,TRUE)</formula>
    </cfRule>
    <cfRule type="expression" dxfId="164" priority="13578">
      <formula>IF(RIGHT(TEXT(AM28,"0.#"),1)=".",TRUE,FALSE)</formula>
    </cfRule>
  </conditionalFormatting>
  <conditionalFormatting sqref="AU28">
    <cfRule type="expression" dxfId="163" priority="13567">
      <formula>IF(RIGHT(TEXT(AU28,"0.#"),1)=".",FALSE,TRUE)</formula>
    </cfRule>
    <cfRule type="expression" dxfId="162" priority="13568">
      <formula>IF(RIGHT(TEXT(AU28,"0.#"),1)=".",TRUE,FALSE)</formula>
    </cfRule>
  </conditionalFormatting>
  <conditionalFormatting sqref="AM33">
    <cfRule type="expression" dxfId="161" priority="13349">
      <formula>IF(RIGHT(TEXT(AM33,"0.#"),1)=".",FALSE,TRUE)</formula>
    </cfRule>
    <cfRule type="expression" dxfId="160" priority="13350">
      <formula>IF(RIGHT(TEXT(AM33,"0.#"),1)=".",TRUE,FALSE)</formula>
    </cfRule>
  </conditionalFormatting>
  <conditionalFormatting sqref="AM34">
    <cfRule type="expression" dxfId="159" priority="13343">
      <formula>IF(RIGHT(TEXT(AM34,"0.#"),1)=".",FALSE,TRUE)</formula>
    </cfRule>
    <cfRule type="expression" dxfId="158" priority="13344">
      <formula>IF(RIGHT(TEXT(AM34,"0.#"),1)=".",TRUE,FALSE)</formula>
    </cfRule>
  </conditionalFormatting>
  <conditionalFormatting sqref="AQ34">
    <cfRule type="expression" dxfId="157" priority="13341">
      <formula>IF(RIGHT(TEXT(AQ34,"0.#"),1)=".",FALSE,TRUE)</formula>
    </cfRule>
    <cfRule type="expression" dxfId="156" priority="13342">
      <formula>IF(RIGHT(TEXT(AQ34,"0.#"),1)=".",TRUE,FALSE)</formula>
    </cfRule>
  </conditionalFormatting>
  <conditionalFormatting sqref="AQ36">
    <cfRule type="expression" dxfId="155" priority="13283">
      <formula>IF(RIGHT(TEXT(AQ36,"0.#"),1)=".",FALSE,TRUE)</formula>
    </cfRule>
    <cfRule type="expression" dxfId="154" priority="13284">
      <formula>IF(RIGHT(TEXT(AQ36,"0.#"),1)=".",TRUE,FALSE)</formula>
    </cfRule>
  </conditionalFormatting>
  <conditionalFormatting sqref="AM36">
    <cfRule type="expression" dxfId="153" priority="13279">
      <formula>IF(RIGHT(TEXT(AM36,"0.#"),1)=".",FALSE,TRUE)</formula>
    </cfRule>
    <cfRule type="expression" dxfId="152" priority="13280">
      <formula>IF(RIGHT(TEXT(AM36,"0.#"),1)=".",TRUE,FALSE)</formula>
    </cfRule>
  </conditionalFormatting>
  <conditionalFormatting sqref="AM37">
    <cfRule type="expression" dxfId="151" priority="13277">
      <formula>IF(RIGHT(TEXT(AM37,"0.#"),1)=".",FALSE,TRUE)</formula>
    </cfRule>
    <cfRule type="expression" dxfId="150" priority="13278">
      <formula>IF(RIGHT(TEXT(AM37,"0.#"),1)=".",TRUE,FALSE)</formula>
    </cfRule>
  </conditionalFormatting>
  <conditionalFormatting sqref="AQ37">
    <cfRule type="expression" dxfId="149" priority="13271">
      <formula>IF(RIGHT(TEXT(AQ37,"0.#"),1)=".",FALSE,TRUE)</formula>
    </cfRule>
    <cfRule type="expression" dxfId="148" priority="13272">
      <formula>IF(RIGHT(TEXT(AQ37,"0.#"),1)=".",TRUE,FALSE)</formula>
    </cfRule>
  </conditionalFormatting>
  <conditionalFormatting sqref="AL146:AO146">
    <cfRule type="expression" dxfId="147" priority="2939">
      <formula>IF(AND(AL146&gt;=0, RIGHT(TEXT(AL146,"0.#"),1)&lt;&gt;"."),TRUE,FALSE)</formula>
    </cfRule>
    <cfRule type="expression" dxfId="146" priority="2940">
      <formula>IF(AND(AL146&gt;=0, RIGHT(TEXT(AL146,"0.#"),1)="."),TRUE,FALSE)</formula>
    </cfRule>
    <cfRule type="expression" dxfId="145" priority="2941">
      <formula>IF(AND(AL146&lt;0, RIGHT(TEXT(AL146,"0.#"),1)&lt;&gt;"."),TRUE,FALSE)</formula>
    </cfRule>
    <cfRule type="expression" dxfId="144" priority="2942">
      <formula>IF(AND(AL146&lt;0, RIGHT(TEXT(AL146,"0.#"),1)="."),TRUE,FALSE)</formula>
    </cfRule>
  </conditionalFormatting>
  <conditionalFormatting sqref="Y146">
    <cfRule type="expression" dxfId="143" priority="2937">
      <formula>IF(RIGHT(TEXT(Y146,"0.#"),1)=".",FALSE,TRUE)</formula>
    </cfRule>
    <cfRule type="expression" dxfId="142" priority="2938">
      <formula>IF(RIGHT(TEXT(Y146,"0.#"),1)=".",TRUE,FALSE)</formula>
    </cfRule>
  </conditionalFormatting>
  <conditionalFormatting sqref="Y150">
    <cfRule type="expression" dxfId="141" priority="2191">
      <formula>IF(RIGHT(TEXT(Y150,"0.#"),1)=".",FALSE,TRUE)</formula>
    </cfRule>
    <cfRule type="expression" dxfId="140" priority="2192">
      <formula>IF(RIGHT(TEXT(Y150,"0.#"),1)=".",TRUE,FALSE)</formula>
    </cfRule>
  </conditionalFormatting>
  <conditionalFormatting sqref="Y154">
    <cfRule type="expression" dxfId="139" priority="2179">
      <formula>IF(RIGHT(TEXT(Y154,"0.#"),1)=".",FALSE,TRUE)</formula>
    </cfRule>
    <cfRule type="expression" dxfId="138" priority="2180">
      <formula>IF(RIGHT(TEXT(Y154,"0.#"),1)=".",TRUE,FALSE)</formula>
    </cfRule>
  </conditionalFormatting>
  <conditionalFormatting sqref="W23">
    <cfRule type="expression" dxfId="137" priority="2433">
      <formula>IF(RIGHT(TEXT(W23,"0.#"),1)=".",FALSE,TRUE)</formula>
    </cfRule>
    <cfRule type="expression" dxfId="136" priority="2434">
      <formula>IF(RIGHT(TEXT(W23,"0.#"),1)=".",TRUE,FALSE)</formula>
    </cfRule>
  </conditionalFormatting>
  <conditionalFormatting sqref="P23">
    <cfRule type="expression" dxfId="135" priority="2421">
      <formula>IF(RIGHT(TEXT(P23,"0.#"),1)=".",FALSE,TRUE)</formula>
    </cfRule>
    <cfRule type="expression" dxfId="134" priority="2422">
      <formula>IF(RIGHT(TEXT(P23,"0.#"),1)=".",TRUE,FALSE)</formula>
    </cfRule>
  </conditionalFormatting>
  <conditionalFormatting sqref="AU33">
    <cfRule type="expression" dxfId="133" priority="585">
      <formula>IF(RIGHT(TEXT(AU33,"0.#"),1)=".",FALSE,TRUE)</formula>
    </cfRule>
    <cfRule type="expression" dxfId="132" priority="586">
      <formula>IF(RIGHT(TEXT(AU33,"0.#"),1)=".",TRUE,FALSE)</formula>
    </cfRule>
  </conditionalFormatting>
  <conditionalFormatting sqref="AU34">
    <cfRule type="expression" dxfId="131" priority="583">
      <formula>IF(RIGHT(TEXT(AU34,"0.#"),1)=".",FALSE,TRUE)</formula>
    </cfRule>
    <cfRule type="expression" dxfId="130" priority="584">
      <formula>IF(RIGHT(TEXT(AU34,"0.#"),1)=".",TRUE,FALSE)</formula>
    </cfRule>
  </conditionalFormatting>
  <conditionalFormatting sqref="P24:AC24">
    <cfRule type="expression" dxfId="129" priority="129">
      <formula>IF(RIGHT(TEXT(P24,"0.#"),1)=".",FALSE,TRUE)</formula>
    </cfRule>
    <cfRule type="expression" dxfId="128" priority="130">
      <formula>IF(RIGHT(TEXT(P24,"0.#"),1)=".",TRUE,FALSE)</formula>
    </cfRule>
  </conditionalFormatting>
  <conditionalFormatting sqref="Y158">
    <cfRule type="expression" dxfId="127" priority="127">
      <formula>IF(RIGHT(TEXT(Y158,"0.#"),1)=".",FALSE,TRUE)</formula>
    </cfRule>
    <cfRule type="expression" dxfId="126" priority="128">
      <formula>IF(RIGHT(TEXT(Y158,"0.#"),1)=".",TRUE,FALSE)</formula>
    </cfRule>
  </conditionalFormatting>
  <conditionalFormatting sqref="Y162">
    <cfRule type="expression" dxfId="125" priority="125">
      <formula>IF(RIGHT(TEXT(Y162,"0.#"),1)=".",FALSE,TRUE)</formula>
    </cfRule>
    <cfRule type="expression" dxfId="124" priority="126">
      <formula>IF(RIGHT(TEXT(Y162,"0.#"),1)=".",TRUE,FALSE)</formula>
    </cfRule>
  </conditionalFormatting>
  <conditionalFormatting sqref="Y166">
    <cfRule type="expression" dxfId="123" priority="123">
      <formula>IF(RIGHT(TEXT(Y166,"0.#"),1)=".",FALSE,TRUE)</formula>
    </cfRule>
    <cfRule type="expression" dxfId="122" priority="124">
      <formula>IF(RIGHT(TEXT(Y166,"0.#"),1)=".",TRUE,FALSE)</formula>
    </cfRule>
  </conditionalFormatting>
  <conditionalFormatting sqref="P14:V14">
    <cfRule type="expression" dxfId="121" priority="121">
      <formula>IF(RIGHT(TEXT(P14,"0.#"),1)=".",FALSE,TRUE)</formula>
    </cfRule>
    <cfRule type="expression" dxfId="120" priority="122">
      <formula>IF(RIGHT(TEXT(P14,"0.#"),1)=".",TRUE,FALSE)</formula>
    </cfRule>
  </conditionalFormatting>
  <conditionalFormatting sqref="P13:V13 P15:V17">
    <cfRule type="expression" dxfId="119" priority="119">
      <formula>IF(RIGHT(TEXT(P13,"0.#"),1)=".",FALSE,TRUE)</formula>
    </cfRule>
    <cfRule type="expression" dxfId="118" priority="120">
      <formula>IF(RIGHT(TEXT(P13,"0.#"),1)=".",TRUE,FALSE)</formula>
    </cfRule>
  </conditionalFormatting>
  <conditionalFormatting sqref="W14:AC14">
    <cfRule type="expression" dxfId="117" priority="117">
      <formula>IF(RIGHT(TEXT(W14,"0.#"),1)=".",FALSE,TRUE)</formula>
    </cfRule>
    <cfRule type="expression" dxfId="116" priority="118">
      <formula>IF(RIGHT(TEXT(W14,"0.#"),1)=".",TRUE,FALSE)</formula>
    </cfRule>
  </conditionalFormatting>
  <conditionalFormatting sqref="W13:AC13 W15:AC17">
    <cfRule type="expression" dxfId="115" priority="115">
      <formula>IF(RIGHT(TEXT(W13,"0.#"),1)=".",FALSE,TRUE)</formula>
    </cfRule>
    <cfRule type="expression" dxfId="114" priority="116">
      <formula>IF(RIGHT(TEXT(W13,"0.#"),1)=".",TRUE,FALSE)</formula>
    </cfRule>
  </conditionalFormatting>
  <conditionalFormatting sqref="AD14:AJ14">
    <cfRule type="expression" dxfId="113" priority="113">
      <formula>IF(RIGHT(TEXT(AD14,"0.#"),1)=".",FALSE,TRUE)</formula>
    </cfRule>
    <cfRule type="expression" dxfId="112" priority="114">
      <formula>IF(RIGHT(TEXT(AD14,"0.#"),1)=".",TRUE,FALSE)</formula>
    </cfRule>
  </conditionalFormatting>
  <conditionalFormatting sqref="AD13:AJ13 AD15:AJ17">
    <cfRule type="expression" dxfId="111" priority="111">
      <formula>IF(RIGHT(TEXT(AD13,"0.#"),1)=".",FALSE,TRUE)</formula>
    </cfRule>
    <cfRule type="expression" dxfId="110" priority="112">
      <formula>IF(RIGHT(TEXT(AD13,"0.#"),1)=".",TRUE,FALSE)</formula>
    </cfRule>
  </conditionalFormatting>
  <conditionalFormatting sqref="AK14:AQ14">
    <cfRule type="expression" dxfId="109" priority="109">
      <formula>IF(RIGHT(TEXT(AK14,"0.#"),1)=".",FALSE,TRUE)</formula>
    </cfRule>
    <cfRule type="expression" dxfId="108" priority="110">
      <formula>IF(RIGHT(TEXT(AK14,"0.#"),1)=".",TRUE,FALSE)</formula>
    </cfRule>
  </conditionalFormatting>
  <conditionalFormatting sqref="AK13:AQ13 AK15:AQ17">
    <cfRule type="expression" dxfId="107" priority="107">
      <formula>IF(RIGHT(TEXT(AK13,"0.#"),1)=".",FALSE,TRUE)</formula>
    </cfRule>
    <cfRule type="expression" dxfId="106" priority="108">
      <formula>IF(RIGHT(TEXT(AK13,"0.#"),1)=".",TRUE,FALSE)</formula>
    </cfRule>
  </conditionalFormatting>
  <conditionalFormatting sqref="AL150:AO150">
    <cfRule type="expression" dxfId="105" priority="103">
      <formula>IF(AND(AL150&gt;=0, RIGHT(TEXT(AL150,"0.#"),1)&lt;&gt;"."),TRUE,FALSE)</formula>
    </cfRule>
    <cfRule type="expression" dxfId="104" priority="104">
      <formula>IF(AND(AL150&gt;=0, RIGHT(TEXT(AL150,"0.#"),1)="."),TRUE,FALSE)</formula>
    </cfRule>
    <cfRule type="expression" dxfId="103" priority="105">
      <formula>IF(AND(AL150&lt;0, RIGHT(TEXT(AL150,"0.#"),1)&lt;&gt;"."),TRUE,FALSE)</formula>
    </cfRule>
    <cfRule type="expression" dxfId="102" priority="106">
      <formula>IF(AND(AL150&lt;0, RIGHT(TEXT(AL150,"0.#"),1)="."),TRUE,FALSE)</formula>
    </cfRule>
  </conditionalFormatting>
  <conditionalFormatting sqref="AL154:AO154">
    <cfRule type="expression" dxfId="101" priority="99">
      <formula>IF(AND(AL154&gt;=0, RIGHT(TEXT(AL154,"0.#"),1)&lt;&gt;"."),TRUE,FALSE)</formula>
    </cfRule>
    <cfRule type="expression" dxfId="100" priority="100">
      <formula>IF(AND(AL154&gt;=0, RIGHT(TEXT(AL154,"0.#"),1)="."),TRUE,FALSE)</formula>
    </cfRule>
    <cfRule type="expression" dxfId="99" priority="101">
      <formula>IF(AND(AL154&lt;0, RIGHT(TEXT(AL154,"0.#"),1)&lt;&gt;"."),TRUE,FALSE)</formula>
    </cfRule>
    <cfRule type="expression" dxfId="98" priority="102">
      <formula>IF(AND(AL154&lt;0, RIGHT(TEXT(AL154,"0.#"),1)="."),TRUE,FALSE)</formula>
    </cfRule>
  </conditionalFormatting>
  <conditionalFormatting sqref="AL158:AO158">
    <cfRule type="expression" dxfId="97" priority="95">
      <formula>IF(AND(AL158&gt;=0, RIGHT(TEXT(AL158,"0.#"),1)&lt;&gt;"."),TRUE,FALSE)</formula>
    </cfRule>
    <cfRule type="expression" dxfId="96" priority="96">
      <formula>IF(AND(AL158&gt;=0, RIGHT(TEXT(AL158,"0.#"),1)="."),TRUE,FALSE)</formula>
    </cfRule>
    <cfRule type="expression" dxfId="95" priority="97">
      <formula>IF(AND(AL158&lt;0, RIGHT(TEXT(AL158,"0.#"),1)&lt;&gt;"."),TRUE,FALSE)</formula>
    </cfRule>
    <cfRule type="expression" dxfId="94" priority="98">
      <formula>IF(AND(AL158&lt;0, RIGHT(TEXT(AL158,"0.#"),1)="."),TRUE,FALSE)</formula>
    </cfRule>
  </conditionalFormatting>
  <conditionalFormatting sqref="AL162:AO162">
    <cfRule type="expression" dxfId="93" priority="91">
      <formula>IF(AND(AL162&gt;=0, RIGHT(TEXT(AL162,"0.#"),1)&lt;&gt;"."),TRUE,FALSE)</formula>
    </cfRule>
    <cfRule type="expression" dxfId="92" priority="92">
      <formula>IF(AND(AL162&gt;=0, RIGHT(TEXT(AL162,"0.#"),1)="."),TRUE,FALSE)</formula>
    </cfRule>
    <cfRule type="expression" dxfId="91" priority="93">
      <formula>IF(AND(AL162&lt;0, RIGHT(TEXT(AL162,"0.#"),1)&lt;&gt;"."),TRUE,FALSE)</formula>
    </cfRule>
    <cfRule type="expression" dxfId="90" priority="94">
      <formula>IF(AND(AL162&lt;0, RIGHT(TEXT(AL162,"0.#"),1)="."),TRUE,FALSE)</formula>
    </cfRule>
  </conditionalFormatting>
  <conditionalFormatting sqref="AL166:AO166">
    <cfRule type="expression" dxfId="89" priority="87">
      <formula>IF(AND(AL166&gt;=0, RIGHT(TEXT(AL166,"0.#"),1)&lt;&gt;"."),TRUE,FALSE)</formula>
    </cfRule>
    <cfRule type="expression" dxfId="88" priority="88">
      <formula>IF(AND(AL166&gt;=0, RIGHT(TEXT(AL166,"0.#"),1)="."),TRUE,FALSE)</formula>
    </cfRule>
    <cfRule type="expression" dxfId="87" priority="89">
      <formula>IF(AND(AL166&lt;0, RIGHT(TEXT(AL166,"0.#"),1)&lt;&gt;"."),TRUE,FALSE)</formula>
    </cfRule>
    <cfRule type="expression" dxfId="86" priority="90">
      <formula>IF(AND(AL166&lt;0, RIGHT(TEXT(AL166,"0.#"),1)="."),TRUE,FALSE)</formula>
    </cfRule>
  </conditionalFormatting>
  <conditionalFormatting sqref="AE27">
    <cfRule type="expression" dxfId="85" priority="85">
      <formula>IF(RIGHT(TEXT(AE27,"0.#"),1)=".",FALSE,TRUE)</formula>
    </cfRule>
    <cfRule type="expression" dxfId="84" priority="86">
      <formula>IF(RIGHT(TEXT(AE27,"0.#"),1)=".",TRUE,FALSE)</formula>
    </cfRule>
  </conditionalFormatting>
  <conditionalFormatting sqref="AE28">
    <cfRule type="expression" dxfId="83" priority="83">
      <formula>IF(RIGHT(TEXT(AE28,"0.#"),1)=".",FALSE,TRUE)</formula>
    </cfRule>
    <cfRule type="expression" dxfId="82" priority="84">
      <formula>IF(RIGHT(TEXT(AE28,"0.#"),1)=".",TRUE,FALSE)</formula>
    </cfRule>
  </conditionalFormatting>
  <conditionalFormatting sqref="AE29">
    <cfRule type="expression" dxfId="81" priority="81">
      <formula>IF(RIGHT(TEXT(AE29,"0.#"),1)=".",FALSE,TRUE)</formula>
    </cfRule>
    <cfRule type="expression" dxfId="80" priority="82">
      <formula>IF(RIGHT(TEXT(AE29,"0.#"),1)=".",TRUE,FALSE)</formula>
    </cfRule>
  </conditionalFormatting>
  <conditionalFormatting sqref="AI29">
    <cfRule type="expression" dxfId="79" priority="79">
      <formula>IF(RIGHT(TEXT(AI29,"0.#"),1)=".",FALSE,TRUE)</formula>
    </cfRule>
    <cfRule type="expression" dxfId="78" priority="80">
      <formula>IF(RIGHT(TEXT(AI29,"0.#"),1)=".",TRUE,FALSE)</formula>
    </cfRule>
  </conditionalFormatting>
  <conditionalFormatting sqref="AI28">
    <cfRule type="expression" dxfId="77" priority="77">
      <formula>IF(RIGHT(TEXT(AI28,"0.#"),1)=".",FALSE,TRUE)</formula>
    </cfRule>
    <cfRule type="expression" dxfId="76" priority="78">
      <formula>IF(RIGHT(TEXT(AI28,"0.#"),1)=".",TRUE,FALSE)</formula>
    </cfRule>
  </conditionalFormatting>
  <conditionalFormatting sqref="AI27">
    <cfRule type="expression" dxfId="75" priority="75">
      <formula>IF(RIGHT(TEXT(AI27,"0.#"),1)=".",FALSE,TRUE)</formula>
    </cfRule>
    <cfRule type="expression" dxfId="74" priority="76">
      <formula>IF(RIGHT(TEXT(AI27,"0.#"),1)=".",TRUE,FALSE)</formula>
    </cfRule>
  </conditionalFormatting>
  <conditionalFormatting sqref="AQ27">
    <cfRule type="expression" dxfId="73" priority="73">
      <formula>IF(RIGHT(TEXT(AQ27,"0.#"),1)=".",FALSE,TRUE)</formula>
    </cfRule>
    <cfRule type="expression" dxfId="72" priority="74">
      <formula>IF(RIGHT(TEXT(AQ27,"0.#"),1)=".",TRUE,FALSE)</formula>
    </cfRule>
  </conditionalFormatting>
  <conditionalFormatting sqref="AU27">
    <cfRule type="expression" dxfId="71" priority="71">
      <formula>IF(RIGHT(TEXT(AU27,"0.#"),1)=".",FALSE,TRUE)</formula>
    </cfRule>
    <cfRule type="expression" dxfId="70" priority="72">
      <formula>IF(RIGHT(TEXT(AU27,"0.#"),1)=".",TRUE,FALSE)</formula>
    </cfRule>
  </conditionalFormatting>
  <conditionalFormatting sqref="AQ28">
    <cfRule type="expression" dxfId="69" priority="69">
      <formula>IF(RIGHT(TEXT(AQ28,"0.#"),1)=".",FALSE,TRUE)</formula>
    </cfRule>
    <cfRule type="expression" dxfId="68" priority="70">
      <formula>IF(RIGHT(TEXT(AQ28,"0.#"),1)=".",TRUE,FALSE)</formula>
    </cfRule>
  </conditionalFormatting>
  <conditionalFormatting sqref="AQ29">
    <cfRule type="expression" dxfId="67" priority="67">
      <formula>IF(RIGHT(TEXT(AQ29,"0.#"),1)=".",FALSE,TRUE)</formula>
    </cfRule>
    <cfRule type="expression" dxfId="66" priority="68">
      <formula>IF(RIGHT(TEXT(AQ29,"0.#"),1)=".",TRUE,FALSE)</formula>
    </cfRule>
  </conditionalFormatting>
  <conditionalFormatting sqref="AU29">
    <cfRule type="expression" dxfId="65" priority="65">
      <formula>IF(RIGHT(TEXT(AU29,"0.#"),1)=".",FALSE,TRUE)</formula>
    </cfRule>
    <cfRule type="expression" dxfId="64" priority="66">
      <formula>IF(RIGHT(TEXT(AU29,"0.#"),1)=".",TRUE,FALSE)</formula>
    </cfRule>
  </conditionalFormatting>
  <conditionalFormatting sqref="AE33:AE34 AI33:AI34">
    <cfRule type="expression" dxfId="63" priority="63">
      <formula>IF(RIGHT(TEXT(AE33,"0.#"),1)=".",FALSE,TRUE)</formula>
    </cfRule>
    <cfRule type="expression" dxfId="62" priority="64">
      <formula>IF(RIGHT(TEXT(AE33,"0.#"),1)=".",TRUE,FALSE)</formula>
    </cfRule>
  </conditionalFormatting>
  <conditionalFormatting sqref="AE36:AE37 AI36:AI37">
    <cfRule type="expression" dxfId="61" priority="61">
      <formula>IF(RIGHT(TEXT(AE36,"0.#"),1)=".",FALSE,TRUE)</formula>
    </cfRule>
    <cfRule type="expression" dxfId="60" priority="62">
      <formula>IF(RIGHT(TEXT(AE36,"0.#"),1)=".",TRUE,FALSE)</formula>
    </cfRule>
  </conditionalFormatting>
  <conditionalFormatting sqref="AE41">
    <cfRule type="expression" dxfId="59" priority="59">
      <formula>IF(RIGHT(TEXT(AE41,"0.#"),1)=".",FALSE,TRUE)</formula>
    </cfRule>
    <cfRule type="expression" dxfId="58" priority="60">
      <formula>IF(RIGHT(TEXT(AE41,"0.#"),1)=".",TRUE,FALSE)</formula>
    </cfRule>
  </conditionalFormatting>
  <conditionalFormatting sqref="AM43">
    <cfRule type="expression" dxfId="57" priority="49">
      <formula>IF(RIGHT(TEXT(AM43,"0.#"),1)=".",FALSE,TRUE)</formula>
    </cfRule>
    <cfRule type="expression" dxfId="56" priority="50">
      <formula>IF(RIGHT(TEXT(AM43,"0.#"),1)=".",TRUE,FALSE)</formula>
    </cfRule>
  </conditionalFormatting>
  <conditionalFormatting sqref="AE42">
    <cfRule type="expression" dxfId="55" priority="57">
      <formula>IF(RIGHT(TEXT(AE42,"0.#"),1)=".",FALSE,TRUE)</formula>
    </cfRule>
    <cfRule type="expression" dxfId="54" priority="58">
      <formula>IF(RIGHT(TEXT(AE42,"0.#"),1)=".",TRUE,FALSE)</formula>
    </cfRule>
  </conditionalFormatting>
  <conditionalFormatting sqref="AE43">
    <cfRule type="expression" dxfId="53" priority="55">
      <formula>IF(RIGHT(TEXT(AE43,"0.#"),1)=".",FALSE,TRUE)</formula>
    </cfRule>
    <cfRule type="expression" dxfId="52" priority="56">
      <formula>IF(RIGHT(TEXT(AE43,"0.#"),1)=".",TRUE,FALSE)</formula>
    </cfRule>
  </conditionalFormatting>
  <conditionalFormatting sqref="AM41">
    <cfRule type="expression" dxfId="51" priority="53">
      <formula>IF(RIGHT(TEXT(AM41,"0.#"),1)=".",FALSE,TRUE)</formula>
    </cfRule>
    <cfRule type="expression" dxfId="50" priority="54">
      <formula>IF(RIGHT(TEXT(AM41,"0.#"),1)=".",TRUE,FALSE)</formula>
    </cfRule>
  </conditionalFormatting>
  <conditionalFormatting sqref="AM42">
    <cfRule type="expression" dxfId="49" priority="51">
      <formula>IF(RIGHT(TEXT(AM42,"0.#"),1)=".",FALSE,TRUE)</formula>
    </cfRule>
    <cfRule type="expression" dxfId="48" priority="52">
      <formula>IF(RIGHT(TEXT(AM42,"0.#"),1)=".",TRUE,FALSE)</formula>
    </cfRule>
  </conditionalFormatting>
  <conditionalFormatting sqref="AU41">
    <cfRule type="expression" dxfId="47" priority="47">
      <formula>IF(RIGHT(TEXT(AU41,"0.#"),1)=".",FALSE,TRUE)</formula>
    </cfRule>
    <cfRule type="expression" dxfId="46" priority="48">
      <formula>IF(RIGHT(TEXT(AU41,"0.#"),1)=".",TRUE,FALSE)</formula>
    </cfRule>
  </conditionalFormatting>
  <conditionalFormatting sqref="AU42">
    <cfRule type="expression" dxfId="45" priority="45">
      <formula>IF(RIGHT(TEXT(AU42,"0.#"),1)=".",FALSE,TRUE)</formula>
    </cfRule>
    <cfRule type="expression" dxfId="44" priority="46">
      <formula>IF(RIGHT(TEXT(AU42,"0.#"),1)=".",TRUE,FALSE)</formula>
    </cfRule>
  </conditionalFormatting>
  <conditionalFormatting sqref="AU43">
    <cfRule type="expression" dxfId="43" priority="43">
      <formula>IF(RIGHT(TEXT(AU43,"0.#"),1)=".",FALSE,TRUE)</formula>
    </cfRule>
    <cfRule type="expression" dxfId="42" priority="44">
      <formula>IF(RIGHT(TEXT(AU43,"0.#"),1)=".",TRUE,FALSE)</formula>
    </cfRule>
  </conditionalFormatting>
  <conditionalFormatting sqref="AI43">
    <cfRule type="expression" dxfId="41" priority="37">
      <formula>IF(RIGHT(TEXT(AI43,"0.#"),1)=".",FALSE,TRUE)</formula>
    </cfRule>
    <cfRule type="expression" dxfId="40" priority="38">
      <formula>IF(RIGHT(TEXT(AI43,"0.#"),1)=".",TRUE,FALSE)</formula>
    </cfRule>
  </conditionalFormatting>
  <conditionalFormatting sqref="AI41">
    <cfRule type="expression" dxfId="39" priority="41">
      <formula>IF(RIGHT(TEXT(AI41,"0.#"),1)=".",FALSE,TRUE)</formula>
    </cfRule>
    <cfRule type="expression" dxfId="38" priority="42">
      <formula>IF(RIGHT(TEXT(AI41,"0.#"),1)=".",TRUE,FALSE)</formula>
    </cfRule>
  </conditionalFormatting>
  <conditionalFormatting sqref="AI42">
    <cfRule type="expression" dxfId="37" priority="39">
      <formula>IF(RIGHT(TEXT(AI42,"0.#"),1)=".",FALSE,TRUE)</formula>
    </cfRule>
    <cfRule type="expression" dxfId="36" priority="40">
      <formula>IF(RIGHT(TEXT(AI42,"0.#"),1)=".",TRUE,FALSE)</formula>
    </cfRule>
  </conditionalFormatting>
  <conditionalFormatting sqref="AQ42">
    <cfRule type="expression" dxfId="35" priority="35">
      <formula>IF(RIGHT(TEXT(AQ42,"0.#"),1)=".",FALSE,TRUE)</formula>
    </cfRule>
    <cfRule type="expression" dxfId="34" priority="36">
      <formula>IF(RIGHT(TEXT(AQ42,"0.#"),1)=".",TRUE,FALSE)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1">
    <cfRule type="expression" dxfId="31" priority="31">
      <formula>IF(RIGHT(TEXT(AQ41,"0.#"),1)=".",FALSE,TRUE)</formula>
    </cfRule>
    <cfRule type="expression" dxfId="30" priority="32">
      <formula>IF(RIGHT(TEXT(AQ41,"0.#"),1)=".",TRUE,FALSE)</formula>
    </cfRule>
  </conditionalFormatting>
  <conditionalFormatting sqref="AE46">
    <cfRule type="expression" dxfId="29" priority="29">
      <formula>IF(RIGHT(TEXT(AE46,"0.#"),1)=".",FALSE,TRUE)</formula>
    </cfRule>
    <cfRule type="expression" dxfId="28" priority="30">
      <formula>IF(RIGHT(TEXT(AE46,"0.#"),1)=".",TRUE,FALSE)</formula>
    </cfRule>
  </conditionalFormatting>
  <conditionalFormatting sqref="AM48">
    <cfRule type="expression" dxfId="27" priority="19">
      <formula>IF(RIGHT(TEXT(AM48,"0.#"),1)=".",FALSE,TRUE)</formula>
    </cfRule>
    <cfRule type="expression" dxfId="26" priority="20">
      <formula>IF(RIGHT(TEXT(AM48,"0.#"),1)=".",TRUE,FALSE)</formula>
    </cfRule>
  </conditionalFormatting>
  <conditionalFormatting sqref="AE47">
    <cfRule type="expression" dxfId="25" priority="27">
      <formula>IF(RIGHT(TEXT(AE47,"0.#"),1)=".",FALSE,TRUE)</formula>
    </cfRule>
    <cfRule type="expression" dxfId="24" priority="28">
      <formula>IF(RIGHT(TEXT(AE47,"0.#"),1)=".",TRUE,FALSE)</formula>
    </cfRule>
  </conditionalFormatting>
  <conditionalFormatting sqref="AE48">
    <cfRule type="expression" dxfId="23" priority="25">
      <formula>IF(RIGHT(TEXT(AE48,"0.#"),1)=".",FALSE,TRUE)</formula>
    </cfRule>
    <cfRule type="expression" dxfId="22" priority="26">
      <formula>IF(RIGHT(TEXT(AE48,"0.#"),1)=".",TRUE,FALSE)</formula>
    </cfRule>
  </conditionalFormatting>
  <conditionalFormatting sqref="AM46">
    <cfRule type="expression" dxfId="21" priority="23">
      <formula>IF(RIGHT(TEXT(AM46,"0.#"),1)=".",FALSE,TRUE)</formula>
    </cfRule>
    <cfRule type="expression" dxfId="20" priority="24">
      <formula>IF(RIGHT(TEXT(AM46,"0.#"),1)=".",TRUE,FALSE)</formula>
    </cfRule>
  </conditionalFormatting>
  <conditionalFormatting sqref="AM47">
    <cfRule type="expression" dxfId="19" priority="21">
      <formula>IF(RIGHT(TEXT(AM47,"0.#"),1)=".",FALSE,TRUE)</formula>
    </cfRule>
    <cfRule type="expression" dxfId="18" priority="22">
      <formula>IF(RIGHT(TEXT(AM47,"0.#"),1)=".",TRUE,FALSE)</formula>
    </cfRule>
  </conditionalFormatting>
  <conditionalFormatting sqref="AU46">
    <cfRule type="expression" dxfId="17" priority="17">
      <formula>IF(RIGHT(TEXT(AU46,"0.#"),1)=".",FALSE,TRUE)</formula>
    </cfRule>
    <cfRule type="expression" dxfId="16" priority="18">
      <formula>IF(RIGHT(TEXT(AU46,"0.#"),1)=".",TRUE,FALSE)</formula>
    </cfRule>
  </conditionalFormatting>
  <conditionalFormatting sqref="AU47">
    <cfRule type="expression" dxfId="15" priority="15">
      <formula>IF(RIGHT(TEXT(AU47,"0.#"),1)=".",FALSE,TRUE)</formula>
    </cfRule>
    <cfRule type="expression" dxfId="14" priority="16">
      <formula>IF(RIGHT(TEXT(AU47,"0.#"),1)=".",TRUE,FALSE)</formula>
    </cfRule>
  </conditionalFormatting>
  <conditionalFormatting sqref="AU48">
    <cfRule type="expression" dxfId="13" priority="13">
      <formula>IF(RIGHT(TEXT(AU48,"0.#"),1)=".",FALSE,TRUE)</formula>
    </cfRule>
    <cfRule type="expression" dxfId="12" priority="14">
      <formula>IF(RIGHT(TEXT(AU48,"0.#"),1)=".",TRUE,FALSE)</formula>
    </cfRule>
  </conditionalFormatting>
  <conditionalFormatting sqref="AI48">
    <cfRule type="expression" dxfId="11" priority="7">
      <formula>IF(RIGHT(TEXT(AI48,"0.#"),1)=".",FALSE,TRUE)</formula>
    </cfRule>
    <cfRule type="expression" dxfId="10" priority="8">
      <formula>IF(RIGHT(TEXT(AI48,"0.#"),1)=".",TRUE,FALSE)</formula>
    </cfRule>
  </conditionalFormatting>
  <conditionalFormatting sqref="AI46">
    <cfRule type="expression" dxfId="9" priority="11">
      <formula>IF(RIGHT(TEXT(AI46,"0.#"),1)=".",FALSE,TRUE)</formula>
    </cfRule>
    <cfRule type="expression" dxfId="8" priority="12">
      <formula>IF(RIGHT(TEXT(AI46,"0.#"),1)=".",TRUE,FALSE)</formula>
    </cfRule>
  </conditionalFormatting>
  <conditionalFormatting sqref="AI47">
    <cfRule type="expression" dxfId="7" priority="9">
      <formula>IF(RIGHT(TEXT(AI47,"0.#"),1)=".",FALSE,TRUE)</formula>
    </cfRule>
    <cfRule type="expression" dxfId="6" priority="10">
      <formula>IF(RIGHT(TEXT(AI47,"0.#"),1)=".",TRUE,FALSE)</formula>
    </cfRule>
  </conditionalFormatting>
  <conditionalFormatting sqref="AQ47">
    <cfRule type="expression" dxfId="5" priority="5">
      <formula>IF(RIGHT(TEXT(AQ47,"0.#"),1)=".",FALSE,TRUE)</formula>
    </cfRule>
    <cfRule type="expression" dxfId="4" priority="6">
      <formula>IF(RIGHT(TEXT(AQ47,"0.#"),1)=".",TRUE,FALSE)</formula>
    </cfRule>
  </conditionalFormatting>
  <conditionalFormatting sqref="AQ48">
    <cfRule type="expression" dxfId="3" priority="3">
      <formula>IF(RIGHT(TEXT(AQ48,"0.#"),1)=".",FALSE,TRUE)</formula>
    </cfRule>
    <cfRule type="expression" dxfId="2" priority="4">
      <formula>IF(RIGHT(TEXT(AQ48,"0.#"),1)=".",TRUE,FALSE)</formula>
    </cfRule>
  </conditionalFormatting>
  <conditionalFormatting sqref="AQ46">
    <cfRule type="expression" dxfId="1" priority="1">
      <formula>IF(RIGHT(TEXT(AQ46,"0.#"),1)=".",FALSE,TRUE)</formula>
    </cfRule>
    <cfRule type="expression" dxfId="0" priority="2">
      <formula>IF(RIGHT(TEXT(AQ46,"0.#"),1)=".",TRUE,FALSE)</formula>
    </cfRule>
  </conditionalFormatting>
  <dataValidations count="18">
    <dataValidation type="custom" imeMode="disabled" allowBlank="1" showInputMessage="1" showErrorMessage="1" sqref="AY23 J73:K77 P13:AX13 AR15:AX15 P14:AQ18 AR18:AX18 P19:AJ19 AQ26:AR26 AU26:AX26 AE27:AX29 AE33:AX34 AE36:AX36 AY39 AE40:AF40 AQ40:AR40 AU40:AX40 AE41:AX43 AY44 AE45:AF45 AQ45:AR45 AU45:AX45 AE46:AX48 Y129:AB129 AU129:AX129 Y133:AB133 AU133:AX133 Y146:AB146 AL146:AO146 Y150:AB150 AL150:AO150 Y154:AB154 AL154:AO154 Y158:AB158 AL158:AO158 Y162:AB162 AL162:AO162 Y166:AB166 AL166:AO166 AU137:AX138 Y137:AB138 P23:AC24">
      <formula1>OR(ISNUMBER(J13), J13="-")</formula1>
    </dataValidation>
    <dataValidation type="list" allowBlank="1" showInputMessage="1" showErrorMessage="1" sqref="G73:H77">
      <formula1>T事業番号</formula1>
    </dataValidation>
    <dataValidation type="list" allowBlank="1" showInputMessage="1" showErrorMessage="1" sqref="S5:X5">
      <formula1>T終了年度</formula1>
    </dataValidation>
    <dataValidation type="list" allowBlank="1" showInputMessage="1" showErrorMessage="1" sqref="AO140 AO167">
      <formula1>"　, ☑"</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sqref="A85:E85">
      <formula1>T所見を踏まえた改善点</formula1>
    </dataValidation>
    <dataValidation imeMode="disabled" allowBlank="1" showInputMessage="1" showErrorMessage="1" sqref="L73:L77"/>
    <dataValidation type="whole" imeMode="disabled" allowBlank="1" showInputMessage="1" showErrorMessage="1" sqref="M73:M77 AW2:AX2">
      <formula1>0</formula1>
      <formula2>99</formula2>
    </dataValidation>
    <dataValidation type="custom" imeMode="off" allowBlank="1" showInputMessage="1" showErrorMessage="1" sqref="J146:O146 J150:O150 J154:O154 J158:O158 J162:O162 J166:O166">
      <formula1>OR(ISNUMBER(J146), J146="-")</formula1>
    </dataValidation>
    <dataValidation type="custom" imeMode="disabled" allowBlank="1" showInputMessage="1" showErrorMessage="1" sqref="AH146:AK146 AH150:AK150 AH154:AK154 AH158:AK158 AH162:AK162 AH166:AK166">
      <formula1>OR(AND(MOD(IF(ISNUMBER(AH146), AH146, 0.5),1)=0, 0&lt;=AH146), AH146="-")</formula1>
    </dataValidation>
    <dataValidation type="list" allowBlank="1" showInputMessage="1" showErrorMessage="1" sqref="A83:E8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3:F77">
      <formula1>T省庁</formula1>
    </dataValidation>
    <dataValidation type="whole" imeMode="disabled" allowBlank="1" showInputMessage="1" showErrorMessage="1" sqref="AS2:AU2">
      <formula1>0</formula1>
      <formula2>9999</formula2>
    </dataValidation>
    <dataValidation type="whole" allowBlank="1" showInputMessage="1" showErrorMessage="1" sqref="L98:M99 X98:Y99 AJ98:AK99 AU98:AV99">
      <formula1>0</formula1>
      <formula2>9999</formula2>
    </dataValidation>
    <dataValidation type="whole" allowBlank="1" showInputMessage="1" showErrorMessage="1" sqref="O98:P99 AA98:AB99 AM98:AN99 AX98:AX9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7" max="49" man="1"/>
    <brk id="66" max="49" man="1"/>
    <brk id="99" max="49" man="1"/>
    <brk id="126" max="49" man="1"/>
    <brk id="15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J38:T38</xm:sqref>
        </x14:dataValidation>
        <x14:dataValidation type="list" allowBlank="1" showInputMessage="1" showErrorMessage="1">
          <x14:formula1>
            <xm:f>入力規則等!$AG$2:$AG$13</xm:f>
          </x14:formula1>
          <xm:sqref>AC146:AG146 AC150:AG150 AC154:AG154 AC158:AG158 AC162:AG162 AC166:AG166</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20" zoomScaleNormal="12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97</v>
      </c>
      <c r="L1" s="25" t="s">
        <v>79</v>
      </c>
      <c r="O1" s="13"/>
      <c r="P1" s="26" t="s">
        <v>5</v>
      </c>
      <c r="Q1" s="26" t="s">
        <v>68</v>
      </c>
      <c r="T1" s="13"/>
      <c r="U1" s="29" t="s">
        <v>161</v>
      </c>
      <c r="W1" s="29" t="s">
        <v>160</v>
      </c>
      <c r="Y1" s="29" t="s">
        <v>76</v>
      </c>
      <c r="Z1" s="29" t="s">
        <v>409</v>
      </c>
      <c r="AA1" s="29" t="s">
        <v>77</v>
      </c>
      <c r="AB1" s="29" t="s">
        <v>410</v>
      </c>
      <c r="AC1" s="29" t="s">
        <v>32</v>
      </c>
      <c r="AD1" s="28"/>
      <c r="AE1" s="29" t="s">
        <v>44</v>
      </c>
      <c r="AF1" s="30"/>
      <c r="AG1" s="42" t="s">
        <v>182</v>
      </c>
      <c r="AI1" s="42" t="s">
        <v>185</v>
      </c>
      <c r="AK1" s="42" t="s">
        <v>189</v>
      </c>
      <c r="AM1" s="66"/>
      <c r="AN1" s="66"/>
      <c r="AP1" s="28" t="s">
        <v>232</v>
      </c>
    </row>
    <row r="2" spans="1:42" ht="13.5" customHeight="1" x14ac:dyDescent="0.2">
      <c r="A2" s="14" t="s">
        <v>80</v>
      </c>
      <c r="B2" s="15"/>
      <c r="C2" s="13" t="str">
        <f>IF(B2="","",A2)</f>
        <v/>
      </c>
      <c r="D2" s="13" t="str">
        <f>IF(C2="","",IF(D1&lt;&gt;"",CONCATENATE(D1,"、",C2),C2))</f>
        <v/>
      </c>
      <c r="F2" s="12" t="s">
        <v>67</v>
      </c>
      <c r="G2" s="17" t="s">
        <v>573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83">
        <v>20</v>
      </c>
      <c r="W2" s="32" t="s">
        <v>166</v>
      </c>
      <c r="Y2" s="32" t="s">
        <v>63</v>
      </c>
      <c r="Z2" s="32" t="s">
        <v>63</v>
      </c>
      <c r="AA2" s="76" t="s">
        <v>274</v>
      </c>
      <c r="AB2" s="76" t="s">
        <v>504</v>
      </c>
      <c r="AC2" s="77" t="s">
        <v>130</v>
      </c>
      <c r="AD2" s="28"/>
      <c r="AE2" s="34" t="s">
        <v>162</v>
      </c>
      <c r="AF2" s="30"/>
      <c r="AG2" s="44" t="s">
        <v>240</v>
      </c>
      <c r="AI2" s="42" t="s">
        <v>270</v>
      </c>
      <c r="AK2" s="42" t="s">
        <v>190</v>
      </c>
      <c r="AM2" s="66"/>
      <c r="AN2" s="66"/>
      <c r="AP2" s="44" t="s">
        <v>240</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573</v>
      </c>
      <c r="R3" s="13" t="str">
        <f t="shared" ref="R3:R8" si="3">IF(Q3="","",P3)</f>
        <v>委託・請負</v>
      </c>
      <c r="S3" s="13" t="str">
        <f t="shared" ref="S3:S8" si="4">IF(R3="",S2,IF(S2&lt;&gt;"",CONCATENATE(S2,"、",R3),R3))</f>
        <v>委託・請負</v>
      </c>
      <c r="T3" s="13"/>
      <c r="U3" s="32" t="s">
        <v>536</v>
      </c>
      <c r="W3" s="32" t="s">
        <v>141</v>
      </c>
      <c r="Y3" s="32" t="s">
        <v>64</v>
      </c>
      <c r="Z3" s="32" t="s">
        <v>411</v>
      </c>
      <c r="AA3" s="76" t="s">
        <v>374</v>
      </c>
      <c r="AB3" s="76" t="s">
        <v>505</v>
      </c>
      <c r="AC3" s="77" t="s">
        <v>131</v>
      </c>
      <c r="AD3" s="28"/>
      <c r="AE3" s="34" t="s">
        <v>163</v>
      </c>
      <c r="AF3" s="30"/>
      <c r="AG3" s="44" t="s">
        <v>241</v>
      </c>
      <c r="AI3" s="42" t="s">
        <v>184</v>
      </c>
      <c r="AK3" s="42" t="str">
        <f>CHAR(CODE(AK2)+1)</f>
        <v>B</v>
      </c>
      <c r="AM3" s="66"/>
      <c r="AN3" s="66"/>
      <c r="AP3" s="44" t="s">
        <v>241</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537</v>
      </c>
      <c r="W4" s="32" t="s">
        <v>142</v>
      </c>
      <c r="Y4" s="32" t="s">
        <v>281</v>
      </c>
      <c r="Z4" s="32" t="s">
        <v>412</v>
      </c>
      <c r="AA4" s="76" t="s">
        <v>375</v>
      </c>
      <c r="AB4" s="76" t="s">
        <v>506</v>
      </c>
      <c r="AC4" s="76" t="s">
        <v>132</v>
      </c>
      <c r="AD4" s="28"/>
      <c r="AE4" s="34" t="s">
        <v>164</v>
      </c>
      <c r="AF4" s="30"/>
      <c r="AG4" s="44" t="s">
        <v>242</v>
      </c>
      <c r="AI4" s="42" t="s">
        <v>186</v>
      </c>
      <c r="AK4" s="42" t="str">
        <f t="shared" ref="AK4:AK49" si="7">CHAR(CODE(AK3)+1)</f>
        <v>C</v>
      </c>
      <c r="AM4" s="66"/>
      <c r="AN4" s="66"/>
      <c r="AP4" s="44" t="s">
        <v>242</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561</v>
      </c>
      <c r="Y5" s="32" t="s">
        <v>282</v>
      </c>
      <c r="Z5" s="32" t="s">
        <v>413</v>
      </c>
      <c r="AA5" s="76" t="s">
        <v>376</v>
      </c>
      <c r="AB5" s="76" t="s">
        <v>507</v>
      </c>
      <c r="AC5" s="76" t="s">
        <v>165</v>
      </c>
      <c r="AD5" s="31"/>
      <c r="AE5" s="34" t="s">
        <v>252</v>
      </c>
      <c r="AF5" s="30"/>
      <c r="AG5" s="44" t="s">
        <v>243</v>
      </c>
      <c r="AI5" s="42" t="s">
        <v>278</v>
      </c>
      <c r="AK5" s="42" t="str">
        <f t="shared" si="7"/>
        <v>D</v>
      </c>
      <c r="AP5" s="44" t="s">
        <v>243</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2" t="s">
        <v>254</v>
      </c>
      <c r="W6" s="32" t="s">
        <v>143</v>
      </c>
      <c r="Y6" s="32" t="s">
        <v>283</v>
      </c>
      <c r="Z6" s="32" t="s">
        <v>414</v>
      </c>
      <c r="AA6" s="76" t="s">
        <v>377</v>
      </c>
      <c r="AB6" s="76" t="s">
        <v>508</v>
      </c>
      <c r="AC6" s="76" t="s">
        <v>133</v>
      </c>
      <c r="AD6" s="31"/>
      <c r="AE6" s="34" t="s">
        <v>250</v>
      </c>
      <c r="AF6" s="30"/>
      <c r="AG6" s="44" t="s">
        <v>244</v>
      </c>
      <c r="AI6" s="42" t="s">
        <v>279</v>
      </c>
      <c r="AK6" s="42" t="str">
        <f>CHAR(CODE(AK5)+1)</f>
        <v>E</v>
      </c>
      <c r="AP6" s="44" t="s">
        <v>244</v>
      </c>
    </row>
    <row r="7" spans="1:42" ht="13.5" customHeight="1" x14ac:dyDescent="0.2">
      <c r="A7" s="14" t="s">
        <v>85</v>
      </c>
      <c r="B7" s="15"/>
      <c r="C7" s="13" t="str">
        <f t="shared" si="0"/>
        <v/>
      </c>
      <c r="D7" s="13" t="str">
        <f t="shared" si="8"/>
        <v/>
      </c>
      <c r="F7" s="18" t="s">
        <v>195</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2"/>
      <c r="W7" s="32" t="s">
        <v>144</v>
      </c>
      <c r="Y7" s="32" t="s">
        <v>284</v>
      </c>
      <c r="Z7" s="32" t="s">
        <v>415</v>
      </c>
      <c r="AA7" s="76" t="s">
        <v>378</v>
      </c>
      <c r="AB7" s="76" t="s">
        <v>509</v>
      </c>
      <c r="AC7" s="31"/>
      <c r="AD7" s="31"/>
      <c r="AE7" s="32" t="s">
        <v>133</v>
      </c>
      <c r="AF7" s="30"/>
      <c r="AG7" s="44" t="s">
        <v>245</v>
      </c>
      <c r="AH7" s="69"/>
      <c r="AI7" s="44" t="s">
        <v>267</v>
      </c>
      <c r="AK7" s="42" t="str">
        <f>CHAR(CODE(AK6)+1)</f>
        <v>F</v>
      </c>
      <c r="AP7" s="44" t="s">
        <v>245</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2" t="s">
        <v>276</v>
      </c>
      <c r="W8" s="32" t="s">
        <v>145</v>
      </c>
      <c r="Y8" s="32" t="s">
        <v>285</v>
      </c>
      <c r="Z8" s="32" t="s">
        <v>416</v>
      </c>
      <c r="AA8" s="76" t="s">
        <v>379</v>
      </c>
      <c r="AB8" s="76" t="s">
        <v>510</v>
      </c>
      <c r="AC8" s="31"/>
      <c r="AD8" s="31"/>
      <c r="AE8" s="31"/>
      <c r="AF8" s="30"/>
      <c r="AG8" s="44" t="s">
        <v>246</v>
      </c>
      <c r="AI8" s="42" t="s">
        <v>268</v>
      </c>
      <c r="AK8" s="42" t="str">
        <f t="shared" si="7"/>
        <v>G</v>
      </c>
      <c r="AP8" s="44" t="s">
        <v>246</v>
      </c>
    </row>
    <row r="9" spans="1:42" ht="13.5" customHeight="1" x14ac:dyDescent="0.2">
      <c r="A9" s="14" t="s">
        <v>87</v>
      </c>
      <c r="B9" s="15"/>
      <c r="C9" s="13" t="str">
        <f t="shared" si="0"/>
        <v/>
      </c>
      <c r="D9" s="13" t="str">
        <f t="shared" si="8"/>
        <v/>
      </c>
      <c r="F9" s="18" t="s">
        <v>196</v>
      </c>
      <c r="G9" s="17"/>
      <c r="H9" s="13" t="str">
        <f t="shared" si="1"/>
        <v/>
      </c>
      <c r="I9" s="13" t="str">
        <f t="shared" si="5"/>
        <v>一般会計</v>
      </c>
      <c r="K9" s="14" t="s">
        <v>105</v>
      </c>
      <c r="L9" s="15"/>
      <c r="M9" s="13" t="str">
        <f t="shared" si="2"/>
        <v/>
      </c>
      <c r="N9" s="13" t="str">
        <f t="shared" si="6"/>
        <v/>
      </c>
      <c r="O9" s="13"/>
      <c r="P9" s="13"/>
      <c r="Q9" s="19"/>
      <c r="T9" s="13"/>
      <c r="U9" s="32" t="s">
        <v>277</v>
      </c>
      <c r="W9" s="32" t="s">
        <v>146</v>
      </c>
      <c r="Y9" s="32" t="s">
        <v>286</v>
      </c>
      <c r="Z9" s="32" t="s">
        <v>417</v>
      </c>
      <c r="AA9" s="76" t="s">
        <v>380</v>
      </c>
      <c r="AB9" s="76" t="s">
        <v>511</v>
      </c>
      <c r="AC9" s="31"/>
      <c r="AD9" s="31"/>
      <c r="AE9" s="31"/>
      <c r="AF9" s="30"/>
      <c r="AG9" s="44" t="s">
        <v>247</v>
      </c>
      <c r="AI9" s="65"/>
      <c r="AK9" s="42" t="str">
        <f t="shared" si="7"/>
        <v>H</v>
      </c>
      <c r="AP9" s="44" t="s">
        <v>247</v>
      </c>
    </row>
    <row r="10" spans="1:42" ht="13.5" customHeight="1" x14ac:dyDescent="0.2">
      <c r="A10" s="14" t="s">
        <v>214</v>
      </c>
      <c r="B10" s="15"/>
      <c r="C10" s="13" t="str">
        <f t="shared" si="0"/>
        <v/>
      </c>
      <c r="D10" s="13" t="str">
        <f t="shared" si="8"/>
        <v/>
      </c>
      <c r="F10" s="18" t="s">
        <v>112</v>
      </c>
      <c r="G10" s="17"/>
      <c r="H10" s="13" t="str">
        <f t="shared" si="1"/>
        <v/>
      </c>
      <c r="I10" s="13" t="str">
        <f t="shared" si="5"/>
        <v>一般会計</v>
      </c>
      <c r="K10" s="14" t="s">
        <v>216</v>
      </c>
      <c r="L10" s="15"/>
      <c r="M10" s="13" t="str">
        <f t="shared" si="2"/>
        <v/>
      </c>
      <c r="N10" s="13" t="str">
        <f t="shared" si="6"/>
        <v/>
      </c>
      <c r="O10" s="13"/>
      <c r="P10" s="13" t="str">
        <f>S8</f>
        <v>委託・請負</v>
      </c>
      <c r="Q10" s="19"/>
      <c r="T10" s="13"/>
      <c r="W10" s="32" t="s">
        <v>147</v>
      </c>
      <c r="Y10" s="32" t="s">
        <v>287</v>
      </c>
      <c r="Z10" s="32" t="s">
        <v>418</v>
      </c>
      <c r="AA10" s="76" t="s">
        <v>381</v>
      </c>
      <c r="AB10" s="76" t="s">
        <v>512</v>
      </c>
      <c r="AC10" s="31"/>
      <c r="AD10" s="31"/>
      <c r="AE10" s="31"/>
      <c r="AF10" s="30"/>
      <c r="AG10" s="44" t="s">
        <v>235</v>
      </c>
      <c r="AK10" s="42" t="str">
        <f t="shared" si="7"/>
        <v>I</v>
      </c>
      <c r="AP10" s="42" t="s">
        <v>233</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573</v>
      </c>
      <c r="M11" s="13" t="str">
        <f t="shared" si="2"/>
        <v>その他の事項経費</v>
      </c>
      <c r="N11" s="13" t="str">
        <f t="shared" si="6"/>
        <v>その他の事項経費</v>
      </c>
      <c r="O11" s="13"/>
      <c r="P11" s="13"/>
      <c r="Q11" s="19"/>
      <c r="T11" s="13"/>
      <c r="W11" s="32" t="s">
        <v>148</v>
      </c>
      <c r="Y11" s="32" t="s">
        <v>288</v>
      </c>
      <c r="Z11" s="32" t="s">
        <v>419</v>
      </c>
      <c r="AA11" s="76" t="s">
        <v>382</v>
      </c>
      <c r="AB11" s="76" t="s">
        <v>513</v>
      </c>
      <c r="AC11" s="31"/>
      <c r="AD11" s="31"/>
      <c r="AE11" s="31"/>
      <c r="AF11" s="30"/>
      <c r="AG11" s="42" t="s">
        <v>238</v>
      </c>
      <c r="AK11" s="42"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538</v>
      </c>
      <c r="W12" s="32" t="s">
        <v>149</v>
      </c>
      <c r="Y12" s="32" t="s">
        <v>289</v>
      </c>
      <c r="Z12" s="32" t="s">
        <v>420</v>
      </c>
      <c r="AA12" s="76" t="s">
        <v>383</v>
      </c>
      <c r="AB12" s="76" t="s">
        <v>514</v>
      </c>
      <c r="AC12" s="31"/>
      <c r="AD12" s="31"/>
      <c r="AE12" s="31"/>
      <c r="AF12" s="30"/>
      <c r="AG12" s="42" t="s">
        <v>236</v>
      </c>
      <c r="AK12" s="42"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290</v>
      </c>
      <c r="Z13" s="32" t="s">
        <v>421</v>
      </c>
      <c r="AA13" s="76" t="s">
        <v>384</v>
      </c>
      <c r="AB13" s="76" t="s">
        <v>515</v>
      </c>
      <c r="AC13" s="31"/>
      <c r="AD13" s="31"/>
      <c r="AE13" s="31"/>
      <c r="AF13" s="30"/>
      <c r="AG13" s="42" t="s">
        <v>237</v>
      </c>
      <c r="AK13" s="42"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539</v>
      </c>
      <c r="W14" s="32" t="s">
        <v>151</v>
      </c>
      <c r="Y14" s="32" t="s">
        <v>291</v>
      </c>
      <c r="Z14" s="32" t="s">
        <v>422</v>
      </c>
      <c r="AA14" s="76" t="s">
        <v>385</v>
      </c>
      <c r="AB14" s="76" t="s">
        <v>516</v>
      </c>
      <c r="AC14" s="31"/>
      <c r="AD14" s="31"/>
      <c r="AE14" s="31"/>
      <c r="AF14" s="30"/>
      <c r="AG14" s="65"/>
      <c r="AK14" s="42"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540</v>
      </c>
      <c r="W15" s="32" t="s">
        <v>152</v>
      </c>
      <c r="Y15" s="32" t="s">
        <v>292</v>
      </c>
      <c r="Z15" s="32" t="s">
        <v>423</v>
      </c>
      <c r="AA15" s="76" t="s">
        <v>386</v>
      </c>
      <c r="AB15" s="76" t="s">
        <v>517</v>
      </c>
      <c r="AC15" s="31"/>
      <c r="AD15" s="31"/>
      <c r="AE15" s="31"/>
      <c r="AF15" s="30"/>
      <c r="AG15" s="66"/>
      <c r="AK15" s="42"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541</v>
      </c>
      <c r="W16" s="32" t="s">
        <v>153</v>
      </c>
      <c r="Y16" s="32" t="s">
        <v>293</v>
      </c>
      <c r="Z16" s="32" t="s">
        <v>424</v>
      </c>
      <c r="AA16" s="76" t="s">
        <v>387</v>
      </c>
      <c r="AB16" s="76" t="s">
        <v>518</v>
      </c>
      <c r="AC16" s="31"/>
      <c r="AD16" s="31"/>
      <c r="AE16" s="31"/>
      <c r="AF16" s="30"/>
      <c r="AG16" s="66"/>
      <c r="AK16" s="42"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542</v>
      </c>
      <c r="W17" s="32" t="s">
        <v>154</v>
      </c>
      <c r="Y17" s="32" t="s">
        <v>294</v>
      </c>
      <c r="Z17" s="32" t="s">
        <v>425</v>
      </c>
      <c r="AA17" s="76" t="s">
        <v>388</v>
      </c>
      <c r="AB17" s="76" t="s">
        <v>519</v>
      </c>
      <c r="AC17" s="31"/>
      <c r="AD17" s="31"/>
      <c r="AE17" s="31"/>
      <c r="AF17" s="30"/>
      <c r="AG17" s="66"/>
      <c r="AK17" s="42" t="str">
        <f t="shared" si="7"/>
        <v>P</v>
      </c>
    </row>
    <row r="18" spans="1:37" ht="13.5" customHeight="1" x14ac:dyDescent="0.2">
      <c r="A18" s="14" t="s">
        <v>95</v>
      </c>
      <c r="B18" s="15" t="s">
        <v>573</v>
      </c>
      <c r="C18" s="13" t="str">
        <f t="shared" si="9"/>
        <v>ＩＴ戦略</v>
      </c>
      <c r="D18" s="13" t="str">
        <f t="shared" si="8"/>
        <v>ＩＴ戦略</v>
      </c>
      <c r="F18" s="18" t="s">
        <v>120</v>
      </c>
      <c r="G18" s="17"/>
      <c r="H18" s="13" t="str">
        <f t="shared" si="1"/>
        <v/>
      </c>
      <c r="I18" s="13" t="str">
        <f t="shared" si="5"/>
        <v>一般会計</v>
      </c>
      <c r="K18" s="13"/>
      <c r="L18" s="13"/>
      <c r="O18" s="13"/>
      <c r="P18" s="13"/>
      <c r="Q18" s="19"/>
      <c r="T18" s="13"/>
      <c r="U18" s="32" t="s">
        <v>543</v>
      </c>
      <c r="W18" s="32" t="s">
        <v>155</v>
      </c>
      <c r="Y18" s="32" t="s">
        <v>295</v>
      </c>
      <c r="Z18" s="32" t="s">
        <v>426</v>
      </c>
      <c r="AA18" s="76" t="s">
        <v>389</v>
      </c>
      <c r="AB18" s="76" t="s">
        <v>520</v>
      </c>
      <c r="AC18" s="31"/>
      <c r="AD18" s="31"/>
      <c r="AE18" s="31"/>
      <c r="AF18" s="30"/>
      <c r="AK18" s="42" t="str">
        <f t="shared" si="7"/>
        <v>Q</v>
      </c>
    </row>
    <row r="19" spans="1:37" ht="13.5" customHeight="1" x14ac:dyDescent="0.2">
      <c r="A19" s="14" t="s">
        <v>96</v>
      </c>
      <c r="B19" s="15"/>
      <c r="C19" s="13" t="str">
        <f t="shared" si="9"/>
        <v/>
      </c>
      <c r="D19" s="13" t="str">
        <f t="shared" si="8"/>
        <v>ＩＴ戦略</v>
      </c>
      <c r="F19" s="18" t="s">
        <v>121</v>
      </c>
      <c r="G19" s="17"/>
      <c r="H19" s="13" t="str">
        <f t="shared" si="1"/>
        <v/>
      </c>
      <c r="I19" s="13" t="str">
        <f t="shared" si="5"/>
        <v>一般会計</v>
      </c>
      <c r="K19" s="13"/>
      <c r="L19" s="13"/>
      <c r="O19" s="13"/>
      <c r="P19" s="13"/>
      <c r="Q19" s="19"/>
      <c r="T19" s="13"/>
      <c r="U19" s="32" t="s">
        <v>544</v>
      </c>
      <c r="W19" s="32" t="s">
        <v>156</v>
      </c>
      <c r="Y19" s="32" t="s">
        <v>296</v>
      </c>
      <c r="Z19" s="32" t="s">
        <v>427</v>
      </c>
      <c r="AA19" s="76" t="s">
        <v>390</v>
      </c>
      <c r="AB19" s="76" t="s">
        <v>521</v>
      </c>
      <c r="AC19" s="31"/>
      <c r="AD19" s="31"/>
      <c r="AE19" s="31"/>
      <c r="AF19" s="30"/>
      <c r="AK19" s="42" t="str">
        <f t="shared" si="7"/>
        <v>R</v>
      </c>
    </row>
    <row r="20" spans="1:37" ht="13.5" customHeight="1" x14ac:dyDescent="0.2">
      <c r="A20" s="14" t="s">
        <v>206</v>
      </c>
      <c r="B20" s="15"/>
      <c r="C20" s="13" t="str">
        <f t="shared" si="9"/>
        <v/>
      </c>
      <c r="D20" s="13" t="str">
        <f t="shared" si="8"/>
        <v>ＩＴ戦略</v>
      </c>
      <c r="F20" s="18" t="s">
        <v>205</v>
      </c>
      <c r="G20" s="17"/>
      <c r="H20" s="13" t="str">
        <f t="shared" si="1"/>
        <v/>
      </c>
      <c r="I20" s="13" t="str">
        <f t="shared" si="5"/>
        <v>一般会計</v>
      </c>
      <c r="K20" s="13"/>
      <c r="L20" s="13"/>
      <c r="O20" s="13"/>
      <c r="P20" s="13"/>
      <c r="Q20" s="19"/>
      <c r="T20" s="13"/>
      <c r="U20" s="32" t="s">
        <v>545</v>
      </c>
      <c r="W20" s="32" t="s">
        <v>157</v>
      </c>
      <c r="Y20" s="32" t="s">
        <v>297</v>
      </c>
      <c r="Z20" s="32" t="s">
        <v>428</v>
      </c>
      <c r="AA20" s="76" t="s">
        <v>391</v>
      </c>
      <c r="AB20" s="76" t="s">
        <v>522</v>
      </c>
      <c r="AC20" s="31"/>
      <c r="AD20" s="31"/>
      <c r="AE20" s="31"/>
      <c r="AF20" s="30"/>
      <c r="AK20" s="42" t="str">
        <f t="shared" si="7"/>
        <v>S</v>
      </c>
    </row>
    <row r="21" spans="1:37" ht="13.5" customHeight="1" x14ac:dyDescent="0.2">
      <c r="A21" s="14" t="s">
        <v>207</v>
      </c>
      <c r="B21" s="15"/>
      <c r="C21" s="13" t="str">
        <f t="shared" si="9"/>
        <v/>
      </c>
      <c r="D21" s="13" t="str">
        <f t="shared" si="8"/>
        <v>ＩＴ戦略</v>
      </c>
      <c r="F21" s="18" t="s">
        <v>122</v>
      </c>
      <c r="G21" s="17"/>
      <c r="H21" s="13" t="str">
        <f t="shared" si="1"/>
        <v/>
      </c>
      <c r="I21" s="13" t="str">
        <f t="shared" si="5"/>
        <v>一般会計</v>
      </c>
      <c r="K21" s="13"/>
      <c r="L21" s="13"/>
      <c r="O21" s="13"/>
      <c r="P21" s="13"/>
      <c r="Q21" s="19"/>
      <c r="T21" s="13"/>
      <c r="U21" s="32" t="s">
        <v>546</v>
      </c>
      <c r="W21" s="32" t="s">
        <v>158</v>
      </c>
      <c r="Y21" s="32" t="s">
        <v>298</v>
      </c>
      <c r="Z21" s="32" t="s">
        <v>429</v>
      </c>
      <c r="AA21" s="76" t="s">
        <v>392</v>
      </c>
      <c r="AB21" s="76" t="s">
        <v>523</v>
      </c>
      <c r="AC21" s="31"/>
      <c r="AD21" s="31"/>
      <c r="AE21" s="31"/>
      <c r="AF21" s="30"/>
      <c r="AK21" s="42" t="str">
        <f t="shared" si="7"/>
        <v>T</v>
      </c>
    </row>
    <row r="22" spans="1:37" ht="13.5" customHeight="1" x14ac:dyDescent="0.2">
      <c r="A22" s="14" t="s">
        <v>208</v>
      </c>
      <c r="B22" s="15"/>
      <c r="C22" s="13" t="str">
        <f t="shared" si="9"/>
        <v/>
      </c>
      <c r="D22" s="13" t="str">
        <f>IF(C22="",D21,IF(D21&lt;&gt;"",CONCATENATE(D21,"、",C22),C22))</f>
        <v>ＩＴ戦略</v>
      </c>
      <c r="F22" s="18" t="s">
        <v>123</v>
      </c>
      <c r="G22" s="17"/>
      <c r="H22" s="13" t="str">
        <f t="shared" si="1"/>
        <v/>
      </c>
      <c r="I22" s="13" t="str">
        <f t="shared" si="5"/>
        <v>一般会計</v>
      </c>
      <c r="K22" s="13"/>
      <c r="L22" s="13"/>
      <c r="O22" s="13"/>
      <c r="P22" s="13"/>
      <c r="Q22" s="19"/>
      <c r="T22" s="13"/>
      <c r="U22" s="32" t="s">
        <v>547</v>
      </c>
      <c r="W22" s="32" t="s">
        <v>159</v>
      </c>
      <c r="Y22" s="32" t="s">
        <v>299</v>
      </c>
      <c r="Z22" s="32" t="s">
        <v>430</v>
      </c>
      <c r="AA22" s="76" t="s">
        <v>393</v>
      </c>
      <c r="AB22" s="76" t="s">
        <v>524</v>
      </c>
      <c r="AC22" s="31"/>
      <c r="AD22" s="31"/>
      <c r="AE22" s="31"/>
      <c r="AF22" s="30"/>
      <c r="AK22" s="42" t="str">
        <f t="shared" si="7"/>
        <v>U</v>
      </c>
    </row>
    <row r="23" spans="1:37" ht="13.5" customHeight="1" x14ac:dyDescent="0.2">
      <c r="A23" s="14" t="s">
        <v>209</v>
      </c>
      <c r="B23" s="15"/>
      <c r="C23" s="13" t="str">
        <f t="shared" si="9"/>
        <v/>
      </c>
      <c r="D23" s="13" t="str">
        <f>IF(C23="",D22,IF(D22&lt;&gt;"",CONCATENATE(D22,"、",C23),C23))</f>
        <v>ＩＴ戦略</v>
      </c>
      <c r="F23" s="18" t="s">
        <v>124</v>
      </c>
      <c r="G23" s="17"/>
      <c r="H23" s="13" t="str">
        <f t="shared" si="1"/>
        <v/>
      </c>
      <c r="I23" s="13" t="str">
        <f t="shared" si="5"/>
        <v>一般会計</v>
      </c>
      <c r="K23" s="13"/>
      <c r="L23" s="13"/>
      <c r="O23" s="13"/>
      <c r="P23" s="13"/>
      <c r="Q23" s="19"/>
      <c r="T23" s="13"/>
      <c r="U23" s="32" t="s">
        <v>548</v>
      </c>
      <c r="W23" s="32" t="s">
        <v>563</v>
      </c>
      <c r="Y23" s="32" t="s">
        <v>300</v>
      </c>
      <c r="Z23" s="32" t="s">
        <v>431</v>
      </c>
      <c r="AA23" s="76" t="s">
        <v>394</v>
      </c>
      <c r="AB23" s="76" t="s">
        <v>525</v>
      </c>
      <c r="AC23" s="31"/>
      <c r="AD23" s="31"/>
      <c r="AE23" s="31"/>
      <c r="AF23" s="30"/>
      <c r="AK23" s="42" t="str">
        <f t="shared" si="7"/>
        <v>V</v>
      </c>
    </row>
    <row r="24" spans="1:37" ht="13.5" customHeight="1" x14ac:dyDescent="0.2">
      <c r="A24" s="72" t="s">
        <v>269</v>
      </c>
      <c r="B24" s="15"/>
      <c r="C24" s="13" t="str">
        <f t="shared" si="9"/>
        <v/>
      </c>
      <c r="D24" s="13" t="str">
        <f>IF(C24="",D23,IF(D23&lt;&gt;"",CONCATENATE(D23,"、",C24),C24))</f>
        <v>ＩＴ戦略</v>
      </c>
      <c r="F24" s="18" t="s">
        <v>272</v>
      </c>
      <c r="G24" s="17"/>
      <c r="H24" s="13" t="str">
        <f t="shared" si="1"/>
        <v/>
      </c>
      <c r="I24" s="13" t="str">
        <f t="shared" si="5"/>
        <v>一般会計</v>
      </c>
      <c r="K24" s="13"/>
      <c r="L24" s="13"/>
      <c r="O24" s="13"/>
      <c r="P24" s="13"/>
      <c r="Q24" s="19"/>
      <c r="T24" s="13"/>
      <c r="U24" s="32" t="s">
        <v>549</v>
      </c>
      <c r="Y24" s="32" t="s">
        <v>301</v>
      </c>
      <c r="Z24" s="32" t="s">
        <v>432</v>
      </c>
      <c r="AA24" s="76" t="s">
        <v>395</v>
      </c>
      <c r="AB24" s="76" t="s">
        <v>526</v>
      </c>
      <c r="AC24" s="31"/>
      <c r="AD24" s="31"/>
      <c r="AE24" s="31"/>
      <c r="AF24" s="30"/>
      <c r="AK24" s="42" t="str">
        <f>CHAR(CODE(AK23)+1)</f>
        <v>W</v>
      </c>
    </row>
    <row r="25" spans="1:37" ht="13.5" customHeight="1" x14ac:dyDescent="0.2">
      <c r="A25" s="74"/>
      <c r="B25" s="73"/>
      <c r="F25" s="18" t="s">
        <v>125</v>
      </c>
      <c r="G25" s="17"/>
      <c r="H25" s="13" t="str">
        <f t="shared" si="1"/>
        <v/>
      </c>
      <c r="I25" s="13" t="str">
        <f t="shared" si="5"/>
        <v>一般会計</v>
      </c>
      <c r="K25" s="13"/>
      <c r="L25" s="13"/>
      <c r="O25" s="13"/>
      <c r="P25" s="13"/>
      <c r="Q25" s="19"/>
      <c r="T25" s="13"/>
      <c r="U25" s="32" t="s">
        <v>550</v>
      </c>
      <c r="Y25" s="32" t="s">
        <v>302</v>
      </c>
      <c r="Z25" s="32" t="s">
        <v>433</v>
      </c>
      <c r="AA25" s="76" t="s">
        <v>396</v>
      </c>
      <c r="AB25" s="76" t="s">
        <v>527</v>
      </c>
      <c r="AC25" s="31"/>
      <c r="AD25" s="31"/>
      <c r="AE25" s="31"/>
      <c r="AF25" s="30"/>
      <c r="AK25" s="42" t="str">
        <f t="shared" si="7"/>
        <v>X</v>
      </c>
    </row>
    <row r="26" spans="1:37" ht="13.5" customHeight="1" x14ac:dyDescent="0.2">
      <c r="A26" s="71"/>
      <c r="B26" s="70"/>
      <c r="F26" s="18" t="s">
        <v>126</v>
      </c>
      <c r="G26" s="17"/>
      <c r="H26" s="13" t="str">
        <f t="shared" si="1"/>
        <v/>
      </c>
      <c r="I26" s="13" t="str">
        <f t="shared" si="5"/>
        <v>一般会計</v>
      </c>
      <c r="K26" s="13"/>
      <c r="L26" s="13"/>
      <c r="O26" s="13"/>
      <c r="P26" s="13"/>
      <c r="Q26" s="19"/>
      <c r="T26" s="13"/>
      <c r="U26" s="32" t="s">
        <v>551</v>
      </c>
      <c r="Y26" s="32" t="s">
        <v>303</v>
      </c>
      <c r="Z26" s="32" t="s">
        <v>434</v>
      </c>
      <c r="AA26" s="76" t="s">
        <v>397</v>
      </c>
      <c r="AB26" s="76" t="s">
        <v>528</v>
      </c>
      <c r="AC26" s="31"/>
      <c r="AD26" s="31"/>
      <c r="AE26" s="31"/>
      <c r="AF26" s="30"/>
      <c r="AK26" s="42" t="str">
        <f t="shared" si="7"/>
        <v>Y</v>
      </c>
    </row>
    <row r="27" spans="1:37" ht="13.5" customHeight="1" x14ac:dyDescent="0.2">
      <c r="A27" s="13" t="str">
        <f>IF(D24="", "-", D24)</f>
        <v>ＩＴ戦略</v>
      </c>
      <c r="B27" s="13"/>
      <c r="F27" s="18" t="s">
        <v>127</v>
      </c>
      <c r="G27" s="17"/>
      <c r="H27" s="13" t="str">
        <f t="shared" si="1"/>
        <v/>
      </c>
      <c r="I27" s="13" t="str">
        <f t="shared" si="5"/>
        <v>一般会計</v>
      </c>
      <c r="K27" s="13"/>
      <c r="L27" s="13"/>
      <c r="O27" s="13"/>
      <c r="P27" s="13"/>
      <c r="Q27" s="19"/>
      <c r="T27" s="13"/>
      <c r="U27" s="32" t="s">
        <v>552</v>
      </c>
      <c r="Y27" s="32" t="s">
        <v>304</v>
      </c>
      <c r="Z27" s="32" t="s">
        <v>435</v>
      </c>
      <c r="AA27" s="76" t="s">
        <v>398</v>
      </c>
      <c r="AB27" s="76" t="s">
        <v>529</v>
      </c>
      <c r="AC27" s="31"/>
      <c r="AD27" s="31"/>
      <c r="AE27" s="31"/>
      <c r="AF27" s="30"/>
      <c r="AK27" s="42"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553</v>
      </c>
      <c r="Y28" s="32" t="s">
        <v>305</v>
      </c>
      <c r="Z28" s="32" t="s">
        <v>436</v>
      </c>
      <c r="AA28" s="76" t="s">
        <v>399</v>
      </c>
      <c r="AB28" s="76" t="s">
        <v>530</v>
      </c>
      <c r="AC28" s="31"/>
      <c r="AD28" s="31"/>
      <c r="AE28" s="31"/>
      <c r="AF28" s="30"/>
      <c r="AK28" s="42" t="s">
        <v>191</v>
      </c>
    </row>
    <row r="29" spans="1:37" ht="13.5" customHeight="1" x14ac:dyDescent="0.2">
      <c r="A29" s="13"/>
      <c r="B29" s="13"/>
      <c r="F29" s="18" t="s">
        <v>197</v>
      </c>
      <c r="G29" s="17"/>
      <c r="H29" s="13" t="str">
        <f t="shared" si="1"/>
        <v/>
      </c>
      <c r="I29" s="13" t="str">
        <f t="shared" si="5"/>
        <v>一般会計</v>
      </c>
      <c r="K29" s="13"/>
      <c r="L29" s="13"/>
      <c r="O29" s="13"/>
      <c r="P29" s="13"/>
      <c r="Q29" s="19"/>
      <c r="T29" s="13"/>
      <c r="U29" s="32" t="s">
        <v>554</v>
      </c>
      <c r="Y29" s="32" t="s">
        <v>306</v>
      </c>
      <c r="Z29" s="32" t="s">
        <v>437</v>
      </c>
      <c r="AA29" s="76" t="s">
        <v>400</v>
      </c>
      <c r="AB29" s="76" t="s">
        <v>531</v>
      </c>
      <c r="AC29" s="31"/>
      <c r="AD29" s="31"/>
      <c r="AE29" s="31"/>
      <c r="AF29" s="30"/>
      <c r="AK29" s="42" t="str">
        <f t="shared" si="7"/>
        <v>b</v>
      </c>
    </row>
    <row r="30" spans="1:37" ht="13.5" customHeight="1" x14ac:dyDescent="0.2">
      <c r="A30" s="13"/>
      <c r="B30" s="13"/>
      <c r="F30" s="18" t="s">
        <v>198</v>
      </c>
      <c r="G30" s="17"/>
      <c r="H30" s="13" t="str">
        <f t="shared" si="1"/>
        <v/>
      </c>
      <c r="I30" s="13" t="str">
        <f t="shared" si="5"/>
        <v>一般会計</v>
      </c>
      <c r="K30" s="13"/>
      <c r="L30" s="13"/>
      <c r="O30" s="13"/>
      <c r="P30" s="13"/>
      <c r="Q30" s="19"/>
      <c r="T30" s="13"/>
      <c r="U30" s="32" t="s">
        <v>555</v>
      </c>
      <c r="Y30" s="32" t="s">
        <v>307</v>
      </c>
      <c r="Z30" s="32" t="s">
        <v>438</v>
      </c>
      <c r="AA30" s="76" t="s">
        <v>401</v>
      </c>
      <c r="AB30" s="76" t="s">
        <v>532</v>
      </c>
      <c r="AC30" s="31"/>
      <c r="AD30" s="31"/>
      <c r="AE30" s="31"/>
      <c r="AF30" s="30"/>
      <c r="AK30" s="42" t="str">
        <f t="shared" si="7"/>
        <v>c</v>
      </c>
    </row>
    <row r="31" spans="1:37" ht="13.5" customHeight="1" x14ac:dyDescent="0.2">
      <c r="A31" s="13"/>
      <c r="B31" s="13"/>
      <c r="F31" s="18" t="s">
        <v>199</v>
      </c>
      <c r="G31" s="17"/>
      <c r="H31" s="13" t="str">
        <f t="shared" si="1"/>
        <v/>
      </c>
      <c r="I31" s="13" t="str">
        <f t="shared" si="5"/>
        <v>一般会計</v>
      </c>
      <c r="K31" s="13"/>
      <c r="L31" s="13"/>
      <c r="O31" s="13"/>
      <c r="P31" s="13"/>
      <c r="Q31" s="19"/>
      <c r="T31" s="13"/>
      <c r="U31" s="32" t="s">
        <v>556</v>
      </c>
      <c r="Y31" s="32" t="s">
        <v>308</v>
      </c>
      <c r="Z31" s="32" t="s">
        <v>439</v>
      </c>
      <c r="AA31" s="76" t="s">
        <v>402</v>
      </c>
      <c r="AB31" s="76" t="s">
        <v>533</v>
      </c>
      <c r="AC31" s="31"/>
      <c r="AD31" s="31"/>
      <c r="AE31" s="31"/>
      <c r="AF31" s="30"/>
      <c r="AK31" s="42" t="str">
        <f t="shared" si="7"/>
        <v>d</v>
      </c>
    </row>
    <row r="32" spans="1:37" ht="13.5" customHeight="1" x14ac:dyDescent="0.2">
      <c r="A32" s="13"/>
      <c r="B32" s="13"/>
      <c r="F32" s="18" t="s">
        <v>200</v>
      </c>
      <c r="G32" s="17"/>
      <c r="H32" s="13" t="str">
        <f t="shared" si="1"/>
        <v/>
      </c>
      <c r="I32" s="13" t="str">
        <f t="shared" si="5"/>
        <v>一般会計</v>
      </c>
      <c r="K32" s="13"/>
      <c r="L32" s="13"/>
      <c r="O32" s="13"/>
      <c r="P32" s="13"/>
      <c r="Q32" s="19"/>
      <c r="T32" s="13"/>
      <c r="U32" s="32" t="s">
        <v>557</v>
      </c>
      <c r="Y32" s="32" t="s">
        <v>309</v>
      </c>
      <c r="Z32" s="32" t="s">
        <v>440</v>
      </c>
      <c r="AA32" s="76" t="s">
        <v>65</v>
      </c>
      <c r="AB32" s="76" t="s">
        <v>65</v>
      </c>
      <c r="AC32" s="31"/>
      <c r="AD32" s="31"/>
      <c r="AE32" s="31"/>
      <c r="AF32" s="30"/>
      <c r="AK32" s="42" t="str">
        <f t="shared" si="7"/>
        <v>e</v>
      </c>
    </row>
    <row r="33" spans="1:37" ht="13.5" customHeight="1" x14ac:dyDescent="0.2">
      <c r="A33" s="13"/>
      <c r="B33" s="13"/>
      <c r="F33" s="18" t="s">
        <v>201</v>
      </c>
      <c r="G33" s="17"/>
      <c r="H33" s="13" t="str">
        <f t="shared" si="1"/>
        <v/>
      </c>
      <c r="I33" s="13" t="str">
        <f t="shared" si="5"/>
        <v>一般会計</v>
      </c>
      <c r="K33" s="13"/>
      <c r="L33" s="13"/>
      <c r="O33" s="13"/>
      <c r="P33" s="13"/>
      <c r="Q33" s="19"/>
      <c r="T33" s="13"/>
      <c r="U33" s="32" t="s">
        <v>558</v>
      </c>
      <c r="Y33" s="32" t="s">
        <v>310</v>
      </c>
      <c r="Z33" s="32" t="s">
        <v>441</v>
      </c>
      <c r="AA33" s="59"/>
      <c r="AB33" s="31"/>
      <c r="AC33" s="31"/>
      <c r="AD33" s="31"/>
      <c r="AE33" s="31"/>
      <c r="AF33" s="30"/>
      <c r="AK33" s="42" t="str">
        <f t="shared" si="7"/>
        <v>f</v>
      </c>
    </row>
    <row r="34" spans="1:37" ht="13.5" customHeight="1" x14ac:dyDescent="0.2">
      <c r="A34" s="13"/>
      <c r="B34" s="13"/>
      <c r="F34" s="18" t="s">
        <v>202</v>
      </c>
      <c r="G34" s="17"/>
      <c r="H34" s="13" t="str">
        <f t="shared" si="1"/>
        <v/>
      </c>
      <c r="I34" s="13" t="str">
        <f t="shared" si="5"/>
        <v>一般会計</v>
      </c>
      <c r="K34" s="13"/>
      <c r="L34" s="13"/>
      <c r="O34" s="13"/>
      <c r="P34" s="13"/>
      <c r="Q34" s="19"/>
      <c r="T34" s="13"/>
      <c r="U34" s="32" t="s">
        <v>559</v>
      </c>
      <c r="Y34" s="32" t="s">
        <v>311</v>
      </c>
      <c r="Z34" s="32" t="s">
        <v>442</v>
      </c>
      <c r="AB34" s="31"/>
      <c r="AC34" s="31"/>
      <c r="AD34" s="31"/>
      <c r="AE34" s="31"/>
      <c r="AF34" s="30"/>
      <c r="AK34" s="42" t="str">
        <f t="shared" si="7"/>
        <v>g</v>
      </c>
    </row>
    <row r="35" spans="1:37" ht="13.5" customHeight="1" x14ac:dyDescent="0.2">
      <c r="A35" s="13"/>
      <c r="B35" s="13"/>
      <c r="F35" s="18" t="s">
        <v>203</v>
      </c>
      <c r="G35" s="17"/>
      <c r="H35" s="13" t="str">
        <f t="shared" si="1"/>
        <v/>
      </c>
      <c r="I35" s="13" t="str">
        <f t="shared" si="5"/>
        <v>一般会計</v>
      </c>
      <c r="K35" s="13"/>
      <c r="L35" s="13"/>
      <c r="O35" s="13"/>
      <c r="P35" s="13"/>
      <c r="Q35" s="19"/>
      <c r="T35" s="13"/>
      <c r="Y35" s="32" t="s">
        <v>312</v>
      </c>
      <c r="Z35" s="32" t="s">
        <v>443</v>
      </c>
      <c r="AC35" s="31"/>
      <c r="AF35" s="30"/>
      <c r="AK35" s="42" t="str">
        <f t="shared" si="7"/>
        <v>h</v>
      </c>
    </row>
    <row r="36" spans="1:37" ht="13.5" customHeight="1" x14ac:dyDescent="0.2">
      <c r="A36" s="13"/>
      <c r="B36" s="13"/>
      <c r="F36" s="18" t="s">
        <v>204</v>
      </c>
      <c r="G36" s="17"/>
      <c r="H36" s="13" t="str">
        <f t="shared" si="1"/>
        <v/>
      </c>
      <c r="I36" s="13" t="str">
        <f t="shared" si="5"/>
        <v>一般会計</v>
      </c>
      <c r="K36" s="13"/>
      <c r="L36" s="13"/>
      <c r="O36" s="13"/>
      <c r="P36" s="13"/>
      <c r="Q36" s="19"/>
      <c r="T36" s="13"/>
      <c r="U36" s="32" t="s">
        <v>560</v>
      </c>
      <c r="Y36" s="32" t="s">
        <v>313</v>
      </c>
      <c r="Z36" s="32" t="s">
        <v>444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314</v>
      </c>
      <c r="Z37" s="32" t="s">
        <v>445</v>
      </c>
      <c r="AF37" s="30"/>
      <c r="AK37" s="42" t="str">
        <f t="shared" si="7"/>
        <v>j</v>
      </c>
    </row>
    <row r="38" spans="1:37" x14ac:dyDescent="0.2">
      <c r="A38" s="13"/>
      <c r="B38" s="13"/>
      <c r="F38" s="13"/>
      <c r="G38" s="19"/>
      <c r="K38" s="13"/>
      <c r="L38" s="13"/>
      <c r="O38" s="13"/>
      <c r="P38" s="13"/>
      <c r="Q38" s="19"/>
      <c r="T38" s="13"/>
      <c r="U38" s="32" t="s">
        <v>255</v>
      </c>
      <c r="Y38" s="32" t="s">
        <v>315</v>
      </c>
      <c r="Z38" s="32" t="s">
        <v>446</v>
      </c>
      <c r="AF38" s="30"/>
      <c r="AK38" s="42" t="str">
        <f t="shared" si="7"/>
        <v>k</v>
      </c>
    </row>
    <row r="39" spans="1:37" x14ac:dyDescent="0.2">
      <c r="A39" s="13"/>
      <c r="B39" s="13"/>
      <c r="F39" s="13" t="str">
        <f>I37</f>
        <v>一般会計</v>
      </c>
      <c r="G39" s="19"/>
      <c r="K39" s="13"/>
      <c r="L39" s="13"/>
      <c r="O39" s="13"/>
      <c r="P39" s="13"/>
      <c r="Q39" s="19"/>
      <c r="T39" s="13"/>
      <c r="U39" s="32" t="s">
        <v>265</v>
      </c>
      <c r="Y39" s="32" t="s">
        <v>316</v>
      </c>
      <c r="Z39" s="32" t="s">
        <v>447</v>
      </c>
      <c r="AF39" s="30"/>
      <c r="AK39" s="42" t="str">
        <f t="shared" si="7"/>
        <v>l</v>
      </c>
    </row>
    <row r="40" spans="1:37" x14ac:dyDescent="0.2">
      <c r="A40" s="13"/>
      <c r="B40" s="13"/>
      <c r="F40" s="13"/>
      <c r="G40" s="19"/>
      <c r="K40" s="13"/>
      <c r="L40" s="13"/>
      <c r="O40" s="13"/>
      <c r="P40" s="13"/>
      <c r="Q40" s="19"/>
      <c r="T40" s="13"/>
      <c r="Y40" s="32" t="s">
        <v>317</v>
      </c>
      <c r="Z40" s="32" t="s">
        <v>448</v>
      </c>
      <c r="AF40" s="30"/>
      <c r="AK40" s="42" t="str">
        <f t="shared" si="7"/>
        <v>m</v>
      </c>
    </row>
    <row r="41" spans="1:37" x14ac:dyDescent="0.2">
      <c r="A41" s="13"/>
      <c r="B41" s="13"/>
      <c r="F41" s="13"/>
      <c r="G41" s="19"/>
      <c r="K41" s="13"/>
      <c r="L41" s="13"/>
      <c r="O41" s="13"/>
      <c r="P41" s="13"/>
      <c r="Q41" s="19"/>
      <c r="T41" s="13"/>
      <c r="Y41" s="32" t="s">
        <v>318</v>
      </c>
      <c r="Z41" s="32" t="s">
        <v>449</v>
      </c>
      <c r="AF41" s="30"/>
      <c r="AK41" s="42" t="str">
        <f t="shared" si="7"/>
        <v>n</v>
      </c>
    </row>
    <row r="42" spans="1:37" x14ac:dyDescent="0.2">
      <c r="A42" s="13"/>
      <c r="B42" s="13"/>
      <c r="F42" s="13"/>
      <c r="G42" s="19"/>
      <c r="K42" s="13"/>
      <c r="L42" s="13"/>
      <c r="O42" s="13"/>
      <c r="P42" s="13"/>
      <c r="Q42" s="19"/>
      <c r="T42" s="13"/>
      <c r="Y42" s="32" t="s">
        <v>319</v>
      </c>
      <c r="Z42" s="32" t="s">
        <v>450</v>
      </c>
      <c r="AF42" s="30"/>
      <c r="AK42" s="42" t="str">
        <f t="shared" si="7"/>
        <v>o</v>
      </c>
    </row>
    <row r="43" spans="1:37" x14ac:dyDescent="0.2">
      <c r="A43" s="13"/>
      <c r="B43" s="13"/>
      <c r="F43" s="13"/>
      <c r="G43" s="19"/>
      <c r="K43" s="13"/>
      <c r="L43" s="13"/>
      <c r="O43" s="13"/>
      <c r="P43" s="13"/>
      <c r="Q43" s="19"/>
      <c r="T43" s="13"/>
      <c r="Y43" s="32" t="s">
        <v>320</v>
      </c>
      <c r="Z43" s="32" t="s">
        <v>451</v>
      </c>
      <c r="AF43" s="30"/>
      <c r="AK43" s="42" t="str">
        <f t="shared" si="7"/>
        <v>p</v>
      </c>
    </row>
    <row r="44" spans="1:37" x14ac:dyDescent="0.2">
      <c r="A44" s="13"/>
      <c r="B44" s="13"/>
      <c r="F44" s="13"/>
      <c r="G44" s="19"/>
      <c r="K44" s="13"/>
      <c r="L44" s="13"/>
      <c r="O44" s="13"/>
      <c r="P44" s="13"/>
      <c r="Q44" s="19"/>
      <c r="T44" s="13"/>
      <c r="Y44" s="32" t="s">
        <v>321</v>
      </c>
      <c r="Z44" s="32" t="s">
        <v>452</v>
      </c>
      <c r="AF44" s="30"/>
      <c r="AK44" s="42" t="str">
        <f t="shared" si="7"/>
        <v>q</v>
      </c>
    </row>
    <row r="45" spans="1:37" x14ac:dyDescent="0.2">
      <c r="A45" s="13"/>
      <c r="B45" s="13"/>
      <c r="F45" s="13"/>
      <c r="G45" s="19"/>
      <c r="K45" s="13"/>
      <c r="L45" s="13"/>
      <c r="O45" s="13"/>
      <c r="P45" s="13"/>
      <c r="Q45" s="19"/>
      <c r="T45" s="13"/>
      <c r="Y45" s="32" t="s">
        <v>322</v>
      </c>
      <c r="Z45" s="32" t="s">
        <v>453</v>
      </c>
      <c r="AF45" s="30"/>
      <c r="AK45" s="42" t="str">
        <f t="shared" si="7"/>
        <v>r</v>
      </c>
    </row>
    <row r="46" spans="1:37" x14ac:dyDescent="0.2">
      <c r="A46" s="13"/>
      <c r="B46" s="13"/>
      <c r="F46" s="13"/>
      <c r="G46" s="19"/>
      <c r="K46" s="13"/>
      <c r="L46" s="13"/>
      <c r="O46" s="13"/>
      <c r="P46" s="13"/>
      <c r="Q46" s="19"/>
      <c r="T46" s="13"/>
      <c r="Y46" s="32" t="s">
        <v>323</v>
      </c>
      <c r="Z46" s="32" t="s">
        <v>454</v>
      </c>
      <c r="AF46" s="30"/>
      <c r="AK46" s="42" t="str">
        <f t="shared" si="7"/>
        <v>s</v>
      </c>
    </row>
    <row r="47" spans="1:37" x14ac:dyDescent="0.2">
      <c r="A47" s="13"/>
      <c r="B47" s="13"/>
      <c r="F47" s="13"/>
      <c r="G47" s="19"/>
      <c r="K47" s="13"/>
      <c r="L47" s="13"/>
      <c r="O47" s="13"/>
      <c r="P47" s="13"/>
      <c r="Q47" s="19"/>
      <c r="T47" s="13"/>
      <c r="Y47" s="32" t="s">
        <v>324</v>
      </c>
      <c r="Z47" s="32" t="s">
        <v>455</v>
      </c>
      <c r="AF47" s="30"/>
      <c r="AK47" s="42" t="str">
        <f t="shared" si="7"/>
        <v>t</v>
      </c>
    </row>
    <row r="48" spans="1:37" x14ac:dyDescent="0.2">
      <c r="A48" s="13"/>
      <c r="B48" s="13"/>
      <c r="F48" s="13"/>
      <c r="G48" s="19"/>
      <c r="K48" s="13"/>
      <c r="L48" s="13"/>
      <c r="O48" s="13"/>
      <c r="P48" s="13"/>
      <c r="Q48" s="19"/>
      <c r="T48" s="13"/>
      <c r="Y48" s="32" t="s">
        <v>325</v>
      </c>
      <c r="Z48" s="32" t="s">
        <v>456</v>
      </c>
      <c r="AF48" s="30"/>
      <c r="AK48" s="42" t="str">
        <f t="shared" si="7"/>
        <v>u</v>
      </c>
    </row>
    <row r="49" spans="1:37" x14ac:dyDescent="0.2">
      <c r="A49" s="13"/>
      <c r="B49" s="13"/>
      <c r="F49" s="13"/>
      <c r="G49" s="19"/>
      <c r="K49" s="13"/>
      <c r="L49" s="13"/>
      <c r="O49" s="13"/>
      <c r="P49" s="13"/>
      <c r="Q49" s="19"/>
      <c r="T49" s="13"/>
      <c r="Y49" s="32" t="s">
        <v>326</v>
      </c>
      <c r="Z49" s="32" t="s">
        <v>457</v>
      </c>
      <c r="AF49" s="30"/>
      <c r="AK49" s="42" t="str">
        <f t="shared" si="7"/>
        <v>v</v>
      </c>
    </row>
    <row r="50" spans="1:37" x14ac:dyDescent="0.2">
      <c r="A50" s="13"/>
      <c r="B50" s="13"/>
      <c r="F50" s="13"/>
      <c r="G50" s="19"/>
      <c r="K50" s="13"/>
      <c r="L50" s="13"/>
      <c r="O50" s="13"/>
      <c r="P50" s="13"/>
      <c r="Q50" s="19"/>
      <c r="T50" s="13"/>
      <c r="Y50" s="32" t="s">
        <v>327</v>
      </c>
      <c r="Z50" s="32" t="s">
        <v>458</v>
      </c>
      <c r="AF50" s="30"/>
    </row>
    <row r="51" spans="1:37" x14ac:dyDescent="0.2">
      <c r="A51" s="13"/>
      <c r="B51" s="13"/>
      <c r="F51" s="13"/>
      <c r="G51" s="19"/>
      <c r="K51" s="13"/>
      <c r="L51" s="13"/>
      <c r="O51" s="13"/>
      <c r="P51" s="13"/>
      <c r="Q51" s="19"/>
      <c r="T51" s="13"/>
      <c r="Y51" s="32" t="s">
        <v>328</v>
      </c>
      <c r="Z51" s="32" t="s">
        <v>459</v>
      </c>
      <c r="AF51" s="30"/>
    </row>
    <row r="52" spans="1:37" x14ac:dyDescent="0.2">
      <c r="A52" s="13"/>
      <c r="B52" s="13"/>
      <c r="F52" s="13"/>
      <c r="G52" s="19"/>
      <c r="K52" s="13"/>
      <c r="L52" s="13"/>
      <c r="O52" s="13"/>
      <c r="P52" s="13"/>
      <c r="Q52" s="19"/>
      <c r="T52" s="13"/>
      <c r="Y52" s="32" t="s">
        <v>329</v>
      </c>
      <c r="Z52" s="32" t="s">
        <v>460</v>
      </c>
      <c r="AF52" s="30"/>
    </row>
    <row r="53" spans="1:37" x14ac:dyDescent="0.2">
      <c r="A53" s="13"/>
      <c r="B53" s="13"/>
      <c r="F53" s="13"/>
      <c r="G53" s="19"/>
      <c r="K53" s="13"/>
      <c r="L53" s="13"/>
      <c r="O53" s="13"/>
      <c r="P53" s="13"/>
      <c r="Q53" s="19"/>
      <c r="T53" s="13"/>
      <c r="Y53" s="32" t="s">
        <v>330</v>
      </c>
      <c r="Z53" s="32" t="s">
        <v>461</v>
      </c>
      <c r="AF53" s="30"/>
    </row>
    <row r="54" spans="1:37" x14ac:dyDescent="0.2">
      <c r="A54" s="13"/>
      <c r="B54" s="13"/>
      <c r="F54" s="13"/>
      <c r="G54" s="19"/>
      <c r="K54" s="13"/>
      <c r="L54" s="13"/>
      <c r="O54" s="13"/>
      <c r="P54" s="20"/>
      <c r="Q54" s="19"/>
      <c r="T54" s="13"/>
      <c r="Y54" s="32" t="s">
        <v>331</v>
      </c>
      <c r="Z54" s="32" t="s">
        <v>462</v>
      </c>
      <c r="AF54" s="30"/>
    </row>
    <row r="55" spans="1:37" x14ac:dyDescent="0.2">
      <c r="A55" s="13"/>
      <c r="B55" s="13"/>
      <c r="F55" s="13"/>
      <c r="G55" s="19"/>
      <c r="K55" s="13"/>
      <c r="L55" s="13"/>
      <c r="O55" s="13"/>
      <c r="P55" s="13"/>
      <c r="Q55" s="19"/>
      <c r="T55" s="13"/>
      <c r="Y55" s="32" t="s">
        <v>332</v>
      </c>
      <c r="Z55" s="32" t="s">
        <v>463</v>
      </c>
      <c r="AF55" s="30"/>
    </row>
    <row r="56" spans="1:37" x14ac:dyDescent="0.2">
      <c r="A56" s="13"/>
      <c r="B56" s="13"/>
      <c r="F56" s="13"/>
      <c r="G56" s="19"/>
      <c r="K56" s="13"/>
      <c r="L56" s="13"/>
      <c r="O56" s="13"/>
      <c r="P56" s="13"/>
      <c r="Q56" s="19"/>
      <c r="T56" s="13"/>
      <c r="Y56" s="32" t="s">
        <v>333</v>
      </c>
      <c r="Z56" s="32" t="s">
        <v>464</v>
      </c>
      <c r="AF56" s="30"/>
    </row>
    <row r="57" spans="1:37" x14ac:dyDescent="0.2">
      <c r="A57" s="13"/>
      <c r="B57" s="13"/>
      <c r="F57" s="13"/>
      <c r="G57" s="19"/>
      <c r="K57" s="13"/>
      <c r="L57" s="13"/>
      <c r="O57" s="13"/>
      <c r="P57" s="13"/>
      <c r="Q57" s="19"/>
      <c r="T57" s="13"/>
      <c r="Y57" s="32" t="s">
        <v>334</v>
      </c>
      <c r="Z57" s="32" t="s">
        <v>465</v>
      </c>
      <c r="AF57" s="30"/>
    </row>
    <row r="58" spans="1:37" x14ac:dyDescent="0.2">
      <c r="A58" s="13"/>
      <c r="B58" s="13"/>
      <c r="F58" s="13"/>
      <c r="G58" s="19"/>
      <c r="K58" s="13"/>
      <c r="L58" s="13"/>
      <c r="O58" s="13"/>
      <c r="P58" s="13"/>
      <c r="Q58" s="19"/>
      <c r="T58" s="13"/>
      <c r="Y58" s="32" t="s">
        <v>335</v>
      </c>
      <c r="Z58" s="32" t="s">
        <v>466</v>
      </c>
      <c r="AF58" s="30"/>
    </row>
    <row r="59" spans="1:37" x14ac:dyDescent="0.2">
      <c r="A59" s="13"/>
      <c r="B59" s="13"/>
      <c r="F59" s="13"/>
      <c r="G59" s="19"/>
      <c r="K59" s="13"/>
      <c r="L59" s="13"/>
      <c r="O59" s="13"/>
      <c r="P59" s="13"/>
      <c r="Q59" s="19"/>
      <c r="T59" s="13"/>
      <c r="Y59" s="32" t="s">
        <v>336</v>
      </c>
      <c r="Z59" s="32" t="s">
        <v>467</v>
      </c>
      <c r="AF59" s="30"/>
    </row>
    <row r="60" spans="1:37" x14ac:dyDescent="0.2">
      <c r="A60" s="13"/>
      <c r="B60" s="13"/>
      <c r="F60" s="13"/>
      <c r="G60" s="19"/>
      <c r="K60" s="13"/>
      <c r="L60" s="13"/>
      <c r="O60" s="13"/>
      <c r="P60" s="13"/>
      <c r="Q60" s="19"/>
      <c r="T60" s="13"/>
      <c r="Y60" s="32" t="s">
        <v>337</v>
      </c>
      <c r="Z60" s="32" t="s">
        <v>468</v>
      </c>
      <c r="AF60" s="30"/>
    </row>
    <row r="61" spans="1:37" x14ac:dyDescent="0.2">
      <c r="A61" s="13"/>
      <c r="B61" s="13"/>
      <c r="F61" s="13"/>
      <c r="G61" s="19"/>
      <c r="K61" s="13"/>
      <c r="L61" s="13"/>
      <c r="O61" s="13"/>
      <c r="P61" s="13"/>
      <c r="Q61" s="19"/>
      <c r="T61" s="13"/>
      <c r="Y61" s="32" t="s">
        <v>338</v>
      </c>
      <c r="Z61" s="32" t="s">
        <v>469</v>
      </c>
      <c r="AF61" s="30"/>
    </row>
    <row r="62" spans="1:37" x14ac:dyDescent="0.2">
      <c r="A62" s="13"/>
      <c r="B62" s="13"/>
      <c r="F62" s="13"/>
      <c r="G62" s="19"/>
      <c r="K62" s="13"/>
      <c r="L62" s="13"/>
      <c r="O62" s="13"/>
      <c r="P62" s="13"/>
      <c r="Q62" s="19"/>
      <c r="T62" s="13"/>
      <c r="Y62" s="32" t="s">
        <v>339</v>
      </c>
      <c r="Z62" s="32" t="s">
        <v>470</v>
      </c>
      <c r="AF62" s="30"/>
    </row>
    <row r="63" spans="1:37" x14ac:dyDescent="0.2">
      <c r="A63" s="13"/>
      <c r="B63" s="13"/>
      <c r="F63" s="13"/>
      <c r="G63" s="19"/>
      <c r="K63" s="13"/>
      <c r="L63" s="13"/>
      <c r="O63" s="13"/>
      <c r="P63" s="13"/>
      <c r="Q63" s="19"/>
      <c r="T63" s="13"/>
      <c r="Y63" s="32" t="s">
        <v>340</v>
      </c>
      <c r="Z63" s="32" t="s">
        <v>471</v>
      </c>
      <c r="AF63" s="30"/>
    </row>
    <row r="64" spans="1:37" x14ac:dyDescent="0.2">
      <c r="A64" s="13"/>
      <c r="B64" s="13"/>
      <c r="F64" s="13"/>
      <c r="G64" s="19"/>
      <c r="K64" s="13"/>
      <c r="L64" s="13"/>
      <c r="O64" s="13"/>
      <c r="P64" s="13"/>
      <c r="Q64" s="19"/>
      <c r="T64" s="13"/>
      <c r="Y64" s="32" t="s">
        <v>341</v>
      </c>
      <c r="Z64" s="32" t="s">
        <v>472</v>
      </c>
      <c r="AF64" s="30"/>
    </row>
    <row r="65" spans="1:32" x14ac:dyDescent="0.2">
      <c r="A65" s="13"/>
      <c r="B65" s="13"/>
      <c r="F65" s="13"/>
      <c r="G65" s="19"/>
      <c r="K65" s="13"/>
      <c r="L65" s="13"/>
      <c r="O65" s="13"/>
      <c r="P65" s="13"/>
      <c r="Q65" s="19"/>
      <c r="T65" s="13"/>
      <c r="Y65" s="32" t="s">
        <v>342</v>
      </c>
      <c r="Z65" s="32" t="s">
        <v>473</v>
      </c>
      <c r="AF65" s="30"/>
    </row>
    <row r="66" spans="1:32" x14ac:dyDescent="0.2">
      <c r="A66" s="13"/>
      <c r="B66" s="13"/>
      <c r="F66" s="13"/>
      <c r="G66" s="19"/>
      <c r="K66" s="13"/>
      <c r="L66" s="13"/>
      <c r="O66" s="13"/>
      <c r="P66" s="13"/>
      <c r="Q66" s="19"/>
      <c r="T66" s="13"/>
      <c r="Y66" s="32" t="s">
        <v>66</v>
      </c>
      <c r="Z66" s="32" t="s">
        <v>474</v>
      </c>
      <c r="AF66" s="30"/>
    </row>
    <row r="67" spans="1:32" x14ac:dyDescent="0.2">
      <c r="A67" s="13"/>
      <c r="B67" s="13"/>
      <c r="F67" s="13"/>
      <c r="G67" s="19"/>
      <c r="K67" s="13"/>
      <c r="L67" s="13"/>
      <c r="O67" s="13"/>
      <c r="P67" s="13"/>
      <c r="Q67" s="19"/>
      <c r="T67" s="13"/>
      <c r="Y67" s="32" t="s">
        <v>343</v>
      </c>
      <c r="Z67" s="32" t="s">
        <v>475</v>
      </c>
      <c r="AF67" s="30"/>
    </row>
    <row r="68" spans="1:32" x14ac:dyDescent="0.2">
      <c r="A68" s="13"/>
      <c r="B68" s="13"/>
      <c r="F68" s="13"/>
      <c r="G68" s="19"/>
      <c r="K68" s="13"/>
      <c r="L68" s="13"/>
      <c r="O68" s="13"/>
      <c r="P68" s="13"/>
      <c r="Q68" s="19"/>
      <c r="T68" s="13"/>
      <c r="Y68" s="32" t="s">
        <v>344</v>
      </c>
      <c r="Z68" s="32" t="s">
        <v>476</v>
      </c>
      <c r="AF68" s="30"/>
    </row>
    <row r="69" spans="1:32" x14ac:dyDescent="0.2">
      <c r="A69" s="13"/>
      <c r="B69" s="13"/>
      <c r="F69" s="13"/>
      <c r="G69" s="19"/>
      <c r="K69" s="13"/>
      <c r="L69" s="13"/>
      <c r="O69" s="13"/>
      <c r="P69" s="13"/>
      <c r="Q69" s="19"/>
      <c r="T69" s="13"/>
      <c r="Y69" s="32" t="s">
        <v>345</v>
      </c>
      <c r="Z69" s="32" t="s">
        <v>477</v>
      </c>
      <c r="AF69" s="30"/>
    </row>
    <row r="70" spans="1:32" x14ac:dyDescent="0.2">
      <c r="A70" s="13"/>
      <c r="B70" s="13"/>
      <c r="Y70" s="32" t="s">
        <v>346</v>
      </c>
      <c r="Z70" s="32" t="s">
        <v>478</v>
      </c>
    </row>
    <row r="71" spans="1:32" x14ac:dyDescent="0.2">
      <c r="Y71" s="32" t="s">
        <v>347</v>
      </c>
      <c r="Z71" s="32" t="s">
        <v>479</v>
      </c>
    </row>
    <row r="72" spans="1:32" x14ac:dyDescent="0.2">
      <c r="Y72" s="32" t="s">
        <v>348</v>
      </c>
      <c r="Z72" s="32" t="s">
        <v>480</v>
      </c>
    </row>
    <row r="73" spans="1:32" x14ac:dyDescent="0.2">
      <c r="Y73" s="32" t="s">
        <v>349</v>
      </c>
      <c r="Z73" s="32" t="s">
        <v>481</v>
      </c>
    </row>
    <row r="74" spans="1:32" x14ac:dyDescent="0.2">
      <c r="Y74" s="32" t="s">
        <v>350</v>
      </c>
      <c r="Z74" s="32" t="s">
        <v>482</v>
      </c>
    </row>
    <row r="75" spans="1:32" x14ac:dyDescent="0.2">
      <c r="Y75" s="32" t="s">
        <v>351</v>
      </c>
      <c r="Z75" s="32" t="s">
        <v>483</v>
      </c>
    </row>
    <row r="76" spans="1:32" x14ac:dyDescent="0.2">
      <c r="Y76" s="32" t="s">
        <v>352</v>
      </c>
      <c r="Z76" s="32" t="s">
        <v>484</v>
      </c>
    </row>
    <row r="77" spans="1:32" x14ac:dyDescent="0.2">
      <c r="Y77" s="32" t="s">
        <v>353</v>
      </c>
      <c r="Z77" s="32" t="s">
        <v>485</v>
      </c>
    </row>
    <row r="78" spans="1:32" x14ac:dyDescent="0.2">
      <c r="Y78" s="32" t="s">
        <v>354</v>
      </c>
      <c r="Z78" s="32" t="s">
        <v>486</v>
      </c>
    </row>
    <row r="79" spans="1:32" x14ac:dyDescent="0.2">
      <c r="Y79" s="32" t="s">
        <v>355</v>
      </c>
      <c r="Z79" s="32" t="s">
        <v>487</v>
      </c>
    </row>
    <row r="80" spans="1:32" x14ac:dyDescent="0.2">
      <c r="Y80" s="32" t="s">
        <v>356</v>
      </c>
      <c r="Z80" s="32" t="s">
        <v>488</v>
      </c>
    </row>
    <row r="81" spans="25:26" x14ac:dyDescent="0.2">
      <c r="Y81" s="32" t="s">
        <v>357</v>
      </c>
      <c r="Z81" s="32" t="s">
        <v>489</v>
      </c>
    </row>
    <row r="82" spans="25:26" x14ac:dyDescent="0.2">
      <c r="Y82" s="32" t="s">
        <v>358</v>
      </c>
      <c r="Z82" s="32" t="s">
        <v>490</v>
      </c>
    </row>
    <row r="83" spans="25:26" x14ac:dyDescent="0.2">
      <c r="Y83" s="32" t="s">
        <v>359</v>
      </c>
      <c r="Z83" s="32" t="s">
        <v>491</v>
      </c>
    </row>
    <row r="84" spans="25:26" x14ac:dyDescent="0.2">
      <c r="Y84" s="32" t="s">
        <v>360</v>
      </c>
      <c r="Z84" s="32" t="s">
        <v>492</v>
      </c>
    </row>
    <row r="85" spans="25:26" x14ac:dyDescent="0.2">
      <c r="Y85" s="32" t="s">
        <v>361</v>
      </c>
      <c r="Z85" s="32" t="s">
        <v>493</v>
      </c>
    </row>
    <row r="86" spans="25:26" x14ac:dyDescent="0.2">
      <c r="Y86" s="32" t="s">
        <v>362</v>
      </c>
      <c r="Z86" s="32" t="s">
        <v>494</v>
      </c>
    </row>
    <row r="87" spans="25:26" x14ac:dyDescent="0.2">
      <c r="Y87" s="32" t="s">
        <v>363</v>
      </c>
      <c r="Z87" s="32" t="s">
        <v>495</v>
      </c>
    </row>
    <row r="88" spans="25:26" x14ac:dyDescent="0.2">
      <c r="Y88" s="32" t="s">
        <v>364</v>
      </c>
      <c r="Z88" s="32" t="s">
        <v>496</v>
      </c>
    </row>
    <row r="89" spans="25:26" x14ac:dyDescent="0.2">
      <c r="Y89" s="32" t="s">
        <v>365</v>
      </c>
      <c r="Z89" s="32" t="s">
        <v>497</v>
      </c>
    </row>
    <row r="90" spans="25:26" x14ac:dyDescent="0.2">
      <c r="Y90" s="32" t="s">
        <v>366</v>
      </c>
      <c r="Z90" s="32" t="s">
        <v>498</v>
      </c>
    </row>
    <row r="91" spans="25:26" x14ac:dyDescent="0.2">
      <c r="Y91" s="32" t="s">
        <v>367</v>
      </c>
      <c r="Z91" s="32" t="s">
        <v>499</v>
      </c>
    </row>
    <row r="92" spans="25:26" x14ac:dyDescent="0.2">
      <c r="Y92" s="32" t="s">
        <v>368</v>
      </c>
      <c r="Z92" s="32" t="s">
        <v>500</v>
      </c>
    </row>
    <row r="93" spans="25:26" x14ac:dyDescent="0.2">
      <c r="Y93" s="32" t="s">
        <v>369</v>
      </c>
      <c r="Z93" s="32" t="s">
        <v>501</v>
      </c>
    </row>
    <row r="94" spans="25:26" x14ac:dyDescent="0.2">
      <c r="Y94" s="32" t="s">
        <v>370</v>
      </c>
      <c r="Z94" s="32" t="s">
        <v>502</v>
      </c>
    </row>
    <row r="95" spans="25:26" x14ac:dyDescent="0.2">
      <c r="Y95" s="32" t="s">
        <v>371</v>
      </c>
      <c r="Z95" s="32" t="s">
        <v>503</v>
      </c>
    </row>
    <row r="96" spans="25:26" x14ac:dyDescent="0.2">
      <c r="Y96" s="32" t="s">
        <v>273</v>
      </c>
      <c r="Z96" s="32" t="s">
        <v>504</v>
      </c>
    </row>
    <row r="97" spans="25:26" x14ac:dyDescent="0.2">
      <c r="Y97" s="32" t="s">
        <v>372</v>
      </c>
      <c r="Z97" s="32" t="s">
        <v>505</v>
      </c>
    </row>
    <row r="98" spans="25:26" x14ac:dyDescent="0.2">
      <c r="Y98" s="32" t="s">
        <v>373</v>
      </c>
      <c r="Z98" s="32" t="s">
        <v>506</v>
      </c>
    </row>
    <row r="99" spans="25:26" x14ac:dyDescent="0.2">
      <c r="Y99" s="32" t="s">
        <v>403</v>
      </c>
      <c r="Z99"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2021-09-13T05:44:13Z</dcterms:created>
  <dcterms:modified xsi:type="dcterms:W3CDTF">2022-03-16T01:48:14Z</dcterms:modified>
</cp:coreProperties>
</file>