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3528" windowWidth="29040" windowHeight="15840"/>
  </bookViews>
  <sheets>
    <sheet name="行政事業レビューシート" sheetId="3" r:id="rId1"/>
    <sheet name="入力規則等" sheetId="4" r:id="rId2"/>
  </sheets>
  <definedNames>
    <definedName name="_xlnm.Print_Area" localSheetId="0">行政事業レビューシート!$A$1:$AX$140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AM37" i="3" l="1"/>
  <c r="AM29" i="3" l="1"/>
  <c r="L87" i="3" l="1"/>
  <c r="I87" i="3"/>
  <c r="L86" i="3"/>
  <c r="I86" i="3"/>
  <c r="L85" i="3"/>
  <c r="I85" i="3"/>
  <c r="L84" i="3"/>
  <c r="I84" i="3"/>
  <c r="L83" i="3"/>
  <c r="I83" i="3"/>
  <c r="AY140" i="3" l="1"/>
  <c r="AY136" i="3"/>
  <c r="AY137" i="3" s="1"/>
  <c r="AY129" i="3"/>
  <c r="AY59" i="3"/>
  <c r="AY60" i="3" s="1"/>
  <c r="AY61" i="3" s="1"/>
  <c r="AY54" i="3"/>
  <c r="AY55" i="3" s="1"/>
  <c r="AY49" i="3"/>
  <c r="AY52" i="3" s="1"/>
  <c r="AY48" i="3"/>
  <c r="AY45" i="3"/>
  <c r="AY46" i="3" s="1"/>
  <c r="AY41" i="3"/>
  <c r="AY44" i="3" s="1"/>
  <c r="AY39" i="3"/>
  <c r="AY40" i="3" s="1"/>
  <c r="AY32" i="3"/>
  <c r="AY57" i="3" l="1"/>
  <c r="AY43" i="3"/>
  <c r="AY51" i="3"/>
  <c r="AY53" i="3"/>
  <c r="AY139" i="3"/>
  <c r="AY50" i="3"/>
  <c r="AY56" i="3"/>
  <c r="AY58" i="3"/>
  <c r="AY138" i="3"/>
  <c r="AY42" i="3"/>
  <c r="AY47" i="3"/>
  <c r="AW109" i="3"/>
  <c r="AT109" i="3"/>
  <c r="AQ109" i="3"/>
  <c r="AL109" i="3"/>
  <c r="AI109" i="3"/>
  <c r="AF109" i="3"/>
  <c r="Z109" i="3"/>
  <c r="W109" i="3"/>
  <c r="T109" i="3"/>
  <c r="N109" i="3"/>
  <c r="K109" i="3"/>
  <c r="H109" i="3"/>
  <c r="AW108" i="3"/>
  <c r="AT108" i="3"/>
  <c r="AQ108" i="3"/>
  <c r="AL108" i="3"/>
  <c r="AI108" i="3"/>
  <c r="AF108" i="3"/>
  <c r="Z108" i="3"/>
  <c r="W108" i="3"/>
  <c r="T108" i="3"/>
  <c r="N108" i="3"/>
  <c r="K108" i="3"/>
  <c r="H108" i="3"/>
  <c r="AV2" i="3" l="1"/>
  <c r="C12" i="4" l="1"/>
  <c r="W24" i="3" l="1"/>
  <c r="C23" i="4" l="1"/>
  <c r="C24" i="4"/>
  <c r="W21" i="3" l="1"/>
  <c r="AD21" i="3"/>
  <c r="P21" i="3"/>
  <c r="P18" i="3" l="1"/>
  <c r="P20" i="3" s="1"/>
  <c r="W18" i="3"/>
  <c r="W20" i="3" s="1"/>
  <c r="AU128" i="3"/>
  <c r="Y128"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<sst xmlns="http://schemas.openxmlformats.org/spreadsheetml/2006/main" count="861" uniqueCount="628">
  <si>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</si>
  <si>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</si>
  <si>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</si>
  <si>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</si>
  <si>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</si>
  <si>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</si>
  <si>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</si>
  <si>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</si>
  <si>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</si>
  <si>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</si>
  <si>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</si>
  <si>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</si>
  <si>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</si>
  <si>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</si>
  <si>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</si>
  <si>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</si>
  <si>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</si>
  <si>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</si>
  <si>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</si>
  <si>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</si>
  <si>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</si>
  <si>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</si>
  <si>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</si>
  <si>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</si>
  <si>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</si>
  <si>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</si>
  <si>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</si>
  <si>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</si>
  <si>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</si>
  <si>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</si>
  <si>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</si>
  <si>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</si>
  <si>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</si>
  <si>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</si>
  <si>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</si>
  <si>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</si>
  <si>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</si>
  <si>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</si>
  <si>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</si>
  <si>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</si>
  <si>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</si>
  <si>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</si>
  <si>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</si>
  <si>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</si>
  <si>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</si>
  <si>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</si>
  <si>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</si>
  <si>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</si>
  <si>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</si>
  <si>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</si>
  <si>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</si>
  <si>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</si>
  <si>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</si>
  <si>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</si>
  <si>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</si>
  <si>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</si>
  <si>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</si>
  <si>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</si>
  <si>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</si>
  <si>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</si>
  <si>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</si>
  <si>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</si>
  <si>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</si>
  <si>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</si>
  <si>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</si>
  <si>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</si>
  <si>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</si>
  <si>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</si>
  <si>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</si>
  <si>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</si>
  <si>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</si>
  <si>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</si>
  <si>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</si>
  <si>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</si>
  <si>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</si>
  <si>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</si>
  <si>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</si>
  <si>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</si>
  <si>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</si>
  <si>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</si>
  <si>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</si>
  <si>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</si>
  <si>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</si>
  <si>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</si>
  <si>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</si>
  <si>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</si>
  <si>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</si>
  <si>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</si>
  <si>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</si>
  <si>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</si>
  <si>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</si>
  <si>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</si>
  <si>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</si>
  <si>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</si>
  <si>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</si>
  <si>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</si>
  <si>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</si>
  <si>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</si>
  <si>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</si>
  <si>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</si>
  <si>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</si>
  <si>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</si>
  <si>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</si>
  <si>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</si>
  <si>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</si>
  <si>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</si>
  <si>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</si>
  <si>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</si>
  <si>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</si>
  <si>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</si>
  <si>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</si>
  <si>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</si>
  <si>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</si>
  <si>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</si>
  <si>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</si>
  <si>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</si>
  <si>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</si>
  <si>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</si>
  <si>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</si>
  <si>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</si>
  <si>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</si>
  <si>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</si>
  <si>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</si>
  <si>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</si>
  <si>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</si>
  <si>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</si>
  <si>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</si>
  <si>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</si>
  <si>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</si>
  <si>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</si>
  <si>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</si>
  <si>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</si>
  <si>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</si>
  <si>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</si>
  <si>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</si>
  <si>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</si>
  <si>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</si>
  <si>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</si>
  <si>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</si>
  <si>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</si>
  <si>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</si>
  <si>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</si>
  <si>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</si>
  <si>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</si>
  <si>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</si>
  <si>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</si>
  <si>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</si>
  <si>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</si>
  <si>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</si>
  <si>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</si>
  <si>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</si>
  <si>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</si>
  <si>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</si>
  <si>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</si>
  <si>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</si>
  <si>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</si>
  <si>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</si>
  <si>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</si>
  <si>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</si>
  <si>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</si>
  <si>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</si>
  <si>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</si>
  <si>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</si>
  <si>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</si>
  <si>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</si>
  <si>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</si>
  <si>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</si>
  <si>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</si>
  <si>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</si>
  <si>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</si>
  <si>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B</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</si>
  <si>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</si>
  <si>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</si>
  <si>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</si>
  <si>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測定指標</t>
    <rPh sb="0" eb="2">
      <t>ソクテイ</t>
    </rPh>
    <rPh sb="2" eb="4">
      <t>シヒョウ</t>
    </rPh>
    <phoneticPr fontId="6"/>
  </si>
  <si>
    <t>ＫＰＩ
（第一階層）</t>
    <rPh sb="5" eb="7">
      <t>ダイイチ</t>
    </rPh>
    <rPh sb="7" eb="9">
      <t>カイソウ</t>
    </rPh>
    <phoneticPr fontId="6"/>
  </si>
  <si>
    <t>ＫＰＩ
（第二階層）</t>
    <rPh sb="5" eb="7">
      <t>ダイニ</t>
    </rPh>
    <rPh sb="7" eb="9">
      <t>カイソウ</t>
    </rPh>
    <phoneticPr fontId="6"/>
  </si>
  <si>
    <t>計画開始時</t>
    <rPh sb="0" eb="2">
      <t>ケイカク</t>
    </rPh>
    <rPh sb="2" eb="4">
      <t>カイシ</t>
    </rPh>
    <rPh sb="4" eb="5">
      <t>ジ</t>
    </rPh>
    <phoneticPr fontId="6"/>
  </si>
  <si>
    <t>KPI
(第一階層）</t>
    <rPh sb="5" eb="7">
      <t>ダイイチ</t>
    </rPh>
    <rPh sb="7" eb="9">
      <t>カイソウ</t>
    </rPh>
    <phoneticPr fontId="6"/>
  </si>
  <si>
    <t>KPI
(第二階層）</t>
    <rPh sb="5" eb="7">
      <t>ダイニ</t>
    </rPh>
    <rPh sb="7" eb="9">
      <t>カイソウ</t>
    </rPh>
    <phoneticPr fontId="6"/>
  </si>
  <si>
    <t>活動実績は見込みに見合ったものであるか。</t>
    <phoneticPr fontId="6"/>
  </si>
  <si>
    <t>業　務　概　要</t>
    <phoneticPr fontId="6"/>
  </si>
  <si>
    <t>契約方式</t>
    <rPh sb="0" eb="2">
      <t>ケイヤク</t>
    </rPh>
    <rPh sb="2" eb="4">
      <t>ホウシキ</t>
    </rPh>
    <phoneticPr fontId="6"/>
  </si>
  <si>
    <t>定量的指標</t>
    <rPh sb="0" eb="3">
      <t>テイリョウテキ</t>
    </rPh>
    <rPh sb="3" eb="5">
      <t>シヒョウ</t>
    </rPh>
    <phoneticPr fontId="6"/>
  </si>
  <si>
    <t>実績値</t>
    <rPh sb="0" eb="3">
      <t>ジッセキチ</t>
    </rPh>
    <phoneticPr fontId="6"/>
  </si>
  <si>
    <t>目標年度</t>
    <rPh sb="0" eb="2">
      <t>モクヒョウ</t>
    </rPh>
    <rPh sb="2" eb="4">
      <t>ネンド</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</si>
  <si>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</si>
  <si>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</si>
  <si>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</si>
  <si>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</si>
  <si>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</si>
  <si>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</si>
  <si>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</si>
  <si>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</si>
  <si>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</si>
  <si>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</si>
  <si>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</si>
  <si>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</si>
  <si>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</si>
  <si>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</si>
  <si>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</si>
  <si>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</si>
  <si>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</si>
  <si>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</si>
  <si>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</si>
  <si>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</si>
  <si>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</si>
  <si>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</si>
  <si>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</si>
  <si>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</si>
  <si>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</si>
  <si>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</si>
  <si>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</si>
  <si>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</si>
  <si>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</si>
  <si>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</si>
  <si>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</si>
  <si>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</si>
  <si>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</si>
  <si>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</si>
  <si>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</si>
  <si>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</si>
  <si>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</si>
  <si>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</si>
  <si>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契約方式等</t>
    <rPh sb="0" eb="2">
      <t>ケイヤク</t>
    </rPh>
    <rPh sb="2" eb="4">
      <t>ホウシキ</t>
    </rPh>
    <rPh sb="4" eb="5">
      <t>トウ</t>
    </rPh>
    <phoneticPr fontId="6"/>
  </si>
  <si>
    <t>所管府省名</t>
    <rPh sb="0" eb="2">
      <t>ショカン</t>
    </rPh>
    <rPh sb="2" eb="4">
      <t>フショウ</t>
    </rPh>
    <rPh sb="4" eb="5">
      <t>メイ</t>
    </rPh>
    <phoneticPr fontId="6"/>
  </si>
  <si>
    <t>事業番号</t>
    <phoneticPr fontId="6"/>
  </si>
  <si>
    <t>　</t>
  </si>
  <si>
    <t>事業名</t>
  </si>
  <si>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</si>
  <si>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</si>
  <si>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</si>
  <si>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</si>
  <si>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</si>
  <si>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</si>
  <si>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</si>
  <si>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</si>
  <si>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</si>
  <si>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</si>
  <si>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B.</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</si>
  <si>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</si>
  <si>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</si>
  <si>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</si>
  <si>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</si>
  <si>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</si>
  <si>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</si>
  <si>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</si>
  <si>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</si>
  <si>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</si>
  <si>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</si>
  <si>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</si>
  <si>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</si>
  <si>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</si>
  <si>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</si>
  <si>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</si>
  <si>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</si>
  <si>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</si>
  <si>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</si>
  <si>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</si>
  <si>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</si>
  <si>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</si>
  <si>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</si>
  <si>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</si>
  <si>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</si>
  <si>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</si>
  <si>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</si>
  <si>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</si>
  <si>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</si>
  <si>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</si>
  <si>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</si>
  <si>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</si>
  <si>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</si>
  <si>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</si>
  <si>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</si>
  <si>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</si>
  <si>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</si>
  <si>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</si>
  <si>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</si>
  <si>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</si>
  <si>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</si>
  <si>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</si>
  <si>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</si>
  <si>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</si>
  <si>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</si>
  <si>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</si>
  <si>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</si>
  <si>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</si>
  <si>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</si>
  <si>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</si>
  <si>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</si>
  <si>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</si>
  <si>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</si>
  <si>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</si>
  <si>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</si>
  <si>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</si>
  <si>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</si>
  <si>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</si>
  <si>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</si>
  <si>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</si>
  <si>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</si>
  <si>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</si>
  <si>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</si>
  <si>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</si>
  <si>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</si>
  <si>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</si>
  <si>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</si>
  <si>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</si>
  <si>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</si>
  <si>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</si>
  <si>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</si>
  <si>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</si>
  <si>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</si>
  <si>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</si>
  <si>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</si>
  <si>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</si>
  <si>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</si>
  <si>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</si>
  <si>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</si>
  <si>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</si>
  <si>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</si>
  <si>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</si>
  <si>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</si>
  <si>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</si>
  <si>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</si>
  <si>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</si>
  <si>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</si>
  <si>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</si>
  <si>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</si>
  <si>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</si>
  <si>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</si>
  <si>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</si>
  <si>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</si>
  <si>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</si>
  <si>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</si>
  <si>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</si>
  <si>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</si>
  <si>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</si>
  <si>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</si>
  <si>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</si>
  <si>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</si>
  <si>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</si>
  <si>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</si>
  <si>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</si>
  <si>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</si>
  <si>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</si>
  <si>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</si>
  <si>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</si>
  <si>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</si>
  <si>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</si>
  <si>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</si>
  <si>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</si>
  <si>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</si>
  <si>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</si>
  <si>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</si>
  <si>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</si>
  <si>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</si>
  <si>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</si>
  <si>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</si>
  <si>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</si>
  <si>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</si>
  <si>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</si>
  <si>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</si>
  <si>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</si>
  <si>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</si>
  <si>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</si>
  <si>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</si>
  <si>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</si>
  <si>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</si>
  <si>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</si>
  <si>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</si>
  <si>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</si>
  <si>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</si>
  <si>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</si>
  <si>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</si>
  <si>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</si>
  <si>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</si>
  <si>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</si>
  <si>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</si>
  <si>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</si>
  <si>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</si>
  <si>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</si>
  <si>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</si>
  <si>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</si>
  <si>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</si>
  <si>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</si>
  <si>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</si>
  <si>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</si>
  <si>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</si>
  <si>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</si>
  <si>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</si>
  <si>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</si>
  <si>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</si>
  <si>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</si>
  <si>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</si>
  <si>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</si>
  <si>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</si>
  <si>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</si>
  <si>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</si>
  <si>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</si>
  <si>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</si>
  <si>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</si>
  <si>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</si>
  <si>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</si>
  <si>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</si>
  <si>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</si>
  <si>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</si>
  <si>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</si>
  <si>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</si>
  <si>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</si>
  <si>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</si>
  <si>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</si>
  <si>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</si>
  <si>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2年度</t>
    <phoneticPr fontId="6"/>
  </si>
  <si>
    <t>3年度</t>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</si>
  <si>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</si>
  <si>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</si>
  <si>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</si>
  <si>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</si>
  <si>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</si>
  <si>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</si>
  <si>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</si>
  <si>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</si>
  <si>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</si>
  <si>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</si>
  <si>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</si>
  <si>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</si>
  <si>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</si>
  <si>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</si>
  <si>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</si>
  <si>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</si>
  <si>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</si>
  <si>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</si>
  <si>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</si>
  <si>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</si>
  <si>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</si>
  <si>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</si>
  <si>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</si>
  <si>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</si>
  <si>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</si>
  <si>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</si>
  <si>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</si>
  <si>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</si>
  <si>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</si>
  <si>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</si>
  <si>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</si>
  <si>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</si>
  <si>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</si>
  <si>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</si>
  <si>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</si>
  <si>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</si>
  <si>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</si>
  <si>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</si>
  <si>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</si>
  <si>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</si>
  <si>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</si>
  <si>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</si>
  <si>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</si>
  <si>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</si>
  <si>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</si>
  <si>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</si>
  <si>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</si>
  <si>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</si>
  <si>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</si>
  <si>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</si>
  <si>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</si>
  <si>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</si>
  <si>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</si>
  <si>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</si>
  <si>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</si>
  <si>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</si>
  <si>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</si>
  <si>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</si>
  <si>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</si>
  <si>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</si>
  <si>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</si>
  <si>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</si>
  <si>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</si>
  <si>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</si>
  <si>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</si>
  <si>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</si>
  <si>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</si>
  <si>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</si>
  <si>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</si>
  <si>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</si>
  <si>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</si>
  <si>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</si>
  <si>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</si>
  <si>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</si>
  <si>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</si>
  <si>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</si>
  <si>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</si>
  <si>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</si>
  <si>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</si>
  <si>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</si>
  <si>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</si>
  <si>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</si>
  <si>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</si>
  <si>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</si>
  <si>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</si>
  <si>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</si>
  <si>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</si>
  <si>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</si>
  <si>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</si>
  <si>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</si>
  <si>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</si>
  <si>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</si>
  <si>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</si>
  <si>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</si>
  <si>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</si>
  <si>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</si>
  <si>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</si>
  <si>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</si>
  <si>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</si>
  <si>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</si>
  <si>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</si>
  <si>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</si>
  <si>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</si>
  <si>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</si>
  <si>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</si>
  <si>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</si>
  <si>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</si>
  <si>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</si>
  <si>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</si>
  <si>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</si>
  <si>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</si>
  <si>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</si>
  <si>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</si>
  <si>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</si>
  <si>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</si>
  <si>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</si>
  <si>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</si>
  <si>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</si>
  <si>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</si>
  <si>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</si>
  <si>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</si>
  <si>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</si>
  <si>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</si>
  <si>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</si>
  <si>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</si>
  <si>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</si>
  <si>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6"/>
  </si>
  <si>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</si>
  <si>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</si>
  <si>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</si>
  <si>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</si>
  <si>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</si>
  <si>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</si>
  <si>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</si>
  <si>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</si>
  <si>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</si>
  <si>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</si>
  <si>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</si>
  <si>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</si>
  <si>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</si>
  <si>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</si>
  <si>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</si>
  <si>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</si>
  <si>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</si>
  <si>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</si>
  <si>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</si>
  <si>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</si>
  <si>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</si>
  <si>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</si>
  <si>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</si>
  <si>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</si>
  <si>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</si>
  <si>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</si>
  <si>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</si>
  <si>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</si>
  <si>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</si>
  <si>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</si>
  <si>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</si>
  <si>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</si>
  <si>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</si>
  <si>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</si>
  <si>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</si>
  <si>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</si>
  <si>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</si>
  <si>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官房</t>
  </si>
  <si>
    <t>国家公務員身分証　共通発行管理システムの整備及び運用（情報通信技術調達等適正・効率化推進費）</t>
    <phoneticPr fontId="6"/>
  </si>
  <si>
    <t>内閣官房副長官補</t>
    <phoneticPr fontId="6"/>
  </si>
  <si>
    <t>情報通信技術（ＩＴ）総合戦略室</t>
    <phoneticPr fontId="6"/>
  </si>
  <si>
    <t>内閣参事官　吉田　宏平
内閣参事官　奥田　直彦</t>
    <phoneticPr fontId="6"/>
  </si>
  <si>
    <t>○</t>
  </si>
  <si>
    <t>-</t>
    <phoneticPr fontId="6"/>
  </si>
  <si>
    <t>高度情報通信ネットワーク社会形成基本法
（平成12年法律第144号）</t>
  </si>
  <si>
    <t>「『日本再興戦略』改訂2015」(平成27年6月30日閣議決定)、「世界最先端IT国家創造宣言」(平成27年6月30日閣議決定)、世界最先端デジタル国家創造宣言・官民データ活用進基本計画（令和元年6月14日閣議決定）等</t>
  </si>
  <si>
    <t>国家公務員身分証に必要な職員情報等の設定・管理等の機能を持つ共通発行管理システム等の安定稼働のため、各府省からのカード発行業務におけるシステム操作支援、入退館ゲートシステムの導入や更改への支援、サーバへのパッチ適用の設計及び作業、サポート切れソフトウェアの切り替え対応等を実施する。</t>
    <phoneticPr fontId="6"/>
  </si>
  <si>
    <t>国家公務員身分証共通発行管理システムの稼働コストの削減</t>
    <rPh sb="0" eb="2">
      <t>コッカ</t>
    </rPh>
    <rPh sb="2" eb="5">
      <t>コウムイン</t>
    </rPh>
    <rPh sb="5" eb="7">
      <t>ミブン</t>
    </rPh>
    <rPh sb="7" eb="8">
      <t>ショウ</t>
    </rPh>
    <rPh sb="8" eb="10">
      <t>キョウツウ</t>
    </rPh>
    <rPh sb="10" eb="12">
      <t>ハッコウ</t>
    </rPh>
    <rPh sb="12" eb="14">
      <t>カンリ</t>
    </rPh>
    <rPh sb="19" eb="21">
      <t>カドウ</t>
    </rPh>
    <rPh sb="25" eb="27">
      <t>サクゲン</t>
    </rPh>
    <phoneticPr fontId="5"/>
  </si>
  <si>
    <t>システム稼働コスト</t>
  </si>
  <si>
    <t>百万円</t>
    <phoneticPr fontId="6"/>
  </si>
  <si>
    <t>百万円</t>
    <rPh sb="0" eb="3">
      <t>ヒャクマンエン</t>
    </rPh>
    <phoneticPr fontId="6"/>
  </si>
  <si>
    <t>-</t>
  </si>
  <si>
    <t>-</t>
    <phoneticPr fontId="6"/>
  </si>
  <si>
    <t>政府共通PF分担金、システム導入費用、年間運用費等</t>
    <rPh sb="0" eb="2">
      <t>セイフ</t>
    </rPh>
    <rPh sb="2" eb="4">
      <t>キョウツウ</t>
    </rPh>
    <rPh sb="6" eb="9">
      <t>ブンタンキン</t>
    </rPh>
    <rPh sb="14" eb="16">
      <t>ドウニュウ</t>
    </rPh>
    <rPh sb="16" eb="18">
      <t>ヒヨウ</t>
    </rPh>
    <rPh sb="19" eb="21">
      <t>ネンカン</t>
    </rPh>
    <rPh sb="21" eb="23">
      <t>ウンヨウ</t>
    </rPh>
    <rPh sb="23" eb="24">
      <t>ヒ</t>
    </rPh>
    <rPh sb="24" eb="25">
      <t>トウ</t>
    </rPh>
    <phoneticPr fontId="6"/>
  </si>
  <si>
    <t>国家公務員身分証共通発行管理システムの利用機関数</t>
    <rPh sb="0" eb="2">
      <t>コッカ</t>
    </rPh>
    <rPh sb="2" eb="5">
      <t>コウムイン</t>
    </rPh>
    <rPh sb="5" eb="7">
      <t>ミブン</t>
    </rPh>
    <rPh sb="7" eb="8">
      <t>ショウ</t>
    </rPh>
    <rPh sb="8" eb="10">
      <t>キョウツウ</t>
    </rPh>
    <rPh sb="10" eb="12">
      <t>ハッコウ</t>
    </rPh>
    <rPh sb="12" eb="14">
      <t>カンリ</t>
    </rPh>
    <rPh sb="19" eb="21">
      <t>リヨウ</t>
    </rPh>
    <rPh sb="21" eb="23">
      <t>キカン</t>
    </rPh>
    <rPh sb="23" eb="24">
      <t>スウ</t>
    </rPh>
    <phoneticPr fontId="6"/>
  </si>
  <si>
    <t>X=システム稼働コスト／Y＝システム利用機関数</t>
    <rPh sb="6" eb="8">
      <t>カドウ</t>
    </rPh>
    <rPh sb="18" eb="20">
      <t>リヨウ</t>
    </rPh>
    <rPh sb="20" eb="22">
      <t>キカン</t>
    </rPh>
    <rPh sb="22" eb="23">
      <t>スウ</t>
    </rPh>
    <phoneticPr fontId="6"/>
  </si>
  <si>
    <t>機関</t>
    <rPh sb="0" eb="2">
      <t>キカン</t>
    </rPh>
    <phoneticPr fontId="6"/>
  </si>
  <si>
    <t>　　X/Y</t>
    <phoneticPr fontId="6"/>
  </si>
  <si>
    <t>マイナンバーカードの利活用、共通化による運用コストの削減は国民や社会のニーズを的確に反映したものである。</t>
    <rPh sb="10" eb="13">
      <t>リカツヨウ</t>
    </rPh>
    <rPh sb="14" eb="16">
      <t>キョウツウ</t>
    </rPh>
    <phoneticPr fontId="6"/>
  </si>
  <si>
    <t>国家公務員の身分証に関わる事業であるため、当該事業は国が自ら実施すべきものである。</t>
    <rPh sb="0" eb="2">
      <t>コッカ</t>
    </rPh>
    <rPh sb="2" eb="5">
      <t>コウムイン</t>
    </rPh>
    <rPh sb="6" eb="8">
      <t>ミブン</t>
    </rPh>
    <rPh sb="8" eb="9">
      <t>ショウ</t>
    </rPh>
    <rPh sb="10" eb="11">
      <t>カカ</t>
    </rPh>
    <rPh sb="13" eb="15">
      <t>ジギョウ</t>
    </rPh>
    <phoneticPr fontId="6"/>
  </si>
  <si>
    <t>当該事業はこれまで各府省個別に導入・運用をしていた国家公務員身分証システムを共通化することによりコストの効率化とマイナンバーカードの普及を図るものであり、必要かつ適切で、優先度が高いものである。</t>
    <rPh sb="9" eb="11">
      <t>カクフ</t>
    </rPh>
    <rPh sb="11" eb="12">
      <t>ショウ</t>
    </rPh>
    <rPh sb="12" eb="14">
      <t>コベツ</t>
    </rPh>
    <rPh sb="15" eb="17">
      <t>ドウニュウ</t>
    </rPh>
    <rPh sb="18" eb="20">
      <t>ウンヨウ</t>
    </rPh>
    <rPh sb="25" eb="27">
      <t>コッカ</t>
    </rPh>
    <rPh sb="27" eb="30">
      <t>コウムイン</t>
    </rPh>
    <rPh sb="30" eb="32">
      <t>ミブン</t>
    </rPh>
    <rPh sb="32" eb="33">
      <t>ショウ</t>
    </rPh>
    <rPh sb="38" eb="41">
      <t>キョウツウカ</t>
    </rPh>
    <rPh sb="52" eb="55">
      <t>コウリツカ</t>
    </rPh>
    <rPh sb="66" eb="68">
      <t>フキュウ</t>
    </rPh>
    <rPh sb="69" eb="70">
      <t>ハカ</t>
    </rPh>
    <phoneticPr fontId="6"/>
  </si>
  <si>
    <t>‐</t>
  </si>
  <si>
    <t>‐</t>
    <phoneticPr fontId="6"/>
  </si>
  <si>
    <t>－</t>
    <phoneticPr fontId="6"/>
  </si>
  <si>
    <t>198/156</t>
    <phoneticPr fontId="6"/>
  </si>
  <si>
    <t>有</t>
  </si>
  <si>
    <t>無</t>
  </si>
  <si>
    <t>マイナンバーカードによる国家公務員身分証の普及・利活用の促進、発行業務および発行システムの共通化による運用コスト削減を実現している。</t>
    <phoneticPr fontId="6"/>
  </si>
  <si>
    <t>外部委託</t>
    <rPh sb="0" eb="2">
      <t>ガイブ</t>
    </rPh>
    <rPh sb="2" eb="4">
      <t>イタク</t>
    </rPh>
    <phoneticPr fontId="6"/>
  </si>
  <si>
    <t>国家公務員身分証 共通発行管理システム等における運用・保守業務の請負
守業務の請負</t>
    <rPh sb="27" eb="29">
      <t>ホシュ</t>
    </rPh>
    <rPh sb="29" eb="31">
      <t>ギョウム</t>
    </rPh>
    <rPh sb="32" eb="34">
      <t>ウケオイ</t>
    </rPh>
    <phoneticPr fontId="6"/>
  </si>
  <si>
    <t>トランス・コスモス（株）</t>
    <phoneticPr fontId="6"/>
  </si>
  <si>
    <t>国家公務員身分証　共通発行管理システム等における運用・保守業務の請負</t>
    <phoneticPr fontId="6"/>
  </si>
  <si>
    <t>結果として一者応札となったが、特別な資格及び実績は求めておらず公告期間も確保しており、競争性を阻害する事由はないと考える。</t>
    <rPh sb="0" eb="2">
      <t>ケッカ</t>
    </rPh>
    <rPh sb="5" eb="6">
      <t>イッ</t>
    </rPh>
    <rPh sb="6" eb="7">
      <t>シャ</t>
    </rPh>
    <rPh sb="7" eb="9">
      <t>オウサツ</t>
    </rPh>
    <rPh sb="31" eb="33">
      <t>コウコク</t>
    </rPh>
    <rPh sb="33" eb="35">
      <t>キカン</t>
    </rPh>
    <rPh sb="36" eb="38">
      <t>カクホ</t>
    </rPh>
    <rPh sb="43" eb="46">
      <t>キョウソウセイ</t>
    </rPh>
    <rPh sb="47" eb="49">
      <t>ソガイ</t>
    </rPh>
    <rPh sb="51" eb="53">
      <t>ジユウ</t>
    </rPh>
    <rPh sb="57" eb="58">
      <t>カンガ</t>
    </rPh>
    <phoneticPr fontId="6"/>
  </si>
  <si>
    <t>システムの利用者数に応じた分担金負担を依頼している。</t>
    <rPh sb="5" eb="8">
      <t>リヨウシャ</t>
    </rPh>
    <rPh sb="8" eb="9">
      <t>スウ</t>
    </rPh>
    <rPh sb="10" eb="11">
      <t>オウ</t>
    </rPh>
    <rPh sb="13" eb="16">
      <t>ブンタンキン</t>
    </rPh>
    <rPh sb="16" eb="18">
      <t>フタン</t>
    </rPh>
    <rPh sb="19" eb="21">
      <t>イライ</t>
    </rPh>
    <phoneticPr fontId="6"/>
  </si>
  <si>
    <t>安定稼働とユーザの利便性を維持するため、必要最低限の運用・保守業務を委託している。</t>
    <rPh sb="20" eb="22">
      <t>ヒツヨウ</t>
    </rPh>
    <rPh sb="22" eb="25">
      <t>サイテイゲン</t>
    </rPh>
    <rPh sb="31" eb="33">
      <t>ギョウム</t>
    </rPh>
    <rPh sb="34" eb="36">
      <t>イタク</t>
    </rPh>
    <phoneticPr fontId="6"/>
  </si>
  <si>
    <t>妥当なものと考える。</t>
    <rPh sb="0" eb="2">
      <t>ダトウ</t>
    </rPh>
    <rPh sb="6" eb="7">
      <t>カンガ</t>
    </rPh>
    <phoneticPr fontId="6"/>
  </si>
  <si>
    <t>目標値を達成しており、成果目標に見合った成果実績であると考えている。</t>
    <rPh sb="0" eb="3">
      <t>モクヒョウチ</t>
    </rPh>
    <rPh sb="4" eb="6">
      <t>タッセイ</t>
    </rPh>
    <rPh sb="11" eb="13">
      <t>セイカ</t>
    </rPh>
    <rPh sb="13" eb="15">
      <t>モクヒョウ</t>
    </rPh>
    <rPh sb="16" eb="18">
      <t>ミア</t>
    </rPh>
    <rPh sb="20" eb="22">
      <t>セイカ</t>
    </rPh>
    <rPh sb="22" eb="24">
      <t>ジッセキ</t>
    </rPh>
    <rPh sb="28" eb="29">
      <t>カンガ</t>
    </rPh>
    <phoneticPr fontId="6"/>
  </si>
  <si>
    <t>国家公務員身分証共通発行管理システムの利用機関数は年々増加しており、見込みに合ったものと考える。</t>
    <rPh sb="0" eb="2">
      <t>コッカ</t>
    </rPh>
    <rPh sb="2" eb="5">
      <t>コウムイン</t>
    </rPh>
    <rPh sb="5" eb="7">
      <t>ミブン</t>
    </rPh>
    <rPh sb="7" eb="8">
      <t>ショウ</t>
    </rPh>
    <rPh sb="8" eb="10">
      <t>キョウツウ</t>
    </rPh>
    <rPh sb="10" eb="12">
      <t>ハッコウ</t>
    </rPh>
    <rPh sb="12" eb="14">
      <t>カンリ</t>
    </rPh>
    <rPh sb="19" eb="21">
      <t>リヨウ</t>
    </rPh>
    <rPh sb="21" eb="23">
      <t>キカン</t>
    </rPh>
    <rPh sb="23" eb="24">
      <t>スウ</t>
    </rPh>
    <rPh sb="25" eb="27">
      <t>ネンネン</t>
    </rPh>
    <rPh sb="27" eb="29">
      <t>ゾウカ</t>
    </rPh>
    <rPh sb="34" eb="36">
      <t>ミコ</t>
    </rPh>
    <rPh sb="38" eb="39">
      <t>ア</t>
    </rPh>
    <rPh sb="44" eb="45">
      <t>カンガ</t>
    </rPh>
    <phoneticPr fontId="6"/>
  </si>
  <si>
    <t>引き続き、マイナンバーカードによる国家公務員身分証の普及・利活用の促進、発行業務および発行システムの共通化による運用コスト削減の実現を目指す。</t>
    <rPh sb="0" eb="1">
      <t>ヒ</t>
    </rPh>
    <rPh sb="2" eb="3">
      <t>ツヅ</t>
    </rPh>
    <rPh sb="67" eb="69">
      <t>メザ</t>
    </rPh>
    <phoneticPr fontId="6"/>
  </si>
  <si>
    <t>-</t>
    <phoneticPr fontId="6"/>
  </si>
  <si>
    <t>落札率については、予定価格が類推される恐れがあることから非公表としている。</t>
  </si>
  <si>
    <t>-</t>
    <phoneticPr fontId="6"/>
  </si>
  <si>
    <t>点検対象外</t>
    <rPh sb="0" eb="2">
      <t>テンケン</t>
    </rPh>
    <rPh sb="2" eb="4">
      <t>タイショウ</t>
    </rPh>
    <rPh sb="4" eb="5">
      <t>ガイ</t>
    </rPh>
    <phoneticPr fontId="6"/>
  </si>
  <si>
    <t>次年度予算計上省庁において、適切な執行に努めるとともに効率的に執行した実績を、引き続き概算要求に反映させること。</t>
    <phoneticPr fontId="6"/>
  </si>
  <si>
    <t>終了予定</t>
  </si>
  <si>
    <t>デジタル庁（R3.9～）において、引き続き、適切な執行に努める。</t>
    <phoneticPr fontId="6"/>
  </si>
  <si>
    <t>「『日本再興戦略』改訂2015」(平成27年6月30日閣議決定)および「世界最先端IT国家創造宣言」(平成27年6月30日閣議決定)においてマイナンバーカードの普及・利活用の促進のため「2016年1月から国家公務員身分証との一体化を進め」るものとして位置づけられた。本事業では、全ての府省でマイナンバーカードによる国家公務員身分証の発行を可能とし、普及・利活用を促進するとともに、発行業務および発行システムの共通化による運用コスト削減を実現する。</t>
    <rPh sb="133" eb="134">
      <t>ホン</t>
    </rPh>
    <rPh sb="134" eb="136">
      <t>ジギョウ</t>
    </rPh>
    <rPh sb="174" eb="176">
      <t>フキュウ</t>
    </rPh>
    <rPh sb="177" eb="180">
      <t>リカツヨウ</t>
    </rPh>
    <rPh sb="181" eb="183">
      <t>ソクシン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</si>
</sst>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9">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721">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4" fillId="0" borderId="10" xfId="0" applyFont="1" applyBorder="1">
      <alignment vertical="center"/>
    </xf>
    <xf numFmtId="0" fontId="24" fillId="0" borderId="0" xfId="0" applyFont="1">
      <alignment vertical="center"/>
    </xf>
    <xf numFmtId="0" fontId="27" fillId="0" borderId="10" xfId="0" applyFont="1" applyBorder="1" applyAlignment="1">
      <alignment horizontal="justify" vertical="center" wrapText="1"/>
    </xf>
    <xf numFmtId="0" fontId="25" fillId="0" borderId="10" xfId="0" applyFont="1" applyBorder="1" applyAlignment="1" applyProtection="1">
      <alignment horizontal="center" vertical="center"/>
      <protection locked="0"/>
    </xf>
    <xf numFmtId="0" fontId="0" fillId="0" borderId="0" xfId="0" applyAlignment="1">
      <alignment horizontal="center" vertical="center"/>
    </xf>
    <xf numFmtId="0" fontId="24" fillId="0" borderId="10" xfId="0" applyFont="1" applyBorder="1" applyAlignment="1" applyProtection="1">
      <alignment horizontal="center" vertical="center"/>
      <protection locked="0"/>
    </xf>
    <xf numFmtId="0" fontId="24" fillId="0" borderId="10"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4" fillId="5" borderId="75" xfId="0" applyFont="1" applyFill="1" applyBorder="1" applyAlignment="1">
      <alignment horizontal="center" vertical="center"/>
    </xf>
    <xf numFmtId="0" fontId="4" fillId="5" borderId="97" xfId="0" applyFont="1" applyFill="1" applyBorder="1" applyAlignment="1">
      <alignment horizontal="center"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25" fillId="7" borderId="10" xfId="0" applyFont="1" applyFill="1" applyBorder="1" applyAlignment="1">
      <alignment horizontal="center" vertical="center"/>
    </xf>
    <xf numFmtId="0" fontId="24" fillId="7" borderId="10" xfId="0" applyFont="1" applyFill="1" applyBorder="1" applyAlignment="1">
      <alignment horizontal="center" vertical="center"/>
    </xf>
    <xf numFmtId="0" fontId="27" fillId="7" borderId="10" xfId="0" applyFont="1" applyFill="1" applyBorder="1" applyAlignment="1">
      <alignment horizontal="center" vertical="center" wrapText="1"/>
    </xf>
    <xf numFmtId="0" fontId="0" fillId="3" borderId="0" xfId="0" applyFill="1">
      <alignment vertical="center"/>
    </xf>
    <xf numFmtId="0" fontId="24" fillId="3" borderId="10"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0" xfId="0" applyFont="1" applyFill="1">
      <alignment vertical="center"/>
    </xf>
    <xf numFmtId="0" fontId="28" fillId="3" borderId="10" xfId="0" applyFont="1" applyFill="1" applyBorder="1">
      <alignment vertical="center"/>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6" fillId="3" borderId="40" xfId="0" applyFont="1" applyFill="1" applyBorder="1">
      <alignment vertical="center"/>
    </xf>
    <xf numFmtId="0" fontId="0" fillId="5" borderId="10" xfId="0" applyFont="1" applyFill="1" applyBorder="1" applyAlignment="1" applyProtection="1">
      <alignment horizontal="center" vertical="center"/>
      <protection locked="0"/>
    </xf>
    <xf numFmtId="0" fontId="21" fillId="5" borderId="13" xfId="0" applyFont="1" applyFill="1" applyBorder="1" applyAlignment="1" applyProtection="1">
      <alignment horizontal="center" vertical="center" wrapText="1"/>
    </xf>
    <xf numFmtId="178" fontId="21" fillId="5" borderId="93" xfId="0" applyNumberFormat="1" applyFont="1" applyFill="1" applyBorder="1" applyAlignment="1" applyProtection="1">
      <alignment vertical="center" wrapText="1"/>
      <protection locked="0"/>
    </xf>
    <xf numFmtId="0" fontId="21" fillId="5" borderId="19" xfId="0" applyFont="1" applyFill="1" applyBorder="1" applyAlignment="1" applyProtection="1">
      <alignment horizontal="center" vertical="center" wrapText="1"/>
    </xf>
    <xf numFmtId="178" fontId="21" fillId="5" borderId="106"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0" xfId="0" applyFont="1" applyFill="1" applyBorder="1" applyAlignment="1">
      <alignment horizontal="justify" vertical="center" wrapText="1"/>
    </xf>
    <xf numFmtId="0" fontId="25" fillId="0" borderId="40" xfId="0" applyFont="1" applyBorder="1" applyAlignment="1" applyProtection="1">
      <alignment horizontal="center" vertical="center"/>
      <protection locked="0"/>
    </xf>
    <xf numFmtId="0" fontId="24" fillId="0" borderId="40" xfId="0" applyFont="1" applyFill="1" applyBorder="1">
      <alignment vertical="center"/>
    </xf>
    <xf numFmtId="0" fontId="0" fillId="0" borderId="0" xfId="0" applyAlignment="1">
      <alignment horizontal="right" vertical="center"/>
    </xf>
    <xf numFmtId="0" fontId="6" fillId="3" borderId="25" xfId="0" applyFont="1" applyFill="1" applyBorder="1">
      <alignment vertical="center"/>
    </xf>
    <xf numFmtId="0" fontId="6" fillId="3" borderId="25" xfId="0" applyFont="1" applyFill="1" applyBorder="1" applyAlignment="1">
      <alignment vertical="center" wrapText="1"/>
    </xf>
    <xf numFmtId="0" fontId="31"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4" xfId="0" applyFont="1" applyFill="1" applyBorder="1" applyAlignment="1" applyProtection="1">
      <alignment horizontal="center" vertical="center" wrapText="1"/>
    </xf>
    <xf numFmtId="0" fontId="6" fillId="3" borderId="10" xfId="0" applyFont="1" applyFill="1" applyBorder="1" applyAlignment="1">
      <alignment horizontal="left" vertical="center"/>
    </xf>
    <xf numFmtId="0" fontId="0" fillId="5" borderId="131" xfId="0" applyFont="1" applyFill="1" applyBorder="1" applyAlignment="1" applyProtection="1">
      <alignment horizontal="center" vertical="center"/>
      <protection locked="0"/>
    </xf>
    <xf numFmtId="178" fontId="24" fillId="0" borderId="33" xfId="0" applyNumberFormat="1" applyFont="1" applyFill="1" applyBorder="1" applyAlignment="1" applyProtection="1">
      <alignment horizontal="center" vertical="center" wrapText="1"/>
      <protection locked="0"/>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6" fillId="3" borderId="136" xfId="0" applyFont="1" applyFill="1" applyBorder="1" applyAlignment="1">
      <alignment horizontal="center" vertical="center" textRotation="255" wrapText="1"/>
    </xf>
    <xf numFmtId="0" fontId="16" fillId="3" borderId="135" xfId="0" applyFont="1" applyFill="1" applyBorder="1" applyAlignment="1">
      <alignment horizontal="center" vertical="center" textRotation="255" wrapText="1"/>
    </xf>
    <xf numFmtId="0" fontId="16" fillId="3" borderId="62" xfId="0" applyFont="1" applyFill="1" applyBorder="1" applyAlignment="1">
      <alignment horizontal="center" vertical="center" textRotation="255" wrapText="1"/>
    </xf>
    <xf numFmtId="0" fontId="16" fillId="3" borderId="88" xfId="0" applyFont="1" applyFill="1" applyBorder="1" applyAlignment="1">
      <alignment horizontal="center" vertical="center" textRotation="255" wrapText="1"/>
    </xf>
    <xf numFmtId="0" fontId="16" fillId="3" borderId="80" xfId="0" applyFont="1" applyFill="1" applyBorder="1" applyAlignment="1">
      <alignment horizontal="center" vertical="center" textRotation="255" wrapText="1"/>
    </xf>
    <xf numFmtId="0" fontId="16" fillId="3" borderId="3" xfId="0" applyFont="1" applyFill="1" applyBorder="1" applyAlignment="1">
      <alignment horizontal="center" vertical="center" textRotation="255" wrapText="1"/>
    </xf>
    <xf numFmtId="0" fontId="21" fillId="5" borderId="73" xfId="0" applyFont="1" applyFill="1" applyBorder="1" applyAlignment="1" applyProtection="1">
      <alignment horizontal="left" vertical="center" wrapText="1"/>
      <protection locked="0"/>
    </xf>
    <xf numFmtId="0" fontId="21" fillId="5" borderId="19" xfId="0" applyFont="1" applyFill="1" applyBorder="1" applyAlignment="1" applyProtection="1">
      <alignment horizontal="left" vertical="center" wrapText="1"/>
      <protection locked="0"/>
    </xf>
    <xf numFmtId="0" fontId="21" fillId="5" borderId="66" xfId="0" applyFont="1" applyFill="1" applyBorder="1" applyAlignment="1" applyProtection="1">
      <alignment horizontal="left" vertical="center" wrapText="1"/>
      <protection locked="0"/>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0" fillId="5" borderId="95" xfId="0" applyFont="1" applyFill="1" applyBorder="1" applyAlignment="1">
      <alignment horizontal="center" vertical="center"/>
    </xf>
    <xf numFmtId="0" fontId="0" fillId="5" borderId="75" xfId="0" applyFont="1" applyFill="1" applyBorder="1" applyAlignment="1">
      <alignment horizontal="center" vertical="center"/>
    </xf>
    <xf numFmtId="0" fontId="21" fillId="5" borderId="107" xfId="0" applyFont="1" applyFill="1" applyBorder="1" applyAlignment="1" applyProtection="1">
      <alignment horizontal="right" vertical="center" wrapText="1"/>
      <protection locked="0"/>
    </xf>
    <xf numFmtId="0" fontId="21" fillId="5" borderId="13" xfId="0" applyFont="1" applyFill="1" applyBorder="1" applyAlignment="1" applyProtection="1">
      <alignment horizontal="right" vertical="center" wrapText="1"/>
      <protection locked="0"/>
    </xf>
    <xf numFmtId="0" fontId="21" fillId="5" borderId="73" xfId="0" applyFont="1" applyFill="1" applyBorder="1" applyAlignment="1" applyProtection="1">
      <alignment horizontal="right" vertical="center" wrapText="1"/>
      <protection locked="0"/>
    </xf>
    <xf numFmtId="0" fontId="21" fillId="5" borderId="19" xfId="0" applyFont="1" applyFill="1" applyBorder="1" applyAlignment="1" applyProtection="1">
      <alignment horizontal="right" vertical="center" wrapText="1"/>
      <protection locked="0"/>
    </xf>
    <xf numFmtId="179" fontId="21" fillId="5" borderId="13" xfId="0" applyNumberFormat="1" applyFont="1" applyFill="1" applyBorder="1" applyAlignment="1" applyProtection="1">
      <alignment horizontal="center" vertical="center" wrapText="1"/>
      <protection locked="0"/>
    </xf>
    <xf numFmtId="179" fontId="21" fillId="5" borderId="19" xfId="0" applyNumberFormat="1" applyFont="1" applyFill="1" applyBorder="1" applyAlignment="1" applyProtection="1">
      <alignment horizontal="center" vertical="center" wrapText="1"/>
      <protection locked="0"/>
    </xf>
    <xf numFmtId="0" fontId="21" fillId="5" borderId="71" xfId="0" applyFont="1" applyFill="1" applyBorder="1" applyAlignment="1" applyProtection="1">
      <alignment horizontal="center" vertical="center" wrapText="1"/>
      <protection locked="0"/>
    </xf>
    <xf numFmtId="0" fontId="21" fillId="5" borderId="13" xfId="0" applyFont="1" applyFill="1" applyBorder="1" applyAlignment="1" applyProtection="1">
      <alignment horizontal="center" vertical="center" wrapText="1"/>
      <protection locked="0"/>
    </xf>
    <xf numFmtId="0" fontId="21" fillId="5" borderId="93" xfId="0" applyFont="1" applyFill="1" applyBorder="1" applyAlignment="1" applyProtection="1">
      <alignment horizontal="center" vertical="center" wrapText="1"/>
      <protection locked="0"/>
    </xf>
    <xf numFmtId="0" fontId="21" fillId="5" borderId="107"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71" xfId="0" applyFont="1" applyFill="1" applyBorder="1" applyAlignment="1">
      <alignment horizontal="center" vertical="center" wrapText="1"/>
    </xf>
    <xf numFmtId="0" fontId="21" fillId="5" borderId="93" xfId="0" applyFont="1" applyFill="1" applyBorder="1" applyAlignment="1">
      <alignment horizontal="center" vertical="center" wrapText="1"/>
    </xf>
    <xf numFmtId="0" fontId="21" fillId="5" borderId="107" xfId="0" applyFont="1" applyFill="1" applyBorder="1" applyAlignment="1" applyProtection="1">
      <alignment horizontal="left" vertical="center" wrapText="1"/>
      <protection locked="0"/>
    </xf>
    <xf numFmtId="0" fontId="21" fillId="5" borderId="13" xfId="0" applyFont="1" applyFill="1" applyBorder="1" applyAlignment="1" applyProtection="1">
      <alignment horizontal="left" vertical="center" wrapText="1"/>
      <protection locked="0"/>
    </xf>
    <xf numFmtId="0" fontId="21" fillId="5" borderId="14" xfId="0"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49" fontId="0" fillId="0" borderId="10" xfId="0" applyNumberFormat="1" applyFont="1" applyFill="1" applyBorder="1" applyAlignment="1" applyProtection="1">
      <alignment horizontal="center" vertical="center" shrinkToFit="1"/>
      <protection locked="0"/>
    </xf>
    <xf numFmtId="49" fontId="0" fillId="0" borderId="123" xfId="0" applyNumberFormat="1" applyFont="1" applyFill="1" applyBorder="1" applyAlignment="1" applyProtection="1">
      <alignment horizontal="center" vertical="center" shrinkToFit="1"/>
      <protection locked="0"/>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33" xfId="0" applyFont="1" applyFill="1" applyBorder="1" applyAlignment="1">
      <alignment horizontal="center" vertical="center" shrinkToFit="1"/>
    </xf>
    <xf numFmtId="0" fontId="29" fillId="2" borderId="89"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2" fillId="2" borderId="85" xfId="0" applyFont="1" applyFill="1" applyBorder="1" applyAlignment="1">
      <alignment horizontal="center" vertical="center" wrapText="1"/>
    </xf>
    <xf numFmtId="0" fontId="12" fillId="2" borderId="49" xfId="0" applyFont="1" applyFill="1" applyBorder="1" applyAlignment="1">
      <alignment horizontal="center" vertical="center"/>
    </xf>
    <xf numFmtId="0" fontId="12" fillId="2" borderId="84" xfId="0" applyFont="1" applyFill="1" applyBorder="1" applyAlignment="1">
      <alignment horizontal="center" vertical="center"/>
    </xf>
    <xf numFmtId="0" fontId="12" fillId="2" borderId="50" xfId="0" applyFont="1" applyFill="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3" borderId="136"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5" xfId="0" applyFont="1" applyFill="1" applyBorder="1" applyAlignment="1">
      <alignment horizontal="center" vertical="center"/>
    </xf>
    <xf numFmtId="0" fontId="0" fillId="6" borderId="138"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17"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10"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0" borderId="52"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12" fillId="5" borderId="26" xfId="0" applyFont="1" applyFill="1" applyBorder="1" applyAlignment="1" applyProtection="1">
      <alignment horizontal="left" vertical="center" wrapText="1"/>
      <protection locked="0"/>
    </xf>
    <xf numFmtId="0" fontId="12" fillId="5" borderId="27" xfId="0" applyFont="1" applyFill="1" applyBorder="1" applyAlignment="1" applyProtection="1">
      <alignment horizontal="left" vertical="center" wrapText="1"/>
      <protection locked="0"/>
    </xf>
    <xf numFmtId="0" fontId="12" fillId="5" borderId="28" xfId="0" applyFont="1" applyFill="1" applyBorder="1" applyAlignment="1" applyProtection="1">
      <alignment horizontal="left" vertical="center" wrapText="1"/>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0" fontId="0" fillId="3" borderId="40" xfId="0" applyFont="1" applyFill="1" applyBorder="1" applyAlignment="1">
      <alignment horizontal="center" vertical="center" wrapText="1"/>
    </xf>
    <xf numFmtId="0" fontId="0" fillId="3" borderId="61" xfId="0" applyFont="1" applyFill="1" applyBorder="1" applyAlignment="1">
      <alignment horizontal="center" vertical="center" wrapText="1"/>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12" fillId="3" borderId="39"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122" xfId="0" applyFont="1" applyFill="1" applyBorder="1" applyAlignment="1">
      <alignment horizontal="center" vertical="center"/>
    </xf>
    <xf numFmtId="0" fontId="0" fillId="3" borderId="15" xfId="0" applyFont="1" applyFill="1" applyBorder="1" applyAlignment="1">
      <alignment horizontal="center" vertical="center"/>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20" fillId="0" borderId="83" xfId="0" applyFont="1" applyFill="1" applyBorder="1" applyAlignment="1" applyProtection="1">
      <alignment horizontal="center" vertical="center" wrapText="1"/>
      <protection locked="0"/>
    </xf>
    <xf numFmtId="0" fontId="20" fillId="0" borderId="49" xfId="0" applyFont="1" applyBorder="1" applyAlignment="1" applyProtection="1">
      <alignment horizontal="center" vertical="center" wrapText="1"/>
      <protection locked="0"/>
    </xf>
    <xf numFmtId="0" fontId="20" fillId="0" borderId="84" xfId="0" applyFont="1" applyBorder="1" applyAlignment="1" applyProtection="1">
      <alignment horizontal="center" vertical="center" wrapText="1"/>
      <protection locked="0"/>
    </xf>
    <xf numFmtId="0" fontId="0" fillId="0" borderId="71"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0" fillId="3" borderId="10" xfId="0" applyFont="1" applyFill="1" applyBorder="1" applyAlignment="1">
      <alignment horizontal="center" vertical="center"/>
    </xf>
    <xf numFmtId="49" fontId="21" fillId="0" borderId="23"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33" xfId="0" applyNumberFormat="1" applyFont="1" applyFill="1" applyBorder="1" applyAlignment="1" applyProtection="1">
      <alignment horizontal="left" vertical="center" wrapText="1"/>
      <protection locked="0"/>
    </xf>
    <xf numFmtId="0" fontId="24" fillId="0" borderId="24" xfId="0" applyFont="1" applyFill="1" applyBorder="1" applyAlignment="1" applyProtection="1">
      <alignment horizontal="center" vertical="center" wrapText="1"/>
      <protection locked="0"/>
    </xf>
    <xf numFmtId="179" fontId="24" fillId="0" borderId="24" xfId="0" applyNumberFormat="1" applyFont="1" applyFill="1" applyBorder="1" applyAlignment="1" applyProtection="1">
      <alignment horizontal="center" vertical="center" wrapText="1"/>
      <protection locked="0"/>
    </xf>
    <xf numFmtId="0" fontId="13" fillId="0" borderId="32" xfId="1" applyFont="1" applyFill="1" applyBorder="1" applyAlignment="1" applyProtection="1">
      <alignment horizontal="left" vertical="center" wrapText="1" shrinkToFit="1"/>
    </xf>
    <xf numFmtId="0" fontId="13" fillId="0" borderId="24" xfId="1" applyFont="1" applyFill="1" applyBorder="1" applyAlignment="1" applyProtection="1">
      <alignment horizontal="left" vertical="center" wrapText="1" shrinkToFit="1"/>
    </xf>
    <xf numFmtId="0" fontId="13" fillId="0" borderId="33" xfId="1" applyFont="1" applyFill="1" applyBorder="1" applyAlignment="1" applyProtection="1">
      <alignment horizontal="left" vertical="center" wrapText="1" shrinkToFit="1"/>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14"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17"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24" fillId="0" borderId="23" xfId="0" applyFont="1" applyFill="1" applyBorder="1" applyAlignment="1" applyProtection="1">
      <alignment vertical="center" wrapText="1"/>
      <protection locked="0"/>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0" fontId="0" fillId="2" borderId="129" xfId="0" applyFont="1" applyFill="1" applyBorder="1" applyAlignment="1">
      <alignment horizontal="center" vertical="center"/>
    </xf>
    <xf numFmtId="0" fontId="14" fillId="2" borderId="46" xfId="3" applyFont="1" applyFill="1" applyBorder="1" applyAlignment="1" applyProtection="1">
      <alignment horizontal="center" vertical="center" wrapText="1" shrinkToFit="1"/>
    </xf>
    <xf numFmtId="0" fontId="14" fillId="2" borderId="16" xfId="3" applyFont="1" applyFill="1" applyBorder="1" applyAlignment="1" applyProtection="1">
      <alignment horizontal="center" vertical="center" wrapText="1" shrinkToFit="1"/>
    </xf>
    <xf numFmtId="0" fontId="14"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4" fillId="3" borderId="80" xfId="0" applyFont="1" applyFill="1" applyBorder="1" applyAlignment="1">
      <alignment horizontal="center" vertical="center" wrapText="1"/>
    </xf>
    <xf numFmtId="0" fontId="14" fillId="3" borderId="81" xfId="0" applyFont="1" applyFill="1" applyBorder="1" applyAlignment="1">
      <alignment horizontal="center" vertical="center" wrapText="1"/>
    </xf>
    <xf numFmtId="0" fontId="14" fillId="3" borderId="8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47" xfId="0" applyFont="1" applyFill="1" applyBorder="1" applyAlignment="1">
      <alignment horizontal="center" vertical="center" wrapText="1"/>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2" fillId="0" borderId="39" xfId="0" applyFont="1" applyBorder="1" applyAlignment="1">
      <alignment horizontal="center" vertical="center" wrapText="1"/>
    </xf>
    <xf numFmtId="0" fontId="12" fillId="0" borderId="40" xfId="0" applyFont="1" applyBorder="1" applyAlignment="1">
      <alignment horizontal="center" vertical="center"/>
    </xf>
    <xf numFmtId="0" fontId="12" fillId="0" borderId="61" xfId="0" applyFont="1" applyBorder="1" applyAlignment="1">
      <alignment horizontal="center" vertical="center"/>
    </xf>
    <xf numFmtId="0" fontId="0" fillId="5" borderId="92" xfId="0" applyFont="1" applyFill="1" applyBorder="1" applyAlignment="1" applyProtection="1">
      <alignment horizontal="center" vertical="center"/>
      <protection locked="0"/>
    </xf>
    <xf numFmtId="0" fontId="14"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shrinkToFi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4" xfId="0" applyFont="1" applyFill="1" applyBorder="1" applyAlignment="1">
      <alignment vertical="center"/>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7" fontId="0" fillId="0" borderId="117" xfId="0" applyNumberFormat="1" applyFont="1" applyFill="1" applyBorder="1" applyAlignment="1" applyProtection="1">
      <alignment horizontal="right" vertical="center"/>
      <protection locked="0"/>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10" xfId="0" applyFont="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7"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14" fillId="4" borderId="43" xfId="0" applyFont="1" applyFill="1" applyBorder="1" applyAlignment="1">
      <alignment horizontal="center" vertical="center" wrapText="1"/>
    </xf>
    <xf numFmtId="0" fontId="14" fillId="4" borderId="40" xfId="0" applyFont="1" applyFill="1" applyBorder="1" applyAlignment="1">
      <alignment horizontal="center" vertical="center" wrapText="1"/>
    </xf>
    <xf numFmtId="0" fontId="14" fillId="4" borderId="44"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2" borderId="10" xfId="0" applyFont="1" applyFill="1" applyBorder="1" applyAlignment="1">
      <alignment horizontal="center" vertical="center"/>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12" fillId="0" borderId="69" xfId="0" applyFont="1" applyBorder="1" applyAlignment="1" applyProtection="1">
      <alignment horizontal="left" vertical="center" wrapText="1"/>
      <protection locked="0"/>
    </xf>
    <xf numFmtId="0" fontId="4" fillId="0" borderId="70" xfId="0" applyFont="1" applyBorder="1" applyAlignment="1" applyProtection="1">
      <alignment horizontal="left" vertical="center"/>
      <protection locked="0"/>
    </xf>
    <xf numFmtId="0" fontId="4" fillId="0" borderId="92" xfId="0" applyFont="1" applyBorder="1" applyAlignment="1" applyProtection="1">
      <alignment horizontal="left" vertical="center"/>
      <protection locked="0"/>
    </xf>
    <xf numFmtId="0" fontId="0" fillId="0" borderId="39" xfId="0" applyFont="1" applyFill="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4" fillId="0" borderId="70" xfId="0" applyFont="1" applyBorder="1" applyAlignment="1" applyProtection="1">
      <alignment horizontal="left" vertical="center" wrapText="1"/>
      <protection locked="0"/>
    </xf>
    <xf numFmtId="0" fontId="4" fillId="0" borderId="92" xfId="0" applyFont="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14" fillId="2" borderId="80" xfId="0" applyFont="1" applyFill="1" applyBorder="1" applyAlignment="1">
      <alignment horizontal="center" vertical="center" wrapText="1"/>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4" fillId="0" borderId="75" xfId="0" applyFont="1" applyBorder="1" applyAlignment="1" applyProtection="1">
      <alignment horizontal="left" vertical="center" wrapText="1"/>
      <protection locked="0"/>
    </xf>
    <xf numFmtId="0" fontId="4" fillId="0" borderId="97" xfId="0" applyFont="1" applyBorder="1" applyAlignment="1" applyProtection="1">
      <alignment horizontal="left" vertical="center" wrapText="1"/>
      <protection locked="0"/>
    </xf>
    <xf numFmtId="0" fontId="14" fillId="2" borderId="43" xfId="0" applyFont="1" applyFill="1" applyBorder="1" applyAlignment="1">
      <alignment horizontal="center" vertical="center" textRotation="255" wrapText="1"/>
    </xf>
    <xf numFmtId="0" fontId="14" fillId="2" borderId="40"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4"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15"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10"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2"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10"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1" fillId="6" borderId="43" xfId="3" applyFont="1" applyFill="1" applyBorder="1" applyAlignment="1" applyProtection="1">
      <alignment horizontal="center" vertical="center" wrapText="1" shrinkToFit="1"/>
    </xf>
    <xf numFmtId="0" fontId="11" fillId="6" borderId="40" xfId="3" applyFont="1" applyFill="1" applyBorder="1" applyAlignment="1" applyProtection="1">
      <alignment horizontal="center" vertical="center" wrapText="1" shrinkToFit="1"/>
    </xf>
    <xf numFmtId="0" fontId="11"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0"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3" fillId="0" borderId="39" xfId="2" applyFont="1" applyFill="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61" xfId="2" applyFont="1" applyFill="1" applyBorder="1" applyAlignment="1" applyProtection="1">
      <alignment horizontal="left" vertical="center" wrapText="1" shrinkToFit="1"/>
      <protection locked="0"/>
    </xf>
    <xf numFmtId="0" fontId="10" fillId="2" borderId="48" xfId="3" applyFont="1" applyFill="1" applyBorder="1" applyAlignment="1" applyProtection="1">
      <alignment horizontal="center" vertical="center"/>
    </xf>
    <xf numFmtId="0" fontId="10" fillId="2" borderId="49" xfId="3" applyFont="1" applyFill="1" applyBorder="1" applyAlignment="1" applyProtection="1">
      <alignment horizontal="center" vertical="center"/>
    </xf>
    <xf numFmtId="0" fontId="14" fillId="2" borderId="31" xfId="3" applyFont="1" applyFill="1" applyBorder="1" applyAlignment="1" applyProtection="1">
      <alignment horizontal="center" vertical="center"/>
    </xf>
    <xf numFmtId="0" fontId="14" fillId="2" borderId="24" xfId="3" applyFont="1" applyFill="1" applyBorder="1" applyAlignment="1" applyProtection="1">
      <alignment horizontal="center" vertical="center"/>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12" fillId="5" borderId="62" xfId="0" applyFont="1" applyFill="1" applyBorder="1" applyAlignment="1" applyProtection="1">
      <alignment horizontal="left" vertical="center" wrapText="1"/>
      <protection locked="0"/>
    </xf>
    <xf numFmtId="0" fontId="12" fillId="5" borderId="0" xfId="0" applyFont="1" applyFill="1" applyBorder="1" applyAlignment="1" applyProtection="1">
      <alignment horizontal="left" vertical="center" wrapText="1"/>
      <protection locked="0"/>
    </xf>
    <xf numFmtId="0" fontId="12" fillId="5" borderId="2"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3"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6" fillId="3" borderId="10" xfId="0" applyFont="1" applyFill="1" applyBorder="1" applyAlignment="1">
      <alignment horizontal="center" vertical="center" textRotation="255" wrapText="1"/>
    </xf>
    <xf numFmtId="0" fontId="16" fillId="3" borderId="35" xfId="0" applyFont="1" applyFill="1" applyBorder="1" applyAlignment="1">
      <alignment horizontal="center" vertical="center" textRotation="255" wrapText="1"/>
    </xf>
    <xf numFmtId="0" fontId="0" fillId="0" borderId="98" xfId="0" applyFont="1" applyFill="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8" fillId="2" borderId="46"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8" fillId="2" borderId="48"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2" fillId="2" borderId="23" xfId="0" applyFont="1" applyFill="1" applyBorder="1" applyAlignment="1">
      <alignment horizontal="center" vertical="center" wrapText="1" shrinkToFit="1"/>
    </xf>
    <xf numFmtId="0" fontId="22" fillId="2" borderId="24" xfId="0" applyFont="1" applyFill="1" applyBorder="1" applyAlignment="1">
      <alignment horizontal="center" vertical="center" shrinkToFit="1"/>
    </xf>
    <xf numFmtId="0" fontId="22" fillId="2" borderId="25" xfId="0" applyFont="1" applyFill="1" applyBorder="1" applyAlignment="1">
      <alignment horizontal="center" vertical="center" shrinkToFit="1"/>
    </xf>
    <xf numFmtId="0" fontId="14"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29" xfId="0" applyNumberFormat="1" applyFont="1" applyFill="1" applyBorder="1" applyAlignment="1" applyProtection="1">
      <alignment horizontal="center" vertical="center"/>
      <protection locked="0"/>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6" xfId="0" applyFont="1" applyFill="1" applyBorder="1" applyAlignment="1">
      <alignment horizontal="center" vertical="center"/>
    </xf>
    <xf numFmtId="0" fontId="0" fillId="6" borderId="15"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14" fillId="2" borderId="128" xfId="0" applyFont="1" applyFill="1" applyBorder="1" applyAlignment="1">
      <alignment horizontal="center" vertical="center" wrapText="1"/>
    </xf>
    <xf numFmtId="0" fontId="14" fillId="2" borderId="129" xfId="0" applyFont="1" applyFill="1" applyBorder="1" applyAlignment="1">
      <alignment horizontal="center" vertical="center"/>
    </xf>
    <xf numFmtId="0" fontId="14" fillId="2" borderId="140" xfId="0" applyFont="1" applyFill="1" applyBorder="1" applyAlignment="1">
      <alignment horizontal="center" vertical="center"/>
    </xf>
    <xf numFmtId="0" fontId="14" fillId="2" borderId="34" xfId="0" applyFont="1" applyFill="1" applyBorder="1" applyAlignment="1">
      <alignment horizontal="center" vertical="center" wrapText="1"/>
    </xf>
    <xf numFmtId="0" fontId="14" fillId="2" borderId="10"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13" fillId="2" borderId="89" xfId="3" applyFont="1" applyFill="1" applyBorder="1" applyAlignment="1" applyProtection="1">
      <alignment horizontal="center" vertical="center" wrapText="1"/>
    </xf>
    <xf numFmtId="0" fontId="13" fillId="2" borderId="10" xfId="3" applyFont="1" applyFill="1" applyBorder="1" applyAlignment="1" applyProtection="1">
      <alignment horizontal="center" vertical="center" wrapText="1"/>
    </xf>
    <xf numFmtId="0" fontId="20"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7" xfId="0" applyFont="1" applyFill="1" applyBorder="1" applyAlignment="1">
      <alignment horizontal="center" vertical="center"/>
    </xf>
    <xf numFmtId="0" fontId="12" fillId="0" borderId="41" xfId="0" applyFont="1" applyBorder="1" applyAlignment="1">
      <alignment horizontal="center" vertical="center"/>
    </xf>
    <xf numFmtId="0" fontId="14"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120" xfId="0" applyNumberFormat="1" applyFont="1" applyFill="1" applyBorder="1" applyAlignment="1" applyProtection="1">
      <alignment horizontal="right" vertical="center"/>
      <protection locked="0"/>
    </xf>
    <xf numFmtId="0" fontId="0" fillId="5" borderId="37" xfId="0" applyFont="1" applyFill="1" applyBorder="1" applyAlignment="1">
      <alignment horizontal="center" vertical="center"/>
    </xf>
    <xf numFmtId="0" fontId="16" fillId="3" borderId="39" xfId="0" applyFont="1" applyFill="1" applyBorder="1" applyAlignment="1">
      <alignment horizontal="center" vertical="center" textRotation="255" wrapText="1"/>
    </xf>
    <xf numFmtId="0" fontId="16" fillId="3" borderId="41" xfId="0" applyFont="1" applyFill="1" applyBorder="1" applyAlignment="1">
      <alignment horizontal="center" vertical="center" textRotation="255" wrapText="1"/>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0" borderId="72" xfId="0" applyFont="1" applyFill="1" applyBorder="1" applyAlignment="1">
      <alignment horizontal="center" vertical="center"/>
    </xf>
    <xf numFmtId="0" fontId="0" fillId="3" borderId="30" xfId="0" applyFont="1" applyFill="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4" xfId="0" applyFont="1" applyFill="1" applyBorder="1" applyAlignment="1">
      <alignment vertical="center" wrapText="1"/>
    </xf>
    <xf numFmtId="0" fontId="0" fillId="5" borderId="104" xfId="0" applyFont="1" applyFill="1" applyBorder="1" applyAlignment="1">
      <alignment vertical="center" wrapText="1"/>
    </xf>
    <xf numFmtId="0" fontId="0" fillId="5" borderId="126"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12" fillId="0" borderId="70" xfId="0" applyFont="1" applyBorder="1" applyAlignment="1" applyProtection="1">
      <alignment horizontal="left" vertical="center"/>
      <protection locked="0"/>
    </xf>
    <xf numFmtId="0" fontId="12" fillId="0" borderId="92" xfId="0" applyFont="1" applyBorder="1" applyAlignment="1" applyProtection="1">
      <alignment horizontal="left" vertical="center"/>
      <protection locked="0"/>
    </xf>
    <xf numFmtId="0" fontId="0" fillId="5" borderId="7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12" fillId="5" borderId="12" xfId="0" applyFont="1" applyFill="1" applyBorder="1" applyAlignment="1" applyProtection="1">
      <alignment horizontal="left" vertical="center" wrapText="1"/>
      <protection locked="0"/>
    </xf>
    <xf numFmtId="0" fontId="12" fillId="5" borderId="13"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178" fontId="24" fillId="0" borderId="24" xfId="0" applyNumberFormat="1" applyFont="1" applyFill="1" applyBorder="1" applyAlignment="1" applyProtection="1">
      <alignment horizontal="center" vertical="center" wrapText="1"/>
      <protection locked="0"/>
    </xf>
    <xf numFmtId="178" fontId="24" fillId="0" borderId="25" xfId="0" applyNumberFormat="1" applyFont="1" applyFill="1" applyBorder="1" applyAlignment="1" applyProtection="1">
      <alignment horizontal="center" vertical="center" wrapText="1"/>
      <protection locked="0"/>
    </xf>
    <xf numFmtId="0" fontId="10" fillId="2" borderId="46" xfId="3" applyFont="1" applyFill="1" applyBorder="1" applyAlignment="1" applyProtection="1">
      <alignment horizontal="center" vertical="center" wrapText="1"/>
    </xf>
    <xf numFmtId="0" fontId="10" fillId="2" borderId="16" xfId="3" applyFont="1" applyFill="1" applyBorder="1" applyAlignment="1" applyProtection="1">
      <alignment horizontal="center" vertical="center" wrapText="1"/>
    </xf>
    <xf numFmtId="0" fontId="12" fillId="0" borderId="65" xfId="1" applyFont="1" applyFill="1" applyBorder="1" applyAlignment="1" applyProtection="1">
      <alignment horizontal="left" vertical="top" wrapText="1"/>
      <protection locked="0"/>
    </xf>
    <xf numFmtId="0" fontId="12" fillId="0" borderId="16" xfId="1" applyFont="1" applyFill="1" applyBorder="1" applyAlignment="1" applyProtection="1">
      <alignment horizontal="left" vertical="top" wrapText="1"/>
      <protection locked="0"/>
    </xf>
    <xf numFmtId="0" fontId="12" fillId="0" borderId="30" xfId="1" applyFont="1" applyFill="1" applyBorder="1" applyAlignment="1" applyProtection="1">
      <alignment horizontal="left" vertical="top" wrapText="1"/>
      <protection locked="0"/>
    </xf>
    <xf numFmtId="0" fontId="10"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12" fillId="0" borderId="32" xfId="1" applyFont="1" applyFill="1" applyBorder="1" applyAlignment="1" applyProtection="1">
      <alignment horizontal="left" vertical="top" wrapText="1"/>
      <protection locked="0"/>
    </xf>
    <xf numFmtId="0" fontId="12" fillId="0" borderId="24" xfId="1" applyFont="1" applyFill="1" applyBorder="1" applyAlignment="1" applyProtection="1">
      <alignment horizontal="left" vertical="top" wrapText="1"/>
      <protection locked="0"/>
    </xf>
    <xf numFmtId="0" fontId="12" fillId="0" borderId="33" xfId="1" applyFont="1" applyFill="1" applyBorder="1" applyAlignment="1" applyProtection="1">
      <alignment horizontal="left" vertical="top" wrapText="1"/>
      <protection locked="0"/>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0" fillId="2" borderId="31" xfId="3" applyFont="1" applyFill="1" applyBorder="1" applyAlignment="1" applyProtection="1">
      <alignment horizontal="center" vertical="center" wrapText="1"/>
    </xf>
    <xf numFmtId="0" fontId="10" fillId="2" borderId="24" xfId="3" applyFont="1" applyFill="1" applyBorder="1" applyAlignment="1" applyProtection="1">
      <alignment horizontal="center" vertical="center" wrapText="1"/>
    </xf>
    <xf numFmtId="0" fontId="10" fillId="2" borderId="42" xfId="3" applyFont="1" applyFill="1" applyBorder="1" applyAlignment="1" applyProtection="1">
      <alignment horizontal="center" vertical="center" wrapText="1"/>
    </xf>
    <xf numFmtId="0" fontId="10" fillId="2" borderId="43" xfId="3" applyFont="1" applyFill="1" applyBorder="1" applyAlignment="1" applyProtection="1">
      <alignment horizontal="center" vertical="center" wrapText="1"/>
    </xf>
    <xf numFmtId="0" fontId="10" fillId="2" borderId="4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10" fillId="0" borderId="86" xfId="3" applyFont="1" applyFill="1" applyBorder="1" applyAlignment="1" applyProtection="1">
      <alignment horizontal="center" vertical="center" wrapText="1"/>
    </xf>
    <xf numFmtId="0" fontId="10" fillId="0" borderId="87" xfId="3" applyFont="1" applyFill="1" applyBorder="1" applyAlignment="1" applyProtection="1">
      <alignment horizontal="center" vertical="center" wrapText="1"/>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13" fillId="0" borderId="72"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3" fillId="0" borderId="3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0" fontId="0" fillId="2" borderId="33" xfId="0" applyFont="1" applyFill="1" applyBorder="1" applyAlignment="1">
      <alignment horizontal="center" vertical="center"/>
    </xf>
    <xf numFmtId="0" fontId="13"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6" fillId="2" borderId="43"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67"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4" borderId="25" xfId="0" applyFont="1" applyFill="1" applyBorder="1" applyAlignment="1">
      <alignment horizontal="center" vertical="center"/>
    </xf>
    <xf numFmtId="0" fontId="4" fillId="2" borderId="10" xfId="0" applyFont="1" applyFill="1" applyBorder="1" applyAlignment="1">
      <alignment vertical="center" wrapText="1"/>
    </xf>
    <xf numFmtId="0" fontId="4" fillId="2" borderId="10" xfId="0" applyFont="1" applyFill="1" applyBorder="1" applyAlignment="1">
      <alignment horizontal="center" vertical="center"/>
    </xf>
    <xf numFmtId="177" fontId="0" fillId="0" borderId="23" xfId="0" quotePrefix="1" applyNumberFormat="1" applyFont="1" applyFill="1" applyBorder="1" applyAlignment="1" applyProtection="1">
      <alignment horizontal="center" vertical="center" shrinkToFit="1"/>
      <protection locked="0"/>
    </xf>
    <xf numFmtId="0" fontId="14" fillId="3" borderId="23" xfId="0" applyFont="1" applyFill="1" applyBorder="1" applyAlignment="1">
      <alignment horizontal="center" vertical="center" wrapText="1"/>
    </xf>
    <xf numFmtId="0" fontId="30" fillId="3" borderId="42"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0" fillId="2" borderId="10" xfId="0" applyFont="1" applyFill="1" applyBorder="1" applyAlignment="1">
      <alignment horizontal="center" vertical="center" wrapText="1"/>
    </xf>
    <xf numFmtId="0" fontId="4" fillId="0" borderId="10" xfId="0" applyFont="1" applyBorder="1" applyAlignment="1">
      <alignment horizontal="center" vertical="center"/>
    </xf>
    <xf numFmtId="0" fontId="0" fillId="3" borderId="10" xfId="0" applyFont="1" applyFill="1" applyBorder="1" applyAlignment="1">
      <alignment horizontal="center" vertical="center" wrapText="1"/>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0" fontId="14" fillId="6" borderId="74" xfId="0" applyFont="1" applyFill="1" applyBorder="1" applyAlignment="1">
      <alignment horizontal="center" vertical="center" wrapText="1"/>
    </xf>
    <xf numFmtId="0" fontId="14" fillId="6" borderId="75" xfId="0" applyFont="1" applyFill="1" applyBorder="1" applyAlignment="1">
      <alignment horizontal="center" vertical="center" wrapText="1"/>
    </xf>
    <xf numFmtId="0" fontId="14" fillId="6" borderId="96" xfId="0" applyFont="1"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182" fontId="4"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81" fontId="0" fillId="5" borderId="10" xfId="0" applyNumberFormat="1" applyFont="1" applyFill="1" applyBorder="1" applyAlignment="1" applyProtection="1">
      <alignment horizontal="center" vertical="center" wrapText="1"/>
      <protection locked="0"/>
    </xf>
    <xf numFmtId="181" fontId="4" fillId="5" borderId="10" xfId="0" applyNumberFormat="1" applyFont="1" applyFill="1" applyBorder="1" applyAlignment="1" applyProtection="1">
      <alignment horizontal="center"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12" fillId="3" borderId="10" xfId="0" applyFont="1"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12" fillId="5" borderId="10" xfId="0" applyFont="1" applyFill="1" applyBorder="1" applyAlignment="1" applyProtection="1">
      <alignment horizontal="left" vertical="center" wrapText="1"/>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65" xfId="0" applyFont="1" applyFill="1" applyBorder="1" applyAlignment="1">
      <alignment horizontal="center" vertical="center"/>
    </xf>
    <xf numFmtId="49" fontId="12" fillId="5" borderId="10" xfId="0" applyNumberFormat="1" applyFont="1" applyFill="1" applyBorder="1" applyAlignment="1" applyProtection="1">
      <alignment horizontal="left" vertical="center" wrapText="1"/>
      <protection locked="0"/>
    </xf>
    <xf numFmtId="0" fontId="18" fillId="4" borderId="48" xfId="0" applyFont="1" applyFill="1" applyBorder="1" applyAlignment="1">
      <alignment horizontal="center" vertical="center" wrapText="1"/>
    </xf>
    <xf numFmtId="0" fontId="18" fillId="4" borderId="49" xfId="0" applyFont="1" applyFill="1" applyBorder="1" applyAlignment="1">
      <alignment horizontal="center" vertical="center" wrapText="1"/>
    </xf>
    <xf numFmtId="0" fontId="18" fillId="4" borderId="50" xfId="0" applyFont="1" applyFill="1" applyBorder="1" applyAlignment="1">
      <alignment horizontal="center" vertical="center" wrapText="1"/>
    </xf>
    <xf numFmtId="0" fontId="0" fillId="3" borderId="72" xfId="0" applyFont="1" applyFill="1" applyBorder="1" applyAlignment="1">
      <alignment horizontal="center" vertical="center" wrapText="1"/>
    </xf>
    <xf numFmtId="0" fontId="4" fillId="2" borderId="10" xfId="0" applyFont="1" applyFill="1" applyBorder="1" applyAlignment="1">
      <alignment horizontal="center" vertical="center" wrapText="1"/>
    </xf>
    <xf numFmtId="178" fontId="20" fillId="0" borderId="6" xfId="0" applyNumberFormat="1" applyFont="1" applyFill="1" applyBorder="1" applyAlignment="1" applyProtection="1">
      <alignment horizontal="center" vertical="center"/>
      <protection locked="0"/>
    </xf>
    <xf numFmtId="177" fontId="0" fillId="0" borderId="33" xfId="0" applyNumberFormat="1" applyFont="1" applyFill="1" applyBorder="1" applyAlignment="1" applyProtection="1">
      <alignment horizontal="center" vertical="center" shrinkToFit="1"/>
      <protection locked="0"/>
    </xf>
    <xf numFmtId="0" fontId="5"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41" xfId="0" applyFont="1" applyFill="1" applyBorder="1" applyAlignment="1">
      <alignment horizontal="center" vertical="center"/>
    </xf>
    <xf numFmtId="0" fontId="0" fillId="2" borderId="122" xfId="0" applyFont="1" applyFill="1" applyBorder="1" applyAlignment="1">
      <alignment horizontal="center" vertical="center"/>
    </xf>
    <xf numFmtId="0" fontId="0" fillId="6" borderId="139" xfId="0" applyFont="1" applyFill="1" applyBorder="1" applyAlignment="1">
      <alignment horizontal="center" vertical="center"/>
    </xf>
    <xf numFmtId="0" fontId="0" fillId="5" borderId="37" xfId="0" applyFont="1" applyFill="1" applyBorder="1" applyAlignment="1" applyProtection="1">
      <alignment horizontal="center" vertical="center" wrapText="1" shrinkToFit="1"/>
      <protection locked="0"/>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3" borderId="62" xfId="0" applyFont="1" applyFill="1" applyBorder="1" applyAlignment="1">
      <alignment horizontal="center" vertical="center"/>
    </xf>
    <xf numFmtId="0" fontId="16" fillId="3" borderId="44" xfId="0" applyFont="1" applyFill="1" applyBorder="1" applyAlignment="1">
      <alignment horizontal="center" vertical="center" textRotation="255" wrapText="1"/>
    </xf>
    <xf numFmtId="0" fontId="16" fillId="3" borderId="45" xfId="0" applyFont="1" applyFill="1" applyBorder="1" applyAlignment="1">
      <alignment horizontal="center" vertical="center" textRotation="255" wrapText="1"/>
    </xf>
    <xf numFmtId="0" fontId="4" fillId="0" borderId="32" xfId="0" applyFont="1" applyBorder="1" applyAlignment="1">
      <alignment horizontal="center" vertical="center"/>
    </xf>
    <xf numFmtId="0" fontId="4" fillId="0" borderId="24" xfId="0" applyFont="1" applyBorder="1" applyAlignment="1">
      <alignment horizontal="center" vertical="center"/>
    </xf>
    <xf numFmtId="0" fontId="12" fillId="0" borderId="11"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20"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179" fontId="20" fillId="0" borderId="6"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4" fillId="3" borderId="85" xfId="0" applyFont="1" applyFill="1" applyBorder="1" applyAlignment="1">
      <alignment horizontal="center" vertical="center" wrapText="1"/>
    </xf>
    <xf numFmtId="0" fontId="14" fillId="3" borderId="137"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9" fillId="2" borderId="105" xfId="3" applyFont="1" applyFill="1" applyBorder="1" applyAlignment="1" applyProtection="1">
      <alignment horizontal="right" vertical="center"/>
    </xf>
    <xf numFmtId="0" fontId="9" fillId="2" borderId="8" xfId="3" applyFont="1" applyFill="1" applyBorder="1" applyAlignment="1" applyProtection="1">
      <alignment horizontal="right" vertical="center"/>
    </xf>
    <xf numFmtId="0" fontId="19" fillId="0" borderId="8" xfId="0" applyFont="1" applyFill="1" applyBorder="1" applyAlignment="1" applyProtection="1">
      <alignment horizontal="center" vertical="center"/>
      <protection locked="0"/>
    </xf>
    <xf numFmtId="0" fontId="14"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3" borderId="31" xfId="0" applyFont="1" applyFill="1" applyBorder="1" applyAlignment="1">
      <alignment horizontal="center" vertical="center"/>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14" fillId="6" borderId="116" xfId="0" applyFont="1" applyFill="1" applyBorder="1" applyAlignment="1">
      <alignment horizontal="center" vertical="center" wrapText="1"/>
    </xf>
    <xf numFmtId="0" fontId="14" fillId="6" borderId="122"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0" borderId="121"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0" fontId="0" fillId="5" borderId="33" xfId="0" applyFont="1" applyFill="1" applyBorder="1" applyAlignment="1">
      <alignment horizontal="center" vertical="center"/>
    </xf>
    <xf numFmtId="0" fontId="0" fillId="4" borderId="32" xfId="0" applyFont="1" applyFill="1" applyBorder="1" applyAlignment="1">
      <alignment horizontal="center" vertical="center"/>
    </xf>
    <xf numFmtId="0" fontId="24" fillId="0" borderId="23" xfId="0" applyFont="1" applyFill="1" applyBorder="1" applyAlignment="1" applyProtection="1">
      <alignment horizontal="center" vertical="center" wrapText="1"/>
      <protection locked="0"/>
    </xf>
    <xf numFmtId="49" fontId="21" fillId="0" borderId="39" xfId="0" applyNumberFormat="1" applyFont="1" applyFill="1" applyBorder="1" applyAlignment="1" applyProtection="1">
      <alignment horizontal="left" vertical="center" wrapText="1"/>
      <protection locked="0"/>
    </xf>
    <xf numFmtId="49" fontId="21" fillId="0" borderId="40" xfId="0" applyNumberFormat="1" applyFont="1" applyFill="1" applyBorder="1" applyAlignment="1" applyProtection="1">
      <alignment horizontal="left" vertical="center" wrapText="1"/>
      <protection locked="0"/>
    </xf>
    <xf numFmtId="49" fontId="21" fillId="0" borderId="41" xfId="0" applyNumberFormat="1" applyFont="1" applyFill="1" applyBorder="1" applyAlignment="1" applyProtection="1">
      <alignment horizontal="left" vertical="center" wrapText="1"/>
      <protection locked="0"/>
    </xf>
  </cellXfs>
  <cellStyles count="9">
    <cellStyle name="標準" xfId="0" builtinId="0"/>
    <cellStyle name="標準 2" xfId="4"/>
    <cellStyle name="標準 3" xfId="5"/>
    <cellStyle name="標準 3 2" xfId="6"/>
    <cellStyle name="標準 3 2 2" xfId="8"/>
    <cellStyle name="標準 3 3" xfId="7"/>
    <cellStyle name="標準_01【みんまち】（地区まちづくり推進事業）" xfId="1"/>
    <cellStyle name="標準_01【みんまち】（地区まちづくり推進事業） 2" xfId="2"/>
    <cellStyle name="標準_Sheet1" xfId="3"/>
  </cellStyles>
  <dxfs count="134">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8</xdr:col>
      <xdr:colOff>69850</xdr:colOff>
      <xdr:row>111</xdr:row>
      <xdr:rowOff>342900</xdr:rowOff>
    </xdr:from>
    <xdr:to>
      <xdr:col>15</xdr:col>
      <xdr:colOff>138375</xdr:colOff>
      <xdr:row>113</xdr:row>
      <xdr:rowOff>270403</xdr:rowOff>
    </xdr:to>
    <xdr:sp macro="" textlink="">
      <xdr:nvSpPr>
        <xdr:cNvPr id="15" name="テキスト ボックス 1">
          <a:extLst>
            <a:ext uri="{FF2B5EF4-FFF2-40B4-BE49-F238E27FC236}">
              <a16:creationId xmlns:a16="http://schemas.microsoft.com/office/drawing/2014/main" id="{00000000-0008-0000-0000-00000F000000}"/>
            </a:ext>
          </a:extLst>
        </xdr:cNvPr>
        <xdr:cNvSpPr txBox="1"/>
      </xdr:nvSpPr>
      <xdr:spPr>
        <a:xfrm>
          <a:off x="1550431" y="40389739"/>
          <a:ext cx="1338525" cy="635075"/>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ja-JP" altLang="en-US" sz="1100">
              <a:solidFill>
                <a:sysClr val="windowText" lastClr="000000"/>
              </a:solidFill>
            </a:rPr>
            <a:t>内閣官房</a:t>
          </a:r>
          <a:endParaRPr kumimoji="1" lang="en-US" altLang="ja-JP" sz="1100">
            <a:solidFill>
              <a:sysClr val="windowText" lastClr="000000"/>
            </a:solidFill>
          </a:endParaRPr>
        </a:p>
      </xdr:txBody>
    </xdr:sp>
    <xdr:clientData/>
  </xdr:twoCellAnchor>
  <xdr:twoCellAnchor editAs="oneCell">
    <xdr:from>
      <xdr:col>27</xdr:col>
      <xdr:colOff>48089</xdr:colOff>
      <xdr:row>111</xdr:row>
      <xdr:rowOff>298450</xdr:rowOff>
    </xdr:from>
    <xdr:to>
      <xdr:col>38</xdr:col>
      <xdr:colOff>127000</xdr:colOff>
      <xdr:row>113</xdr:row>
      <xdr:rowOff>274656</xdr:rowOff>
    </xdr:to>
    <xdr:sp macro="" textlink="">
      <xdr:nvSpPr>
        <xdr:cNvPr id="16" name="テキスト ボックス 2">
          <a:extLst>
            <a:ext uri="{FF2B5EF4-FFF2-40B4-BE49-F238E27FC236}">
              <a16:creationId xmlns:a16="http://schemas.microsoft.com/office/drawing/2014/main" id="{00000000-0008-0000-0000-000010000000}"/>
            </a:ext>
          </a:extLst>
        </xdr:cNvPr>
        <xdr:cNvSpPr txBox="1"/>
      </xdr:nvSpPr>
      <xdr:spPr>
        <a:xfrm>
          <a:off x="5077289" y="41988317"/>
          <a:ext cx="2127844" cy="687406"/>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en-US" altLang="ja-JP" sz="1100">
              <a:solidFill>
                <a:schemeClr val="tx1"/>
              </a:solidFill>
              <a:effectLst/>
              <a:latin typeface="+mn-ea"/>
              <a:ea typeface="+mn-ea"/>
              <a:cs typeface="+mn-cs"/>
            </a:rPr>
            <a:t>A</a:t>
          </a:r>
          <a:r>
            <a:rPr kumimoji="1" lang="ja-JP" altLang="ja-JP" sz="1100">
              <a:solidFill>
                <a:schemeClr val="tx1"/>
              </a:solidFill>
              <a:effectLst/>
              <a:latin typeface="+mn-ea"/>
              <a:ea typeface="+mn-ea"/>
              <a:cs typeface="+mn-cs"/>
            </a:rPr>
            <a:t>．</a:t>
          </a:r>
          <a:r>
            <a:rPr kumimoji="1" lang="ja-JP" altLang="en-US" sz="1100">
              <a:solidFill>
                <a:schemeClr val="tx1"/>
              </a:solidFill>
              <a:effectLst/>
              <a:latin typeface="+mn-lt"/>
              <a:ea typeface="+mn-ea"/>
              <a:cs typeface="+mn-cs"/>
            </a:rPr>
            <a:t>トランス・コスモス（株）</a:t>
          </a:r>
          <a:endParaRPr kumimoji="1" lang="en-US" altLang="ja-JP" sz="1100">
            <a:solidFill>
              <a:schemeClr val="tx1"/>
            </a:solidFill>
            <a:effectLst/>
            <a:latin typeface="+mn-lt"/>
            <a:ea typeface="+mn-ea"/>
            <a:cs typeface="+mn-cs"/>
          </a:endParaRPr>
        </a:p>
        <a:p>
          <a:pPr algn="ctr"/>
          <a:r>
            <a:rPr lang="ja-JP" altLang="en-US" sz="1100">
              <a:solidFill>
                <a:schemeClr val="tx1"/>
              </a:solidFill>
              <a:effectLst/>
              <a:latin typeface="+mn-lt"/>
              <a:ea typeface="+mn-ea"/>
              <a:cs typeface="+mn-cs"/>
            </a:rPr>
            <a:t>９</a:t>
          </a:r>
          <a:r>
            <a:rPr lang="ja-JP" altLang="ja-JP" sz="1100">
              <a:solidFill>
                <a:schemeClr val="tx1"/>
              </a:solidFill>
              <a:effectLst/>
              <a:latin typeface="+mn-lt"/>
              <a:ea typeface="+mn-ea"/>
              <a:cs typeface="+mn-cs"/>
            </a:rPr>
            <a:t>百万円</a:t>
          </a:r>
          <a:endParaRPr lang="ja-JP" altLang="ja-JP">
            <a:effectLst/>
          </a:endParaRPr>
        </a:p>
      </xdr:txBody>
    </xdr:sp>
    <xdr:clientData/>
  </xdr:twoCellAnchor>
  <xdr:twoCellAnchor editAs="oneCell">
    <xdr:from>
      <xdr:col>15</xdr:col>
      <xdr:colOff>136977</xdr:colOff>
      <xdr:row>112</xdr:row>
      <xdr:rowOff>222250</xdr:rowOff>
    </xdr:from>
    <xdr:to>
      <xdr:col>26</xdr:col>
      <xdr:colOff>157263</xdr:colOff>
      <xdr:row>112</xdr:row>
      <xdr:rowOff>222250</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V="1">
          <a:off x="2858406" y="233947607"/>
          <a:ext cx="2016000" cy="633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132457</xdr:colOff>
      <xdr:row>111</xdr:row>
      <xdr:rowOff>12700</xdr:rowOff>
    </xdr:from>
    <xdr:to>
      <xdr:col>39</xdr:col>
      <xdr:colOff>136806</xdr:colOff>
      <xdr:row>111</xdr:row>
      <xdr:rowOff>288417</xdr:rowOff>
    </xdr:to>
    <xdr:sp macro="" textlink="">
      <xdr:nvSpPr>
        <xdr:cNvPr id="18" name="テキスト ボックス 6">
          <a:extLst>
            <a:ext uri="{FF2B5EF4-FFF2-40B4-BE49-F238E27FC236}">
              <a16:creationId xmlns:a16="http://schemas.microsoft.com/office/drawing/2014/main" id="{00000000-0008-0000-0000-000012000000}"/>
            </a:ext>
          </a:extLst>
        </xdr:cNvPr>
        <xdr:cNvSpPr txBox="1"/>
      </xdr:nvSpPr>
      <xdr:spPr>
        <a:xfrm>
          <a:off x="4849600" y="233384271"/>
          <a:ext cx="2362920" cy="27571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一般競争入札（最低価格）</a:t>
          </a:r>
          <a:r>
            <a:rPr kumimoji="1" lang="en-US" altLang="ja-JP" sz="1100">
              <a:solidFill>
                <a:schemeClr val="tx1"/>
              </a:solidFill>
              <a:effectLst/>
              <a:latin typeface="+mn-lt"/>
              <a:ea typeface="+mn-ea"/>
              <a:cs typeface="+mn-cs"/>
            </a:rPr>
            <a:t>】</a:t>
          </a:r>
          <a:endParaRPr lang="ja-JP" altLang="ja-JP">
            <a:effectLst/>
          </a:endParaRPr>
        </a:p>
      </xdr:txBody>
    </xdr:sp>
    <xdr:clientData/>
  </xdr:twoCellAnchor>
  <xdr:twoCellAnchor editAs="oneCell">
    <xdr:from>
      <xdr:col>17</xdr:col>
      <xdr:colOff>177800</xdr:colOff>
      <xdr:row>116</xdr:row>
      <xdr:rowOff>330200</xdr:rowOff>
    </xdr:from>
    <xdr:to>
      <xdr:col>25</xdr:col>
      <xdr:colOff>25400</xdr:colOff>
      <xdr:row>116</xdr:row>
      <xdr:rowOff>330200</xdr:rowOff>
    </xdr:to>
    <xdr:cxnSp macro="">
      <xdr:nvCxnSpPr>
        <xdr:cNvPr id="19" name="直線矢印コネクタ 18">
          <a:extLst>
            <a:ext uri="{FF2B5EF4-FFF2-40B4-BE49-F238E27FC236}">
              <a16:creationId xmlns:a16="http://schemas.microsoft.com/office/drawing/2014/main" id="{00000000-0008-0000-0000-000013000000}"/>
            </a:ext>
          </a:extLst>
        </xdr:cNvPr>
        <xdr:cNvCxnSpPr>
          <a:endCxn id="21" idx="1"/>
        </xdr:cNvCxnSpPr>
      </xdr:nvCxnSpPr>
      <xdr:spPr>
        <a:xfrm>
          <a:off x="3344333" y="43789600"/>
          <a:ext cx="1337734" cy="62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179918</xdr:colOff>
      <xdr:row>112</xdr:row>
      <xdr:rowOff>220133</xdr:rowOff>
    </xdr:from>
    <xdr:to>
      <xdr:col>18</xdr:col>
      <xdr:colOff>8467</xdr:colOff>
      <xdr:row>116</xdr:row>
      <xdr:rowOff>332504</xdr:rowOff>
    </xdr:to>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flipH="1">
          <a:off x="3346451" y="42265600"/>
          <a:ext cx="14816" cy="1526304"/>
        </a:xfrm>
        <a:prstGeom prst="straightConnector1">
          <a:avLst/>
        </a:prstGeom>
        <a:ln>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25</xdr:col>
      <xdr:colOff>25400</xdr:colOff>
      <xdr:row>115</xdr:row>
      <xdr:rowOff>353483</xdr:rowOff>
    </xdr:from>
    <xdr:to>
      <xdr:col>32</xdr:col>
      <xdr:colOff>110067</xdr:colOff>
      <xdr:row>117</xdr:row>
      <xdr:rowOff>327875</xdr:rowOff>
    </xdr:to>
    <xdr:sp macro="" textlink="">
      <xdr:nvSpPr>
        <xdr:cNvPr id="21" name="テキスト ボックス 13">
          <a:extLst>
            <a:ext uri="{FF2B5EF4-FFF2-40B4-BE49-F238E27FC236}">
              <a16:creationId xmlns:a16="http://schemas.microsoft.com/office/drawing/2014/main" id="{00000000-0008-0000-0000-000015000000}"/>
            </a:ext>
          </a:extLst>
        </xdr:cNvPr>
        <xdr:cNvSpPr txBox="1"/>
      </xdr:nvSpPr>
      <xdr:spPr>
        <a:xfrm>
          <a:off x="4682067" y="43457283"/>
          <a:ext cx="1388533" cy="677125"/>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lang="ja-JP" altLang="en-US">
              <a:effectLst/>
            </a:rPr>
            <a:t>総務省</a:t>
          </a:r>
          <a:endParaRPr lang="ja-JP" altLang="ja-JP">
            <a:effectLst/>
          </a:endParaRPr>
        </a:p>
      </xdr:txBody>
    </xdr:sp>
    <xdr:clientData/>
  </xdr:twoCellAnchor>
  <xdr:twoCellAnchor editAs="oneCell">
    <xdr:from>
      <xdr:col>38</xdr:col>
      <xdr:colOff>171758</xdr:colOff>
      <xdr:row>116</xdr:row>
      <xdr:rowOff>2117</xdr:rowOff>
    </xdr:from>
    <xdr:to>
      <xdr:col>49</xdr:col>
      <xdr:colOff>8992</xdr:colOff>
      <xdr:row>117</xdr:row>
      <xdr:rowOff>333923</xdr:rowOff>
    </xdr:to>
    <xdr:sp macro="" textlink="">
      <xdr:nvSpPr>
        <xdr:cNvPr id="22" name="テキスト ボックス 14">
          <a:extLst>
            <a:ext uri="{FF2B5EF4-FFF2-40B4-BE49-F238E27FC236}">
              <a16:creationId xmlns:a16="http://schemas.microsoft.com/office/drawing/2014/main" id="{00000000-0008-0000-0000-000016000000}"/>
            </a:ext>
          </a:extLst>
        </xdr:cNvPr>
        <xdr:cNvSpPr txBox="1"/>
      </xdr:nvSpPr>
      <xdr:spPr>
        <a:xfrm>
          <a:off x="7249891" y="43461517"/>
          <a:ext cx="1886168" cy="678939"/>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en-US" altLang="ja-JP" sz="1100">
              <a:solidFill>
                <a:schemeClr val="tx1"/>
              </a:solidFill>
              <a:effectLst/>
              <a:latin typeface="+mn-ea"/>
              <a:ea typeface="+mn-ea"/>
              <a:cs typeface="+mn-cs"/>
            </a:rPr>
            <a:t>B</a:t>
          </a:r>
          <a:r>
            <a:rPr kumimoji="1" lang="ja-JP" altLang="ja-JP" sz="1100">
              <a:solidFill>
                <a:schemeClr val="tx1"/>
              </a:solidFill>
              <a:effectLst/>
              <a:latin typeface="+mn-ea"/>
              <a:ea typeface="+mn-ea"/>
              <a:cs typeface="+mn-cs"/>
            </a:rPr>
            <a:t>．トランス</a:t>
          </a:r>
          <a:r>
            <a:rPr kumimoji="1" lang="ja-JP" altLang="ja-JP" sz="1100">
              <a:solidFill>
                <a:schemeClr val="tx1"/>
              </a:solidFill>
              <a:effectLst/>
              <a:latin typeface="+mn-lt"/>
              <a:ea typeface="+mn-ea"/>
              <a:cs typeface="+mn-cs"/>
            </a:rPr>
            <a:t>・コスモス（株）</a:t>
          </a:r>
          <a:endParaRPr lang="ja-JP" altLang="ja-JP">
            <a:effectLst/>
          </a:endParaRPr>
        </a:p>
        <a:p>
          <a:pPr algn="ctr"/>
          <a:r>
            <a:rPr lang="ja-JP" altLang="en-US" sz="1100">
              <a:solidFill>
                <a:schemeClr val="tx1"/>
              </a:solidFill>
              <a:effectLst/>
              <a:latin typeface="+mn-lt"/>
              <a:ea typeface="+mn-ea"/>
              <a:cs typeface="+mn-cs"/>
            </a:rPr>
            <a:t>２７</a:t>
          </a:r>
          <a:r>
            <a:rPr lang="ja-JP" altLang="ja-JP" sz="1100">
              <a:solidFill>
                <a:schemeClr val="tx1"/>
              </a:solidFill>
              <a:effectLst/>
              <a:latin typeface="+mn-lt"/>
              <a:ea typeface="+mn-ea"/>
              <a:cs typeface="+mn-cs"/>
            </a:rPr>
            <a:t>百万円</a:t>
          </a:r>
          <a:endParaRPr lang="ja-JP" altLang="ja-JP">
            <a:effectLst/>
          </a:endParaRPr>
        </a:p>
      </xdr:txBody>
    </xdr:sp>
    <xdr:clientData/>
  </xdr:twoCellAnchor>
  <xdr:twoCellAnchor editAs="oneCell">
    <xdr:from>
      <xdr:col>32</xdr:col>
      <xdr:colOff>110067</xdr:colOff>
      <xdr:row>116</xdr:row>
      <xdr:rowOff>336446</xdr:rowOff>
    </xdr:from>
    <xdr:to>
      <xdr:col>38</xdr:col>
      <xdr:colOff>171758</xdr:colOff>
      <xdr:row>116</xdr:row>
      <xdr:rowOff>336446</xdr:rowOff>
    </xdr:to>
    <xdr:cxnSp macro="">
      <xdr:nvCxnSpPr>
        <xdr:cNvPr id="23" name="直線矢印コネクタ 22">
          <a:extLst>
            <a:ext uri="{FF2B5EF4-FFF2-40B4-BE49-F238E27FC236}">
              <a16:creationId xmlns:a16="http://schemas.microsoft.com/office/drawing/2014/main" id="{00000000-0008-0000-0000-000017000000}"/>
            </a:ext>
          </a:extLst>
        </xdr:cNvPr>
        <xdr:cNvCxnSpPr>
          <a:stCxn id="21" idx="3"/>
          <a:endCxn id="22" idx="1"/>
        </xdr:cNvCxnSpPr>
      </xdr:nvCxnSpPr>
      <xdr:spPr>
        <a:xfrm>
          <a:off x="6070600" y="43795846"/>
          <a:ext cx="1179291" cy="5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18</xdr:col>
      <xdr:colOff>110981</xdr:colOff>
      <xdr:row>115</xdr:row>
      <xdr:rowOff>234950</xdr:rowOff>
    </xdr:from>
    <xdr:to>
      <xdr:col>24</xdr:col>
      <xdr:colOff>58224</xdr:colOff>
      <xdr:row>116</xdr:row>
      <xdr:rowOff>230323</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3463781" y="43338750"/>
          <a:ext cx="1064843" cy="35097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t"/>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ja-JP" altLang="en-US" sz="1100"/>
            <a:t>予算の移替</a:t>
          </a:r>
        </a:p>
      </xdr:txBody>
    </xdr:sp>
    <xdr:clientData/>
  </xdr:twoCellAnchor>
  <xdr:twoCellAnchor editAs="oneCell">
    <xdr:from>
      <xdr:col>26</xdr:col>
      <xdr:colOff>113408</xdr:colOff>
      <xdr:row>114</xdr:row>
      <xdr:rowOff>3935</xdr:rowOff>
    </xdr:from>
    <xdr:to>
      <xdr:col>38</xdr:col>
      <xdr:colOff>110068</xdr:colOff>
      <xdr:row>115</xdr:row>
      <xdr:rowOff>5447</xdr:rowOff>
    </xdr:to>
    <xdr:sp macro="" textlink="">
      <xdr:nvSpPr>
        <xdr:cNvPr id="26" name="大かっこ 25">
          <a:extLst>
            <a:ext uri="{FF2B5EF4-FFF2-40B4-BE49-F238E27FC236}">
              <a16:creationId xmlns:a16="http://schemas.microsoft.com/office/drawing/2014/main" id="{00000000-0008-0000-0000-00001A000000}"/>
            </a:ext>
          </a:extLst>
        </xdr:cNvPr>
        <xdr:cNvSpPr/>
      </xdr:nvSpPr>
      <xdr:spPr>
        <a:xfrm>
          <a:off x="4956341" y="42752135"/>
          <a:ext cx="2231860" cy="357112"/>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50">
              <a:solidFill>
                <a:schemeClr val="tx1"/>
              </a:solidFill>
              <a:effectLst/>
              <a:latin typeface="+mn-lt"/>
              <a:ea typeface="+mn-ea"/>
              <a:cs typeface="+mn-cs"/>
            </a:rPr>
            <a:t>R2.6</a:t>
          </a:r>
          <a:r>
            <a:rPr kumimoji="1" lang="ja-JP" altLang="ja-JP" sz="1050">
              <a:solidFill>
                <a:schemeClr val="tx1"/>
              </a:solidFill>
              <a:effectLst/>
              <a:latin typeface="+mn-lt"/>
              <a:ea typeface="+mn-ea"/>
              <a:cs typeface="+mn-cs"/>
            </a:rPr>
            <a:t>月までの</a:t>
          </a:r>
          <a:r>
            <a:rPr kumimoji="1" lang="ja-JP" altLang="ja-JP" sz="1100">
              <a:solidFill>
                <a:schemeClr val="tx1"/>
              </a:solidFill>
              <a:effectLst/>
              <a:latin typeface="+mn-lt"/>
              <a:ea typeface="+mn-ea"/>
              <a:cs typeface="+mn-cs"/>
            </a:rPr>
            <a:t>国家公務員身分証</a:t>
          </a:r>
          <a:endParaRPr kumimoji="1" lang="en-US" altLang="ja-JP" sz="1100">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共通発行管理</a:t>
          </a:r>
          <a:r>
            <a:rPr kumimoji="1" lang="ja-JP" altLang="ja-JP" sz="1050">
              <a:solidFill>
                <a:schemeClr val="tx1"/>
              </a:solidFill>
              <a:effectLst/>
              <a:latin typeface="+mn-lt"/>
              <a:ea typeface="+mn-ea"/>
              <a:cs typeface="+mn-cs"/>
            </a:rPr>
            <a:t>システム整備・運用</a:t>
          </a:r>
          <a:endParaRPr lang="ja-JP" altLang="ja-JP" sz="1050">
            <a:effectLst/>
          </a:endParaRPr>
        </a:p>
      </xdr:txBody>
    </xdr:sp>
    <xdr:clientData/>
  </xdr:twoCellAnchor>
  <xdr:twoCellAnchor editAs="oneCell">
    <xdr:from>
      <xdr:col>38</xdr:col>
      <xdr:colOff>67734</xdr:colOff>
      <xdr:row>118</xdr:row>
      <xdr:rowOff>13611</xdr:rowOff>
    </xdr:from>
    <xdr:to>
      <xdr:col>49</xdr:col>
      <xdr:colOff>358482</xdr:colOff>
      <xdr:row>119</xdr:row>
      <xdr:rowOff>97975</xdr:rowOff>
    </xdr:to>
    <xdr:sp macro="" textlink="">
      <xdr:nvSpPr>
        <xdr:cNvPr id="27" name="大かっこ 26">
          <a:extLst>
            <a:ext uri="{FF2B5EF4-FFF2-40B4-BE49-F238E27FC236}">
              <a16:creationId xmlns:a16="http://schemas.microsoft.com/office/drawing/2014/main" id="{00000000-0008-0000-0000-00001B000000}"/>
            </a:ext>
          </a:extLst>
        </xdr:cNvPr>
        <xdr:cNvSpPr/>
      </xdr:nvSpPr>
      <xdr:spPr>
        <a:xfrm>
          <a:off x="7145867" y="44175744"/>
          <a:ext cx="2339682" cy="439964"/>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R2.7</a:t>
          </a:r>
          <a:r>
            <a:rPr kumimoji="1" lang="ja-JP" altLang="ja-JP" sz="1100">
              <a:solidFill>
                <a:schemeClr val="tx1"/>
              </a:solidFill>
              <a:effectLst/>
              <a:latin typeface="+mn-lt"/>
              <a:ea typeface="+mn-ea"/>
              <a:cs typeface="+mn-cs"/>
            </a:rPr>
            <a:t>月からの国家公務員身分証</a:t>
          </a:r>
          <a:endParaRPr kumimoji="1" lang="en-US" altLang="ja-JP" sz="1100">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共通発行管理システム整備・運用</a:t>
          </a:r>
          <a:endParaRPr lang="ja-JP" altLang="ja-JP" sz="1050">
            <a:effectLst/>
          </a:endParaRPr>
        </a:p>
      </xdr:txBody>
    </xdr:sp>
    <xdr:clientData/>
  </xdr:twoCellAnchor>
  <xdr:twoCellAnchor editAs="oneCell">
    <xdr:from>
      <xdr:col>38</xdr:col>
      <xdr:colOff>152400</xdr:colOff>
      <xdr:row>115</xdr:row>
      <xdr:rowOff>59269</xdr:rowOff>
    </xdr:from>
    <xdr:to>
      <xdr:col>49</xdr:col>
      <xdr:colOff>67733</xdr:colOff>
      <xdr:row>115</xdr:row>
      <xdr:rowOff>334986</xdr:rowOff>
    </xdr:to>
    <xdr:sp macro="" textlink="">
      <xdr:nvSpPr>
        <xdr:cNvPr id="28" name="テキスト ボックス 6">
          <a:extLst>
            <a:ext uri="{FF2B5EF4-FFF2-40B4-BE49-F238E27FC236}">
              <a16:creationId xmlns:a16="http://schemas.microsoft.com/office/drawing/2014/main" id="{00000000-0008-0000-0000-00001C000000}"/>
            </a:ext>
          </a:extLst>
        </xdr:cNvPr>
        <xdr:cNvSpPr txBox="1"/>
      </xdr:nvSpPr>
      <xdr:spPr>
        <a:xfrm>
          <a:off x="7230533" y="43163069"/>
          <a:ext cx="1964267" cy="27571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一般競争入札（最低価格）</a:t>
          </a:r>
          <a:r>
            <a:rPr kumimoji="1" lang="en-US" altLang="ja-JP" sz="1100">
              <a:solidFill>
                <a:schemeClr val="tx1"/>
              </a:solidFill>
              <a:effectLst/>
              <a:latin typeface="+mn-lt"/>
              <a:ea typeface="+mn-ea"/>
              <a:cs typeface="+mn-cs"/>
            </a:rPr>
            <a:t>】</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40"/>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1" max="61" width="27.88671875" customWidth="1"/>
    <col min="62" max="62" width="12.21875" customWidth="1"/>
  </cols>
  <sheetData>
    <row r="1" spans="1:50" ht="23.25" customHeight="1" x14ac:dyDescent="0.2">
      <c r="AP1" s="11"/>
      <c r="AQ1" s="11"/>
      <c r="AR1" s="11"/>
      <c r="AS1" s="11"/>
      <c r="AT1" s="11"/>
      <c r="AU1" s="11"/>
      <c r="AV1" s="11"/>
      <c r="AW1" s="2"/>
    </row>
    <row r="2" spans="1:50" ht="21.75" customHeight="1" thickBot="1" x14ac:dyDescent="0.25">
      <c r="A2" s="60"/>
      <c r="B2" s="60"/>
      <c r="C2" s="60"/>
      <c r="D2" s="60"/>
      <c r="E2" s="60"/>
      <c r="F2" s="60"/>
      <c r="G2" s="60"/>
      <c r="H2" s="60"/>
      <c r="I2" s="60"/>
      <c r="J2" s="60"/>
      <c r="K2" s="60"/>
      <c r="L2" s="60"/>
      <c r="M2" s="60"/>
      <c r="N2" s="60"/>
      <c r="O2" s="60"/>
      <c r="P2" s="60"/>
      <c r="Q2" s="60"/>
      <c r="R2" s="60"/>
      <c r="S2" s="60"/>
      <c r="T2" s="60"/>
      <c r="U2" s="60"/>
      <c r="V2" s="60"/>
      <c r="W2" s="60"/>
      <c r="X2" s="70" t="s">
        <v>0</v>
      </c>
      <c r="Y2" s="60"/>
      <c r="Z2" s="40"/>
      <c r="AA2" s="40"/>
      <c r="AB2" s="40"/>
      <c r="AC2" s="40"/>
      <c r="AD2" s="663">
        <v>2021</v>
      </c>
      <c r="AE2" s="663"/>
      <c r="AF2" s="663"/>
      <c r="AG2" s="663"/>
      <c r="AH2" s="663"/>
      <c r="AI2" s="72" t="s">
        <v>276</v>
      </c>
      <c r="AJ2" s="663" t="s">
        <v>578</v>
      </c>
      <c r="AK2" s="663"/>
      <c r="AL2" s="663"/>
      <c r="AM2" s="663"/>
      <c r="AN2" s="72" t="s">
        <v>276</v>
      </c>
      <c r="AO2" s="663">
        <v>20</v>
      </c>
      <c r="AP2" s="663"/>
      <c r="AQ2" s="663"/>
      <c r="AR2" s="73" t="s">
        <v>577</v>
      </c>
      <c r="AS2" s="669">
        <v>5</v>
      </c>
      <c r="AT2" s="669"/>
      <c r="AU2" s="669"/>
      <c r="AV2" s="72" t="str">
        <f>IF(AW2="","","-")</f>
        <v/>
      </c>
      <c r="AW2" s="637"/>
      <c r="AX2" s="637"/>
    </row>
    <row r="3" spans="1:50" ht="21" customHeight="1" thickBot="1" x14ac:dyDescent="0.25">
      <c r="A3" s="686" t="s">
        <v>570</v>
      </c>
      <c r="B3" s="687"/>
      <c r="C3" s="687"/>
      <c r="D3" s="687"/>
      <c r="E3" s="687"/>
      <c r="F3" s="687"/>
      <c r="G3" s="687"/>
      <c r="H3" s="687"/>
      <c r="I3" s="687"/>
      <c r="J3" s="687"/>
      <c r="K3" s="687"/>
      <c r="L3" s="687"/>
      <c r="M3" s="687"/>
      <c r="N3" s="687"/>
      <c r="O3" s="687"/>
      <c r="P3" s="687"/>
      <c r="Q3" s="687"/>
      <c r="R3" s="687"/>
      <c r="S3" s="687"/>
      <c r="T3" s="687"/>
      <c r="U3" s="687"/>
      <c r="V3" s="687"/>
      <c r="W3" s="687"/>
      <c r="X3" s="687"/>
      <c r="Y3" s="687"/>
      <c r="Z3" s="687"/>
      <c r="AA3" s="687"/>
      <c r="AB3" s="687"/>
      <c r="AC3" s="687"/>
      <c r="AD3" s="687"/>
      <c r="AE3" s="687"/>
      <c r="AF3" s="687"/>
      <c r="AG3" s="687"/>
      <c r="AH3" s="687"/>
      <c r="AI3" s="23" t="s">
        <v>59</v>
      </c>
      <c r="AJ3" s="688" t="s">
        <v>142</v>
      </c>
      <c r="AK3" s="688"/>
      <c r="AL3" s="688"/>
      <c r="AM3" s="688"/>
      <c r="AN3" s="688"/>
      <c r="AO3" s="688"/>
      <c r="AP3" s="688"/>
      <c r="AQ3" s="688"/>
      <c r="AR3" s="688"/>
      <c r="AS3" s="688"/>
      <c r="AT3" s="688"/>
      <c r="AU3" s="688"/>
      <c r="AV3" s="688"/>
      <c r="AW3" s="688"/>
      <c r="AX3" s="24" t="s">
        <v>60</v>
      </c>
    </row>
    <row r="4" spans="1:50" ht="24.75" customHeight="1" x14ac:dyDescent="0.2">
      <c r="A4" s="385" t="s">
        <v>25</v>
      </c>
      <c r="B4" s="386"/>
      <c r="C4" s="386"/>
      <c r="D4" s="386"/>
      <c r="E4" s="386"/>
      <c r="F4" s="386"/>
      <c r="G4" s="363" t="s">
        <v>579</v>
      </c>
      <c r="H4" s="364"/>
      <c r="I4" s="364"/>
      <c r="J4" s="364"/>
      <c r="K4" s="364"/>
      <c r="L4" s="364"/>
      <c r="M4" s="364"/>
      <c r="N4" s="364"/>
      <c r="O4" s="364"/>
      <c r="P4" s="364"/>
      <c r="Q4" s="364"/>
      <c r="R4" s="364"/>
      <c r="S4" s="364"/>
      <c r="T4" s="364"/>
      <c r="U4" s="364"/>
      <c r="V4" s="364"/>
      <c r="W4" s="364"/>
      <c r="X4" s="364"/>
      <c r="Y4" s="365" t="s">
        <v>1</v>
      </c>
      <c r="Z4" s="366"/>
      <c r="AA4" s="366"/>
      <c r="AB4" s="366"/>
      <c r="AC4" s="366"/>
      <c r="AD4" s="367"/>
      <c r="AE4" s="368" t="s">
        <v>580</v>
      </c>
      <c r="AF4" s="369"/>
      <c r="AG4" s="369"/>
      <c r="AH4" s="369"/>
      <c r="AI4" s="369"/>
      <c r="AJ4" s="369"/>
      <c r="AK4" s="369"/>
      <c r="AL4" s="369"/>
      <c r="AM4" s="369"/>
      <c r="AN4" s="369"/>
      <c r="AO4" s="369"/>
      <c r="AP4" s="370"/>
      <c r="AQ4" s="371" t="s">
        <v>2</v>
      </c>
      <c r="AR4" s="366"/>
      <c r="AS4" s="366"/>
      <c r="AT4" s="366"/>
      <c r="AU4" s="366"/>
      <c r="AV4" s="366"/>
      <c r="AW4" s="366"/>
      <c r="AX4" s="372"/>
    </row>
    <row r="5" spans="1:50" ht="30" customHeight="1" x14ac:dyDescent="0.2">
      <c r="A5" s="373" t="s">
        <v>62</v>
      </c>
      <c r="B5" s="374"/>
      <c r="C5" s="374"/>
      <c r="D5" s="374"/>
      <c r="E5" s="374"/>
      <c r="F5" s="375"/>
      <c r="G5" s="551" t="s">
        <v>378</v>
      </c>
      <c r="H5" s="552"/>
      <c r="I5" s="552"/>
      <c r="J5" s="552"/>
      <c r="K5" s="552"/>
      <c r="L5" s="552"/>
      <c r="M5" s="553" t="s">
        <v>61</v>
      </c>
      <c r="N5" s="554"/>
      <c r="O5" s="554"/>
      <c r="P5" s="554"/>
      <c r="Q5" s="554"/>
      <c r="R5" s="555"/>
      <c r="S5" s="556" t="s">
        <v>378</v>
      </c>
      <c r="T5" s="552"/>
      <c r="U5" s="552"/>
      <c r="V5" s="552"/>
      <c r="W5" s="552"/>
      <c r="X5" s="557"/>
      <c r="Y5" s="379" t="s">
        <v>3</v>
      </c>
      <c r="Z5" s="298"/>
      <c r="AA5" s="298"/>
      <c r="AB5" s="298"/>
      <c r="AC5" s="298"/>
      <c r="AD5" s="299"/>
      <c r="AE5" s="380" t="s">
        <v>581</v>
      </c>
      <c r="AF5" s="380"/>
      <c r="AG5" s="380"/>
      <c r="AH5" s="380"/>
      <c r="AI5" s="380"/>
      <c r="AJ5" s="380"/>
      <c r="AK5" s="380"/>
      <c r="AL5" s="380"/>
      <c r="AM5" s="380"/>
      <c r="AN5" s="380"/>
      <c r="AO5" s="380"/>
      <c r="AP5" s="381"/>
      <c r="AQ5" s="382" t="s">
        <v>582</v>
      </c>
      <c r="AR5" s="383"/>
      <c r="AS5" s="383"/>
      <c r="AT5" s="383"/>
      <c r="AU5" s="383"/>
      <c r="AV5" s="383"/>
      <c r="AW5" s="383"/>
      <c r="AX5" s="384"/>
    </row>
    <row r="6" spans="1:50" ht="39" customHeight="1" x14ac:dyDescent="0.2">
      <c r="A6" s="387" t="s">
        <v>4</v>
      </c>
      <c r="B6" s="388"/>
      <c r="C6" s="388"/>
      <c r="D6" s="388"/>
      <c r="E6" s="388"/>
      <c r="F6" s="388"/>
      <c r="G6" s="199" t="str">
        <f>入力規則等!F39</f>
        <v>一般会計</v>
      </c>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200"/>
      <c r="AR6" s="200"/>
      <c r="AS6" s="200"/>
      <c r="AT6" s="200"/>
      <c r="AU6" s="200"/>
      <c r="AV6" s="200"/>
      <c r="AW6" s="200"/>
      <c r="AX6" s="201"/>
    </row>
    <row r="7" spans="1:50" ht="65.099999999999994" customHeight="1" x14ac:dyDescent="0.2">
      <c r="A7" s="227" t="s">
        <v>22</v>
      </c>
      <c r="B7" s="228"/>
      <c r="C7" s="228"/>
      <c r="D7" s="228"/>
      <c r="E7" s="228"/>
      <c r="F7" s="229"/>
      <c r="G7" s="230" t="s">
        <v>585</v>
      </c>
      <c r="H7" s="231"/>
      <c r="I7" s="231"/>
      <c r="J7" s="231"/>
      <c r="K7" s="231"/>
      <c r="L7" s="231"/>
      <c r="M7" s="231"/>
      <c r="N7" s="231"/>
      <c r="O7" s="231"/>
      <c r="P7" s="231"/>
      <c r="Q7" s="231"/>
      <c r="R7" s="231"/>
      <c r="S7" s="231"/>
      <c r="T7" s="231"/>
      <c r="U7" s="231"/>
      <c r="V7" s="231"/>
      <c r="W7" s="231"/>
      <c r="X7" s="232"/>
      <c r="Y7" s="526" t="s">
        <v>261</v>
      </c>
      <c r="Z7" s="216"/>
      <c r="AA7" s="216"/>
      <c r="AB7" s="216"/>
      <c r="AC7" s="216"/>
      <c r="AD7" s="527"/>
      <c r="AE7" s="639" t="s">
        <v>586</v>
      </c>
      <c r="AF7" s="640"/>
      <c r="AG7" s="640"/>
      <c r="AH7" s="640"/>
      <c r="AI7" s="640"/>
      <c r="AJ7" s="640"/>
      <c r="AK7" s="640"/>
      <c r="AL7" s="640"/>
      <c r="AM7" s="640"/>
      <c r="AN7" s="640"/>
      <c r="AO7" s="640"/>
      <c r="AP7" s="640"/>
      <c r="AQ7" s="640"/>
      <c r="AR7" s="640"/>
      <c r="AS7" s="640"/>
      <c r="AT7" s="640"/>
      <c r="AU7" s="640"/>
      <c r="AV7" s="640"/>
      <c r="AW7" s="640"/>
      <c r="AX7" s="641"/>
    </row>
    <row r="8" spans="1:50" ht="53.25" customHeight="1" x14ac:dyDescent="0.2">
      <c r="A8" s="227" t="s">
        <v>190</v>
      </c>
      <c r="B8" s="228"/>
      <c r="C8" s="228"/>
      <c r="D8" s="228"/>
      <c r="E8" s="228"/>
      <c r="F8" s="229"/>
      <c r="G8" s="664" t="str">
        <f>入力規則等!A27</f>
        <v>ＩＴ戦略</v>
      </c>
      <c r="H8" s="532"/>
      <c r="I8" s="532"/>
      <c r="J8" s="532"/>
      <c r="K8" s="532"/>
      <c r="L8" s="532"/>
      <c r="M8" s="532"/>
      <c r="N8" s="532"/>
      <c r="O8" s="532"/>
      <c r="P8" s="532"/>
      <c r="Q8" s="532"/>
      <c r="R8" s="532"/>
      <c r="S8" s="532"/>
      <c r="T8" s="532"/>
      <c r="U8" s="532"/>
      <c r="V8" s="532"/>
      <c r="W8" s="532"/>
      <c r="X8" s="665"/>
      <c r="Y8" s="558" t="s">
        <v>191</v>
      </c>
      <c r="Z8" s="559"/>
      <c r="AA8" s="559"/>
      <c r="AB8" s="559"/>
      <c r="AC8" s="559"/>
      <c r="AD8" s="560"/>
      <c r="AE8" s="531" t="str">
        <f>入力規則等!K13</f>
        <v>その他の事項経費</v>
      </c>
      <c r="AF8" s="532"/>
      <c r="AG8" s="532"/>
      <c r="AH8" s="532"/>
      <c r="AI8" s="532"/>
      <c r="AJ8" s="532"/>
      <c r="AK8" s="532"/>
      <c r="AL8" s="532"/>
      <c r="AM8" s="532"/>
      <c r="AN8" s="532"/>
      <c r="AO8" s="532"/>
      <c r="AP8" s="532"/>
      <c r="AQ8" s="532"/>
      <c r="AR8" s="532"/>
      <c r="AS8" s="532"/>
      <c r="AT8" s="532"/>
      <c r="AU8" s="532"/>
      <c r="AV8" s="532"/>
      <c r="AW8" s="532"/>
      <c r="AX8" s="533"/>
    </row>
    <row r="9" spans="1:50" ht="58.5" customHeight="1" x14ac:dyDescent="0.2">
      <c r="A9" s="521" t="s">
        <v>23</v>
      </c>
      <c r="B9" s="522"/>
      <c r="C9" s="522"/>
      <c r="D9" s="522"/>
      <c r="E9" s="522"/>
      <c r="F9" s="522"/>
      <c r="G9" s="523" t="s">
        <v>627</v>
      </c>
      <c r="H9" s="524"/>
      <c r="I9" s="524"/>
      <c r="J9" s="524"/>
      <c r="K9" s="524"/>
      <c r="L9" s="524"/>
      <c r="M9" s="524"/>
      <c r="N9" s="524"/>
      <c r="O9" s="524"/>
      <c r="P9" s="524"/>
      <c r="Q9" s="524"/>
      <c r="R9" s="524"/>
      <c r="S9" s="524"/>
      <c r="T9" s="524"/>
      <c r="U9" s="524"/>
      <c r="V9" s="524"/>
      <c r="W9" s="524"/>
      <c r="X9" s="524"/>
      <c r="Y9" s="524"/>
      <c r="Z9" s="524"/>
      <c r="AA9" s="524"/>
      <c r="AB9" s="524"/>
      <c r="AC9" s="524"/>
      <c r="AD9" s="524"/>
      <c r="AE9" s="524"/>
      <c r="AF9" s="524"/>
      <c r="AG9" s="524"/>
      <c r="AH9" s="524"/>
      <c r="AI9" s="524"/>
      <c r="AJ9" s="524"/>
      <c r="AK9" s="524"/>
      <c r="AL9" s="524"/>
      <c r="AM9" s="524"/>
      <c r="AN9" s="524"/>
      <c r="AO9" s="524"/>
      <c r="AP9" s="524"/>
      <c r="AQ9" s="524"/>
      <c r="AR9" s="524"/>
      <c r="AS9" s="524"/>
      <c r="AT9" s="524"/>
      <c r="AU9" s="524"/>
      <c r="AV9" s="524"/>
      <c r="AW9" s="524"/>
      <c r="AX9" s="525"/>
    </row>
    <row r="10" spans="1:50" ht="56.1" customHeight="1" x14ac:dyDescent="0.2">
      <c r="A10" s="534" t="s">
        <v>28</v>
      </c>
      <c r="B10" s="535"/>
      <c r="C10" s="535"/>
      <c r="D10" s="535"/>
      <c r="E10" s="535"/>
      <c r="F10" s="535"/>
      <c r="G10" s="528" t="s">
        <v>587</v>
      </c>
      <c r="H10" s="529"/>
      <c r="I10" s="529"/>
      <c r="J10" s="529"/>
      <c r="K10" s="529"/>
      <c r="L10" s="529"/>
      <c r="M10" s="529"/>
      <c r="N10" s="529"/>
      <c r="O10" s="529"/>
      <c r="P10" s="529"/>
      <c r="Q10" s="529"/>
      <c r="R10" s="529"/>
      <c r="S10" s="529"/>
      <c r="T10" s="529"/>
      <c r="U10" s="529"/>
      <c r="V10" s="529"/>
      <c r="W10" s="529"/>
      <c r="X10" s="529"/>
      <c r="Y10" s="529"/>
      <c r="Z10" s="529"/>
      <c r="AA10" s="529"/>
      <c r="AB10" s="529"/>
      <c r="AC10" s="529"/>
      <c r="AD10" s="529"/>
      <c r="AE10" s="529"/>
      <c r="AF10" s="529"/>
      <c r="AG10" s="529"/>
      <c r="AH10" s="529"/>
      <c r="AI10" s="529"/>
      <c r="AJ10" s="529"/>
      <c r="AK10" s="529"/>
      <c r="AL10" s="529"/>
      <c r="AM10" s="529"/>
      <c r="AN10" s="529"/>
      <c r="AO10" s="529"/>
      <c r="AP10" s="529"/>
      <c r="AQ10" s="529"/>
      <c r="AR10" s="529"/>
      <c r="AS10" s="529"/>
      <c r="AT10" s="529"/>
      <c r="AU10" s="529"/>
      <c r="AV10" s="529"/>
      <c r="AW10" s="529"/>
      <c r="AX10" s="530"/>
    </row>
    <row r="11" spans="1:50" ht="42" customHeight="1" x14ac:dyDescent="0.2">
      <c r="A11" s="534" t="s">
        <v>5</v>
      </c>
      <c r="B11" s="535"/>
      <c r="C11" s="535"/>
      <c r="D11" s="535"/>
      <c r="E11" s="535"/>
      <c r="F11" s="536"/>
      <c r="G11" s="376" t="str">
        <f>入力規則等!P10</f>
        <v>委託・請負</v>
      </c>
      <c r="H11" s="377"/>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377"/>
      <c r="AN11" s="377"/>
      <c r="AO11" s="377"/>
      <c r="AP11" s="377"/>
      <c r="AQ11" s="377"/>
      <c r="AR11" s="377"/>
      <c r="AS11" s="377"/>
      <c r="AT11" s="377"/>
      <c r="AU11" s="377"/>
      <c r="AV11" s="377"/>
      <c r="AW11" s="377"/>
      <c r="AX11" s="378"/>
    </row>
    <row r="12" spans="1:50" ht="21" customHeight="1" x14ac:dyDescent="0.2">
      <c r="A12" s="537" t="s">
        <v>24</v>
      </c>
      <c r="B12" s="538"/>
      <c r="C12" s="538"/>
      <c r="D12" s="538"/>
      <c r="E12" s="538"/>
      <c r="F12" s="539"/>
      <c r="G12" s="544"/>
      <c r="H12" s="545"/>
      <c r="I12" s="545"/>
      <c r="J12" s="545"/>
      <c r="K12" s="545"/>
      <c r="L12" s="545"/>
      <c r="M12" s="545"/>
      <c r="N12" s="545"/>
      <c r="O12" s="545"/>
      <c r="P12" s="141" t="s">
        <v>262</v>
      </c>
      <c r="Q12" s="142"/>
      <c r="R12" s="142"/>
      <c r="S12" s="142"/>
      <c r="T12" s="142"/>
      <c r="U12" s="142"/>
      <c r="V12" s="143"/>
      <c r="W12" s="141" t="s">
        <v>281</v>
      </c>
      <c r="X12" s="142"/>
      <c r="Y12" s="142"/>
      <c r="Z12" s="142"/>
      <c r="AA12" s="142"/>
      <c r="AB12" s="142"/>
      <c r="AC12" s="143"/>
      <c r="AD12" s="141" t="s">
        <v>568</v>
      </c>
      <c r="AE12" s="142"/>
      <c r="AF12" s="142"/>
      <c r="AG12" s="142"/>
      <c r="AH12" s="142"/>
      <c r="AI12" s="142"/>
      <c r="AJ12" s="143"/>
      <c r="AK12" s="141" t="s">
        <v>571</v>
      </c>
      <c r="AL12" s="142"/>
      <c r="AM12" s="142"/>
      <c r="AN12" s="142"/>
      <c r="AO12" s="142"/>
      <c r="AP12" s="142"/>
      <c r="AQ12" s="143"/>
      <c r="AR12" s="141" t="s">
        <v>572</v>
      </c>
      <c r="AS12" s="142"/>
      <c r="AT12" s="142"/>
      <c r="AU12" s="142"/>
      <c r="AV12" s="142"/>
      <c r="AW12" s="142"/>
      <c r="AX12" s="566"/>
    </row>
    <row r="13" spans="1:50" ht="21" customHeight="1" x14ac:dyDescent="0.2">
      <c r="A13" s="265"/>
      <c r="B13" s="266"/>
      <c r="C13" s="266"/>
      <c r="D13" s="266"/>
      <c r="E13" s="266"/>
      <c r="F13" s="267"/>
      <c r="G13" s="567" t="s">
        <v>6</v>
      </c>
      <c r="H13" s="568"/>
      <c r="I13" s="561" t="s">
        <v>7</v>
      </c>
      <c r="J13" s="562"/>
      <c r="K13" s="562"/>
      <c r="L13" s="562"/>
      <c r="M13" s="562"/>
      <c r="N13" s="562"/>
      <c r="O13" s="563"/>
      <c r="P13" s="389" t="s">
        <v>584</v>
      </c>
      <c r="Q13" s="390"/>
      <c r="R13" s="390"/>
      <c r="S13" s="390"/>
      <c r="T13" s="390"/>
      <c r="U13" s="390"/>
      <c r="V13" s="391"/>
      <c r="W13" s="389" t="s">
        <v>584</v>
      </c>
      <c r="X13" s="390"/>
      <c r="Y13" s="390"/>
      <c r="Z13" s="390"/>
      <c r="AA13" s="390"/>
      <c r="AB13" s="390"/>
      <c r="AC13" s="391"/>
      <c r="AD13" s="389" t="s">
        <v>584</v>
      </c>
      <c r="AE13" s="390"/>
      <c r="AF13" s="390"/>
      <c r="AG13" s="390"/>
      <c r="AH13" s="390"/>
      <c r="AI13" s="390"/>
      <c r="AJ13" s="391"/>
      <c r="AK13" s="389" t="s">
        <v>584</v>
      </c>
      <c r="AL13" s="390"/>
      <c r="AM13" s="390"/>
      <c r="AN13" s="390"/>
      <c r="AO13" s="390"/>
      <c r="AP13" s="390"/>
      <c r="AQ13" s="391"/>
      <c r="AR13" s="389" t="s">
        <v>584</v>
      </c>
      <c r="AS13" s="390"/>
      <c r="AT13" s="390"/>
      <c r="AU13" s="390"/>
      <c r="AV13" s="390"/>
      <c r="AW13" s="390"/>
      <c r="AX13" s="391"/>
    </row>
    <row r="14" spans="1:50" ht="21" customHeight="1" x14ac:dyDescent="0.2">
      <c r="A14" s="265"/>
      <c r="B14" s="266"/>
      <c r="C14" s="266"/>
      <c r="D14" s="266"/>
      <c r="E14" s="266"/>
      <c r="F14" s="267"/>
      <c r="G14" s="569"/>
      <c r="H14" s="570"/>
      <c r="I14" s="398" t="s">
        <v>8</v>
      </c>
      <c r="J14" s="546"/>
      <c r="K14" s="546"/>
      <c r="L14" s="546"/>
      <c r="M14" s="546"/>
      <c r="N14" s="546"/>
      <c r="O14" s="547"/>
      <c r="P14" s="389" t="s">
        <v>584</v>
      </c>
      <c r="Q14" s="390"/>
      <c r="R14" s="390"/>
      <c r="S14" s="390"/>
      <c r="T14" s="390"/>
      <c r="U14" s="390"/>
      <c r="V14" s="391"/>
      <c r="W14" s="389" t="s">
        <v>584</v>
      </c>
      <c r="X14" s="390"/>
      <c r="Y14" s="390"/>
      <c r="Z14" s="390"/>
      <c r="AA14" s="390"/>
      <c r="AB14" s="390"/>
      <c r="AC14" s="391"/>
      <c r="AD14" s="389" t="s">
        <v>584</v>
      </c>
      <c r="AE14" s="390"/>
      <c r="AF14" s="390"/>
      <c r="AG14" s="390"/>
      <c r="AH14" s="390"/>
      <c r="AI14" s="390"/>
      <c r="AJ14" s="391"/>
      <c r="AK14" s="389" t="s">
        <v>584</v>
      </c>
      <c r="AL14" s="390"/>
      <c r="AM14" s="390"/>
      <c r="AN14" s="390"/>
      <c r="AO14" s="390"/>
      <c r="AP14" s="390"/>
      <c r="AQ14" s="391"/>
      <c r="AR14" s="445"/>
      <c r="AS14" s="445"/>
      <c r="AT14" s="445"/>
      <c r="AU14" s="445"/>
      <c r="AV14" s="445"/>
      <c r="AW14" s="445"/>
      <c r="AX14" s="446"/>
    </row>
    <row r="15" spans="1:50" ht="21" customHeight="1" x14ac:dyDescent="0.2">
      <c r="A15" s="265"/>
      <c r="B15" s="266"/>
      <c r="C15" s="266"/>
      <c r="D15" s="266"/>
      <c r="E15" s="266"/>
      <c r="F15" s="267"/>
      <c r="G15" s="569"/>
      <c r="H15" s="570"/>
      <c r="I15" s="398" t="s">
        <v>49</v>
      </c>
      <c r="J15" s="399"/>
      <c r="K15" s="399"/>
      <c r="L15" s="399"/>
      <c r="M15" s="399"/>
      <c r="N15" s="399"/>
      <c r="O15" s="400"/>
      <c r="P15" s="389" t="s">
        <v>584</v>
      </c>
      <c r="Q15" s="390"/>
      <c r="R15" s="390"/>
      <c r="S15" s="390"/>
      <c r="T15" s="390"/>
      <c r="U15" s="390"/>
      <c r="V15" s="391"/>
      <c r="W15" s="389" t="s">
        <v>584</v>
      </c>
      <c r="X15" s="390"/>
      <c r="Y15" s="390"/>
      <c r="Z15" s="390"/>
      <c r="AA15" s="390"/>
      <c r="AB15" s="390"/>
      <c r="AC15" s="391"/>
      <c r="AD15" s="389" t="s">
        <v>584</v>
      </c>
      <c r="AE15" s="390"/>
      <c r="AF15" s="390"/>
      <c r="AG15" s="390"/>
      <c r="AH15" s="390"/>
      <c r="AI15" s="390"/>
      <c r="AJ15" s="391"/>
      <c r="AK15" s="389" t="s">
        <v>584</v>
      </c>
      <c r="AL15" s="390"/>
      <c r="AM15" s="390"/>
      <c r="AN15" s="390"/>
      <c r="AO15" s="390"/>
      <c r="AP15" s="390"/>
      <c r="AQ15" s="391"/>
      <c r="AR15" s="389" t="s">
        <v>584</v>
      </c>
      <c r="AS15" s="390"/>
      <c r="AT15" s="390"/>
      <c r="AU15" s="390"/>
      <c r="AV15" s="390"/>
      <c r="AW15" s="390"/>
      <c r="AX15" s="447"/>
    </row>
    <row r="16" spans="1:50" ht="21" customHeight="1" x14ac:dyDescent="0.2">
      <c r="A16" s="265"/>
      <c r="B16" s="266"/>
      <c r="C16" s="266"/>
      <c r="D16" s="266"/>
      <c r="E16" s="266"/>
      <c r="F16" s="267"/>
      <c r="G16" s="569"/>
      <c r="H16" s="570"/>
      <c r="I16" s="398" t="s">
        <v>50</v>
      </c>
      <c r="J16" s="399"/>
      <c r="K16" s="399"/>
      <c r="L16" s="399"/>
      <c r="M16" s="399"/>
      <c r="N16" s="399"/>
      <c r="O16" s="400"/>
      <c r="P16" s="389" t="s">
        <v>584</v>
      </c>
      <c r="Q16" s="390"/>
      <c r="R16" s="390"/>
      <c r="S16" s="390"/>
      <c r="T16" s="390"/>
      <c r="U16" s="390"/>
      <c r="V16" s="391"/>
      <c r="W16" s="389" t="s">
        <v>584</v>
      </c>
      <c r="X16" s="390"/>
      <c r="Y16" s="390"/>
      <c r="Z16" s="390"/>
      <c r="AA16" s="390"/>
      <c r="AB16" s="390"/>
      <c r="AC16" s="391"/>
      <c r="AD16" s="389" t="s">
        <v>584</v>
      </c>
      <c r="AE16" s="390"/>
      <c r="AF16" s="390"/>
      <c r="AG16" s="390"/>
      <c r="AH16" s="390"/>
      <c r="AI16" s="390"/>
      <c r="AJ16" s="391"/>
      <c r="AK16" s="389" t="s">
        <v>584</v>
      </c>
      <c r="AL16" s="390"/>
      <c r="AM16" s="390"/>
      <c r="AN16" s="390"/>
      <c r="AO16" s="390"/>
      <c r="AP16" s="390"/>
      <c r="AQ16" s="391"/>
      <c r="AR16" s="541"/>
      <c r="AS16" s="542"/>
      <c r="AT16" s="542"/>
      <c r="AU16" s="542"/>
      <c r="AV16" s="542"/>
      <c r="AW16" s="542"/>
      <c r="AX16" s="543"/>
    </row>
    <row r="17" spans="1:51" ht="24.75" customHeight="1" x14ac:dyDescent="0.2">
      <c r="A17" s="265"/>
      <c r="B17" s="266"/>
      <c r="C17" s="266"/>
      <c r="D17" s="266"/>
      <c r="E17" s="266"/>
      <c r="F17" s="267"/>
      <c r="G17" s="569"/>
      <c r="H17" s="570"/>
      <c r="I17" s="398" t="s">
        <v>48</v>
      </c>
      <c r="J17" s="546"/>
      <c r="K17" s="546"/>
      <c r="L17" s="546"/>
      <c r="M17" s="546"/>
      <c r="N17" s="546"/>
      <c r="O17" s="547"/>
      <c r="P17" s="389" t="s">
        <v>584</v>
      </c>
      <c r="Q17" s="390"/>
      <c r="R17" s="390"/>
      <c r="S17" s="390"/>
      <c r="T17" s="390"/>
      <c r="U17" s="390"/>
      <c r="V17" s="391"/>
      <c r="W17" s="389" t="s">
        <v>584</v>
      </c>
      <c r="X17" s="390"/>
      <c r="Y17" s="390"/>
      <c r="Z17" s="390"/>
      <c r="AA17" s="390"/>
      <c r="AB17" s="390"/>
      <c r="AC17" s="391"/>
      <c r="AD17" s="389">
        <v>86</v>
      </c>
      <c r="AE17" s="390"/>
      <c r="AF17" s="390"/>
      <c r="AG17" s="390"/>
      <c r="AH17" s="390"/>
      <c r="AI17" s="390"/>
      <c r="AJ17" s="391"/>
      <c r="AK17" s="389">
        <v>44</v>
      </c>
      <c r="AL17" s="390"/>
      <c r="AM17" s="390"/>
      <c r="AN17" s="390"/>
      <c r="AO17" s="390"/>
      <c r="AP17" s="390"/>
      <c r="AQ17" s="391"/>
      <c r="AR17" s="564"/>
      <c r="AS17" s="564"/>
      <c r="AT17" s="564"/>
      <c r="AU17" s="564"/>
      <c r="AV17" s="564"/>
      <c r="AW17" s="564"/>
      <c r="AX17" s="565"/>
    </row>
    <row r="18" spans="1:51" ht="24.75" customHeight="1" x14ac:dyDescent="0.2">
      <c r="A18" s="265"/>
      <c r="B18" s="266"/>
      <c r="C18" s="266"/>
      <c r="D18" s="266"/>
      <c r="E18" s="266"/>
      <c r="F18" s="267"/>
      <c r="G18" s="571"/>
      <c r="H18" s="572"/>
      <c r="I18" s="403" t="s">
        <v>20</v>
      </c>
      <c r="J18" s="404"/>
      <c r="K18" s="404"/>
      <c r="L18" s="404"/>
      <c r="M18" s="404"/>
      <c r="N18" s="404"/>
      <c r="O18" s="405"/>
      <c r="P18" s="696">
        <f>SUM(P13:V17)</f>
        <v>0</v>
      </c>
      <c r="Q18" s="697"/>
      <c r="R18" s="697"/>
      <c r="S18" s="697"/>
      <c r="T18" s="697"/>
      <c r="U18" s="697"/>
      <c r="V18" s="698"/>
      <c r="W18" s="696">
        <f>SUM(W13:AC17)</f>
        <v>0</v>
      </c>
      <c r="X18" s="697"/>
      <c r="Y18" s="697"/>
      <c r="Z18" s="697"/>
      <c r="AA18" s="697"/>
      <c r="AB18" s="697"/>
      <c r="AC18" s="698"/>
      <c r="AD18" s="696">
        <f>SUM(AD13:AJ17)</f>
        <v>86</v>
      </c>
      <c r="AE18" s="697"/>
      <c r="AF18" s="697"/>
      <c r="AG18" s="697"/>
      <c r="AH18" s="697"/>
      <c r="AI18" s="697"/>
      <c r="AJ18" s="698"/>
      <c r="AK18" s="696">
        <f>SUM(AK13:AQ17)</f>
        <v>44</v>
      </c>
      <c r="AL18" s="697"/>
      <c r="AM18" s="697"/>
      <c r="AN18" s="697"/>
      <c r="AO18" s="697"/>
      <c r="AP18" s="697"/>
      <c r="AQ18" s="698"/>
      <c r="AR18" s="696">
        <f>SUM(AR13:AX17)</f>
        <v>0</v>
      </c>
      <c r="AS18" s="697"/>
      <c r="AT18" s="697"/>
      <c r="AU18" s="697"/>
      <c r="AV18" s="697"/>
      <c r="AW18" s="697"/>
      <c r="AX18" s="699"/>
    </row>
    <row r="19" spans="1:51" ht="24.75" customHeight="1" x14ac:dyDescent="0.2">
      <c r="A19" s="265"/>
      <c r="B19" s="266"/>
      <c r="C19" s="266"/>
      <c r="D19" s="266"/>
      <c r="E19" s="266"/>
      <c r="F19" s="267"/>
      <c r="G19" s="475" t="s">
        <v>9</v>
      </c>
      <c r="H19" s="476"/>
      <c r="I19" s="476"/>
      <c r="J19" s="476"/>
      <c r="K19" s="476"/>
      <c r="L19" s="476"/>
      <c r="M19" s="476"/>
      <c r="N19" s="476"/>
      <c r="O19" s="476"/>
      <c r="P19" s="389" t="s">
        <v>584</v>
      </c>
      <c r="Q19" s="390"/>
      <c r="R19" s="390"/>
      <c r="S19" s="390"/>
      <c r="T19" s="390"/>
      <c r="U19" s="390"/>
      <c r="V19" s="391"/>
      <c r="W19" s="389" t="s">
        <v>584</v>
      </c>
      <c r="X19" s="390"/>
      <c r="Y19" s="390"/>
      <c r="Z19" s="390"/>
      <c r="AA19" s="390"/>
      <c r="AB19" s="390"/>
      <c r="AC19" s="391"/>
      <c r="AD19" s="389">
        <v>36</v>
      </c>
      <c r="AE19" s="390"/>
      <c r="AF19" s="390"/>
      <c r="AG19" s="390"/>
      <c r="AH19" s="390"/>
      <c r="AI19" s="390"/>
      <c r="AJ19" s="391"/>
      <c r="AK19" s="300"/>
      <c r="AL19" s="300"/>
      <c r="AM19" s="300"/>
      <c r="AN19" s="300"/>
      <c r="AO19" s="300"/>
      <c r="AP19" s="300"/>
      <c r="AQ19" s="300"/>
      <c r="AR19" s="300"/>
      <c r="AS19" s="300"/>
      <c r="AT19" s="300"/>
      <c r="AU19" s="300"/>
      <c r="AV19" s="300"/>
      <c r="AW19" s="300"/>
      <c r="AX19" s="302"/>
    </row>
    <row r="20" spans="1:51" ht="24.75" customHeight="1" x14ac:dyDescent="0.2">
      <c r="A20" s="265"/>
      <c r="B20" s="266"/>
      <c r="C20" s="266"/>
      <c r="D20" s="266"/>
      <c r="E20" s="266"/>
      <c r="F20" s="267"/>
      <c r="G20" s="475" t="s">
        <v>10</v>
      </c>
      <c r="H20" s="476"/>
      <c r="I20" s="476"/>
      <c r="J20" s="476"/>
      <c r="K20" s="476"/>
      <c r="L20" s="476"/>
      <c r="M20" s="476"/>
      <c r="N20" s="476"/>
      <c r="O20" s="476"/>
      <c r="P20" s="120" t="str">
        <f>IF(P18=0, "-", SUM(P19)/P18)</f>
        <v>-</v>
      </c>
      <c r="Q20" s="120"/>
      <c r="R20" s="120"/>
      <c r="S20" s="120"/>
      <c r="T20" s="120"/>
      <c r="U20" s="120"/>
      <c r="V20" s="120"/>
      <c r="W20" s="120" t="str">
        <f t="shared" ref="W20" si="0">IF(W18=0, "-", SUM(W19)/W18)</f>
        <v>-</v>
      </c>
      <c r="X20" s="120"/>
      <c r="Y20" s="120"/>
      <c r="Z20" s="120"/>
      <c r="AA20" s="120"/>
      <c r="AB20" s="120"/>
      <c r="AC20" s="120"/>
      <c r="AD20" s="120">
        <f t="shared" ref="AD20" si="1">IF(AD18=0, "-", SUM(AD19)/AD18)</f>
        <v>0.41860465116279072</v>
      </c>
      <c r="AE20" s="120"/>
      <c r="AF20" s="120"/>
      <c r="AG20" s="120"/>
      <c r="AH20" s="120"/>
      <c r="AI20" s="120"/>
      <c r="AJ20" s="120"/>
      <c r="AK20" s="300"/>
      <c r="AL20" s="300"/>
      <c r="AM20" s="300"/>
      <c r="AN20" s="300"/>
      <c r="AO20" s="300"/>
      <c r="AP20" s="300"/>
      <c r="AQ20" s="301"/>
      <c r="AR20" s="301"/>
      <c r="AS20" s="301"/>
      <c r="AT20" s="301"/>
      <c r="AU20" s="300"/>
      <c r="AV20" s="300"/>
      <c r="AW20" s="300"/>
      <c r="AX20" s="302"/>
    </row>
    <row r="21" spans="1:51" ht="25.5" customHeight="1" x14ac:dyDescent="0.2">
      <c r="A21" s="521"/>
      <c r="B21" s="522"/>
      <c r="C21" s="522"/>
      <c r="D21" s="522"/>
      <c r="E21" s="522"/>
      <c r="F21" s="540"/>
      <c r="G21" s="118" t="s">
        <v>235</v>
      </c>
      <c r="H21" s="119"/>
      <c r="I21" s="119"/>
      <c r="J21" s="119"/>
      <c r="K21" s="119"/>
      <c r="L21" s="119"/>
      <c r="M21" s="119"/>
      <c r="N21" s="119"/>
      <c r="O21" s="119"/>
      <c r="P21" s="120" t="e">
        <f>IF(P19=0, "-", SUM(P19)/SUM(P13,P14))</f>
        <v>#DIV/0!</v>
      </c>
      <c r="Q21" s="120"/>
      <c r="R21" s="120"/>
      <c r="S21" s="120"/>
      <c r="T21" s="120"/>
      <c r="U21" s="120"/>
      <c r="V21" s="120"/>
      <c r="W21" s="120" t="e">
        <f t="shared" ref="W21" si="2">IF(W19=0, "-", SUM(W19)/SUM(W13,W14))</f>
        <v>#DIV/0!</v>
      </c>
      <c r="X21" s="120"/>
      <c r="Y21" s="120"/>
      <c r="Z21" s="120"/>
      <c r="AA21" s="120"/>
      <c r="AB21" s="120"/>
      <c r="AC21" s="120"/>
      <c r="AD21" s="120" t="e">
        <f t="shared" ref="AD21" si="3">IF(AD19=0, "-", SUM(AD19)/SUM(AD13,AD14))</f>
        <v>#DIV/0!</v>
      </c>
      <c r="AE21" s="120"/>
      <c r="AF21" s="120"/>
      <c r="AG21" s="120"/>
      <c r="AH21" s="120"/>
      <c r="AI21" s="120"/>
      <c r="AJ21" s="120"/>
      <c r="AK21" s="300"/>
      <c r="AL21" s="300"/>
      <c r="AM21" s="300"/>
      <c r="AN21" s="300"/>
      <c r="AO21" s="300"/>
      <c r="AP21" s="300"/>
      <c r="AQ21" s="301"/>
      <c r="AR21" s="301"/>
      <c r="AS21" s="301"/>
      <c r="AT21" s="301"/>
      <c r="AU21" s="300"/>
      <c r="AV21" s="300"/>
      <c r="AW21" s="300"/>
      <c r="AX21" s="302"/>
    </row>
    <row r="22" spans="1:51" ht="18.75" customHeight="1" x14ac:dyDescent="0.2">
      <c r="A22" s="576" t="s">
        <v>575</v>
      </c>
      <c r="B22" s="577"/>
      <c r="C22" s="577"/>
      <c r="D22" s="577"/>
      <c r="E22" s="577"/>
      <c r="F22" s="578"/>
      <c r="G22" s="716" t="s">
        <v>222</v>
      </c>
      <c r="H22" s="586"/>
      <c r="I22" s="586"/>
      <c r="J22" s="586"/>
      <c r="K22" s="586"/>
      <c r="L22" s="586"/>
      <c r="M22" s="586"/>
      <c r="N22" s="586"/>
      <c r="O22" s="593"/>
      <c r="P22" s="585" t="s">
        <v>573</v>
      </c>
      <c r="Q22" s="586"/>
      <c r="R22" s="586"/>
      <c r="S22" s="586"/>
      <c r="T22" s="586"/>
      <c r="U22" s="586"/>
      <c r="V22" s="593"/>
      <c r="W22" s="585" t="s">
        <v>574</v>
      </c>
      <c r="X22" s="586"/>
      <c r="Y22" s="586"/>
      <c r="Z22" s="586"/>
      <c r="AA22" s="586"/>
      <c r="AB22" s="586"/>
      <c r="AC22" s="593"/>
      <c r="AD22" s="585" t="s">
        <v>221</v>
      </c>
      <c r="AE22" s="586"/>
      <c r="AF22" s="586"/>
      <c r="AG22" s="586"/>
      <c r="AH22" s="586"/>
      <c r="AI22" s="586"/>
      <c r="AJ22" s="586"/>
      <c r="AK22" s="586"/>
      <c r="AL22" s="586"/>
      <c r="AM22" s="586"/>
      <c r="AN22" s="586"/>
      <c r="AO22" s="586"/>
      <c r="AP22" s="586"/>
      <c r="AQ22" s="586"/>
      <c r="AR22" s="586"/>
      <c r="AS22" s="586"/>
      <c r="AT22" s="586"/>
      <c r="AU22" s="586"/>
      <c r="AV22" s="586"/>
      <c r="AW22" s="586"/>
      <c r="AX22" s="587"/>
    </row>
    <row r="23" spans="1:51" ht="25.5" customHeight="1" x14ac:dyDescent="0.2">
      <c r="A23" s="579"/>
      <c r="B23" s="580"/>
      <c r="C23" s="580"/>
      <c r="D23" s="580"/>
      <c r="E23" s="580"/>
      <c r="F23" s="581"/>
      <c r="G23" s="573" t="s">
        <v>584</v>
      </c>
      <c r="H23" s="574"/>
      <c r="I23" s="574"/>
      <c r="J23" s="574"/>
      <c r="K23" s="574"/>
      <c r="L23" s="574"/>
      <c r="M23" s="574"/>
      <c r="N23" s="574"/>
      <c r="O23" s="575"/>
      <c r="P23" s="673" t="s">
        <v>584</v>
      </c>
      <c r="Q23" s="674"/>
      <c r="R23" s="674"/>
      <c r="S23" s="674"/>
      <c r="T23" s="674"/>
      <c r="U23" s="674"/>
      <c r="V23" s="675"/>
      <c r="W23" s="673" t="s">
        <v>584</v>
      </c>
      <c r="X23" s="674"/>
      <c r="Y23" s="674"/>
      <c r="Z23" s="674"/>
      <c r="AA23" s="674"/>
      <c r="AB23" s="674"/>
      <c r="AC23" s="675"/>
      <c r="AD23" s="588"/>
      <c r="AE23" s="589"/>
      <c r="AF23" s="589"/>
      <c r="AG23" s="589"/>
      <c r="AH23" s="589"/>
      <c r="AI23" s="589"/>
      <c r="AJ23" s="589"/>
      <c r="AK23" s="589"/>
      <c r="AL23" s="589"/>
      <c r="AM23" s="589"/>
      <c r="AN23" s="589"/>
      <c r="AO23" s="589"/>
      <c r="AP23" s="589"/>
      <c r="AQ23" s="589"/>
      <c r="AR23" s="589"/>
      <c r="AS23" s="589"/>
      <c r="AT23" s="589"/>
      <c r="AU23" s="589"/>
      <c r="AV23" s="589"/>
      <c r="AW23" s="589"/>
      <c r="AX23" s="590"/>
    </row>
    <row r="24" spans="1:51" ht="25.5" customHeight="1" thickBot="1" x14ac:dyDescent="0.25">
      <c r="A24" s="582"/>
      <c r="B24" s="583"/>
      <c r="C24" s="583"/>
      <c r="D24" s="583"/>
      <c r="E24" s="583"/>
      <c r="F24" s="584"/>
      <c r="G24" s="712" t="s">
        <v>223</v>
      </c>
      <c r="H24" s="713"/>
      <c r="I24" s="713"/>
      <c r="J24" s="713"/>
      <c r="K24" s="713"/>
      <c r="L24" s="713"/>
      <c r="M24" s="713"/>
      <c r="N24" s="713"/>
      <c r="O24" s="714"/>
      <c r="P24" s="670" t="str">
        <f>AK13</f>
        <v>-</v>
      </c>
      <c r="Q24" s="671"/>
      <c r="R24" s="671"/>
      <c r="S24" s="671"/>
      <c r="T24" s="671"/>
      <c r="U24" s="671"/>
      <c r="V24" s="672"/>
      <c r="W24" s="670" t="str">
        <f>AR13</f>
        <v>-</v>
      </c>
      <c r="X24" s="671"/>
      <c r="Y24" s="671"/>
      <c r="Z24" s="671"/>
      <c r="AA24" s="671"/>
      <c r="AB24" s="671"/>
      <c r="AC24" s="672"/>
      <c r="AD24" s="591"/>
      <c r="AE24" s="591"/>
      <c r="AF24" s="591"/>
      <c r="AG24" s="591"/>
      <c r="AH24" s="591"/>
      <c r="AI24" s="591"/>
      <c r="AJ24" s="591"/>
      <c r="AK24" s="591"/>
      <c r="AL24" s="591"/>
      <c r="AM24" s="591"/>
      <c r="AN24" s="591"/>
      <c r="AO24" s="591"/>
      <c r="AP24" s="591"/>
      <c r="AQ24" s="591"/>
      <c r="AR24" s="591"/>
      <c r="AS24" s="591"/>
      <c r="AT24" s="591"/>
      <c r="AU24" s="591"/>
      <c r="AV24" s="591"/>
      <c r="AW24" s="591"/>
      <c r="AX24" s="592"/>
    </row>
    <row r="25" spans="1:51" ht="18.75" customHeight="1" x14ac:dyDescent="0.2">
      <c r="A25" s="464" t="s">
        <v>232</v>
      </c>
      <c r="B25" s="465"/>
      <c r="C25" s="465"/>
      <c r="D25" s="465"/>
      <c r="E25" s="465"/>
      <c r="F25" s="466"/>
      <c r="G25" s="135" t="s">
        <v>139</v>
      </c>
      <c r="H25" s="136"/>
      <c r="I25" s="136"/>
      <c r="J25" s="136"/>
      <c r="K25" s="136"/>
      <c r="L25" s="136"/>
      <c r="M25" s="136"/>
      <c r="N25" s="136"/>
      <c r="O25" s="137"/>
      <c r="P25" s="456" t="s">
        <v>57</v>
      </c>
      <c r="Q25" s="136"/>
      <c r="R25" s="136"/>
      <c r="S25" s="136"/>
      <c r="T25" s="136"/>
      <c r="U25" s="136"/>
      <c r="V25" s="136"/>
      <c r="W25" s="136"/>
      <c r="X25" s="137"/>
      <c r="Y25" s="448"/>
      <c r="Z25" s="449"/>
      <c r="AA25" s="450"/>
      <c r="AB25" s="458" t="s">
        <v>11</v>
      </c>
      <c r="AC25" s="459"/>
      <c r="AD25" s="460"/>
      <c r="AE25" s="458" t="s">
        <v>262</v>
      </c>
      <c r="AF25" s="459"/>
      <c r="AG25" s="459"/>
      <c r="AH25" s="460"/>
      <c r="AI25" s="642" t="s">
        <v>281</v>
      </c>
      <c r="AJ25" s="642"/>
      <c r="AK25" s="642"/>
      <c r="AL25" s="458"/>
      <c r="AM25" s="642" t="s">
        <v>378</v>
      </c>
      <c r="AN25" s="642"/>
      <c r="AO25" s="642"/>
      <c r="AP25" s="458"/>
      <c r="AQ25" s="132" t="s">
        <v>171</v>
      </c>
      <c r="AR25" s="133"/>
      <c r="AS25" s="133"/>
      <c r="AT25" s="134"/>
      <c r="AU25" s="136" t="s">
        <v>129</v>
      </c>
      <c r="AV25" s="136"/>
      <c r="AW25" s="136"/>
      <c r="AX25" s="644"/>
    </row>
    <row r="26" spans="1:51" ht="18.75" customHeight="1" x14ac:dyDescent="0.2">
      <c r="A26" s="467"/>
      <c r="B26" s="468"/>
      <c r="C26" s="468"/>
      <c r="D26" s="468"/>
      <c r="E26" s="468"/>
      <c r="F26" s="469"/>
      <c r="G26" s="138"/>
      <c r="H26" s="139"/>
      <c r="I26" s="139"/>
      <c r="J26" s="139"/>
      <c r="K26" s="139"/>
      <c r="L26" s="139"/>
      <c r="M26" s="139"/>
      <c r="N26" s="139"/>
      <c r="O26" s="140"/>
      <c r="P26" s="457"/>
      <c r="Q26" s="139"/>
      <c r="R26" s="139"/>
      <c r="S26" s="139"/>
      <c r="T26" s="139"/>
      <c r="U26" s="139"/>
      <c r="V26" s="139"/>
      <c r="W26" s="139"/>
      <c r="X26" s="140"/>
      <c r="Y26" s="451"/>
      <c r="Z26" s="452"/>
      <c r="AA26" s="453"/>
      <c r="AB26" s="461"/>
      <c r="AC26" s="462"/>
      <c r="AD26" s="463"/>
      <c r="AE26" s="461"/>
      <c r="AF26" s="462"/>
      <c r="AG26" s="462"/>
      <c r="AH26" s="463"/>
      <c r="AI26" s="643"/>
      <c r="AJ26" s="643"/>
      <c r="AK26" s="643"/>
      <c r="AL26" s="461"/>
      <c r="AM26" s="643"/>
      <c r="AN26" s="643"/>
      <c r="AO26" s="643"/>
      <c r="AP26" s="461"/>
      <c r="AQ26" s="144">
        <v>5</v>
      </c>
      <c r="AR26" s="145"/>
      <c r="AS26" s="290" t="s">
        <v>172</v>
      </c>
      <c r="AT26" s="291"/>
      <c r="AU26" s="625" t="s">
        <v>593</v>
      </c>
      <c r="AV26" s="625"/>
      <c r="AW26" s="139" t="s">
        <v>168</v>
      </c>
      <c r="AX26" s="711"/>
    </row>
    <row r="27" spans="1:51" ht="23.25" customHeight="1" x14ac:dyDescent="0.2">
      <c r="A27" s="470"/>
      <c r="B27" s="468"/>
      <c r="C27" s="468"/>
      <c r="D27" s="468"/>
      <c r="E27" s="468"/>
      <c r="F27" s="469"/>
      <c r="G27" s="700" t="s">
        <v>588</v>
      </c>
      <c r="H27" s="701"/>
      <c r="I27" s="701"/>
      <c r="J27" s="701"/>
      <c r="K27" s="701"/>
      <c r="L27" s="701"/>
      <c r="M27" s="701"/>
      <c r="N27" s="701"/>
      <c r="O27" s="702"/>
      <c r="P27" s="126" t="s">
        <v>589</v>
      </c>
      <c r="Q27" s="126"/>
      <c r="R27" s="126"/>
      <c r="S27" s="126"/>
      <c r="T27" s="126"/>
      <c r="U27" s="126"/>
      <c r="V27" s="126"/>
      <c r="W27" s="126"/>
      <c r="X27" s="127"/>
      <c r="Y27" s="222" t="s">
        <v>12</v>
      </c>
      <c r="Z27" s="454"/>
      <c r="AA27" s="455"/>
      <c r="AB27" s="221" t="s">
        <v>590</v>
      </c>
      <c r="AC27" s="221"/>
      <c r="AD27" s="221"/>
      <c r="AE27" s="111" t="s">
        <v>592</v>
      </c>
      <c r="AF27" s="112"/>
      <c r="AG27" s="112"/>
      <c r="AH27" s="112"/>
      <c r="AI27" s="111" t="s">
        <v>592</v>
      </c>
      <c r="AJ27" s="112"/>
      <c r="AK27" s="112"/>
      <c r="AL27" s="112"/>
      <c r="AM27" s="111">
        <v>198</v>
      </c>
      <c r="AN27" s="112"/>
      <c r="AO27" s="112"/>
      <c r="AP27" s="112"/>
      <c r="AQ27" s="202" t="s">
        <v>592</v>
      </c>
      <c r="AR27" s="161"/>
      <c r="AS27" s="161"/>
      <c r="AT27" s="203"/>
      <c r="AU27" s="112" t="s">
        <v>592</v>
      </c>
      <c r="AV27" s="112"/>
      <c r="AW27" s="112"/>
      <c r="AX27" s="638"/>
    </row>
    <row r="28" spans="1:51" ht="23.25" customHeight="1" x14ac:dyDescent="0.2">
      <c r="A28" s="471"/>
      <c r="B28" s="472"/>
      <c r="C28" s="472"/>
      <c r="D28" s="472"/>
      <c r="E28" s="472"/>
      <c r="F28" s="473"/>
      <c r="G28" s="703"/>
      <c r="H28" s="704"/>
      <c r="I28" s="704"/>
      <c r="J28" s="704"/>
      <c r="K28" s="704"/>
      <c r="L28" s="704"/>
      <c r="M28" s="704"/>
      <c r="N28" s="704"/>
      <c r="O28" s="705"/>
      <c r="P28" s="128"/>
      <c r="Q28" s="128"/>
      <c r="R28" s="128"/>
      <c r="S28" s="128"/>
      <c r="T28" s="128"/>
      <c r="U28" s="128"/>
      <c r="V28" s="128"/>
      <c r="W28" s="128"/>
      <c r="X28" s="129"/>
      <c r="Y28" s="141" t="s">
        <v>52</v>
      </c>
      <c r="Z28" s="142"/>
      <c r="AA28" s="143"/>
      <c r="AB28" s="474" t="s">
        <v>591</v>
      </c>
      <c r="AC28" s="474"/>
      <c r="AD28" s="474"/>
      <c r="AE28" s="111" t="s">
        <v>592</v>
      </c>
      <c r="AF28" s="112"/>
      <c r="AG28" s="112"/>
      <c r="AH28" s="112"/>
      <c r="AI28" s="111" t="s">
        <v>592</v>
      </c>
      <c r="AJ28" s="112"/>
      <c r="AK28" s="112"/>
      <c r="AL28" s="112"/>
      <c r="AM28" s="111">
        <v>247</v>
      </c>
      <c r="AN28" s="112"/>
      <c r="AO28" s="112"/>
      <c r="AP28" s="112"/>
      <c r="AQ28" s="202">
        <v>247</v>
      </c>
      <c r="AR28" s="161"/>
      <c r="AS28" s="161"/>
      <c r="AT28" s="203"/>
      <c r="AU28" s="112" t="s">
        <v>592</v>
      </c>
      <c r="AV28" s="112"/>
      <c r="AW28" s="112"/>
      <c r="AX28" s="638"/>
    </row>
    <row r="29" spans="1:51" ht="23.25" customHeight="1" x14ac:dyDescent="0.2">
      <c r="A29" s="470"/>
      <c r="B29" s="468"/>
      <c r="C29" s="468"/>
      <c r="D29" s="468"/>
      <c r="E29" s="468"/>
      <c r="F29" s="469"/>
      <c r="G29" s="706"/>
      <c r="H29" s="707"/>
      <c r="I29" s="707"/>
      <c r="J29" s="707"/>
      <c r="K29" s="707"/>
      <c r="L29" s="707"/>
      <c r="M29" s="707"/>
      <c r="N29" s="707"/>
      <c r="O29" s="708"/>
      <c r="P29" s="130"/>
      <c r="Q29" s="130"/>
      <c r="R29" s="130"/>
      <c r="S29" s="130"/>
      <c r="T29" s="130"/>
      <c r="U29" s="130"/>
      <c r="V29" s="130"/>
      <c r="W29" s="130"/>
      <c r="X29" s="131"/>
      <c r="Y29" s="141" t="s">
        <v>13</v>
      </c>
      <c r="Z29" s="142"/>
      <c r="AA29" s="143"/>
      <c r="AB29" s="289" t="s">
        <v>169</v>
      </c>
      <c r="AC29" s="289"/>
      <c r="AD29" s="289"/>
      <c r="AE29" s="111" t="s">
        <v>592</v>
      </c>
      <c r="AF29" s="112"/>
      <c r="AG29" s="112"/>
      <c r="AH29" s="112"/>
      <c r="AI29" s="111" t="s">
        <v>592</v>
      </c>
      <c r="AJ29" s="112"/>
      <c r="AK29" s="112"/>
      <c r="AL29" s="112"/>
      <c r="AM29" s="111">
        <f>AM28/AM27*100</f>
        <v>124.74747474747474</v>
      </c>
      <c r="AN29" s="112"/>
      <c r="AO29" s="112"/>
      <c r="AP29" s="112"/>
      <c r="AQ29" s="202" t="s">
        <v>592</v>
      </c>
      <c r="AR29" s="161"/>
      <c r="AS29" s="161"/>
      <c r="AT29" s="203"/>
      <c r="AU29" s="112" t="s">
        <v>592</v>
      </c>
      <c r="AV29" s="112"/>
      <c r="AW29" s="112"/>
      <c r="AX29" s="638"/>
    </row>
    <row r="30" spans="1:51" ht="23.25" customHeight="1" x14ac:dyDescent="0.2">
      <c r="A30" s="303" t="s">
        <v>253</v>
      </c>
      <c r="B30" s="304"/>
      <c r="C30" s="304"/>
      <c r="D30" s="304"/>
      <c r="E30" s="304"/>
      <c r="F30" s="305"/>
      <c r="G30" s="309" t="s">
        <v>594</v>
      </c>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0"/>
      <c r="AM30" s="310"/>
      <c r="AN30" s="310"/>
      <c r="AO30" s="310"/>
      <c r="AP30" s="310"/>
      <c r="AQ30" s="310"/>
      <c r="AR30" s="310"/>
      <c r="AS30" s="310"/>
      <c r="AT30" s="310"/>
      <c r="AU30" s="310"/>
      <c r="AV30" s="310"/>
      <c r="AW30" s="310"/>
      <c r="AX30" s="311"/>
    </row>
    <row r="31" spans="1:51" ht="23.25" customHeight="1" x14ac:dyDescent="0.2">
      <c r="A31" s="306"/>
      <c r="B31" s="307"/>
      <c r="C31" s="307"/>
      <c r="D31" s="307"/>
      <c r="E31" s="307"/>
      <c r="F31" s="308"/>
      <c r="G31" s="312"/>
      <c r="H31" s="313"/>
      <c r="I31" s="313"/>
      <c r="J31" s="313"/>
      <c r="K31" s="313"/>
      <c r="L31" s="313"/>
      <c r="M31" s="313"/>
      <c r="N31" s="313"/>
      <c r="O31" s="313"/>
      <c r="P31" s="313"/>
      <c r="Q31" s="313"/>
      <c r="R31" s="313"/>
      <c r="S31" s="313"/>
      <c r="T31" s="313"/>
      <c r="U31" s="313"/>
      <c r="V31" s="313"/>
      <c r="W31" s="313"/>
      <c r="X31" s="313"/>
      <c r="Y31" s="313"/>
      <c r="Z31" s="313"/>
      <c r="AA31" s="313"/>
      <c r="AB31" s="313"/>
      <c r="AC31" s="313"/>
      <c r="AD31" s="313"/>
      <c r="AE31" s="314"/>
      <c r="AF31" s="314"/>
      <c r="AG31" s="314"/>
      <c r="AH31" s="314"/>
      <c r="AI31" s="314"/>
      <c r="AJ31" s="314"/>
      <c r="AK31" s="314"/>
      <c r="AL31" s="314"/>
      <c r="AM31" s="314"/>
      <c r="AN31" s="314"/>
      <c r="AO31" s="314"/>
      <c r="AP31" s="314"/>
      <c r="AQ31" s="313"/>
      <c r="AR31" s="313"/>
      <c r="AS31" s="313"/>
      <c r="AT31" s="313"/>
      <c r="AU31" s="313"/>
      <c r="AV31" s="313"/>
      <c r="AW31" s="313"/>
      <c r="AX31" s="315"/>
    </row>
    <row r="32" spans="1:51" ht="18.75" customHeight="1" thickBot="1" x14ac:dyDescent="0.25">
      <c r="A32" s="709" t="s">
        <v>141</v>
      </c>
      <c r="B32" s="710"/>
      <c r="C32" s="710"/>
      <c r="D32" s="710"/>
      <c r="E32" s="710"/>
      <c r="F32" s="710"/>
      <c r="G32" s="710"/>
      <c r="H32" s="710"/>
      <c r="I32" s="710"/>
      <c r="J32" s="710"/>
      <c r="K32" s="710"/>
      <c r="L32" s="710"/>
      <c r="M32" s="710"/>
      <c r="N32" s="710"/>
      <c r="O32" s="710"/>
      <c r="P32" s="710"/>
      <c r="Q32" s="710"/>
      <c r="R32" s="710"/>
      <c r="S32" s="710"/>
      <c r="T32" s="710"/>
      <c r="U32" s="710"/>
      <c r="V32" s="710"/>
      <c r="W32" s="710"/>
      <c r="X32" s="710"/>
      <c r="Y32" s="710"/>
      <c r="Z32" s="710"/>
      <c r="AA32" s="710"/>
      <c r="AB32" s="710"/>
      <c r="AC32" s="710"/>
      <c r="AD32" s="710"/>
      <c r="AE32" s="710"/>
      <c r="AF32" s="710"/>
      <c r="AG32" s="710"/>
      <c r="AH32" s="710"/>
      <c r="AI32" s="710"/>
      <c r="AJ32" s="710"/>
      <c r="AK32" s="710"/>
      <c r="AL32" s="710"/>
      <c r="AM32" s="710"/>
      <c r="AN32" s="710"/>
      <c r="AO32" s="90" t="s">
        <v>229</v>
      </c>
      <c r="AP32" s="91"/>
      <c r="AQ32" s="91"/>
      <c r="AR32" s="52"/>
      <c r="AS32" s="90"/>
      <c r="AT32" s="91"/>
      <c r="AU32" s="91"/>
      <c r="AV32" s="91"/>
      <c r="AW32" s="91"/>
      <c r="AX32" s="715"/>
      <c r="AY32">
        <f>COUNTIF($AR$32,"☑")</f>
        <v>0</v>
      </c>
    </row>
    <row r="33" spans="1:51" ht="31.5" customHeight="1" x14ac:dyDescent="0.2">
      <c r="A33" s="233" t="s">
        <v>233</v>
      </c>
      <c r="B33" s="234"/>
      <c r="C33" s="234"/>
      <c r="D33" s="234"/>
      <c r="E33" s="234"/>
      <c r="F33" s="235"/>
      <c r="G33" s="292" t="s">
        <v>58</v>
      </c>
      <c r="H33" s="292"/>
      <c r="I33" s="292"/>
      <c r="J33" s="292"/>
      <c r="K33" s="292"/>
      <c r="L33" s="292"/>
      <c r="M33" s="292"/>
      <c r="N33" s="292"/>
      <c r="O33" s="292"/>
      <c r="P33" s="292"/>
      <c r="Q33" s="292"/>
      <c r="R33" s="292"/>
      <c r="S33" s="292"/>
      <c r="T33" s="292"/>
      <c r="U33" s="292"/>
      <c r="V33" s="292"/>
      <c r="W33" s="292"/>
      <c r="X33" s="293"/>
      <c r="Y33" s="448"/>
      <c r="Z33" s="449"/>
      <c r="AA33" s="450"/>
      <c r="AB33" s="226" t="s">
        <v>11</v>
      </c>
      <c r="AC33" s="226"/>
      <c r="AD33" s="226"/>
      <c r="AE33" s="294" t="s">
        <v>262</v>
      </c>
      <c r="AF33" s="295"/>
      <c r="AG33" s="295"/>
      <c r="AH33" s="296"/>
      <c r="AI33" s="294" t="s">
        <v>281</v>
      </c>
      <c r="AJ33" s="295"/>
      <c r="AK33" s="295"/>
      <c r="AL33" s="296"/>
      <c r="AM33" s="294" t="s">
        <v>378</v>
      </c>
      <c r="AN33" s="295"/>
      <c r="AO33" s="295"/>
      <c r="AP33" s="296"/>
      <c r="AQ33" s="121" t="s">
        <v>286</v>
      </c>
      <c r="AR33" s="122"/>
      <c r="AS33" s="122"/>
      <c r="AT33" s="123"/>
      <c r="AU33" s="121" t="s">
        <v>410</v>
      </c>
      <c r="AV33" s="122"/>
      <c r="AW33" s="122"/>
      <c r="AX33" s="124"/>
    </row>
    <row r="34" spans="1:51" ht="23.25" customHeight="1" x14ac:dyDescent="0.2">
      <c r="A34" s="236"/>
      <c r="B34" s="237"/>
      <c r="C34" s="237"/>
      <c r="D34" s="237"/>
      <c r="E34" s="237"/>
      <c r="F34" s="238"/>
      <c r="G34" s="126" t="s">
        <v>595</v>
      </c>
      <c r="H34" s="126"/>
      <c r="I34" s="126"/>
      <c r="J34" s="126"/>
      <c r="K34" s="126"/>
      <c r="L34" s="126"/>
      <c r="M34" s="126"/>
      <c r="N34" s="126"/>
      <c r="O34" s="126"/>
      <c r="P34" s="126"/>
      <c r="Q34" s="126"/>
      <c r="R34" s="126"/>
      <c r="S34" s="126"/>
      <c r="T34" s="126"/>
      <c r="U34" s="126"/>
      <c r="V34" s="126"/>
      <c r="W34" s="126"/>
      <c r="X34" s="127"/>
      <c r="Y34" s="297" t="s">
        <v>53</v>
      </c>
      <c r="Z34" s="298"/>
      <c r="AA34" s="299"/>
      <c r="AB34" s="221" t="s">
        <v>597</v>
      </c>
      <c r="AC34" s="221"/>
      <c r="AD34" s="221"/>
      <c r="AE34" s="111" t="s">
        <v>276</v>
      </c>
      <c r="AF34" s="112"/>
      <c r="AG34" s="112"/>
      <c r="AH34" s="112"/>
      <c r="AI34" s="111" t="s">
        <v>276</v>
      </c>
      <c r="AJ34" s="112"/>
      <c r="AK34" s="112"/>
      <c r="AL34" s="112"/>
      <c r="AM34" s="111">
        <v>156</v>
      </c>
      <c r="AN34" s="112"/>
      <c r="AO34" s="112"/>
      <c r="AP34" s="112"/>
      <c r="AQ34" s="111" t="s">
        <v>276</v>
      </c>
      <c r="AR34" s="112"/>
      <c r="AS34" s="112"/>
      <c r="AT34" s="112"/>
      <c r="AU34" s="111" t="s">
        <v>276</v>
      </c>
      <c r="AV34" s="112"/>
      <c r="AW34" s="112"/>
      <c r="AX34" s="112"/>
    </row>
    <row r="35" spans="1:51" ht="23.25" customHeight="1" x14ac:dyDescent="0.2">
      <c r="A35" s="239"/>
      <c r="B35" s="240"/>
      <c r="C35" s="240"/>
      <c r="D35" s="240"/>
      <c r="E35" s="240"/>
      <c r="F35" s="241"/>
      <c r="G35" s="130"/>
      <c r="H35" s="130"/>
      <c r="I35" s="130"/>
      <c r="J35" s="130"/>
      <c r="K35" s="130"/>
      <c r="L35" s="130"/>
      <c r="M35" s="130"/>
      <c r="N35" s="130"/>
      <c r="O35" s="130"/>
      <c r="P35" s="130"/>
      <c r="Q35" s="130"/>
      <c r="R35" s="130"/>
      <c r="S35" s="130"/>
      <c r="T35" s="130"/>
      <c r="U35" s="130"/>
      <c r="V35" s="130"/>
      <c r="W35" s="130"/>
      <c r="X35" s="131"/>
      <c r="Y35" s="218" t="s">
        <v>54</v>
      </c>
      <c r="Z35" s="219"/>
      <c r="AA35" s="220"/>
      <c r="AB35" s="221" t="s">
        <v>597</v>
      </c>
      <c r="AC35" s="221"/>
      <c r="AD35" s="221"/>
      <c r="AE35" s="111" t="s">
        <v>276</v>
      </c>
      <c r="AF35" s="112"/>
      <c r="AG35" s="112"/>
      <c r="AH35" s="112"/>
      <c r="AI35" s="111" t="s">
        <v>276</v>
      </c>
      <c r="AJ35" s="112"/>
      <c r="AK35" s="112"/>
      <c r="AL35" s="112"/>
      <c r="AM35" s="548">
        <v>148</v>
      </c>
      <c r="AN35" s="549"/>
      <c r="AO35" s="549"/>
      <c r="AP35" s="550"/>
      <c r="AQ35" s="125">
        <v>156</v>
      </c>
      <c r="AR35" s="125"/>
      <c r="AS35" s="125"/>
      <c r="AT35" s="125"/>
      <c r="AU35" s="111" t="s">
        <v>276</v>
      </c>
      <c r="AV35" s="112"/>
      <c r="AW35" s="112"/>
      <c r="AX35" s="112"/>
    </row>
    <row r="36" spans="1:51" ht="23.25" customHeight="1" x14ac:dyDescent="0.2">
      <c r="A36" s="209" t="s">
        <v>15</v>
      </c>
      <c r="B36" s="210"/>
      <c r="C36" s="210"/>
      <c r="D36" s="210"/>
      <c r="E36" s="210"/>
      <c r="F36" s="211"/>
      <c r="G36" s="142" t="s">
        <v>16</v>
      </c>
      <c r="H36" s="142"/>
      <c r="I36" s="142"/>
      <c r="J36" s="142"/>
      <c r="K36" s="142"/>
      <c r="L36" s="142"/>
      <c r="M36" s="142"/>
      <c r="N36" s="142"/>
      <c r="O36" s="142"/>
      <c r="P36" s="142"/>
      <c r="Q36" s="142"/>
      <c r="R36" s="142"/>
      <c r="S36" s="142"/>
      <c r="T36" s="142"/>
      <c r="U36" s="142"/>
      <c r="V36" s="142"/>
      <c r="W36" s="142"/>
      <c r="X36" s="143"/>
      <c r="Y36" s="146"/>
      <c r="Z36" s="147"/>
      <c r="AA36" s="148"/>
      <c r="AB36" s="141" t="s">
        <v>11</v>
      </c>
      <c r="AC36" s="142"/>
      <c r="AD36" s="143"/>
      <c r="AE36" s="316" t="s">
        <v>262</v>
      </c>
      <c r="AF36" s="316"/>
      <c r="AG36" s="316"/>
      <c r="AH36" s="316"/>
      <c r="AI36" s="316" t="s">
        <v>281</v>
      </c>
      <c r="AJ36" s="316"/>
      <c r="AK36" s="316"/>
      <c r="AL36" s="316"/>
      <c r="AM36" s="316" t="s">
        <v>378</v>
      </c>
      <c r="AN36" s="316"/>
      <c r="AO36" s="316"/>
      <c r="AP36" s="316"/>
      <c r="AQ36" s="115" t="s">
        <v>411</v>
      </c>
      <c r="AR36" s="116"/>
      <c r="AS36" s="116"/>
      <c r="AT36" s="116"/>
      <c r="AU36" s="116"/>
      <c r="AV36" s="116"/>
      <c r="AW36" s="116"/>
      <c r="AX36" s="117"/>
    </row>
    <row r="37" spans="1:51" ht="23.25" customHeight="1" x14ac:dyDescent="0.2">
      <c r="A37" s="212"/>
      <c r="B37" s="213"/>
      <c r="C37" s="213"/>
      <c r="D37" s="213"/>
      <c r="E37" s="213"/>
      <c r="F37" s="214"/>
      <c r="G37" s="436" t="s">
        <v>596</v>
      </c>
      <c r="H37" s="436"/>
      <c r="I37" s="436"/>
      <c r="J37" s="436"/>
      <c r="K37" s="436"/>
      <c r="L37" s="436"/>
      <c r="M37" s="436"/>
      <c r="N37" s="436"/>
      <c r="O37" s="436"/>
      <c r="P37" s="436"/>
      <c r="Q37" s="436"/>
      <c r="R37" s="436"/>
      <c r="S37" s="436"/>
      <c r="T37" s="436"/>
      <c r="U37" s="436"/>
      <c r="V37" s="436"/>
      <c r="W37" s="436"/>
      <c r="X37" s="436"/>
      <c r="Y37" s="438" t="s">
        <v>15</v>
      </c>
      <c r="Z37" s="439"/>
      <c r="AA37" s="440"/>
      <c r="AB37" s="317" t="s">
        <v>591</v>
      </c>
      <c r="AC37" s="318"/>
      <c r="AD37" s="319"/>
      <c r="AE37" s="111" t="s">
        <v>276</v>
      </c>
      <c r="AF37" s="112"/>
      <c r="AG37" s="112"/>
      <c r="AH37" s="112"/>
      <c r="AI37" s="111" t="s">
        <v>276</v>
      </c>
      <c r="AJ37" s="112"/>
      <c r="AK37" s="112"/>
      <c r="AL37" s="112"/>
      <c r="AM37" s="111">
        <f>AM27/AM34</f>
        <v>1.2692307692307692</v>
      </c>
      <c r="AN37" s="112"/>
      <c r="AO37" s="112"/>
      <c r="AP37" s="112"/>
      <c r="AQ37" s="111" t="s">
        <v>276</v>
      </c>
      <c r="AR37" s="112"/>
      <c r="AS37" s="112"/>
      <c r="AT37" s="112"/>
      <c r="AU37" s="112"/>
      <c r="AV37" s="112"/>
      <c r="AW37" s="112"/>
      <c r="AX37" s="638"/>
    </row>
    <row r="38" spans="1:51" ht="46.5" customHeight="1" thickBot="1" x14ac:dyDescent="0.25">
      <c r="A38" s="215"/>
      <c r="B38" s="216"/>
      <c r="C38" s="216"/>
      <c r="D38" s="216"/>
      <c r="E38" s="216"/>
      <c r="F38" s="217"/>
      <c r="G38" s="437"/>
      <c r="H38" s="437"/>
      <c r="I38" s="437"/>
      <c r="J38" s="437"/>
      <c r="K38" s="437"/>
      <c r="L38" s="437"/>
      <c r="M38" s="437"/>
      <c r="N38" s="437"/>
      <c r="O38" s="437"/>
      <c r="P38" s="437"/>
      <c r="Q38" s="437"/>
      <c r="R38" s="437"/>
      <c r="S38" s="437"/>
      <c r="T38" s="437"/>
      <c r="U38" s="437"/>
      <c r="V38" s="437"/>
      <c r="W38" s="437"/>
      <c r="X38" s="437"/>
      <c r="Y38" s="222" t="s">
        <v>47</v>
      </c>
      <c r="Z38" s="219"/>
      <c r="AA38" s="220"/>
      <c r="AB38" s="223" t="s">
        <v>598</v>
      </c>
      <c r="AC38" s="224"/>
      <c r="AD38" s="225"/>
      <c r="AE38" s="111" t="s">
        <v>276</v>
      </c>
      <c r="AF38" s="112"/>
      <c r="AG38" s="112"/>
      <c r="AH38" s="112"/>
      <c r="AI38" s="111" t="s">
        <v>276</v>
      </c>
      <c r="AJ38" s="112"/>
      <c r="AK38" s="112"/>
      <c r="AL38" s="112"/>
      <c r="AM38" s="596" t="s">
        <v>605</v>
      </c>
      <c r="AN38" s="112"/>
      <c r="AO38" s="112"/>
      <c r="AP38" s="112"/>
      <c r="AQ38" s="113" t="s">
        <v>276</v>
      </c>
      <c r="AR38" s="113"/>
      <c r="AS38" s="113"/>
      <c r="AT38" s="113"/>
      <c r="AU38" s="113"/>
      <c r="AV38" s="113"/>
      <c r="AW38" s="113"/>
      <c r="AX38" s="114"/>
    </row>
    <row r="39" spans="1:51" ht="45" customHeight="1" x14ac:dyDescent="0.2">
      <c r="A39" s="85" t="s">
        <v>275</v>
      </c>
      <c r="B39" s="82"/>
      <c r="C39" s="81" t="s">
        <v>173</v>
      </c>
      <c r="D39" s="82"/>
      <c r="E39" s="681" t="s">
        <v>196</v>
      </c>
      <c r="F39" s="682"/>
      <c r="G39" s="683" t="s">
        <v>276</v>
      </c>
      <c r="H39" s="684"/>
      <c r="I39" s="684"/>
      <c r="J39" s="684"/>
      <c r="K39" s="684"/>
      <c r="L39" s="684"/>
      <c r="M39" s="684"/>
      <c r="N39" s="684"/>
      <c r="O39" s="684"/>
      <c r="P39" s="684"/>
      <c r="Q39" s="684"/>
      <c r="R39" s="684"/>
      <c r="S39" s="684"/>
      <c r="T39" s="684"/>
      <c r="U39" s="684"/>
      <c r="V39" s="684"/>
      <c r="W39" s="684"/>
      <c r="X39" s="684"/>
      <c r="Y39" s="684"/>
      <c r="Z39" s="684"/>
      <c r="AA39" s="684"/>
      <c r="AB39" s="684"/>
      <c r="AC39" s="684"/>
      <c r="AD39" s="684"/>
      <c r="AE39" s="684"/>
      <c r="AF39" s="684"/>
      <c r="AG39" s="684"/>
      <c r="AH39" s="684"/>
      <c r="AI39" s="684"/>
      <c r="AJ39" s="684"/>
      <c r="AK39" s="684"/>
      <c r="AL39" s="684"/>
      <c r="AM39" s="684"/>
      <c r="AN39" s="684"/>
      <c r="AO39" s="684"/>
      <c r="AP39" s="684"/>
      <c r="AQ39" s="684"/>
      <c r="AR39" s="684"/>
      <c r="AS39" s="684"/>
      <c r="AT39" s="684"/>
      <c r="AU39" s="684"/>
      <c r="AV39" s="684"/>
      <c r="AW39" s="684"/>
      <c r="AX39" s="685"/>
      <c r="AY39">
        <f>COUNTA($G$39)</f>
        <v>1</v>
      </c>
    </row>
    <row r="40" spans="1:51" ht="45" customHeight="1" x14ac:dyDescent="0.2">
      <c r="A40" s="86"/>
      <c r="B40" s="84"/>
      <c r="C40" s="83"/>
      <c r="D40" s="84"/>
      <c r="E40" s="597" t="s">
        <v>195</v>
      </c>
      <c r="F40" s="678"/>
      <c r="G40" s="513" t="s">
        <v>276</v>
      </c>
      <c r="H40" s="679"/>
      <c r="I40" s="679"/>
      <c r="J40" s="679"/>
      <c r="K40" s="679"/>
      <c r="L40" s="679"/>
      <c r="M40" s="679"/>
      <c r="N40" s="679"/>
      <c r="O40" s="679"/>
      <c r="P40" s="679"/>
      <c r="Q40" s="679"/>
      <c r="R40" s="679"/>
      <c r="S40" s="679"/>
      <c r="T40" s="679"/>
      <c r="U40" s="679"/>
      <c r="V40" s="679"/>
      <c r="W40" s="679"/>
      <c r="X40" s="679"/>
      <c r="Y40" s="679"/>
      <c r="Z40" s="679"/>
      <c r="AA40" s="679"/>
      <c r="AB40" s="679"/>
      <c r="AC40" s="679"/>
      <c r="AD40" s="679"/>
      <c r="AE40" s="679"/>
      <c r="AF40" s="679"/>
      <c r="AG40" s="679"/>
      <c r="AH40" s="679"/>
      <c r="AI40" s="679"/>
      <c r="AJ40" s="679"/>
      <c r="AK40" s="679"/>
      <c r="AL40" s="679"/>
      <c r="AM40" s="679"/>
      <c r="AN40" s="679"/>
      <c r="AO40" s="679"/>
      <c r="AP40" s="679"/>
      <c r="AQ40" s="679"/>
      <c r="AR40" s="679"/>
      <c r="AS40" s="679"/>
      <c r="AT40" s="679"/>
      <c r="AU40" s="679"/>
      <c r="AV40" s="679"/>
      <c r="AW40" s="679"/>
      <c r="AX40" s="680"/>
      <c r="AY40">
        <f>$AY$39</f>
        <v>1</v>
      </c>
    </row>
    <row r="41" spans="1:51" ht="18.75" customHeight="1" x14ac:dyDescent="0.2">
      <c r="A41" s="86"/>
      <c r="B41" s="84"/>
      <c r="C41" s="83"/>
      <c r="D41" s="84"/>
      <c r="E41" s="488" t="s">
        <v>174</v>
      </c>
      <c r="F41" s="650"/>
      <c r="G41" s="627" t="s">
        <v>183</v>
      </c>
      <c r="H41" s="628"/>
      <c r="I41" s="628"/>
      <c r="J41" s="628"/>
      <c r="K41" s="628"/>
      <c r="L41" s="628"/>
      <c r="M41" s="628"/>
      <c r="N41" s="628"/>
      <c r="O41" s="628"/>
      <c r="P41" s="628"/>
      <c r="Q41" s="628"/>
      <c r="R41" s="628"/>
      <c r="S41" s="628"/>
      <c r="T41" s="628"/>
      <c r="U41" s="628"/>
      <c r="V41" s="628"/>
      <c r="W41" s="628"/>
      <c r="X41" s="629"/>
      <c r="Y41" s="646"/>
      <c r="Z41" s="647"/>
      <c r="AA41" s="648"/>
      <c r="AB41" s="649" t="s">
        <v>11</v>
      </c>
      <c r="AC41" s="628"/>
      <c r="AD41" s="629"/>
      <c r="AE41" s="174" t="s">
        <v>262</v>
      </c>
      <c r="AF41" s="207"/>
      <c r="AG41" s="207"/>
      <c r="AH41" s="208"/>
      <c r="AI41" s="174" t="s">
        <v>281</v>
      </c>
      <c r="AJ41" s="207"/>
      <c r="AK41" s="207"/>
      <c r="AL41" s="208"/>
      <c r="AM41" s="174" t="s">
        <v>568</v>
      </c>
      <c r="AN41" s="207"/>
      <c r="AO41" s="207"/>
      <c r="AP41" s="208"/>
      <c r="AQ41" s="649" t="s">
        <v>171</v>
      </c>
      <c r="AR41" s="628"/>
      <c r="AS41" s="628"/>
      <c r="AT41" s="629"/>
      <c r="AU41" s="676" t="s">
        <v>185</v>
      </c>
      <c r="AV41" s="676"/>
      <c r="AW41" s="676"/>
      <c r="AX41" s="677"/>
      <c r="AY41">
        <f>COUNTA($G$43)</f>
        <v>1</v>
      </c>
    </row>
    <row r="42" spans="1:51" ht="18.75" customHeight="1" x14ac:dyDescent="0.2">
      <c r="A42" s="86"/>
      <c r="B42" s="84"/>
      <c r="C42" s="83"/>
      <c r="D42" s="84"/>
      <c r="E42" s="83"/>
      <c r="F42" s="651"/>
      <c r="G42" s="630"/>
      <c r="H42" s="290"/>
      <c r="I42" s="290"/>
      <c r="J42" s="290"/>
      <c r="K42" s="290"/>
      <c r="L42" s="290"/>
      <c r="M42" s="290"/>
      <c r="N42" s="290"/>
      <c r="O42" s="290"/>
      <c r="P42" s="290"/>
      <c r="Q42" s="290"/>
      <c r="R42" s="290"/>
      <c r="S42" s="290"/>
      <c r="T42" s="290"/>
      <c r="U42" s="290"/>
      <c r="V42" s="290"/>
      <c r="W42" s="290"/>
      <c r="X42" s="291"/>
      <c r="Y42" s="151"/>
      <c r="Z42" s="152"/>
      <c r="AA42" s="153"/>
      <c r="AB42" s="176"/>
      <c r="AC42" s="290"/>
      <c r="AD42" s="291"/>
      <c r="AE42" s="176"/>
      <c r="AF42" s="290"/>
      <c r="AG42" s="290"/>
      <c r="AH42" s="291"/>
      <c r="AI42" s="176"/>
      <c r="AJ42" s="290"/>
      <c r="AK42" s="290"/>
      <c r="AL42" s="291"/>
      <c r="AM42" s="176"/>
      <c r="AN42" s="290"/>
      <c r="AO42" s="290"/>
      <c r="AP42" s="291"/>
      <c r="AQ42" s="624"/>
      <c r="AR42" s="625"/>
      <c r="AS42" s="290" t="s">
        <v>172</v>
      </c>
      <c r="AT42" s="291"/>
      <c r="AU42" s="145"/>
      <c r="AV42" s="145"/>
      <c r="AW42" s="290" t="s">
        <v>168</v>
      </c>
      <c r="AX42" s="496"/>
      <c r="AY42">
        <f>$AY$41</f>
        <v>1</v>
      </c>
    </row>
    <row r="43" spans="1:51" ht="39.75" customHeight="1" x14ac:dyDescent="0.2">
      <c r="A43" s="86"/>
      <c r="B43" s="84"/>
      <c r="C43" s="83"/>
      <c r="D43" s="84"/>
      <c r="E43" s="83"/>
      <c r="F43" s="651"/>
      <c r="G43" s="511" t="s">
        <v>276</v>
      </c>
      <c r="H43" s="126"/>
      <c r="I43" s="126"/>
      <c r="J43" s="126"/>
      <c r="K43" s="126"/>
      <c r="L43" s="126"/>
      <c r="M43" s="126"/>
      <c r="N43" s="126"/>
      <c r="O43" s="126"/>
      <c r="P43" s="126"/>
      <c r="Q43" s="126"/>
      <c r="R43" s="126"/>
      <c r="S43" s="126"/>
      <c r="T43" s="126"/>
      <c r="U43" s="126"/>
      <c r="V43" s="126"/>
      <c r="W43" s="126"/>
      <c r="X43" s="127"/>
      <c r="Y43" s="415" t="s">
        <v>184</v>
      </c>
      <c r="Z43" s="416"/>
      <c r="AA43" s="417"/>
      <c r="AB43" s="645" t="s">
        <v>276</v>
      </c>
      <c r="AC43" s="261"/>
      <c r="AD43" s="261"/>
      <c r="AE43" s="160" t="s">
        <v>276</v>
      </c>
      <c r="AF43" s="161"/>
      <c r="AG43" s="161"/>
      <c r="AH43" s="161"/>
      <c r="AI43" s="160" t="s">
        <v>276</v>
      </c>
      <c r="AJ43" s="161"/>
      <c r="AK43" s="161"/>
      <c r="AL43" s="161"/>
      <c r="AM43" s="160" t="s">
        <v>276</v>
      </c>
      <c r="AN43" s="161"/>
      <c r="AO43" s="161"/>
      <c r="AP43" s="161"/>
      <c r="AQ43" s="160" t="s">
        <v>276</v>
      </c>
      <c r="AR43" s="161"/>
      <c r="AS43" s="161"/>
      <c r="AT43" s="161"/>
      <c r="AU43" s="160" t="s">
        <v>276</v>
      </c>
      <c r="AV43" s="161"/>
      <c r="AW43" s="161"/>
      <c r="AX43" s="162"/>
      <c r="AY43">
        <f t="shared" ref="AY43:AY44" si="4">$AY$41</f>
        <v>1</v>
      </c>
    </row>
    <row r="44" spans="1:51" ht="39.75" customHeight="1" x14ac:dyDescent="0.2">
      <c r="A44" s="86"/>
      <c r="B44" s="84"/>
      <c r="C44" s="83"/>
      <c r="D44" s="84"/>
      <c r="E44" s="83"/>
      <c r="F44" s="651"/>
      <c r="G44" s="513"/>
      <c r="H44" s="130"/>
      <c r="I44" s="130"/>
      <c r="J44" s="130"/>
      <c r="K44" s="130"/>
      <c r="L44" s="130"/>
      <c r="M44" s="130"/>
      <c r="N44" s="130"/>
      <c r="O44" s="130"/>
      <c r="P44" s="130"/>
      <c r="Q44" s="130"/>
      <c r="R44" s="130"/>
      <c r="S44" s="130"/>
      <c r="T44" s="130"/>
      <c r="U44" s="130"/>
      <c r="V44" s="130"/>
      <c r="W44" s="130"/>
      <c r="X44" s="131"/>
      <c r="Y44" s="204" t="s">
        <v>52</v>
      </c>
      <c r="Z44" s="205"/>
      <c r="AA44" s="206"/>
      <c r="AB44" s="284" t="s">
        <v>276</v>
      </c>
      <c r="AC44" s="285"/>
      <c r="AD44" s="285"/>
      <c r="AE44" s="160" t="s">
        <v>276</v>
      </c>
      <c r="AF44" s="161"/>
      <c r="AG44" s="161"/>
      <c r="AH44" s="161"/>
      <c r="AI44" s="160" t="s">
        <v>276</v>
      </c>
      <c r="AJ44" s="161"/>
      <c r="AK44" s="161"/>
      <c r="AL44" s="161"/>
      <c r="AM44" s="160" t="s">
        <v>276</v>
      </c>
      <c r="AN44" s="161"/>
      <c r="AO44" s="161"/>
      <c r="AP44" s="161"/>
      <c r="AQ44" s="160" t="s">
        <v>276</v>
      </c>
      <c r="AR44" s="161"/>
      <c r="AS44" s="161"/>
      <c r="AT44" s="161"/>
      <c r="AU44" s="160" t="s">
        <v>276</v>
      </c>
      <c r="AV44" s="161"/>
      <c r="AW44" s="161"/>
      <c r="AX44" s="162"/>
      <c r="AY44">
        <f t="shared" si="4"/>
        <v>1</v>
      </c>
    </row>
    <row r="45" spans="1:51" ht="23.25" customHeight="1" x14ac:dyDescent="0.2">
      <c r="A45" s="86"/>
      <c r="B45" s="84"/>
      <c r="C45" s="83"/>
      <c r="D45" s="84"/>
      <c r="E45" s="286" t="s">
        <v>198</v>
      </c>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7"/>
      <c r="AO45" s="287"/>
      <c r="AP45" s="287"/>
      <c r="AQ45" s="287"/>
      <c r="AR45" s="287"/>
      <c r="AS45" s="287"/>
      <c r="AT45" s="287"/>
      <c r="AU45" s="287"/>
      <c r="AV45" s="287"/>
      <c r="AW45" s="287"/>
      <c r="AX45" s="288"/>
      <c r="AY45">
        <f>COUNTA($E$46)</f>
        <v>1</v>
      </c>
    </row>
    <row r="46" spans="1:51" ht="24.75" customHeight="1" x14ac:dyDescent="0.2">
      <c r="A46" s="86"/>
      <c r="B46" s="84"/>
      <c r="C46" s="83"/>
      <c r="D46" s="84"/>
      <c r="E46" s="245" t="s">
        <v>276</v>
      </c>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246"/>
      <c r="AY46">
        <f>$AY$45</f>
        <v>1</v>
      </c>
    </row>
    <row r="47" spans="1:51" ht="24.75" customHeight="1" x14ac:dyDescent="0.2">
      <c r="A47" s="86"/>
      <c r="B47" s="84"/>
      <c r="C47" s="83"/>
      <c r="D47" s="84"/>
      <c r="E47" s="247"/>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248"/>
      <c r="AY47">
        <f>$AY$45</f>
        <v>1</v>
      </c>
    </row>
    <row r="48" spans="1:51" ht="34.5" customHeight="1" x14ac:dyDescent="0.2">
      <c r="A48" s="86"/>
      <c r="B48" s="84"/>
      <c r="C48" s="488" t="s">
        <v>540</v>
      </c>
      <c r="D48" s="489"/>
      <c r="E48" s="597" t="s">
        <v>271</v>
      </c>
      <c r="F48" s="598"/>
      <c r="G48" s="599" t="s">
        <v>186</v>
      </c>
      <c r="H48" s="287"/>
      <c r="I48" s="287"/>
      <c r="J48" s="600" t="s">
        <v>592</v>
      </c>
      <c r="K48" s="601"/>
      <c r="L48" s="601"/>
      <c r="M48" s="601"/>
      <c r="N48" s="601"/>
      <c r="O48" s="601"/>
      <c r="P48" s="601"/>
      <c r="Q48" s="601"/>
      <c r="R48" s="601"/>
      <c r="S48" s="601"/>
      <c r="T48" s="602"/>
      <c r="U48" s="603" t="s">
        <v>276</v>
      </c>
      <c r="V48" s="603"/>
      <c r="W48" s="603"/>
      <c r="X48" s="603"/>
      <c r="Y48" s="603"/>
      <c r="Z48" s="603"/>
      <c r="AA48" s="603"/>
      <c r="AB48" s="603"/>
      <c r="AC48" s="603"/>
      <c r="AD48" s="603"/>
      <c r="AE48" s="603"/>
      <c r="AF48" s="603"/>
      <c r="AG48" s="603"/>
      <c r="AH48" s="603"/>
      <c r="AI48" s="603"/>
      <c r="AJ48" s="603"/>
      <c r="AK48" s="603"/>
      <c r="AL48" s="603"/>
      <c r="AM48" s="603"/>
      <c r="AN48" s="603"/>
      <c r="AO48" s="603"/>
      <c r="AP48" s="603"/>
      <c r="AQ48" s="603"/>
      <c r="AR48" s="603"/>
      <c r="AS48" s="603"/>
      <c r="AT48" s="603"/>
      <c r="AU48" s="603"/>
      <c r="AV48" s="603"/>
      <c r="AW48" s="603"/>
      <c r="AX48" s="604"/>
      <c r="AY48" s="67" t="str">
        <f>IF(SUBSTITUTE($J$48,"-","")="","0","1")</f>
        <v>0</v>
      </c>
    </row>
    <row r="49" spans="1:51" ht="18.75" customHeight="1" x14ac:dyDescent="0.2">
      <c r="A49" s="86"/>
      <c r="B49" s="84"/>
      <c r="C49" s="83"/>
      <c r="D49" s="84"/>
      <c r="E49" s="406" t="s">
        <v>178</v>
      </c>
      <c r="F49" s="407"/>
      <c r="G49" s="635" t="s">
        <v>175</v>
      </c>
      <c r="H49" s="207"/>
      <c r="I49" s="207"/>
      <c r="J49" s="207"/>
      <c r="K49" s="207"/>
      <c r="L49" s="207"/>
      <c r="M49" s="207"/>
      <c r="N49" s="207"/>
      <c r="O49" s="207"/>
      <c r="P49" s="207"/>
      <c r="Q49" s="207"/>
      <c r="R49" s="207"/>
      <c r="S49" s="207"/>
      <c r="T49" s="207"/>
      <c r="U49" s="207"/>
      <c r="V49" s="207"/>
      <c r="W49" s="207"/>
      <c r="X49" s="208"/>
      <c r="Y49" s="151"/>
      <c r="Z49" s="152"/>
      <c r="AA49" s="153"/>
      <c r="AB49" s="174" t="s">
        <v>11</v>
      </c>
      <c r="AC49" s="207"/>
      <c r="AD49" s="208"/>
      <c r="AE49" s="170" t="s">
        <v>177</v>
      </c>
      <c r="AF49" s="171"/>
      <c r="AG49" s="171"/>
      <c r="AH49" s="172"/>
      <c r="AI49" s="173" t="s">
        <v>412</v>
      </c>
      <c r="AJ49" s="173"/>
      <c r="AK49" s="173"/>
      <c r="AL49" s="174"/>
      <c r="AM49" s="173" t="s">
        <v>413</v>
      </c>
      <c r="AN49" s="173"/>
      <c r="AO49" s="173"/>
      <c r="AP49" s="174"/>
      <c r="AQ49" s="174" t="s">
        <v>171</v>
      </c>
      <c r="AR49" s="207"/>
      <c r="AS49" s="207"/>
      <c r="AT49" s="208"/>
      <c r="AU49" s="163" t="s">
        <v>129</v>
      </c>
      <c r="AV49" s="163"/>
      <c r="AW49" s="163"/>
      <c r="AX49" s="164"/>
      <c r="AY49">
        <f>COUNTA($G$51)</f>
        <v>1</v>
      </c>
    </row>
    <row r="50" spans="1:51" ht="18.75" customHeight="1" x14ac:dyDescent="0.2">
      <c r="A50" s="86"/>
      <c r="B50" s="84"/>
      <c r="C50" s="83"/>
      <c r="D50" s="84"/>
      <c r="E50" s="406"/>
      <c r="F50" s="407"/>
      <c r="G50" s="630"/>
      <c r="H50" s="290"/>
      <c r="I50" s="290"/>
      <c r="J50" s="290"/>
      <c r="K50" s="290"/>
      <c r="L50" s="290"/>
      <c r="M50" s="290"/>
      <c r="N50" s="290"/>
      <c r="O50" s="290"/>
      <c r="P50" s="290"/>
      <c r="Q50" s="290"/>
      <c r="R50" s="290"/>
      <c r="S50" s="290"/>
      <c r="T50" s="290"/>
      <c r="U50" s="290"/>
      <c r="V50" s="290"/>
      <c r="W50" s="290"/>
      <c r="X50" s="291"/>
      <c r="Y50" s="151"/>
      <c r="Z50" s="152"/>
      <c r="AA50" s="153"/>
      <c r="AB50" s="176"/>
      <c r="AC50" s="290"/>
      <c r="AD50" s="291"/>
      <c r="AE50" s="145"/>
      <c r="AF50" s="145"/>
      <c r="AG50" s="290" t="s">
        <v>172</v>
      </c>
      <c r="AH50" s="291"/>
      <c r="AI50" s="175"/>
      <c r="AJ50" s="175"/>
      <c r="AK50" s="175"/>
      <c r="AL50" s="176"/>
      <c r="AM50" s="175"/>
      <c r="AN50" s="175"/>
      <c r="AO50" s="175"/>
      <c r="AP50" s="176"/>
      <c r="AQ50" s="144"/>
      <c r="AR50" s="145"/>
      <c r="AS50" s="290" t="s">
        <v>172</v>
      </c>
      <c r="AT50" s="291"/>
      <c r="AU50" s="145"/>
      <c r="AV50" s="145"/>
      <c r="AW50" s="290" t="s">
        <v>168</v>
      </c>
      <c r="AX50" s="496"/>
      <c r="AY50">
        <f>$AY$49</f>
        <v>1</v>
      </c>
    </row>
    <row r="51" spans="1:51" ht="23.25" customHeight="1" x14ac:dyDescent="0.2">
      <c r="A51" s="86"/>
      <c r="B51" s="84"/>
      <c r="C51" s="83"/>
      <c r="D51" s="84"/>
      <c r="E51" s="406"/>
      <c r="F51" s="407"/>
      <c r="G51" s="511" t="s">
        <v>276</v>
      </c>
      <c r="H51" s="126"/>
      <c r="I51" s="126"/>
      <c r="J51" s="126"/>
      <c r="K51" s="126"/>
      <c r="L51" s="126"/>
      <c r="M51" s="126"/>
      <c r="N51" s="126"/>
      <c r="O51" s="126"/>
      <c r="P51" s="126"/>
      <c r="Q51" s="126"/>
      <c r="R51" s="126"/>
      <c r="S51" s="126"/>
      <c r="T51" s="126"/>
      <c r="U51" s="126"/>
      <c r="V51" s="126"/>
      <c r="W51" s="126"/>
      <c r="X51" s="127"/>
      <c r="Y51" s="415" t="s">
        <v>12</v>
      </c>
      <c r="Z51" s="416"/>
      <c r="AA51" s="417"/>
      <c r="AB51" s="285" t="s">
        <v>276</v>
      </c>
      <c r="AC51" s="285"/>
      <c r="AD51" s="285"/>
      <c r="AE51" s="202" t="s">
        <v>276</v>
      </c>
      <c r="AF51" s="161"/>
      <c r="AG51" s="161"/>
      <c r="AH51" s="161"/>
      <c r="AI51" s="202" t="s">
        <v>276</v>
      </c>
      <c r="AJ51" s="161"/>
      <c r="AK51" s="161"/>
      <c r="AL51" s="161"/>
      <c r="AM51" s="202" t="s">
        <v>276</v>
      </c>
      <c r="AN51" s="161"/>
      <c r="AO51" s="161"/>
      <c r="AP51" s="203"/>
      <c r="AQ51" s="202" t="s">
        <v>276</v>
      </c>
      <c r="AR51" s="161"/>
      <c r="AS51" s="161"/>
      <c r="AT51" s="203"/>
      <c r="AU51" s="161" t="s">
        <v>276</v>
      </c>
      <c r="AV51" s="161"/>
      <c r="AW51" s="161"/>
      <c r="AX51" s="162"/>
      <c r="AY51">
        <f t="shared" ref="AY51:AY53" si="5">$AY$49</f>
        <v>1</v>
      </c>
    </row>
    <row r="52" spans="1:51" ht="23.25" customHeight="1" x14ac:dyDescent="0.2">
      <c r="A52" s="86"/>
      <c r="B52" s="84"/>
      <c r="C52" s="83"/>
      <c r="D52" s="84"/>
      <c r="E52" s="406"/>
      <c r="F52" s="407"/>
      <c r="G52" s="512"/>
      <c r="H52" s="128"/>
      <c r="I52" s="128"/>
      <c r="J52" s="128"/>
      <c r="K52" s="128"/>
      <c r="L52" s="128"/>
      <c r="M52" s="128"/>
      <c r="N52" s="128"/>
      <c r="O52" s="128"/>
      <c r="P52" s="128"/>
      <c r="Q52" s="128"/>
      <c r="R52" s="128"/>
      <c r="S52" s="128"/>
      <c r="T52" s="128"/>
      <c r="U52" s="128"/>
      <c r="V52" s="128"/>
      <c r="W52" s="128"/>
      <c r="X52" s="129"/>
      <c r="Y52" s="204" t="s">
        <v>52</v>
      </c>
      <c r="Z52" s="205"/>
      <c r="AA52" s="206"/>
      <c r="AB52" s="261" t="s">
        <v>276</v>
      </c>
      <c r="AC52" s="261"/>
      <c r="AD52" s="261"/>
      <c r="AE52" s="202" t="s">
        <v>276</v>
      </c>
      <c r="AF52" s="161"/>
      <c r="AG52" s="161"/>
      <c r="AH52" s="203"/>
      <c r="AI52" s="202" t="s">
        <v>276</v>
      </c>
      <c r="AJ52" s="161"/>
      <c r="AK52" s="161"/>
      <c r="AL52" s="161"/>
      <c r="AM52" s="202" t="s">
        <v>276</v>
      </c>
      <c r="AN52" s="161"/>
      <c r="AO52" s="161"/>
      <c r="AP52" s="203"/>
      <c r="AQ52" s="202" t="s">
        <v>276</v>
      </c>
      <c r="AR52" s="161"/>
      <c r="AS52" s="161"/>
      <c r="AT52" s="203"/>
      <c r="AU52" s="161" t="s">
        <v>276</v>
      </c>
      <c r="AV52" s="161"/>
      <c r="AW52" s="161"/>
      <c r="AX52" s="162"/>
      <c r="AY52">
        <f t="shared" si="5"/>
        <v>1</v>
      </c>
    </row>
    <row r="53" spans="1:51" ht="23.25" customHeight="1" x14ac:dyDescent="0.2">
      <c r="A53" s="86"/>
      <c r="B53" s="84"/>
      <c r="C53" s="83"/>
      <c r="D53" s="84"/>
      <c r="E53" s="406"/>
      <c r="F53" s="407"/>
      <c r="G53" s="513"/>
      <c r="H53" s="130"/>
      <c r="I53" s="130"/>
      <c r="J53" s="130"/>
      <c r="K53" s="130"/>
      <c r="L53" s="130"/>
      <c r="M53" s="130"/>
      <c r="N53" s="130"/>
      <c r="O53" s="130"/>
      <c r="P53" s="130"/>
      <c r="Q53" s="130"/>
      <c r="R53" s="130"/>
      <c r="S53" s="130"/>
      <c r="T53" s="130"/>
      <c r="U53" s="130"/>
      <c r="V53" s="130"/>
      <c r="W53" s="130"/>
      <c r="X53" s="131"/>
      <c r="Y53" s="204" t="s">
        <v>13</v>
      </c>
      <c r="Z53" s="205"/>
      <c r="AA53" s="206"/>
      <c r="AB53" s="487" t="s">
        <v>169</v>
      </c>
      <c r="AC53" s="487"/>
      <c r="AD53" s="487"/>
      <c r="AE53" s="202" t="s">
        <v>276</v>
      </c>
      <c r="AF53" s="161"/>
      <c r="AG53" s="161"/>
      <c r="AH53" s="203"/>
      <c r="AI53" s="202" t="s">
        <v>276</v>
      </c>
      <c r="AJ53" s="161"/>
      <c r="AK53" s="161"/>
      <c r="AL53" s="161"/>
      <c r="AM53" s="202" t="s">
        <v>276</v>
      </c>
      <c r="AN53" s="161"/>
      <c r="AO53" s="161"/>
      <c r="AP53" s="203"/>
      <c r="AQ53" s="202" t="s">
        <v>276</v>
      </c>
      <c r="AR53" s="161"/>
      <c r="AS53" s="161"/>
      <c r="AT53" s="203"/>
      <c r="AU53" s="161" t="s">
        <v>276</v>
      </c>
      <c r="AV53" s="161"/>
      <c r="AW53" s="161"/>
      <c r="AX53" s="162"/>
      <c r="AY53">
        <f t="shared" si="5"/>
        <v>1</v>
      </c>
    </row>
    <row r="54" spans="1:51" ht="18.75" customHeight="1" x14ac:dyDescent="0.2">
      <c r="A54" s="86"/>
      <c r="B54" s="84"/>
      <c r="C54" s="83"/>
      <c r="D54" s="84"/>
      <c r="E54" s="406" t="s">
        <v>179</v>
      </c>
      <c r="F54" s="407"/>
      <c r="G54" s="635" t="s">
        <v>176</v>
      </c>
      <c r="H54" s="207"/>
      <c r="I54" s="207"/>
      <c r="J54" s="207"/>
      <c r="K54" s="207"/>
      <c r="L54" s="207"/>
      <c r="M54" s="207"/>
      <c r="N54" s="207"/>
      <c r="O54" s="207"/>
      <c r="P54" s="207"/>
      <c r="Q54" s="207"/>
      <c r="R54" s="207"/>
      <c r="S54" s="207"/>
      <c r="T54" s="207"/>
      <c r="U54" s="207"/>
      <c r="V54" s="207"/>
      <c r="W54" s="207"/>
      <c r="X54" s="208"/>
      <c r="Y54" s="151"/>
      <c r="Z54" s="152"/>
      <c r="AA54" s="153"/>
      <c r="AB54" s="174" t="s">
        <v>11</v>
      </c>
      <c r="AC54" s="207"/>
      <c r="AD54" s="208"/>
      <c r="AE54" s="170" t="s">
        <v>177</v>
      </c>
      <c r="AF54" s="171"/>
      <c r="AG54" s="171"/>
      <c r="AH54" s="172"/>
      <c r="AI54" s="173" t="s">
        <v>412</v>
      </c>
      <c r="AJ54" s="173"/>
      <c r="AK54" s="173"/>
      <c r="AL54" s="174"/>
      <c r="AM54" s="173" t="s">
        <v>413</v>
      </c>
      <c r="AN54" s="173"/>
      <c r="AO54" s="173"/>
      <c r="AP54" s="174"/>
      <c r="AQ54" s="174" t="s">
        <v>171</v>
      </c>
      <c r="AR54" s="207"/>
      <c r="AS54" s="207"/>
      <c r="AT54" s="208"/>
      <c r="AU54" s="163" t="s">
        <v>129</v>
      </c>
      <c r="AV54" s="163"/>
      <c r="AW54" s="163"/>
      <c r="AX54" s="164"/>
      <c r="AY54">
        <f>COUNTA($G$56)</f>
        <v>1</v>
      </c>
    </row>
    <row r="55" spans="1:51" ht="18.75" customHeight="1" x14ac:dyDescent="0.2">
      <c r="A55" s="86"/>
      <c r="B55" s="84"/>
      <c r="C55" s="83"/>
      <c r="D55" s="84"/>
      <c r="E55" s="406"/>
      <c r="F55" s="407"/>
      <c r="G55" s="630"/>
      <c r="H55" s="290"/>
      <c r="I55" s="290"/>
      <c r="J55" s="290"/>
      <c r="K55" s="290"/>
      <c r="L55" s="290"/>
      <c r="M55" s="290"/>
      <c r="N55" s="290"/>
      <c r="O55" s="290"/>
      <c r="P55" s="290"/>
      <c r="Q55" s="290"/>
      <c r="R55" s="290"/>
      <c r="S55" s="290"/>
      <c r="T55" s="290"/>
      <c r="U55" s="290"/>
      <c r="V55" s="290"/>
      <c r="W55" s="290"/>
      <c r="X55" s="291"/>
      <c r="Y55" s="151"/>
      <c r="Z55" s="152"/>
      <c r="AA55" s="153"/>
      <c r="AB55" s="176"/>
      <c r="AC55" s="290"/>
      <c r="AD55" s="291"/>
      <c r="AE55" s="145"/>
      <c r="AF55" s="145"/>
      <c r="AG55" s="290" t="s">
        <v>172</v>
      </c>
      <c r="AH55" s="291"/>
      <c r="AI55" s="175"/>
      <c r="AJ55" s="175"/>
      <c r="AK55" s="175"/>
      <c r="AL55" s="176"/>
      <c r="AM55" s="175"/>
      <c r="AN55" s="175"/>
      <c r="AO55" s="175"/>
      <c r="AP55" s="176"/>
      <c r="AQ55" s="144"/>
      <c r="AR55" s="145"/>
      <c r="AS55" s="290" t="s">
        <v>172</v>
      </c>
      <c r="AT55" s="291"/>
      <c r="AU55" s="145"/>
      <c r="AV55" s="145"/>
      <c r="AW55" s="290" t="s">
        <v>168</v>
      </c>
      <c r="AX55" s="496"/>
      <c r="AY55">
        <f>$AY$54</f>
        <v>1</v>
      </c>
    </row>
    <row r="56" spans="1:51" ht="23.25" customHeight="1" x14ac:dyDescent="0.2">
      <c r="A56" s="86"/>
      <c r="B56" s="84"/>
      <c r="C56" s="83"/>
      <c r="D56" s="84"/>
      <c r="E56" s="406"/>
      <c r="F56" s="407"/>
      <c r="G56" s="511" t="s">
        <v>276</v>
      </c>
      <c r="H56" s="126"/>
      <c r="I56" s="126"/>
      <c r="J56" s="126"/>
      <c r="K56" s="126"/>
      <c r="L56" s="126"/>
      <c r="M56" s="126"/>
      <c r="N56" s="126"/>
      <c r="O56" s="126"/>
      <c r="P56" s="126"/>
      <c r="Q56" s="126"/>
      <c r="R56" s="126"/>
      <c r="S56" s="126"/>
      <c r="T56" s="126"/>
      <c r="U56" s="126"/>
      <c r="V56" s="126"/>
      <c r="W56" s="126"/>
      <c r="X56" s="127"/>
      <c r="Y56" s="415" t="s">
        <v>12</v>
      </c>
      <c r="Z56" s="416"/>
      <c r="AA56" s="417"/>
      <c r="AB56" s="285" t="s">
        <v>276</v>
      </c>
      <c r="AC56" s="285"/>
      <c r="AD56" s="285"/>
      <c r="AE56" s="202" t="s">
        <v>276</v>
      </c>
      <c r="AF56" s="161"/>
      <c r="AG56" s="161"/>
      <c r="AH56" s="161"/>
      <c r="AI56" s="202" t="s">
        <v>276</v>
      </c>
      <c r="AJ56" s="161"/>
      <c r="AK56" s="161"/>
      <c r="AL56" s="161"/>
      <c r="AM56" s="202" t="s">
        <v>276</v>
      </c>
      <c r="AN56" s="161"/>
      <c r="AO56" s="161"/>
      <c r="AP56" s="203"/>
      <c r="AQ56" s="202" t="s">
        <v>276</v>
      </c>
      <c r="AR56" s="161"/>
      <c r="AS56" s="161"/>
      <c r="AT56" s="203"/>
      <c r="AU56" s="161" t="s">
        <v>276</v>
      </c>
      <c r="AV56" s="161"/>
      <c r="AW56" s="161"/>
      <c r="AX56" s="162"/>
      <c r="AY56">
        <f t="shared" ref="AY56:AY58" si="6">$AY$54</f>
        <v>1</v>
      </c>
    </row>
    <row r="57" spans="1:51" ht="23.25" customHeight="1" x14ac:dyDescent="0.2">
      <c r="A57" s="86"/>
      <c r="B57" s="84"/>
      <c r="C57" s="83"/>
      <c r="D57" s="84"/>
      <c r="E57" s="406"/>
      <c r="F57" s="407"/>
      <c r="G57" s="512"/>
      <c r="H57" s="128"/>
      <c r="I57" s="128"/>
      <c r="J57" s="128"/>
      <c r="K57" s="128"/>
      <c r="L57" s="128"/>
      <c r="M57" s="128"/>
      <c r="N57" s="128"/>
      <c r="O57" s="128"/>
      <c r="P57" s="128"/>
      <c r="Q57" s="128"/>
      <c r="R57" s="128"/>
      <c r="S57" s="128"/>
      <c r="T57" s="128"/>
      <c r="U57" s="128"/>
      <c r="V57" s="128"/>
      <c r="W57" s="128"/>
      <c r="X57" s="129"/>
      <c r="Y57" s="204" t="s">
        <v>52</v>
      </c>
      <c r="Z57" s="205"/>
      <c r="AA57" s="206"/>
      <c r="AB57" s="261" t="s">
        <v>276</v>
      </c>
      <c r="AC57" s="261"/>
      <c r="AD57" s="261"/>
      <c r="AE57" s="202" t="s">
        <v>276</v>
      </c>
      <c r="AF57" s="161"/>
      <c r="AG57" s="161"/>
      <c r="AH57" s="203"/>
      <c r="AI57" s="202" t="s">
        <v>276</v>
      </c>
      <c r="AJ57" s="161"/>
      <c r="AK57" s="161"/>
      <c r="AL57" s="161"/>
      <c r="AM57" s="202" t="s">
        <v>276</v>
      </c>
      <c r="AN57" s="161"/>
      <c r="AO57" s="161"/>
      <c r="AP57" s="203"/>
      <c r="AQ57" s="202" t="s">
        <v>276</v>
      </c>
      <c r="AR57" s="161"/>
      <c r="AS57" s="161"/>
      <c r="AT57" s="203"/>
      <c r="AU57" s="161" t="s">
        <v>276</v>
      </c>
      <c r="AV57" s="161"/>
      <c r="AW57" s="161"/>
      <c r="AX57" s="162"/>
      <c r="AY57">
        <f t="shared" si="6"/>
        <v>1</v>
      </c>
    </row>
    <row r="58" spans="1:51" ht="23.25" customHeight="1" x14ac:dyDescent="0.2">
      <c r="A58" s="86"/>
      <c r="B58" s="84"/>
      <c r="C58" s="83"/>
      <c r="D58" s="84"/>
      <c r="E58" s="406"/>
      <c r="F58" s="407"/>
      <c r="G58" s="513"/>
      <c r="H58" s="130"/>
      <c r="I58" s="130"/>
      <c r="J58" s="130"/>
      <c r="K58" s="130"/>
      <c r="L58" s="130"/>
      <c r="M58" s="130"/>
      <c r="N58" s="130"/>
      <c r="O58" s="130"/>
      <c r="P58" s="130"/>
      <c r="Q58" s="130"/>
      <c r="R58" s="130"/>
      <c r="S58" s="130"/>
      <c r="T58" s="130"/>
      <c r="U58" s="130"/>
      <c r="V58" s="130"/>
      <c r="W58" s="130"/>
      <c r="X58" s="131"/>
      <c r="Y58" s="204" t="s">
        <v>13</v>
      </c>
      <c r="Z58" s="205"/>
      <c r="AA58" s="206"/>
      <c r="AB58" s="487" t="s">
        <v>14</v>
      </c>
      <c r="AC58" s="487"/>
      <c r="AD58" s="487"/>
      <c r="AE58" s="202" t="s">
        <v>276</v>
      </c>
      <c r="AF58" s="161"/>
      <c r="AG58" s="161"/>
      <c r="AH58" s="203"/>
      <c r="AI58" s="202" t="s">
        <v>276</v>
      </c>
      <c r="AJ58" s="161"/>
      <c r="AK58" s="161"/>
      <c r="AL58" s="161"/>
      <c r="AM58" s="202" t="s">
        <v>276</v>
      </c>
      <c r="AN58" s="161"/>
      <c r="AO58" s="161"/>
      <c r="AP58" s="203"/>
      <c r="AQ58" s="202" t="s">
        <v>276</v>
      </c>
      <c r="AR58" s="161"/>
      <c r="AS58" s="161"/>
      <c r="AT58" s="203"/>
      <c r="AU58" s="161" t="s">
        <v>276</v>
      </c>
      <c r="AV58" s="161"/>
      <c r="AW58" s="161"/>
      <c r="AX58" s="162"/>
      <c r="AY58">
        <f t="shared" si="6"/>
        <v>1</v>
      </c>
    </row>
    <row r="59" spans="1:51" ht="23.85" customHeight="1" x14ac:dyDescent="0.2">
      <c r="A59" s="86"/>
      <c r="B59" s="84"/>
      <c r="C59" s="83"/>
      <c r="D59" s="84"/>
      <c r="E59" s="286" t="s">
        <v>277</v>
      </c>
      <c r="F59" s="287"/>
      <c r="G59" s="287"/>
      <c r="H59" s="287"/>
      <c r="I59" s="287"/>
      <c r="J59" s="287"/>
      <c r="K59" s="287"/>
      <c r="L59" s="287"/>
      <c r="M59" s="287"/>
      <c r="N59" s="287"/>
      <c r="O59" s="287"/>
      <c r="P59" s="287"/>
      <c r="Q59" s="287"/>
      <c r="R59" s="287"/>
      <c r="S59" s="287"/>
      <c r="T59" s="287"/>
      <c r="U59" s="287"/>
      <c r="V59" s="287"/>
      <c r="W59" s="287"/>
      <c r="X59" s="287"/>
      <c r="Y59" s="287"/>
      <c r="Z59" s="287"/>
      <c r="AA59" s="287"/>
      <c r="AB59" s="287"/>
      <c r="AC59" s="287"/>
      <c r="AD59" s="287"/>
      <c r="AE59" s="287"/>
      <c r="AF59" s="287"/>
      <c r="AG59" s="287"/>
      <c r="AH59" s="287"/>
      <c r="AI59" s="287"/>
      <c r="AJ59" s="287"/>
      <c r="AK59" s="287"/>
      <c r="AL59" s="287"/>
      <c r="AM59" s="287"/>
      <c r="AN59" s="287"/>
      <c r="AO59" s="287"/>
      <c r="AP59" s="287"/>
      <c r="AQ59" s="287"/>
      <c r="AR59" s="287"/>
      <c r="AS59" s="287"/>
      <c r="AT59" s="287"/>
      <c r="AU59" s="287"/>
      <c r="AV59" s="287"/>
      <c r="AW59" s="287"/>
      <c r="AX59" s="288"/>
      <c r="AY59">
        <f>COUNTA($E$60)</f>
        <v>1</v>
      </c>
    </row>
    <row r="60" spans="1:51" ht="24.75" customHeight="1" x14ac:dyDescent="0.2">
      <c r="A60" s="86"/>
      <c r="B60" s="84"/>
      <c r="C60" s="83"/>
      <c r="D60" s="84"/>
      <c r="E60" s="245" t="s">
        <v>622</v>
      </c>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6"/>
      <c r="AX60" s="246"/>
      <c r="AY60">
        <f>$AY$59</f>
        <v>1</v>
      </c>
    </row>
    <row r="61" spans="1:51" ht="24.75" customHeight="1" thickBot="1" x14ac:dyDescent="0.25">
      <c r="A61" s="86"/>
      <c r="B61" s="84"/>
      <c r="C61" s="83"/>
      <c r="D61" s="84"/>
      <c r="E61" s="262"/>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0"/>
      <c r="AJ61" s="130"/>
      <c r="AK61" s="130"/>
      <c r="AL61" s="130"/>
      <c r="AM61" s="130"/>
      <c r="AN61" s="130"/>
      <c r="AO61" s="130"/>
      <c r="AP61" s="130"/>
      <c r="AQ61" s="130"/>
      <c r="AR61" s="130"/>
      <c r="AS61" s="130"/>
      <c r="AT61" s="130"/>
      <c r="AU61" s="130"/>
      <c r="AV61" s="130"/>
      <c r="AW61" s="130"/>
      <c r="AX61" s="263"/>
      <c r="AY61">
        <f>$AY$60</f>
        <v>1</v>
      </c>
    </row>
    <row r="62" spans="1:51" ht="27" customHeight="1" x14ac:dyDescent="0.2">
      <c r="A62" s="632" t="s">
        <v>45</v>
      </c>
      <c r="B62" s="633"/>
      <c r="C62" s="633"/>
      <c r="D62" s="633"/>
      <c r="E62" s="633"/>
      <c r="F62" s="633"/>
      <c r="G62" s="633"/>
      <c r="H62" s="633"/>
      <c r="I62" s="633"/>
      <c r="J62" s="633"/>
      <c r="K62" s="633"/>
      <c r="L62" s="633"/>
      <c r="M62" s="633"/>
      <c r="N62" s="633"/>
      <c r="O62" s="633"/>
      <c r="P62" s="633"/>
      <c r="Q62" s="633"/>
      <c r="R62" s="633"/>
      <c r="S62" s="633"/>
      <c r="T62" s="633"/>
      <c r="U62" s="633"/>
      <c r="V62" s="633"/>
      <c r="W62" s="633"/>
      <c r="X62" s="633"/>
      <c r="Y62" s="633"/>
      <c r="Z62" s="633"/>
      <c r="AA62" s="633"/>
      <c r="AB62" s="633"/>
      <c r="AC62" s="633"/>
      <c r="AD62" s="633"/>
      <c r="AE62" s="633"/>
      <c r="AF62" s="633"/>
      <c r="AG62" s="633"/>
      <c r="AH62" s="633"/>
      <c r="AI62" s="633"/>
      <c r="AJ62" s="633"/>
      <c r="AK62" s="633"/>
      <c r="AL62" s="633"/>
      <c r="AM62" s="633"/>
      <c r="AN62" s="633"/>
      <c r="AO62" s="633"/>
      <c r="AP62" s="633"/>
      <c r="AQ62" s="633"/>
      <c r="AR62" s="633"/>
      <c r="AS62" s="633"/>
      <c r="AT62" s="633"/>
      <c r="AU62" s="633"/>
      <c r="AV62" s="633"/>
      <c r="AW62" s="633"/>
      <c r="AX62" s="634"/>
    </row>
    <row r="63" spans="1:51" ht="27" customHeight="1" x14ac:dyDescent="0.2">
      <c r="A63" s="5"/>
      <c r="B63" s="6"/>
      <c r="C63" s="155" t="s">
        <v>30</v>
      </c>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6"/>
      <c r="AD63" s="154" t="s">
        <v>34</v>
      </c>
      <c r="AE63" s="154"/>
      <c r="AF63" s="154"/>
      <c r="AG63" s="505" t="s">
        <v>29</v>
      </c>
      <c r="AH63" s="154"/>
      <c r="AI63" s="154"/>
      <c r="AJ63" s="154"/>
      <c r="AK63" s="154"/>
      <c r="AL63" s="154"/>
      <c r="AM63" s="154"/>
      <c r="AN63" s="154"/>
      <c r="AO63" s="154"/>
      <c r="AP63" s="154"/>
      <c r="AQ63" s="154"/>
      <c r="AR63" s="154"/>
      <c r="AS63" s="154"/>
      <c r="AT63" s="154"/>
      <c r="AU63" s="154"/>
      <c r="AV63" s="154"/>
      <c r="AW63" s="154"/>
      <c r="AX63" s="506"/>
    </row>
    <row r="64" spans="1:51" ht="34.5" customHeight="1" x14ac:dyDescent="0.2">
      <c r="A64" s="689" t="s">
        <v>134</v>
      </c>
      <c r="B64" s="690"/>
      <c r="C64" s="395" t="s">
        <v>135</v>
      </c>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396"/>
      <c r="AC64" s="397"/>
      <c r="AD64" s="517" t="s">
        <v>583</v>
      </c>
      <c r="AE64" s="518"/>
      <c r="AF64" s="518"/>
      <c r="AG64" s="157" t="s">
        <v>599</v>
      </c>
      <c r="AH64" s="158"/>
      <c r="AI64" s="158"/>
      <c r="AJ64" s="158"/>
      <c r="AK64" s="158"/>
      <c r="AL64" s="158"/>
      <c r="AM64" s="158"/>
      <c r="AN64" s="158"/>
      <c r="AO64" s="158"/>
      <c r="AP64" s="158"/>
      <c r="AQ64" s="158"/>
      <c r="AR64" s="158"/>
      <c r="AS64" s="158"/>
      <c r="AT64" s="158"/>
      <c r="AU64" s="158"/>
      <c r="AV64" s="158"/>
      <c r="AW64" s="158"/>
      <c r="AX64" s="159"/>
    </row>
    <row r="65" spans="1:50" ht="34.5" customHeight="1" x14ac:dyDescent="0.2">
      <c r="A65" s="691"/>
      <c r="B65" s="692"/>
      <c r="C65" s="497" t="s">
        <v>35</v>
      </c>
      <c r="D65" s="498"/>
      <c r="E65" s="498"/>
      <c r="F65" s="498"/>
      <c r="G65" s="498"/>
      <c r="H65" s="498"/>
      <c r="I65" s="498"/>
      <c r="J65" s="498"/>
      <c r="K65" s="498"/>
      <c r="L65" s="498"/>
      <c r="M65" s="498"/>
      <c r="N65" s="498"/>
      <c r="O65" s="498"/>
      <c r="P65" s="498"/>
      <c r="Q65" s="498"/>
      <c r="R65" s="498"/>
      <c r="S65" s="498"/>
      <c r="T65" s="498"/>
      <c r="U65" s="498"/>
      <c r="V65" s="498"/>
      <c r="W65" s="498"/>
      <c r="X65" s="498"/>
      <c r="Y65" s="498"/>
      <c r="Z65" s="498"/>
      <c r="AA65" s="498"/>
      <c r="AB65" s="498"/>
      <c r="AC65" s="169"/>
      <c r="AD65" s="277" t="s">
        <v>583</v>
      </c>
      <c r="AE65" s="278"/>
      <c r="AF65" s="278"/>
      <c r="AG65" s="514" t="s">
        <v>600</v>
      </c>
      <c r="AH65" s="515"/>
      <c r="AI65" s="515"/>
      <c r="AJ65" s="515"/>
      <c r="AK65" s="515"/>
      <c r="AL65" s="515"/>
      <c r="AM65" s="515"/>
      <c r="AN65" s="515"/>
      <c r="AO65" s="515"/>
      <c r="AP65" s="515"/>
      <c r="AQ65" s="515"/>
      <c r="AR65" s="515"/>
      <c r="AS65" s="515"/>
      <c r="AT65" s="515"/>
      <c r="AU65" s="515"/>
      <c r="AV65" s="515"/>
      <c r="AW65" s="515"/>
      <c r="AX65" s="516"/>
    </row>
    <row r="66" spans="1:50" ht="53.4" customHeight="1" x14ac:dyDescent="0.2">
      <c r="A66" s="693"/>
      <c r="B66" s="694"/>
      <c r="C66" s="499" t="s">
        <v>136</v>
      </c>
      <c r="D66" s="500"/>
      <c r="E66" s="500"/>
      <c r="F66" s="500"/>
      <c r="G66" s="500"/>
      <c r="H66" s="500"/>
      <c r="I66" s="500"/>
      <c r="J66" s="500"/>
      <c r="K66" s="500"/>
      <c r="L66" s="500"/>
      <c r="M66" s="500"/>
      <c r="N66" s="500"/>
      <c r="O66" s="500"/>
      <c r="P66" s="500"/>
      <c r="Q66" s="500"/>
      <c r="R66" s="500"/>
      <c r="S66" s="500"/>
      <c r="T66" s="500"/>
      <c r="U66" s="500"/>
      <c r="V66" s="500"/>
      <c r="W66" s="500"/>
      <c r="X66" s="500"/>
      <c r="Y66" s="500"/>
      <c r="Z66" s="500"/>
      <c r="AA66" s="500"/>
      <c r="AB66" s="500"/>
      <c r="AC66" s="501"/>
      <c r="AD66" s="259" t="s">
        <v>583</v>
      </c>
      <c r="AE66" s="260"/>
      <c r="AF66" s="260"/>
      <c r="AG66" s="392" t="s">
        <v>601</v>
      </c>
      <c r="AH66" s="393"/>
      <c r="AI66" s="393"/>
      <c r="AJ66" s="393"/>
      <c r="AK66" s="393"/>
      <c r="AL66" s="393"/>
      <c r="AM66" s="393"/>
      <c r="AN66" s="393"/>
      <c r="AO66" s="393"/>
      <c r="AP66" s="393"/>
      <c r="AQ66" s="393"/>
      <c r="AR66" s="393"/>
      <c r="AS66" s="393"/>
      <c r="AT66" s="393"/>
      <c r="AU66" s="393"/>
      <c r="AV66" s="393"/>
      <c r="AW66" s="393"/>
      <c r="AX66" s="394"/>
    </row>
    <row r="67" spans="1:50" ht="27" customHeight="1" x14ac:dyDescent="0.2">
      <c r="A67" s="350" t="s">
        <v>37</v>
      </c>
      <c r="B67" s="351"/>
      <c r="C67" s="502" t="s">
        <v>39</v>
      </c>
      <c r="D67" s="503"/>
      <c r="E67" s="276"/>
      <c r="F67" s="276"/>
      <c r="G67" s="276"/>
      <c r="H67" s="276"/>
      <c r="I67" s="276"/>
      <c r="J67" s="276"/>
      <c r="K67" s="276"/>
      <c r="L67" s="276"/>
      <c r="M67" s="276"/>
      <c r="N67" s="276"/>
      <c r="O67" s="276"/>
      <c r="P67" s="276"/>
      <c r="Q67" s="276"/>
      <c r="R67" s="276"/>
      <c r="S67" s="276"/>
      <c r="T67" s="276"/>
      <c r="U67" s="276"/>
      <c r="V67" s="276"/>
      <c r="W67" s="276"/>
      <c r="X67" s="276"/>
      <c r="Y67" s="276"/>
      <c r="Z67" s="276"/>
      <c r="AA67" s="276"/>
      <c r="AB67" s="276"/>
      <c r="AC67" s="504"/>
      <c r="AD67" s="401" t="s">
        <v>583</v>
      </c>
      <c r="AE67" s="402"/>
      <c r="AF67" s="402"/>
      <c r="AG67" s="245" t="s">
        <v>613</v>
      </c>
      <c r="AH67" s="126"/>
      <c r="AI67" s="126"/>
      <c r="AJ67" s="126"/>
      <c r="AK67" s="126"/>
      <c r="AL67" s="126"/>
      <c r="AM67" s="126"/>
      <c r="AN67" s="126"/>
      <c r="AO67" s="126"/>
      <c r="AP67" s="126"/>
      <c r="AQ67" s="126"/>
      <c r="AR67" s="126"/>
      <c r="AS67" s="126"/>
      <c r="AT67" s="126"/>
      <c r="AU67" s="126"/>
      <c r="AV67" s="126"/>
      <c r="AW67" s="126"/>
      <c r="AX67" s="246"/>
    </row>
    <row r="68" spans="1:50" ht="35.25" customHeight="1" x14ac:dyDescent="0.2">
      <c r="A68" s="352"/>
      <c r="B68" s="353"/>
      <c r="C68" s="478"/>
      <c r="D68" s="479"/>
      <c r="E68" s="409" t="s">
        <v>254</v>
      </c>
      <c r="F68" s="410"/>
      <c r="G68" s="410"/>
      <c r="H68" s="410"/>
      <c r="I68" s="410"/>
      <c r="J68" s="410"/>
      <c r="K68" s="410"/>
      <c r="L68" s="410"/>
      <c r="M68" s="410"/>
      <c r="N68" s="410"/>
      <c r="O68" s="410"/>
      <c r="P68" s="410"/>
      <c r="Q68" s="410"/>
      <c r="R68" s="410"/>
      <c r="S68" s="410"/>
      <c r="T68" s="410"/>
      <c r="U68" s="410"/>
      <c r="V68" s="410"/>
      <c r="W68" s="410"/>
      <c r="X68" s="410"/>
      <c r="Y68" s="410"/>
      <c r="Z68" s="410"/>
      <c r="AA68" s="410"/>
      <c r="AB68" s="410"/>
      <c r="AC68" s="411"/>
      <c r="AD68" s="277" t="s">
        <v>606</v>
      </c>
      <c r="AE68" s="278"/>
      <c r="AF68" s="279"/>
      <c r="AG68" s="247"/>
      <c r="AH68" s="128"/>
      <c r="AI68" s="128"/>
      <c r="AJ68" s="128"/>
      <c r="AK68" s="128"/>
      <c r="AL68" s="128"/>
      <c r="AM68" s="128"/>
      <c r="AN68" s="128"/>
      <c r="AO68" s="128"/>
      <c r="AP68" s="128"/>
      <c r="AQ68" s="128"/>
      <c r="AR68" s="128"/>
      <c r="AS68" s="128"/>
      <c r="AT68" s="128"/>
      <c r="AU68" s="128"/>
      <c r="AV68" s="128"/>
      <c r="AW68" s="128"/>
      <c r="AX68" s="248"/>
    </row>
    <row r="69" spans="1:50" ht="26.25" customHeight="1" x14ac:dyDescent="0.2">
      <c r="A69" s="352"/>
      <c r="B69" s="353"/>
      <c r="C69" s="480"/>
      <c r="D69" s="481"/>
      <c r="E69" s="412" t="s">
        <v>216</v>
      </c>
      <c r="F69" s="413"/>
      <c r="G69" s="413"/>
      <c r="H69" s="413"/>
      <c r="I69" s="413"/>
      <c r="J69" s="413"/>
      <c r="K69" s="413"/>
      <c r="L69" s="413"/>
      <c r="M69" s="413"/>
      <c r="N69" s="413"/>
      <c r="O69" s="413"/>
      <c r="P69" s="413"/>
      <c r="Q69" s="413"/>
      <c r="R69" s="413"/>
      <c r="S69" s="413"/>
      <c r="T69" s="413"/>
      <c r="U69" s="413"/>
      <c r="V69" s="413"/>
      <c r="W69" s="413"/>
      <c r="X69" s="413"/>
      <c r="Y69" s="413"/>
      <c r="Z69" s="413"/>
      <c r="AA69" s="413"/>
      <c r="AB69" s="413"/>
      <c r="AC69" s="414"/>
      <c r="AD69" s="661" t="s">
        <v>607</v>
      </c>
      <c r="AE69" s="662"/>
      <c r="AF69" s="662"/>
      <c r="AG69" s="247"/>
      <c r="AH69" s="128"/>
      <c r="AI69" s="128"/>
      <c r="AJ69" s="128"/>
      <c r="AK69" s="128"/>
      <c r="AL69" s="128"/>
      <c r="AM69" s="128"/>
      <c r="AN69" s="128"/>
      <c r="AO69" s="128"/>
      <c r="AP69" s="128"/>
      <c r="AQ69" s="128"/>
      <c r="AR69" s="128"/>
      <c r="AS69" s="128"/>
      <c r="AT69" s="128"/>
      <c r="AU69" s="128"/>
      <c r="AV69" s="128"/>
      <c r="AW69" s="128"/>
      <c r="AX69" s="248"/>
    </row>
    <row r="70" spans="1:50" ht="26.25" customHeight="1" x14ac:dyDescent="0.2">
      <c r="A70" s="352"/>
      <c r="B70" s="354"/>
      <c r="C70" s="493" t="s">
        <v>40</v>
      </c>
      <c r="D70" s="494"/>
      <c r="E70" s="494"/>
      <c r="F70" s="494"/>
      <c r="G70" s="494"/>
      <c r="H70" s="494"/>
      <c r="I70" s="494"/>
      <c r="J70" s="494"/>
      <c r="K70" s="494"/>
      <c r="L70" s="494"/>
      <c r="M70" s="494"/>
      <c r="N70" s="494"/>
      <c r="O70" s="494"/>
      <c r="P70" s="494"/>
      <c r="Q70" s="494"/>
      <c r="R70" s="494"/>
      <c r="S70" s="494"/>
      <c r="T70" s="494"/>
      <c r="U70" s="494"/>
      <c r="V70" s="494"/>
      <c r="W70" s="494"/>
      <c r="X70" s="494"/>
      <c r="Y70" s="494"/>
      <c r="Z70" s="494"/>
      <c r="AA70" s="494"/>
      <c r="AB70" s="494"/>
      <c r="AC70" s="494"/>
      <c r="AD70" s="181" t="s">
        <v>583</v>
      </c>
      <c r="AE70" s="182"/>
      <c r="AF70" s="182"/>
      <c r="AG70" s="424" t="s">
        <v>614</v>
      </c>
      <c r="AH70" s="425"/>
      <c r="AI70" s="425"/>
      <c r="AJ70" s="425"/>
      <c r="AK70" s="425"/>
      <c r="AL70" s="425"/>
      <c r="AM70" s="425"/>
      <c r="AN70" s="425"/>
      <c r="AO70" s="425"/>
      <c r="AP70" s="425"/>
      <c r="AQ70" s="425"/>
      <c r="AR70" s="425"/>
      <c r="AS70" s="425"/>
      <c r="AT70" s="425"/>
      <c r="AU70" s="425"/>
      <c r="AV70" s="425"/>
      <c r="AW70" s="425"/>
      <c r="AX70" s="426"/>
    </row>
    <row r="71" spans="1:50" ht="26.25" customHeight="1" x14ac:dyDescent="0.2">
      <c r="A71" s="352"/>
      <c r="B71" s="354"/>
      <c r="C71" s="168" t="s">
        <v>137</v>
      </c>
      <c r="D71" s="169"/>
      <c r="E71" s="169"/>
      <c r="F71" s="169"/>
      <c r="G71" s="169"/>
      <c r="H71" s="169"/>
      <c r="I71" s="169"/>
      <c r="J71" s="169"/>
      <c r="K71" s="169"/>
      <c r="L71" s="169"/>
      <c r="M71" s="169"/>
      <c r="N71" s="169"/>
      <c r="O71" s="169"/>
      <c r="P71" s="169"/>
      <c r="Q71" s="169"/>
      <c r="R71" s="169"/>
      <c r="S71" s="169"/>
      <c r="T71" s="169"/>
      <c r="U71" s="169"/>
      <c r="V71" s="169"/>
      <c r="W71" s="169"/>
      <c r="X71" s="169"/>
      <c r="Y71" s="169"/>
      <c r="Z71" s="169"/>
      <c r="AA71" s="169"/>
      <c r="AB71" s="169"/>
      <c r="AC71" s="169"/>
      <c r="AD71" s="181" t="s">
        <v>583</v>
      </c>
      <c r="AE71" s="182"/>
      <c r="AF71" s="182"/>
      <c r="AG71" s="271" t="s">
        <v>616</v>
      </c>
      <c r="AH71" s="272"/>
      <c r="AI71" s="272"/>
      <c r="AJ71" s="272"/>
      <c r="AK71" s="272"/>
      <c r="AL71" s="272"/>
      <c r="AM71" s="272"/>
      <c r="AN71" s="272"/>
      <c r="AO71" s="272"/>
      <c r="AP71" s="272"/>
      <c r="AQ71" s="272"/>
      <c r="AR71" s="272"/>
      <c r="AS71" s="272"/>
      <c r="AT71" s="272"/>
      <c r="AU71" s="272"/>
      <c r="AV71" s="272"/>
      <c r="AW71" s="272"/>
      <c r="AX71" s="273"/>
    </row>
    <row r="72" spans="1:50" ht="26.25" customHeight="1" x14ac:dyDescent="0.2">
      <c r="A72" s="352"/>
      <c r="B72" s="354"/>
      <c r="C72" s="168" t="s">
        <v>36</v>
      </c>
      <c r="D72" s="169"/>
      <c r="E72" s="169"/>
      <c r="F72" s="169"/>
      <c r="G72" s="169"/>
      <c r="H72" s="169"/>
      <c r="I72" s="169"/>
      <c r="J72" s="169"/>
      <c r="K72" s="169"/>
      <c r="L72" s="169"/>
      <c r="M72" s="169"/>
      <c r="N72" s="169"/>
      <c r="O72" s="169"/>
      <c r="P72" s="169"/>
      <c r="Q72" s="169"/>
      <c r="R72" s="169"/>
      <c r="S72" s="169"/>
      <c r="T72" s="169"/>
      <c r="U72" s="169"/>
      <c r="V72" s="169"/>
      <c r="W72" s="169"/>
      <c r="X72" s="169"/>
      <c r="Y72" s="169"/>
      <c r="Z72" s="169"/>
      <c r="AA72" s="169"/>
      <c r="AB72" s="169"/>
      <c r="AC72" s="169"/>
      <c r="AD72" s="277" t="s">
        <v>602</v>
      </c>
      <c r="AE72" s="278"/>
      <c r="AF72" s="278"/>
      <c r="AG72" s="271" t="s">
        <v>276</v>
      </c>
      <c r="AH72" s="272"/>
      <c r="AI72" s="272"/>
      <c r="AJ72" s="272"/>
      <c r="AK72" s="272"/>
      <c r="AL72" s="272"/>
      <c r="AM72" s="272"/>
      <c r="AN72" s="272"/>
      <c r="AO72" s="272"/>
      <c r="AP72" s="272"/>
      <c r="AQ72" s="272"/>
      <c r="AR72" s="272"/>
      <c r="AS72" s="272"/>
      <c r="AT72" s="272"/>
      <c r="AU72" s="272"/>
      <c r="AV72" s="272"/>
      <c r="AW72" s="272"/>
      <c r="AX72" s="273"/>
    </row>
    <row r="73" spans="1:50" ht="26.25" customHeight="1" x14ac:dyDescent="0.2">
      <c r="A73" s="352"/>
      <c r="B73" s="354"/>
      <c r="C73" s="168" t="s">
        <v>41</v>
      </c>
      <c r="D73" s="169"/>
      <c r="E73" s="169"/>
      <c r="F73" s="169"/>
      <c r="G73" s="169"/>
      <c r="H73" s="169"/>
      <c r="I73" s="169"/>
      <c r="J73" s="169"/>
      <c r="K73" s="169"/>
      <c r="L73" s="169"/>
      <c r="M73" s="169"/>
      <c r="N73" s="169"/>
      <c r="O73" s="169"/>
      <c r="P73" s="169"/>
      <c r="Q73" s="169"/>
      <c r="R73" s="169"/>
      <c r="S73" s="169"/>
      <c r="T73" s="169"/>
      <c r="U73" s="169"/>
      <c r="V73" s="169"/>
      <c r="W73" s="169"/>
      <c r="X73" s="169"/>
      <c r="Y73" s="169"/>
      <c r="Z73" s="169"/>
      <c r="AA73" s="169"/>
      <c r="AB73" s="169"/>
      <c r="AC73" s="264"/>
      <c r="AD73" s="277" t="s">
        <v>583</v>
      </c>
      <c r="AE73" s="278"/>
      <c r="AF73" s="278"/>
      <c r="AG73" s="271" t="s">
        <v>615</v>
      </c>
      <c r="AH73" s="272"/>
      <c r="AI73" s="272"/>
      <c r="AJ73" s="272"/>
      <c r="AK73" s="272"/>
      <c r="AL73" s="272"/>
      <c r="AM73" s="272"/>
      <c r="AN73" s="272"/>
      <c r="AO73" s="272"/>
      <c r="AP73" s="272"/>
      <c r="AQ73" s="272"/>
      <c r="AR73" s="272"/>
      <c r="AS73" s="272"/>
      <c r="AT73" s="272"/>
      <c r="AU73" s="272"/>
      <c r="AV73" s="272"/>
      <c r="AW73" s="272"/>
      <c r="AX73" s="273"/>
    </row>
    <row r="74" spans="1:50" ht="26.25" customHeight="1" x14ac:dyDescent="0.2">
      <c r="A74" s="352"/>
      <c r="B74" s="354"/>
      <c r="C74" s="168" t="s">
        <v>230</v>
      </c>
      <c r="D74" s="169"/>
      <c r="E74" s="169"/>
      <c r="F74" s="169"/>
      <c r="G74" s="169"/>
      <c r="H74" s="169"/>
      <c r="I74" s="169"/>
      <c r="J74" s="169"/>
      <c r="K74" s="169"/>
      <c r="L74" s="169"/>
      <c r="M74" s="169"/>
      <c r="N74" s="169"/>
      <c r="O74" s="169"/>
      <c r="P74" s="169"/>
      <c r="Q74" s="169"/>
      <c r="R74" s="169"/>
      <c r="S74" s="169"/>
      <c r="T74" s="169"/>
      <c r="U74" s="169"/>
      <c r="V74" s="169"/>
      <c r="W74" s="169"/>
      <c r="X74" s="169"/>
      <c r="Y74" s="169"/>
      <c r="Z74" s="169"/>
      <c r="AA74" s="169"/>
      <c r="AB74" s="169"/>
      <c r="AC74" s="264"/>
      <c r="AD74" s="259" t="s">
        <v>603</v>
      </c>
      <c r="AE74" s="260"/>
      <c r="AF74" s="260"/>
      <c r="AG74" s="490" t="s">
        <v>276</v>
      </c>
      <c r="AH74" s="491"/>
      <c r="AI74" s="491"/>
      <c r="AJ74" s="491"/>
      <c r="AK74" s="491"/>
      <c r="AL74" s="491"/>
      <c r="AM74" s="491"/>
      <c r="AN74" s="491"/>
      <c r="AO74" s="491"/>
      <c r="AP74" s="491"/>
      <c r="AQ74" s="491"/>
      <c r="AR74" s="491"/>
      <c r="AS74" s="491"/>
      <c r="AT74" s="491"/>
      <c r="AU74" s="491"/>
      <c r="AV74" s="491"/>
      <c r="AW74" s="491"/>
      <c r="AX74" s="492"/>
    </row>
    <row r="75" spans="1:50" ht="26.25" customHeight="1" x14ac:dyDescent="0.2">
      <c r="A75" s="352"/>
      <c r="B75" s="354"/>
      <c r="C75" s="666" t="s">
        <v>231</v>
      </c>
      <c r="D75" s="667"/>
      <c r="E75" s="667"/>
      <c r="F75" s="667"/>
      <c r="G75" s="667"/>
      <c r="H75" s="667"/>
      <c r="I75" s="667"/>
      <c r="J75" s="667"/>
      <c r="K75" s="667"/>
      <c r="L75" s="667"/>
      <c r="M75" s="667"/>
      <c r="N75" s="667"/>
      <c r="O75" s="667"/>
      <c r="P75" s="667"/>
      <c r="Q75" s="667"/>
      <c r="R75" s="667"/>
      <c r="S75" s="667"/>
      <c r="T75" s="667"/>
      <c r="U75" s="667"/>
      <c r="V75" s="667"/>
      <c r="W75" s="667"/>
      <c r="X75" s="667"/>
      <c r="Y75" s="667"/>
      <c r="Z75" s="667"/>
      <c r="AA75" s="667"/>
      <c r="AB75" s="667"/>
      <c r="AC75" s="668"/>
      <c r="AD75" s="277" t="s">
        <v>603</v>
      </c>
      <c r="AE75" s="278"/>
      <c r="AF75" s="279"/>
      <c r="AG75" s="271" t="s">
        <v>276</v>
      </c>
      <c r="AH75" s="272"/>
      <c r="AI75" s="272"/>
      <c r="AJ75" s="272"/>
      <c r="AK75" s="272"/>
      <c r="AL75" s="272"/>
      <c r="AM75" s="272"/>
      <c r="AN75" s="272"/>
      <c r="AO75" s="272"/>
      <c r="AP75" s="272"/>
      <c r="AQ75" s="272"/>
      <c r="AR75" s="272"/>
      <c r="AS75" s="272"/>
      <c r="AT75" s="272"/>
      <c r="AU75" s="272"/>
      <c r="AV75" s="272"/>
      <c r="AW75" s="272"/>
      <c r="AX75" s="273"/>
    </row>
    <row r="76" spans="1:50" ht="26.25" customHeight="1" x14ac:dyDescent="0.2">
      <c r="A76" s="355"/>
      <c r="B76" s="356"/>
      <c r="C76" s="357" t="s">
        <v>217</v>
      </c>
      <c r="D76" s="358"/>
      <c r="E76" s="358"/>
      <c r="F76" s="358"/>
      <c r="G76" s="358"/>
      <c r="H76" s="358"/>
      <c r="I76" s="358"/>
      <c r="J76" s="358"/>
      <c r="K76" s="358"/>
      <c r="L76" s="358"/>
      <c r="M76" s="358"/>
      <c r="N76" s="358"/>
      <c r="O76" s="358"/>
      <c r="P76" s="358"/>
      <c r="Q76" s="358"/>
      <c r="R76" s="358"/>
      <c r="S76" s="358"/>
      <c r="T76" s="358"/>
      <c r="U76" s="358"/>
      <c r="V76" s="358"/>
      <c r="W76" s="358"/>
      <c r="X76" s="358"/>
      <c r="Y76" s="358"/>
      <c r="Z76" s="358"/>
      <c r="AA76" s="358"/>
      <c r="AB76" s="358"/>
      <c r="AC76" s="359"/>
      <c r="AD76" s="433" t="s">
        <v>602</v>
      </c>
      <c r="AE76" s="434"/>
      <c r="AF76" s="435"/>
      <c r="AG76" s="418" t="s">
        <v>276</v>
      </c>
      <c r="AH76" s="419"/>
      <c r="AI76" s="419"/>
      <c r="AJ76" s="419"/>
      <c r="AK76" s="419"/>
      <c r="AL76" s="419"/>
      <c r="AM76" s="419"/>
      <c r="AN76" s="419"/>
      <c r="AO76" s="419"/>
      <c r="AP76" s="419"/>
      <c r="AQ76" s="419"/>
      <c r="AR76" s="419"/>
      <c r="AS76" s="419"/>
      <c r="AT76" s="419"/>
      <c r="AU76" s="419"/>
      <c r="AV76" s="419"/>
      <c r="AW76" s="419"/>
      <c r="AX76" s="420"/>
    </row>
    <row r="77" spans="1:50" ht="27" customHeight="1" x14ac:dyDescent="0.2">
      <c r="A77" s="350" t="s">
        <v>38</v>
      </c>
      <c r="B77" s="441"/>
      <c r="C77" s="442" t="s">
        <v>218</v>
      </c>
      <c r="D77" s="443"/>
      <c r="E77" s="443"/>
      <c r="F77" s="443"/>
      <c r="G77" s="443"/>
      <c r="H77" s="443"/>
      <c r="I77" s="443"/>
      <c r="J77" s="443"/>
      <c r="K77" s="443"/>
      <c r="L77" s="443"/>
      <c r="M77" s="443"/>
      <c r="N77" s="443"/>
      <c r="O77" s="443"/>
      <c r="P77" s="443"/>
      <c r="Q77" s="443"/>
      <c r="R77" s="443"/>
      <c r="S77" s="443"/>
      <c r="T77" s="443"/>
      <c r="U77" s="443"/>
      <c r="V77" s="443"/>
      <c r="W77" s="443"/>
      <c r="X77" s="443"/>
      <c r="Y77" s="443"/>
      <c r="Z77" s="443"/>
      <c r="AA77" s="443"/>
      <c r="AB77" s="443"/>
      <c r="AC77" s="444"/>
      <c r="AD77" s="181" t="s">
        <v>583</v>
      </c>
      <c r="AE77" s="182"/>
      <c r="AF77" s="252"/>
      <c r="AG77" s="424" t="s">
        <v>617</v>
      </c>
      <c r="AH77" s="425"/>
      <c r="AI77" s="425"/>
      <c r="AJ77" s="425"/>
      <c r="AK77" s="425"/>
      <c r="AL77" s="425"/>
      <c r="AM77" s="425"/>
      <c r="AN77" s="425"/>
      <c r="AO77" s="425"/>
      <c r="AP77" s="425"/>
      <c r="AQ77" s="425"/>
      <c r="AR77" s="425"/>
      <c r="AS77" s="425"/>
      <c r="AT77" s="425"/>
      <c r="AU77" s="425"/>
      <c r="AV77" s="425"/>
      <c r="AW77" s="425"/>
      <c r="AX77" s="426"/>
    </row>
    <row r="78" spans="1:50" ht="35.25" customHeight="1" x14ac:dyDescent="0.2">
      <c r="A78" s="352"/>
      <c r="B78" s="354"/>
      <c r="C78" s="268" t="s">
        <v>43</v>
      </c>
      <c r="D78" s="269"/>
      <c r="E78" s="269"/>
      <c r="F78" s="269"/>
      <c r="G78" s="269"/>
      <c r="H78" s="269"/>
      <c r="I78" s="269"/>
      <c r="J78" s="269"/>
      <c r="K78" s="269"/>
      <c r="L78" s="269"/>
      <c r="M78" s="269"/>
      <c r="N78" s="269"/>
      <c r="O78" s="269"/>
      <c r="P78" s="269"/>
      <c r="Q78" s="269"/>
      <c r="R78" s="269"/>
      <c r="S78" s="269"/>
      <c r="T78" s="269"/>
      <c r="U78" s="269"/>
      <c r="V78" s="269"/>
      <c r="W78" s="269"/>
      <c r="X78" s="269"/>
      <c r="Y78" s="269"/>
      <c r="Z78" s="269"/>
      <c r="AA78" s="269"/>
      <c r="AB78" s="269"/>
      <c r="AC78" s="270"/>
      <c r="AD78" s="335" t="s">
        <v>603</v>
      </c>
      <c r="AE78" s="336"/>
      <c r="AF78" s="337"/>
      <c r="AG78" s="271" t="s">
        <v>276</v>
      </c>
      <c r="AH78" s="272"/>
      <c r="AI78" s="272"/>
      <c r="AJ78" s="272"/>
      <c r="AK78" s="272"/>
      <c r="AL78" s="272"/>
      <c r="AM78" s="272"/>
      <c r="AN78" s="272"/>
      <c r="AO78" s="272"/>
      <c r="AP78" s="272"/>
      <c r="AQ78" s="272"/>
      <c r="AR78" s="272"/>
      <c r="AS78" s="272"/>
      <c r="AT78" s="272"/>
      <c r="AU78" s="272"/>
      <c r="AV78" s="272"/>
      <c r="AW78" s="272"/>
      <c r="AX78" s="273"/>
    </row>
    <row r="79" spans="1:50" ht="27" customHeight="1" x14ac:dyDescent="0.2">
      <c r="A79" s="352"/>
      <c r="B79" s="354"/>
      <c r="C79" s="168" t="s">
        <v>180</v>
      </c>
      <c r="D79" s="169"/>
      <c r="E79" s="169"/>
      <c r="F79" s="169"/>
      <c r="G79" s="169"/>
      <c r="H79" s="169"/>
      <c r="I79" s="169"/>
      <c r="J79" s="169"/>
      <c r="K79" s="169"/>
      <c r="L79" s="169"/>
      <c r="M79" s="169"/>
      <c r="N79" s="169"/>
      <c r="O79" s="169"/>
      <c r="P79" s="169"/>
      <c r="Q79" s="169"/>
      <c r="R79" s="169"/>
      <c r="S79" s="169"/>
      <c r="T79" s="169"/>
      <c r="U79" s="169"/>
      <c r="V79" s="169"/>
      <c r="W79" s="169"/>
      <c r="X79" s="169"/>
      <c r="Y79" s="169"/>
      <c r="Z79" s="169"/>
      <c r="AA79" s="169"/>
      <c r="AB79" s="169"/>
      <c r="AC79" s="169"/>
      <c r="AD79" s="277" t="s">
        <v>583</v>
      </c>
      <c r="AE79" s="278"/>
      <c r="AF79" s="279"/>
      <c r="AG79" s="271" t="s">
        <v>618</v>
      </c>
      <c r="AH79" s="272"/>
      <c r="AI79" s="272"/>
      <c r="AJ79" s="272"/>
      <c r="AK79" s="272"/>
      <c r="AL79" s="272"/>
      <c r="AM79" s="272"/>
      <c r="AN79" s="272"/>
      <c r="AO79" s="272"/>
      <c r="AP79" s="272"/>
      <c r="AQ79" s="272"/>
      <c r="AR79" s="272"/>
      <c r="AS79" s="272"/>
      <c r="AT79" s="272"/>
      <c r="AU79" s="272"/>
      <c r="AV79" s="272"/>
      <c r="AW79" s="272"/>
      <c r="AX79" s="273"/>
    </row>
    <row r="80" spans="1:50" ht="27" customHeight="1" x14ac:dyDescent="0.2">
      <c r="A80" s="355"/>
      <c r="B80" s="356"/>
      <c r="C80" s="168" t="s">
        <v>42</v>
      </c>
      <c r="D80" s="169"/>
      <c r="E80" s="169"/>
      <c r="F80" s="169"/>
      <c r="G80" s="169"/>
      <c r="H80" s="169"/>
      <c r="I80" s="169"/>
      <c r="J80" s="169"/>
      <c r="K80" s="169"/>
      <c r="L80" s="169"/>
      <c r="M80" s="169"/>
      <c r="N80" s="169"/>
      <c r="O80" s="169"/>
      <c r="P80" s="169"/>
      <c r="Q80" s="169"/>
      <c r="R80" s="169"/>
      <c r="S80" s="169"/>
      <c r="T80" s="169"/>
      <c r="U80" s="169"/>
      <c r="V80" s="169"/>
      <c r="W80" s="169"/>
      <c r="X80" s="169"/>
      <c r="Y80" s="169"/>
      <c r="Z80" s="169"/>
      <c r="AA80" s="169"/>
      <c r="AB80" s="169"/>
      <c r="AC80" s="169"/>
      <c r="AD80" s="433" t="s">
        <v>602</v>
      </c>
      <c r="AE80" s="434"/>
      <c r="AF80" s="435"/>
      <c r="AG80" s="262" t="s">
        <v>276</v>
      </c>
      <c r="AH80" s="130"/>
      <c r="AI80" s="130"/>
      <c r="AJ80" s="130"/>
      <c r="AK80" s="130"/>
      <c r="AL80" s="130"/>
      <c r="AM80" s="130"/>
      <c r="AN80" s="130"/>
      <c r="AO80" s="130"/>
      <c r="AP80" s="130"/>
      <c r="AQ80" s="130"/>
      <c r="AR80" s="130"/>
      <c r="AS80" s="130"/>
      <c r="AT80" s="130"/>
      <c r="AU80" s="130"/>
      <c r="AV80" s="130"/>
      <c r="AW80" s="130"/>
      <c r="AX80" s="263"/>
    </row>
    <row r="81" spans="1:50" ht="41.25" customHeight="1" x14ac:dyDescent="0.2">
      <c r="A81" s="253" t="s">
        <v>56</v>
      </c>
      <c r="B81" s="254"/>
      <c r="C81" s="274" t="s">
        <v>138</v>
      </c>
      <c r="D81" s="275"/>
      <c r="E81" s="275"/>
      <c r="F81" s="275"/>
      <c r="G81" s="275"/>
      <c r="H81" s="275"/>
      <c r="I81" s="275"/>
      <c r="J81" s="275"/>
      <c r="K81" s="275"/>
      <c r="L81" s="275"/>
      <c r="M81" s="275"/>
      <c r="N81" s="275"/>
      <c r="O81" s="275"/>
      <c r="P81" s="275"/>
      <c r="Q81" s="275"/>
      <c r="R81" s="275"/>
      <c r="S81" s="275"/>
      <c r="T81" s="275"/>
      <c r="U81" s="275"/>
      <c r="V81" s="275"/>
      <c r="W81" s="275"/>
      <c r="X81" s="275"/>
      <c r="Y81" s="275"/>
      <c r="Z81" s="275"/>
      <c r="AA81" s="275"/>
      <c r="AB81" s="275"/>
      <c r="AC81" s="276"/>
      <c r="AD81" s="181" t="s">
        <v>602</v>
      </c>
      <c r="AE81" s="182"/>
      <c r="AF81" s="182"/>
      <c r="AG81" s="245" t="s">
        <v>276</v>
      </c>
      <c r="AH81" s="126"/>
      <c r="AI81" s="126"/>
      <c r="AJ81" s="126"/>
      <c r="AK81" s="126"/>
      <c r="AL81" s="126"/>
      <c r="AM81" s="126"/>
      <c r="AN81" s="126"/>
      <c r="AO81" s="126"/>
      <c r="AP81" s="126"/>
      <c r="AQ81" s="126"/>
      <c r="AR81" s="126"/>
      <c r="AS81" s="126"/>
      <c r="AT81" s="126"/>
      <c r="AU81" s="126"/>
      <c r="AV81" s="126"/>
      <c r="AW81" s="126"/>
      <c r="AX81" s="246"/>
    </row>
    <row r="82" spans="1:50" ht="19.649999999999999" customHeight="1" x14ac:dyDescent="0.2">
      <c r="A82" s="255"/>
      <c r="B82" s="256"/>
      <c r="C82" s="106" t="s">
        <v>225</v>
      </c>
      <c r="D82" s="104"/>
      <c r="E82" s="104"/>
      <c r="F82" s="107"/>
      <c r="G82" s="103" t="s">
        <v>226</v>
      </c>
      <c r="H82" s="104"/>
      <c r="I82" s="104"/>
      <c r="J82" s="104"/>
      <c r="K82" s="104"/>
      <c r="L82" s="104"/>
      <c r="M82" s="104"/>
      <c r="N82" s="103" t="s">
        <v>228</v>
      </c>
      <c r="O82" s="104"/>
      <c r="P82" s="104"/>
      <c r="Q82" s="104"/>
      <c r="R82" s="104"/>
      <c r="S82" s="104"/>
      <c r="T82" s="104"/>
      <c r="U82" s="104"/>
      <c r="V82" s="104"/>
      <c r="W82" s="104"/>
      <c r="X82" s="104"/>
      <c r="Y82" s="104"/>
      <c r="Z82" s="104"/>
      <c r="AA82" s="104"/>
      <c r="AB82" s="104"/>
      <c r="AC82" s="104"/>
      <c r="AD82" s="104"/>
      <c r="AE82" s="104"/>
      <c r="AF82" s="105"/>
      <c r="AG82" s="247"/>
      <c r="AH82" s="128"/>
      <c r="AI82" s="128"/>
      <c r="AJ82" s="128"/>
      <c r="AK82" s="128"/>
      <c r="AL82" s="128"/>
      <c r="AM82" s="128"/>
      <c r="AN82" s="128"/>
      <c r="AO82" s="128"/>
      <c r="AP82" s="128"/>
      <c r="AQ82" s="128"/>
      <c r="AR82" s="128"/>
      <c r="AS82" s="128"/>
      <c r="AT82" s="128"/>
      <c r="AU82" s="128"/>
      <c r="AV82" s="128"/>
      <c r="AW82" s="128"/>
      <c r="AX82" s="248"/>
    </row>
    <row r="83" spans="1:50" ht="24.75" customHeight="1" x14ac:dyDescent="0.2">
      <c r="A83" s="255"/>
      <c r="B83" s="256"/>
      <c r="C83" s="100"/>
      <c r="D83" s="101"/>
      <c r="E83" s="101"/>
      <c r="F83" s="102"/>
      <c r="G83" s="94"/>
      <c r="H83" s="95"/>
      <c r="I83" s="53" t="str">
        <f>IF(OR(G83="　", G83=""), "", "-")</f>
        <v/>
      </c>
      <c r="J83" s="98"/>
      <c r="K83" s="98"/>
      <c r="L83" s="53" t="str">
        <f>IF(M83="","","-")</f>
        <v/>
      </c>
      <c r="M83" s="54"/>
      <c r="N83" s="108"/>
      <c r="O83" s="109"/>
      <c r="P83" s="109"/>
      <c r="Q83" s="109"/>
      <c r="R83" s="109"/>
      <c r="S83" s="109"/>
      <c r="T83" s="109"/>
      <c r="U83" s="109"/>
      <c r="V83" s="109"/>
      <c r="W83" s="109"/>
      <c r="X83" s="109"/>
      <c r="Y83" s="109"/>
      <c r="Z83" s="109"/>
      <c r="AA83" s="109"/>
      <c r="AB83" s="109"/>
      <c r="AC83" s="109"/>
      <c r="AD83" s="109"/>
      <c r="AE83" s="109"/>
      <c r="AF83" s="110"/>
      <c r="AG83" s="247"/>
      <c r="AH83" s="128"/>
      <c r="AI83" s="128"/>
      <c r="AJ83" s="128"/>
      <c r="AK83" s="128"/>
      <c r="AL83" s="128"/>
      <c r="AM83" s="128"/>
      <c r="AN83" s="128"/>
      <c r="AO83" s="128"/>
      <c r="AP83" s="128"/>
      <c r="AQ83" s="128"/>
      <c r="AR83" s="128"/>
      <c r="AS83" s="128"/>
      <c r="AT83" s="128"/>
      <c r="AU83" s="128"/>
      <c r="AV83" s="128"/>
      <c r="AW83" s="128"/>
      <c r="AX83" s="248"/>
    </row>
    <row r="84" spans="1:50" ht="24.75" customHeight="1" x14ac:dyDescent="0.2">
      <c r="A84" s="255"/>
      <c r="B84" s="256"/>
      <c r="C84" s="100"/>
      <c r="D84" s="101"/>
      <c r="E84" s="101"/>
      <c r="F84" s="102"/>
      <c r="G84" s="94"/>
      <c r="H84" s="95"/>
      <c r="I84" s="53" t="str">
        <f t="shared" ref="I84:I87" si="7">IF(OR(G84="　", G84=""), "", "-")</f>
        <v/>
      </c>
      <c r="J84" s="98"/>
      <c r="K84" s="98"/>
      <c r="L84" s="53" t="str">
        <f t="shared" ref="L84:L87" si="8">IF(M84="","","-")</f>
        <v/>
      </c>
      <c r="M84" s="54"/>
      <c r="N84" s="108"/>
      <c r="O84" s="109"/>
      <c r="P84" s="109"/>
      <c r="Q84" s="109"/>
      <c r="R84" s="109"/>
      <c r="S84" s="109"/>
      <c r="T84" s="109"/>
      <c r="U84" s="109"/>
      <c r="V84" s="109"/>
      <c r="W84" s="109"/>
      <c r="X84" s="109"/>
      <c r="Y84" s="109"/>
      <c r="Z84" s="109"/>
      <c r="AA84" s="109"/>
      <c r="AB84" s="109"/>
      <c r="AC84" s="109"/>
      <c r="AD84" s="109"/>
      <c r="AE84" s="109"/>
      <c r="AF84" s="110"/>
      <c r="AG84" s="247"/>
      <c r="AH84" s="128"/>
      <c r="AI84" s="128"/>
      <c r="AJ84" s="128"/>
      <c r="AK84" s="128"/>
      <c r="AL84" s="128"/>
      <c r="AM84" s="128"/>
      <c r="AN84" s="128"/>
      <c r="AO84" s="128"/>
      <c r="AP84" s="128"/>
      <c r="AQ84" s="128"/>
      <c r="AR84" s="128"/>
      <c r="AS84" s="128"/>
      <c r="AT84" s="128"/>
      <c r="AU84" s="128"/>
      <c r="AV84" s="128"/>
      <c r="AW84" s="128"/>
      <c r="AX84" s="248"/>
    </row>
    <row r="85" spans="1:50" ht="24.75" customHeight="1" x14ac:dyDescent="0.2">
      <c r="A85" s="255"/>
      <c r="B85" s="256"/>
      <c r="C85" s="100"/>
      <c r="D85" s="101"/>
      <c r="E85" s="101"/>
      <c r="F85" s="102"/>
      <c r="G85" s="94"/>
      <c r="H85" s="95"/>
      <c r="I85" s="53" t="str">
        <f t="shared" si="7"/>
        <v/>
      </c>
      <c r="J85" s="98"/>
      <c r="K85" s="98"/>
      <c r="L85" s="53" t="str">
        <f t="shared" si="8"/>
        <v/>
      </c>
      <c r="M85" s="54"/>
      <c r="N85" s="108"/>
      <c r="O85" s="109"/>
      <c r="P85" s="109"/>
      <c r="Q85" s="109"/>
      <c r="R85" s="109"/>
      <c r="S85" s="109"/>
      <c r="T85" s="109"/>
      <c r="U85" s="109"/>
      <c r="V85" s="109"/>
      <c r="W85" s="109"/>
      <c r="X85" s="109"/>
      <c r="Y85" s="109"/>
      <c r="Z85" s="109"/>
      <c r="AA85" s="109"/>
      <c r="AB85" s="109"/>
      <c r="AC85" s="109"/>
      <c r="AD85" s="109"/>
      <c r="AE85" s="109"/>
      <c r="AF85" s="110"/>
      <c r="AG85" s="247"/>
      <c r="AH85" s="128"/>
      <c r="AI85" s="128"/>
      <c r="AJ85" s="128"/>
      <c r="AK85" s="128"/>
      <c r="AL85" s="128"/>
      <c r="AM85" s="128"/>
      <c r="AN85" s="128"/>
      <c r="AO85" s="128"/>
      <c r="AP85" s="128"/>
      <c r="AQ85" s="128"/>
      <c r="AR85" s="128"/>
      <c r="AS85" s="128"/>
      <c r="AT85" s="128"/>
      <c r="AU85" s="128"/>
      <c r="AV85" s="128"/>
      <c r="AW85" s="128"/>
      <c r="AX85" s="248"/>
    </row>
    <row r="86" spans="1:50" ht="24.75" customHeight="1" x14ac:dyDescent="0.2">
      <c r="A86" s="255"/>
      <c r="B86" s="256"/>
      <c r="C86" s="100"/>
      <c r="D86" s="101"/>
      <c r="E86" s="101"/>
      <c r="F86" s="102"/>
      <c r="G86" s="94"/>
      <c r="H86" s="95"/>
      <c r="I86" s="53" t="str">
        <f t="shared" si="7"/>
        <v/>
      </c>
      <c r="J86" s="98"/>
      <c r="K86" s="98"/>
      <c r="L86" s="53" t="str">
        <f t="shared" si="8"/>
        <v/>
      </c>
      <c r="M86" s="54"/>
      <c r="N86" s="108"/>
      <c r="O86" s="109"/>
      <c r="P86" s="109"/>
      <c r="Q86" s="109"/>
      <c r="R86" s="109"/>
      <c r="S86" s="109"/>
      <c r="T86" s="109"/>
      <c r="U86" s="109"/>
      <c r="V86" s="109"/>
      <c r="W86" s="109"/>
      <c r="X86" s="109"/>
      <c r="Y86" s="109"/>
      <c r="Z86" s="109"/>
      <c r="AA86" s="109"/>
      <c r="AB86" s="109"/>
      <c r="AC86" s="109"/>
      <c r="AD86" s="109"/>
      <c r="AE86" s="109"/>
      <c r="AF86" s="110"/>
      <c r="AG86" s="247"/>
      <c r="AH86" s="128"/>
      <c r="AI86" s="128"/>
      <c r="AJ86" s="128"/>
      <c r="AK86" s="128"/>
      <c r="AL86" s="128"/>
      <c r="AM86" s="128"/>
      <c r="AN86" s="128"/>
      <c r="AO86" s="128"/>
      <c r="AP86" s="128"/>
      <c r="AQ86" s="128"/>
      <c r="AR86" s="128"/>
      <c r="AS86" s="128"/>
      <c r="AT86" s="128"/>
      <c r="AU86" s="128"/>
      <c r="AV86" s="128"/>
      <c r="AW86" s="128"/>
      <c r="AX86" s="248"/>
    </row>
    <row r="87" spans="1:50" ht="24.75" customHeight="1" x14ac:dyDescent="0.2">
      <c r="A87" s="257"/>
      <c r="B87" s="258"/>
      <c r="C87" s="100"/>
      <c r="D87" s="101"/>
      <c r="E87" s="101"/>
      <c r="F87" s="102"/>
      <c r="G87" s="96"/>
      <c r="H87" s="97"/>
      <c r="I87" s="55" t="str">
        <f t="shared" si="7"/>
        <v/>
      </c>
      <c r="J87" s="99"/>
      <c r="K87" s="99"/>
      <c r="L87" s="55" t="str">
        <f t="shared" si="8"/>
        <v/>
      </c>
      <c r="M87" s="56"/>
      <c r="N87" s="87"/>
      <c r="O87" s="88"/>
      <c r="P87" s="88"/>
      <c r="Q87" s="88"/>
      <c r="R87" s="88"/>
      <c r="S87" s="88"/>
      <c r="T87" s="88"/>
      <c r="U87" s="88"/>
      <c r="V87" s="88"/>
      <c r="W87" s="88"/>
      <c r="X87" s="88"/>
      <c r="Y87" s="88"/>
      <c r="Z87" s="88"/>
      <c r="AA87" s="88"/>
      <c r="AB87" s="88"/>
      <c r="AC87" s="88"/>
      <c r="AD87" s="88"/>
      <c r="AE87" s="88"/>
      <c r="AF87" s="89"/>
      <c r="AG87" s="262"/>
      <c r="AH87" s="130"/>
      <c r="AI87" s="130"/>
      <c r="AJ87" s="130"/>
      <c r="AK87" s="130"/>
      <c r="AL87" s="130"/>
      <c r="AM87" s="130"/>
      <c r="AN87" s="130"/>
      <c r="AO87" s="130"/>
      <c r="AP87" s="130"/>
      <c r="AQ87" s="130"/>
      <c r="AR87" s="130"/>
      <c r="AS87" s="130"/>
      <c r="AT87" s="130"/>
      <c r="AU87" s="130"/>
      <c r="AV87" s="130"/>
      <c r="AW87" s="130"/>
      <c r="AX87" s="263"/>
    </row>
    <row r="88" spans="1:50" ht="67.5" customHeight="1" x14ac:dyDescent="0.2">
      <c r="A88" s="350" t="s">
        <v>46</v>
      </c>
      <c r="B88" s="483"/>
      <c r="C88" s="495" t="s">
        <v>51</v>
      </c>
      <c r="D88" s="507"/>
      <c r="E88" s="507"/>
      <c r="F88" s="508"/>
      <c r="G88" s="179" t="s">
        <v>608</v>
      </c>
      <c r="H88" s="179"/>
      <c r="I88" s="179"/>
      <c r="J88" s="179"/>
      <c r="K88" s="179"/>
      <c r="L88" s="179"/>
      <c r="M88" s="179"/>
      <c r="N88" s="179"/>
      <c r="O88" s="179"/>
      <c r="P88" s="179"/>
      <c r="Q88" s="179"/>
      <c r="R88" s="179"/>
      <c r="S88" s="179"/>
      <c r="T88" s="179"/>
      <c r="U88" s="179"/>
      <c r="V88" s="179"/>
      <c r="W88" s="179"/>
      <c r="X88" s="179"/>
      <c r="Y88" s="179"/>
      <c r="Z88" s="179"/>
      <c r="AA88" s="179"/>
      <c r="AB88" s="179"/>
      <c r="AC88" s="179"/>
      <c r="AD88" s="179"/>
      <c r="AE88" s="179"/>
      <c r="AF88" s="179"/>
      <c r="AG88" s="179"/>
      <c r="AH88" s="179"/>
      <c r="AI88" s="179"/>
      <c r="AJ88" s="179"/>
      <c r="AK88" s="179"/>
      <c r="AL88" s="179"/>
      <c r="AM88" s="179"/>
      <c r="AN88" s="179"/>
      <c r="AO88" s="179"/>
      <c r="AP88" s="179"/>
      <c r="AQ88" s="179"/>
      <c r="AR88" s="179"/>
      <c r="AS88" s="179"/>
      <c r="AT88" s="179"/>
      <c r="AU88" s="179"/>
      <c r="AV88" s="179"/>
      <c r="AW88" s="179"/>
      <c r="AX88" s="180"/>
    </row>
    <row r="89" spans="1:50" ht="67.5" customHeight="1" thickBot="1" x14ac:dyDescent="0.25">
      <c r="A89" s="484"/>
      <c r="B89" s="485"/>
      <c r="C89" s="430" t="s">
        <v>55</v>
      </c>
      <c r="D89" s="431"/>
      <c r="E89" s="431"/>
      <c r="F89" s="432"/>
      <c r="G89" s="177" t="s">
        <v>619</v>
      </c>
      <c r="H89" s="177"/>
      <c r="I89" s="177"/>
      <c r="J89" s="177"/>
      <c r="K89" s="177"/>
      <c r="L89" s="177"/>
      <c r="M89" s="177"/>
      <c r="N89" s="177"/>
      <c r="O89" s="177"/>
      <c r="P89" s="177"/>
      <c r="Q89" s="177"/>
      <c r="R89" s="177"/>
      <c r="S89" s="177"/>
      <c r="T89" s="177"/>
      <c r="U89" s="177"/>
      <c r="V89" s="177"/>
      <c r="W89" s="177"/>
      <c r="X89" s="177"/>
      <c r="Y89" s="177"/>
      <c r="Z89" s="177"/>
      <c r="AA89" s="177"/>
      <c r="AB89" s="177"/>
      <c r="AC89" s="177"/>
      <c r="AD89" s="177"/>
      <c r="AE89" s="177"/>
      <c r="AF89" s="177"/>
      <c r="AG89" s="177"/>
      <c r="AH89" s="177"/>
      <c r="AI89" s="177"/>
      <c r="AJ89" s="177"/>
      <c r="AK89" s="177"/>
      <c r="AL89" s="177"/>
      <c r="AM89" s="177"/>
      <c r="AN89" s="177"/>
      <c r="AO89" s="177"/>
      <c r="AP89" s="177"/>
      <c r="AQ89" s="177"/>
      <c r="AR89" s="177"/>
      <c r="AS89" s="177"/>
      <c r="AT89" s="177"/>
      <c r="AU89" s="177"/>
      <c r="AV89" s="177"/>
      <c r="AW89" s="177"/>
      <c r="AX89" s="178"/>
    </row>
    <row r="90" spans="1:50" ht="24" customHeight="1" x14ac:dyDescent="0.2">
      <c r="A90" s="427" t="s">
        <v>31</v>
      </c>
      <c r="B90" s="428"/>
      <c r="C90" s="428"/>
      <c r="D90" s="428"/>
      <c r="E90" s="428"/>
      <c r="F90" s="428"/>
      <c r="G90" s="428"/>
      <c r="H90" s="428"/>
      <c r="I90" s="428"/>
      <c r="J90" s="428"/>
      <c r="K90" s="428"/>
      <c r="L90" s="428"/>
      <c r="M90" s="428"/>
      <c r="N90" s="428"/>
      <c r="O90" s="428"/>
      <c r="P90" s="428"/>
      <c r="Q90" s="428"/>
      <c r="R90" s="428"/>
      <c r="S90" s="428"/>
      <c r="T90" s="428"/>
      <c r="U90" s="428"/>
      <c r="V90" s="428"/>
      <c r="W90" s="428"/>
      <c r="X90" s="428"/>
      <c r="Y90" s="428"/>
      <c r="Z90" s="428"/>
      <c r="AA90" s="428"/>
      <c r="AB90" s="428"/>
      <c r="AC90" s="428"/>
      <c r="AD90" s="428"/>
      <c r="AE90" s="428"/>
      <c r="AF90" s="428"/>
      <c r="AG90" s="428"/>
      <c r="AH90" s="428"/>
      <c r="AI90" s="428"/>
      <c r="AJ90" s="428"/>
      <c r="AK90" s="428"/>
      <c r="AL90" s="428"/>
      <c r="AM90" s="428"/>
      <c r="AN90" s="428"/>
      <c r="AO90" s="428"/>
      <c r="AP90" s="428"/>
      <c r="AQ90" s="428"/>
      <c r="AR90" s="428"/>
      <c r="AS90" s="428"/>
      <c r="AT90" s="428"/>
      <c r="AU90" s="428"/>
      <c r="AV90" s="428"/>
      <c r="AW90" s="428"/>
      <c r="AX90" s="429"/>
    </row>
    <row r="91" spans="1:50" ht="67.5" customHeight="1" thickBot="1" x14ac:dyDescent="0.25">
      <c r="A91" s="344" t="s">
        <v>623</v>
      </c>
      <c r="B91" s="345"/>
      <c r="C91" s="345"/>
      <c r="D91" s="345"/>
      <c r="E91" s="345"/>
      <c r="F91" s="345"/>
      <c r="G91" s="345"/>
      <c r="H91" s="345"/>
      <c r="I91" s="345"/>
      <c r="J91" s="345"/>
      <c r="K91" s="345"/>
      <c r="L91" s="345"/>
      <c r="M91" s="345"/>
      <c r="N91" s="345"/>
      <c r="O91" s="345"/>
      <c r="P91" s="345"/>
      <c r="Q91" s="345"/>
      <c r="R91" s="345"/>
      <c r="S91" s="345"/>
      <c r="T91" s="345"/>
      <c r="U91" s="345"/>
      <c r="V91" s="345"/>
      <c r="W91" s="345"/>
      <c r="X91" s="345"/>
      <c r="Y91" s="345"/>
      <c r="Z91" s="345"/>
      <c r="AA91" s="345"/>
      <c r="AB91" s="345"/>
      <c r="AC91" s="345"/>
      <c r="AD91" s="345"/>
      <c r="AE91" s="345"/>
      <c r="AF91" s="345"/>
      <c r="AG91" s="345"/>
      <c r="AH91" s="345"/>
      <c r="AI91" s="345"/>
      <c r="AJ91" s="345"/>
      <c r="AK91" s="345"/>
      <c r="AL91" s="345"/>
      <c r="AM91" s="345"/>
      <c r="AN91" s="345"/>
      <c r="AO91" s="345"/>
      <c r="AP91" s="345"/>
      <c r="AQ91" s="345"/>
      <c r="AR91" s="345"/>
      <c r="AS91" s="345"/>
      <c r="AT91" s="345"/>
      <c r="AU91" s="345"/>
      <c r="AV91" s="345"/>
      <c r="AW91" s="345"/>
      <c r="AX91" s="346"/>
    </row>
    <row r="92" spans="1:50" ht="24.75" customHeight="1" x14ac:dyDescent="0.2">
      <c r="A92" s="421" t="s">
        <v>32</v>
      </c>
      <c r="B92" s="422"/>
      <c r="C92" s="422"/>
      <c r="D92" s="422"/>
      <c r="E92" s="422"/>
      <c r="F92" s="422"/>
      <c r="G92" s="422"/>
      <c r="H92" s="422"/>
      <c r="I92" s="422"/>
      <c r="J92" s="422"/>
      <c r="K92" s="422"/>
      <c r="L92" s="422"/>
      <c r="M92" s="422"/>
      <c r="N92" s="422"/>
      <c r="O92" s="422"/>
      <c r="P92" s="422"/>
      <c r="Q92" s="422"/>
      <c r="R92" s="422"/>
      <c r="S92" s="422"/>
      <c r="T92" s="422"/>
      <c r="U92" s="422"/>
      <c r="V92" s="422"/>
      <c r="W92" s="422"/>
      <c r="X92" s="422"/>
      <c r="Y92" s="422"/>
      <c r="Z92" s="422"/>
      <c r="AA92" s="422"/>
      <c r="AB92" s="422"/>
      <c r="AC92" s="422"/>
      <c r="AD92" s="422"/>
      <c r="AE92" s="422"/>
      <c r="AF92" s="422"/>
      <c r="AG92" s="422"/>
      <c r="AH92" s="422"/>
      <c r="AI92" s="422"/>
      <c r="AJ92" s="422"/>
      <c r="AK92" s="422"/>
      <c r="AL92" s="422"/>
      <c r="AM92" s="422"/>
      <c r="AN92" s="422"/>
      <c r="AO92" s="422"/>
      <c r="AP92" s="422"/>
      <c r="AQ92" s="422"/>
      <c r="AR92" s="422"/>
      <c r="AS92" s="422"/>
      <c r="AT92" s="422"/>
      <c r="AU92" s="422"/>
      <c r="AV92" s="422"/>
      <c r="AW92" s="422"/>
      <c r="AX92" s="423"/>
    </row>
    <row r="93" spans="1:50" ht="67.5" customHeight="1" thickBot="1" x14ac:dyDescent="0.25">
      <c r="A93" s="329" t="s">
        <v>625</v>
      </c>
      <c r="B93" s="330"/>
      <c r="C93" s="330"/>
      <c r="D93" s="330"/>
      <c r="E93" s="331"/>
      <c r="F93" s="408" t="s">
        <v>624</v>
      </c>
      <c r="G93" s="345"/>
      <c r="H93" s="345"/>
      <c r="I93" s="345"/>
      <c r="J93" s="345"/>
      <c r="K93" s="345"/>
      <c r="L93" s="345"/>
      <c r="M93" s="345"/>
      <c r="N93" s="345"/>
      <c r="O93" s="345"/>
      <c r="P93" s="345"/>
      <c r="Q93" s="345"/>
      <c r="R93" s="345"/>
      <c r="S93" s="345"/>
      <c r="T93" s="345"/>
      <c r="U93" s="345"/>
      <c r="V93" s="345"/>
      <c r="W93" s="345"/>
      <c r="X93" s="345"/>
      <c r="Y93" s="345"/>
      <c r="Z93" s="345"/>
      <c r="AA93" s="345"/>
      <c r="AB93" s="345"/>
      <c r="AC93" s="345"/>
      <c r="AD93" s="345"/>
      <c r="AE93" s="345"/>
      <c r="AF93" s="345"/>
      <c r="AG93" s="345"/>
      <c r="AH93" s="345"/>
      <c r="AI93" s="345"/>
      <c r="AJ93" s="345"/>
      <c r="AK93" s="345"/>
      <c r="AL93" s="345"/>
      <c r="AM93" s="345"/>
      <c r="AN93" s="345"/>
      <c r="AO93" s="345"/>
      <c r="AP93" s="345"/>
      <c r="AQ93" s="345"/>
      <c r="AR93" s="345"/>
      <c r="AS93" s="345"/>
      <c r="AT93" s="345"/>
      <c r="AU93" s="345"/>
      <c r="AV93" s="345"/>
      <c r="AW93" s="345"/>
      <c r="AX93" s="346"/>
    </row>
    <row r="94" spans="1:50" ht="24.75" customHeight="1" x14ac:dyDescent="0.2">
      <c r="A94" s="421" t="s">
        <v>44</v>
      </c>
      <c r="B94" s="422"/>
      <c r="C94" s="422"/>
      <c r="D94" s="422"/>
      <c r="E94" s="422"/>
      <c r="F94" s="422"/>
      <c r="G94" s="422"/>
      <c r="H94" s="422"/>
      <c r="I94" s="422"/>
      <c r="J94" s="422"/>
      <c r="K94" s="422"/>
      <c r="L94" s="422"/>
      <c r="M94" s="422"/>
      <c r="N94" s="422"/>
      <c r="O94" s="422"/>
      <c r="P94" s="422"/>
      <c r="Q94" s="422"/>
      <c r="R94" s="422"/>
      <c r="S94" s="422"/>
      <c r="T94" s="422"/>
      <c r="U94" s="422"/>
      <c r="V94" s="422"/>
      <c r="W94" s="422"/>
      <c r="X94" s="422"/>
      <c r="Y94" s="422"/>
      <c r="Z94" s="422"/>
      <c r="AA94" s="422"/>
      <c r="AB94" s="422"/>
      <c r="AC94" s="422"/>
      <c r="AD94" s="422"/>
      <c r="AE94" s="422"/>
      <c r="AF94" s="422"/>
      <c r="AG94" s="422"/>
      <c r="AH94" s="422"/>
      <c r="AI94" s="422"/>
      <c r="AJ94" s="422"/>
      <c r="AK94" s="422"/>
      <c r="AL94" s="422"/>
      <c r="AM94" s="422"/>
      <c r="AN94" s="422"/>
      <c r="AO94" s="422"/>
      <c r="AP94" s="422"/>
      <c r="AQ94" s="422"/>
      <c r="AR94" s="422"/>
      <c r="AS94" s="422"/>
      <c r="AT94" s="422"/>
      <c r="AU94" s="422"/>
      <c r="AV94" s="422"/>
      <c r="AW94" s="422"/>
      <c r="AX94" s="423"/>
    </row>
    <row r="95" spans="1:50" ht="66" customHeight="1" thickBot="1" x14ac:dyDescent="0.25">
      <c r="A95" s="329" t="s">
        <v>255</v>
      </c>
      <c r="B95" s="330"/>
      <c r="C95" s="330"/>
      <c r="D95" s="330"/>
      <c r="E95" s="331"/>
      <c r="F95" s="347" t="s">
        <v>626</v>
      </c>
      <c r="G95" s="348"/>
      <c r="H95" s="348"/>
      <c r="I95" s="348"/>
      <c r="J95" s="348"/>
      <c r="K95" s="348"/>
      <c r="L95" s="348"/>
      <c r="M95" s="348"/>
      <c r="N95" s="348"/>
      <c r="O95" s="348"/>
      <c r="P95" s="348"/>
      <c r="Q95" s="348"/>
      <c r="R95" s="348"/>
      <c r="S95" s="348"/>
      <c r="T95" s="348"/>
      <c r="U95" s="348"/>
      <c r="V95" s="348"/>
      <c r="W95" s="348"/>
      <c r="X95" s="348"/>
      <c r="Y95" s="348"/>
      <c r="Z95" s="348"/>
      <c r="AA95" s="348"/>
      <c r="AB95" s="348"/>
      <c r="AC95" s="348"/>
      <c r="AD95" s="348"/>
      <c r="AE95" s="348"/>
      <c r="AF95" s="348"/>
      <c r="AG95" s="348"/>
      <c r="AH95" s="348"/>
      <c r="AI95" s="348"/>
      <c r="AJ95" s="348"/>
      <c r="AK95" s="348"/>
      <c r="AL95" s="348"/>
      <c r="AM95" s="348"/>
      <c r="AN95" s="348"/>
      <c r="AO95" s="348"/>
      <c r="AP95" s="348"/>
      <c r="AQ95" s="348"/>
      <c r="AR95" s="348"/>
      <c r="AS95" s="348"/>
      <c r="AT95" s="348"/>
      <c r="AU95" s="348"/>
      <c r="AV95" s="348"/>
      <c r="AW95" s="348"/>
      <c r="AX95" s="349"/>
    </row>
    <row r="96" spans="1:50" ht="24.75" customHeight="1" x14ac:dyDescent="0.2">
      <c r="A96" s="332" t="s">
        <v>33</v>
      </c>
      <c r="B96" s="333"/>
      <c r="C96" s="333"/>
      <c r="D96" s="333"/>
      <c r="E96" s="333"/>
      <c r="F96" s="333"/>
      <c r="G96" s="333"/>
      <c r="H96" s="333"/>
      <c r="I96" s="333"/>
      <c r="J96" s="333"/>
      <c r="K96" s="333"/>
      <c r="L96" s="333"/>
      <c r="M96" s="333"/>
      <c r="N96" s="333"/>
      <c r="O96" s="333"/>
      <c r="P96" s="333"/>
      <c r="Q96" s="333"/>
      <c r="R96" s="333"/>
      <c r="S96" s="333"/>
      <c r="T96" s="333"/>
      <c r="U96" s="333"/>
      <c r="V96" s="333"/>
      <c r="W96" s="333"/>
      <c r="X96" s="333"/>
      <c r="Y96" s="333"/>
      <c r="Z96" s="333"/>
      <c r="AA96" s="333"/>
      <c r="AB96" s="333"/>
      <c r="AC96" s="333"/>
      <c r="AD96" s="333"/>
      <c r="AE96" s="333"/>
      <c r="AF96" s="333"/>
      <c r="AG96" s="333"/>
      <c r="AH96" s="333"/>
      <c r="AI96" s="333"/>
      <c r="AJ96" s="333"/>
      <c r="AK96" s="333"/>
      <c r="AL96" s="333"/>
      <c r="AM96" s="333"/>
      <c r="AN96" s="333"/>
      <c r="AO96" s="333"/>
      <c r="AP96" s="333"/>
      <c r="AQ96" s="333"/>
      <c r="AR96" s="333"/>
      <c r="AS96" s="333"/>
      <c r="AT96" s="333"/>
      <c r="AU96" s="333"/>
      <c r="AV96" s="333"/>
      <c r="AW96" s="333"/>
      <c r="AX96" s="334"/>
    </row>
    <row r="97" spans="1:52" ht="67.5" customHeight="1" thickBot="1" x14ac:dyDescent="0.25">
      <c r="A97" s="281" t="s">
        <v>622</v>
      </c>
      <c r="B97" s="282"/>
      <c r="C97" s="282"/>
      <c r="D97" s="282"/>
      <c r="E97" s="282"/>
      <c r="F97" s="282"/>
      <c r="G97" s="282"/>
      <c r="H97" s="282"/>
      <c r="I97" s="282"/>
      <c r="J97" s="282"/>
      <c r="K97" s="282"/>
      <c r="L97" s="282"/>
      <c r="M97" s="282"/>
      <c r="N97" s="282"/>
      <c r="O97" s="282"/>
      <c r="P97" s="282"/>
      <c r="Q97" s="282"/>
      <c r="R97" s="282"/>
      <c r="S97" s="282"/>
      <c r="T97" s="282"/>
      <c r="U97" s="282"/>
      <c r="V97" s="282"/>
      <c r="W97" s="282"/>
      <c r="X97" s="282"/>
      <c r="Y97" s="282"/>
      <c r="Z97" s="282"/>
      <c r="AA97" s="282"/>
      <c r="AB97" s="282"/>
      <c r="AC97" s="282"/>
      <c r="AD97" s="282"/>
      <c r="AE97" s="282"/>
      <c r="AF97" s="282"/>
      <c r="AG97" s="282"/>
      <c r="AH97" s="282"/>
      <c r="AI97" s="282"/>
      <c r="AJ97" s="282"/>
      <c r="AK97" s="282"/>
      <c r="AL97" s="282"/>
      <c r="AM97" s="282"/>
      <c r="AN97" s="282"/>
      <c r="AO97" s="282"/>
      <c r="AP97" s="282"/>
      <c r="AQ97" s="282"/>
      <c r="AR97" s="282"/>
      <c r="AS97" s="282"/>
      <c r="AT97" s="282"/>
      <c r="AU97" s="282"/>
      <c r="AV97" s="282"/>
      <c r="AW97" s="282"/>
      <c r="AX97" s="283"/>
    </row>
    <row r="98" spans="1:52" ht="24.75" customHeight="1" x14ac:dyDescent="0.2">
      <c r="A98" s="360" t="s">
        <v>234</v>
      </c>
      <c r="B98" s="361"/>
      <c r="C98" s="361"/>
      <c r="D98" s="361"/>
      <c r="E98" s="361"/>
      <c r="F98" s="361"/>
      <c r="G98" s="361"/>
      <c r="H98" s="361"/>
      <c r="I98" s="361"/>
      <c r="J98" s="361"/>
      <c r="K98" s="361"/>
      <c r="L98" s="361"/>
      <c r="M98" s="361"/>
      <c r="N98" s="361"/>
      <c r="O98" s="361"/>
      <c r="P98" s="361"/>
      <c r="Q98" s="361"/>
      <c r="R98" s="361"/>
      <c r="S98" s="361"/>
      <c r="T98" s="361"/>
      <c r="U98" s="361"/>
      <c r="V98" s="361"/>
      <c r="W98" s="361"/>
      <c r="X98" s="361"/>
      <c r="Y98" s="361"/>
      <c r="Z98" s="361"/>
      <c r="AA98" s="361"/>
      <c r="AB98" s="361"/>
      <c r="AC98" s="361"/>
      <c r="AD98" s="361"/>
      <c r="AE98" s="361"/>
      <c r="AF98" s="361"/>
      <c r="AG98" s="361"/>
      <c r="AH98" s="361"/>
      <c r="AI98" s="361"/>
      <c r="AJ98" s="361"/>
      <c r="AK98" s="361"/>
      <c r="AL98" s="361"/>
      <c r="AM98" s="361"/>
      <c r="AN98" s="361"/>
      <c r="AO98" s="361"/>
      <c r="AP98" s="361"/>
      <c r="AQ98" s="361"/>
      <c r="AR98" s="361"/>
      <c r="AS98" s="361"/>
      <c r="AT98" s="361"/>
      <c r="AU98" s="361"/>
      <c r="AV98" s="361"/>
      <c r="AW98" s="361"/>
      <c r="AX98" s="362"/>
      <c r="AZ98" s="10"/>
    </row>
    <row r="99" spans="1:52" ht="24.75" customHeight="1" x14ac:dyDescent="0.2">
      <c r="A99" s="695" t="s">
        <v>541</v>
      </c>
      <c r="B99" s="205"/>
      <c r="C99" s="205"/>
      <c r="D99" s="206"/>
      <c r="E99" s="193" t="s">
        <v>604</v>
      </c>
      <c r="F99" s="194"/>
      <c r="G99" s="194"/>
      <c r="H99" s="194"/>
      <c r="I99" s="194"/>
      <c r="J99" s="194"/>
      <c r="K99" s="194"/>
      <c r="L99" s="194"/>
      <c r="M99" s="194"/>
      <c r="N99" s="194"/>
      <c r="O99" s="194"/>
      <c r="P99" s="195"/>
      <c r="Q99" s="193"/>
      <c r="R99" s="194"/>
      <c r="S99" s="194"/>
      <c r="T99" s="194"/>
      <c r="U99" s="194"/>
      <c r="V99" s="194"/>
      <c r="W99" s="194"/>
      <c r="X99" s="194"/>
      <c r="Y99" s="194"/>
      <c r="Z99" s="194"/>
      <c r="AA99" s="194"/>
      <c r="AB99" s="195"/>
      <c r="AC99" s="193"/>
      <c r="AD99" s="194"/>
      <c r="AE99" s="194"/>
      <c r="AF99" s="194"/>
      <c r="AG99" s="194"/>
      <c r="AH99" s="194"/>
      <c r="AI99" s="194"/>
      <c r="AJ99" s="194"/>
      <c r="AK99" s="194"/>
      <c r="AL99" s="194"/>
      <c r="AM99" s="194"/>
      <c r="AN99" s="195"/>
      <c r="AO99" s="193"/>
      <c r="AP99" s="194"/>
      <c r="AQ99" s="194"/>
      <c r="AR99" s="194"/>
      <c r="AS99" s="194"/>
      <c r="AT99" s="194"/>
      <c r="AU99" s="194"/>
      <c r="AV99" s="194"/>
      <c r="AW99" s="194"/>
      <c r="AX99" s="196"/>
      <c r="AY99" s="71"/>
    </row>
    <row r="100" spans="1:52" ht="24.75" customHeight="1" x14ac:dyDescent="0.2">
      <c r="A100" s="192" t="s">
        <v>269</v>
      </c>
      <c r="B100" s="192"/>
      <c r="C100" s="192"/>
      <c r="D100" s="192"/>
      <c r="E100" s="193" t="s">
        <v>604</v>
      </c>
      <c r="F100" s="194"/>
      <c r="G100" s="194"/>
      <c r="H100" s="194"/>
      <c r="I100" s="194"/>
      <c r="J100" s="194"/>
      <c r="K100" s="194"/>
      <c r="L100" s="194"/>
      <c r="M100" s="194"/>
      <c r="N100" s="194"/>
      <c r="O100" s="194"/>
      <c r="P100" s="195"/>
      <c r="Q100" s="193"/>
      <c r="R100" s="194"/>
      <c r="S100" s="194"/>
      <c r="T100" s="194"/>
      <c r="U100" s="194"/>
      <c r="V100" s="194"/>
      <c r="W100" s="194"/>
      <c r="X100" s="194"/>
      <c r="Y100" s="194"/>
      <c r="Z100" s="194"/>
      <c r="AA100" s="194"/>
      <c r="AB100" s="195"/>
      <c r="AC100" s="193"/>
      <c r="AD100" s="194"/>
      <c r="AE100" s="194"/>
      <c r="AF100" s="194"/>
      <c r="AG100" s="194"/>
      <c r="AH100" s="194"/>
      <c r="AI100" s="194"/>
      <c r="AJ100" s="194"/>
      <c r="AK100" s="194"/>
      <c r="AL100" s="194"/>
      <c r="AM100" s="194"/>
      <c r="AN100" s="195"/>
      <c r="AO100" s="193"/>
      <c r="AP100" s="194"/>
      <c r="AQ100" s="194"/>
      <c r="AR100" s="194"/>
      <c r="AS100" s="194"/>
      <c r="AT100" s="194"/>
      <c r="AU100" s="194"/>
      <c r="AV100" s="194"/>
      <c r="AW100" s="194"/>
      <c r="AX100" s="196"/>
    </row>
    <row r="101" spans="1:52" ht="24.75" customHeight="1" x14ac:dyDescent="0.2">
      <c r="A101" s="192" t="s">
        <v>268</v>
      </c>
      <c r="B101" s="192"/>
      <c r="C101" s="192"/>
      <c r="D101" s="192"/>
      <c r="E101" s="193" t="s">
        <v>604</v>
      </c>
      <c r="F101" s="194"/>
      <c r="G101" s="194"/>
      <c r="H101" s="194"/>
      <c r="I101" s="194"/>
      <c r="J101" s="194"/>
      <c r="K101" s="194"/>
      <c r="L101" s="194"/>
      <c r="M101" s="194"/>
      <c r="N101" s="194"/>
      <c r="O101" s="194"/>
      <c r="P101" s="195"/>
      <c r="Q101" s="193"/>
      <c r="R101" s="194"/>
      <c r="S101" s="194"/>
      <c r="T101" s="194"/>
      <c r="U101" s="194"/>
      <c r="V101" s="194"/>
      <c r="W101" s="194"/>
      <c r="X101" s="194"/>
      <c r="Y101" s="194"/>
      <c r="Z101" s="194"/>
      <c r="AA101" s="194"/>
      <c r="AB101" s="195"/>
      <c r="AC101" s="193"/>
      <c r="AD101" s="194"/>
      <c r="AE101" s="194"/>
      <c r="AF101" s="194"/>
      <c r="AG101" s="194"/>
      <c r="AH101" s="194"/>
      <c r="AI101" s="194"/>
      <c r="AJ101" s="194"/>
      <c r="AK101" s="194"/>
      <c r="AL101" s="194"/>
      <c r="AM101" s="194"/>
      <c r="AN101" s="195"/>
      <c r="AO101" s="193"/>
      <c r="AP101" s="194"/>
      <c r="AQ101" s="194"/>
      <c r="AR101" s="194"/>
      <c r="AS101" s="194"/>
      <c r="AT101" s="194"/>
      <c r="AU101" s="194"/>
      <c r="AV101" s="194"/>
      <c r="AW101" s="194"/>
      <c r="AX101" s="196"/>
    </row>
    <row r="102" spans="1:52" ht="24.75" customHeight="1" x14ac:dyDescent="0.2">
      <c r="A102" s="192" t="s">
        <v>267</v>
      </c>
      <c r="B102" s="192"/>
      <c r="C102" s="192"/>
      <c r="D102" s="192"/>
      <c r="E102" s="193" t="s">
        <v>604</v>
      </c>
      <c r="F102" s="194"/>
      <c r="G102" s="194"/>
      <c r="H102" s="194"/>
      <c r="I102" s="194"/>
      <c r="J102" s="194"/>
      <c r="K102" s="194"/>
      <c r="L102" s="194"/>
      <c r="M102" s="194"/>
      <c r="N102" s="194"/>
      <c r="O102" s="194"/>
      <c r="P102" s="195"/>
      <c r="Q102" s="193"/>
      <c r="R102" s="194"/>
      <c r="S102" s="194"/>
      <c r="T102" s="194"/>
      <c r="U102" s="194"/>
      <c r="V102" s="194"/>
      <c r="W102" s="194"/>
      <c r="X102" s="194"/>
      <c r="Y102" s="194"/>
      <c r="Z102" s="194"/>
      <c r="AA102" s="194"/>
      <c r="AB102" s="195"/>
      <c r="AC102" s="193"/>
      <c r="AD102" s="194"/>
      <c r="AE102" s="194"/>
      <c r="AF102" s="194"/>
      <c r="AG102" s="194"/>
      <c r="AH102" s="194"/>
      <c r="AI102" s="194"/>
      <c r="AJ102" s="194"/>
      <c r="AK102" s="194"/>
      <c r="AL102" s="194"/>
      <c r="AM102" s="194"/>
      <c r="AN102" s="195"/>
      <c r="AO102" s="193"/>
      <c r="AP102" s="194"/>
      <c r="AQ102" s="194"/>
      <c r="AR102" s="194"/>
      <c r="AS102" s="194"/>
      <c r="AT102" s="194"/>
      <c r="AU102" s="194"/>
      <c r="AV102" s="194"/>
      <c r="AW102" s="194"/>
      <c r="AX102" s="196"/>
    </row>
    <row r="103" spans="1:52" ht="24.75" customHeight="1" x14ac:dyDescent="0.2">
      <c r="A103" s="192" t="s">
        <v>266</v>
      </c>
      <c r="B103" s="192"/>
      <c r="C103" s="192"/>
      <c r="D103" s="192"/>
      <c r="E103" s="193" t="s">
        <v>604</v>
      </c>
      <c r="F103" s="194"/>
      <c r="G103" s="194"/>
      <c r="H103" s="194"/>
      <c r="I103" s="194"/>
      <c r="J103" s="194"/>
      <c r="K103" s="194"/>
      <c r="L103" s="194"/>
      <c r="M103" s="194"/>
      <c r="N103" s="194"/>
      <c r="O103" s="194"/>
      <c r="P103" s="195"/>
      <c r="Q103" s="193"/>
      <c r="R103" s="194"/>
      <c r="S103" s="194"/>
      <c r="T103" s="194"/>
      <c r="U103" s="194"/>
      <c r="V103" s="194"/>
      <c r="W103" s="194"/>
      <c r="X103" s="194"/>
      <c r="Y103" s="194"/>
      <c r="Z103" s="194"/>
      <c r="AA103" s="194"/>
      <c r="AB103" s="195"/>
      <c r="AC103" s="193"/>
      <c r="AD103" s="194"/>
      <c r="AE103" s="194"/>
      <c r="AF103" s="194"/>
      <c r="AG103" s="194"/>
      <c r="AH103" s="194"/>
      <c r="AI103" s="194"/>
      <c r="AJ103" s="194"/>
      <c r="AK103" s="194"/>
      <c r="AL103" s="194"/>
      <c r="AM103" s="194"/>
      <c r="AN103" s="195"/>
      <c r="AO103" s="193"/>
      <c r="AP103" s="194"/>
      <c r="AQ103" s="194"/>
      <c r="AR103" s="194"/>
      <c r="AS103" s="194"/>
      <c r="AT103" s="194"/>
      <c r="AU103" s="194"/>
      <c r="AV103" s="194"/>
      <c r="AW103" s="194"/>
      <c r="AX103" s="196"/>
    </row>
    <row r="104" spans="1:52" ht="24.75" customHeight="1" x14ac:dyDescent="0.2">
      <c r="A104" s="192" t="s">
        <v>265</v>
      </c>
      <c r="B104" s="192"/>
      <c r="C104" s="192"/>
      <c r="D104" s="192"/>
      <c r="E104" s="193" t="s">
        <v>604</v>
      </c>
      <c r="F104" s="194"/>
      <c r="G104" s="194"/>
      <c r="H104" s="194"/>
      <c r="I104" s="194"/>
      <c r="J104" s="194"/>
      <c r="K104" s="194"/>
      <c r="L104" s="194"/>
      <c r="M104" s="194"/>
      <c r="N104" s="194"/>
      <c r="O104" s="194"/>
      <c r="P104" s="195"/>
      <c r="Q104" s="193"/>
      <c r="R104" s="194"/>
      <c r="S104" s="194"/>
      <c r="T104" s="194"/>
      <c r="U104" s="194"/>
      <c r="V104" s="194"/>
      <c r="W104" s="194"/>
      <c r="X104" s="194"/>
      <c r="Y104" s="194"/>
      <c r="Z104" s="194"/>
      <c r="AA104" s="194"/>
      <c r="AB104" s="195"/>
      <c r="AC104" s="193"/>
      <c r="AD104" s="194"/>
      <c r="AE104" s="194"/>
      <c r="AF104" s="194"/>
      <c r="AG104" s="194"/>
      <c r="AH104" s="194"/>
      <c r="AI104" s="194"/>
      <c r="AJ104" s="194"/>
      <c r="AK104" s="194"/>
      <c r="AL104" s="194"/>
      <c r="AM104" s="194"/>
      <c r="AN104" s="195"/>
      <c r="AO104" s="193"/>
      <c r="AP104" s="194"/>
      <c r="AQ104" s="194"/>
      <c r="AR104" s="194"/>
      <c r="AS104" s="194"/>
      <c r="AT104" s="194"/>
      <c r="AU104" s="194"/>
      <c r="AV104" s="194"/>
      <c r="AW104" s="194"/>
      <c r="AX104" s="196"/>
    </row>
    <row r="105" spans="1:52" ht="24.75" customHeight="1" x14ac:dyDescent="0.2">
      <c r="A105" s="192" t="s">
        <v>264</v>
      </c>
      <c r="B105" s="192"/>
      <c r="C105" s="192"/>
      <c r="D105" s="192"/>
      <c r="E105" s="193" t="s">
        <v>604</v>
      </c>
      <c r="F105" s="194"/>
      <c r="G105" s="194"/>
      <c r="H105" s="194"/>
      <c r="I105" s="194"/>
      <c r="J105" s="194"/>
      <c r="K105" s="194"/>
      <c r="L105" s="194"/>
      <c r="M105" s="194"/>
      <c r="N105" s="194"/>
      <c r="O105" s="194"/>
      <c r="P105" s="195"/>
      <c r="Q105" s="193"/>
      <c r="R105" s="194"/>
      <c r="S105" s="194"/>
      <c r="T105" s="194"/>
      <c r="U105" s="194"/>
      <c r="V105" s="194"/>
      <c r="W105" s="194"/>
      <c r="X105" s="194"/>
      <c r="Y105" s="194"/>
      <c r="Z105" s="194"/>
      <c r="AA105" s="194"/>
      <c r="AB105" s="195"/>
      <c r="AC105" s="193"/>
      <c r="AD105" s="194"/>
      <c r="AE105" s="194"/>
      <c r="AF105" s="194"/>
      <c r="AG105" s="194"/>
      <c r="AH105" s="194"/>
      <c r="AI105" s="194"/>
      <c r="AJ105" s="194"/>
      <c r="AK105" s="194"/>
      <c r="AL105" s="194"/>
      <c r="AM105" s="194"/>
      <c r="AN105" s="195"/>
      <c r="AO105" s="193"/>
      <c r="AP105" s="194"/>
      <c r="AQ105" s="194"/>
      <c r="AR105" s="194"/>
      <c r="AS105" s="194"/>
      <c r="AT105" s="194"/>
      <c r="AU105" s="194"/>
      <c r="AV105" s="194"/>
      <c r="AW105" s="194"/>
      <c r="AX105" s="196"/>
    </row>
    <row r="106" spans="1:52" ht="24.75" customHeight="1" x14ac:dyDescent="0.2">
      <c r="A106" s="192" t="s">
        <v>263</v>
      </c>
      <c r="B106" s="192"/>
      <c r="C106" s="192"/>
      <c r="D106" s="192"/>
      <c r="E106" s="193" t="s">
        <v>604</v>
      </c>
      <c r="F106" s="194"/>
      <c r="G106" s="194"/>
      <c r="H106" s="194"/>
      <c r="I106" s="194"/>
      <c r="J106" s="194"/>
      <c r="K106" s="194"/>
      <c r="L106" s="194"/>
      <c r="M106" s="194"/>
      <c r="N106" s="194"/>
      <c r="O106" s="194"/>
      <c r="P106" s="195"/>
      <c r="Q106" s="193"/>
      <c r="R106" s="194"/>
      <c r="S106" s="194"/>
      <c r="T106" s="194"/>
      <c r="U106" s="194"/>
      <c r="V106" s="194"/>
      <c r="W106" s="194"/>
      <c r="X106" s="194"/>
      <c r="Y106" s="194"/>
      <c r="Z106" s="194"/>
      <c r="AA106" s="194"/>
      <c r="AB106" s="195"/>
      <c r="AC106" s="193"/>
      <c r="AD106" s="194"/>
      <c r="AE106" s="194"/>
      <c r="AF106" s="194"/>
      <c r="AG106" s="194"/>
      <c r="AH106" s="194"/>
      <c r="AI106" s="194"/>
      <c r="AJ106" s="194"/>
      <c r="AK106" s="194"/>
      <c r="AL106" s="194"/>
      <c r="AM106" s="194"/>
      <c r="AN106" s="195"/>
      <c r="AO106" s="193"/>
      <c r="AP106" s="194"/>
      <c r="AQ106" s="194"/>
      <c r="AR106" s="194"/>
      <c r="AS106" s="194"/>
      <c r="AT106" s="194"/>
      <c r="AU106" s="194"/>
      <c r="AV106" s="194"/>
      <c r="AW106" s="194"/>
      <c r="AX106" s="196"/>
    </row>
    <row r="107" spans="1:52" ht="24.75" customHeight="1" x14ac:dyDescent="0.2">
      <c r="A107" s="192" t="s">
        <v>262</v>
      </c>
      <c r="B107" s="192"/>
      <c r="C107" s="192"/>
      <c r="D107" s="192"/>
      <c r="E107" s="193" t="s">
        <v>604</v>
      </c>
      <c r="F107" s="194"/>
      <c r="G107" s="194"/>
      <c r="H107" s="194"/>
      <c r="I107" s="194"/>
      <c r="J107" s="194"/>
      <c r="K107" s="194"/>
      <c r="L107" s="194"/>
      <c r="M107" s="194"/>
      <c r="N107" s="194"/>
      <c r="O107" s="194"/>
      <c r="P107" s="195"/>
      <c r="Q107" s="718"/>
      <c r="R107" s="719"/>
      <c r="S107" s="719"/>
      <c r="T107" s="719"/>
      <c r="U107" s="719"/>
      <c r="V107" s="719"/>
      <c r="W107" s="719"/>
      <c r="X107" s="719"/>
      <c r="Y107" s="719"/>
      <c r="Z107" s="719"/>
      <c r="AA107" s="719"/>
      <c r="AB107" s="720"/>
      <c r="AC107" s="718"/>
      <c r="AD107" s="719"/>
      <c r="AE107" s="719"/>
      <c r="AF107" s="719"/>
      <c r="AG107" s="719"/>
      <c r="AH107" s="719"/>
      <c r="AI107" s="719"/>
      <c r="AJ107" s="719"/>
      <c r="AK107" s="719"/>
      <c r="AL107" s="719"/>
      <c r="AM107" s="719"/>
      <c r="AN107" s="720"/>
      <c r="AO107" s="193"/>
      <c r="AP107" s="194"/>
      <c r="AQ107" s="194"/>
      <c r="AR107" s="194"/>
      <c r="AS107" s="194"/>
      <c r="AT107" s="194"/>
      <c r="AU107" s="194"/>
      <c r="AV107" s="194"/>
      <c r="AW107" s="194"/>
      <c r="AX107" s="196"/>
    </row>
    <row r="108" spans="1:52" ht="24.75" customHeight="1" x14ac:dyDescent="0.2">
      <c r="A108" s="192" t="s">
        <v>414</v>
      </c>
      <c r="B108" s="192"/>
      <c r="C108" s="192"/>
      <c r="D108" s="192"/>
      <c r="E108" s="717"/>
      <c r="F108" s="197"/>
      <c r="G108" s="197"/>
      <c r="H108" s="74" t="str">
        <f>IF(E108="","","-")</f>
        <v/>
      </c>
      <c r="I108" s="197"/>
      <c r="J108" s="197"/>
      <c r="K108" s="74" t="str">
        <f>IF(I108="","","-")</f>
        <v/>
      </c>
      <c r="L108" s="198"/>
      <c r="M108" s="198"/>
      <c r="N108" s="74" t="str">
        <f>IF(O108="","","-")</f>
        <v/>
      </c>
      <c r="O108" s="519"/>
      <c r="P108" s="520"/>
      <c r="Q108" s="717"/>
      <c r="R108" s="197"/>
      <c r="S108" s="197"/>
      <c r="T108" s="74" t="str">
        <f>IF(Q108="","","-")</f>
        <v/>
      </c>
      <c r="U108" s="197"/>
      <c r="V108" s="197"/>
      <c r="W108" s="74" t="str">
        <f>IF(U108="","","-")</f>
        <v/>
      </c>
      <c r="X108" s="198"/>
      <c r="Y108" s="198"/>
      <c r="Z108" s="74" t="str">
        <f>IF(AA108="","","-")</f>
        <v/>
      </c>
      <c r="AA108" s="519"/>
      <c r="AB108" s="520"/>
      <c r="AC108" s="717"/>
      <c r="AD108" s="197"/>
      <c r="AE108" s="197"/>
      <c r="AF108" s="74" t="str">
        <f>IF(AC108="","","-")</f>
        <v/>
      </c>
      <c r="AG108" s="197"/>
      <c r="AH108" s="197"/>
      <c r="AI108" s="74" t="str">
        <f>IF(AG108="","","-")</f>
        <v/>
      </c>
      <c r="AJ108" s="198"/>
      <c r="AK108" s="198"/>
      <c r="AL108" s="74" t="str">
        <f>IF(AM108="","","-")</f>
        <v/>
      </c>
      <c r="AM108" s="519"/>
      <c r="AN108" s="520"/>
      <c r="AO108" s="717"/>
      <c r="AP108" s="197"/>
      <c r="AQ108" s="74" t="str">
        <f>IF(AO108="","","-")</f>
        <v/>
      </c>
      <c r="AR108" s="197"/>
      <c r="AS108" s="197"/>
      <c r="AT108" s="74" t="str">
        <f>IF(AR108="","","-")</f>
        <v/>
      </c>
      <c r="AU108" s="198"/>
      <c r="AV108" s="198"/>
      <c r="AW108" s="74" t="str">
        <f>IF(AX108="","","-")</f>
        <v/>
      </c>
      <c r="AX108" s="77"/>
    </row>
    <row r="109" spans="1:52" ht="24.75" customHeight="1" x14ac:dyDescent="0.2">
      <c r="A109" s="192" t="s">
        <v>378</v>
      </c>
      <c r="B109" s="192"/>
      <c r="C109" s="192"/>
      <c r="D109" s="192"/>
      <c r="E109" s="717" t="s">
        <v>142</v>
      </c>
      <c r="F109" s="197"/>
      <c r="G109" s="197"/>
      <c r="H109" s="74" t="str">
        <f>IF(E109="","","-")</f>
        <v>-</v>
      </c>
      <c r="I109" s="197" t="s">
        <v>282</v>
      </c>
      <c r="J109" s="197"/>
      <c r="K109" s="74" t="str">
        <f>IF(I109="","","-")</f>
        <v>-</v>
      </c>
      <c r="L109" s="198">
        <v>2</v>
      </c>
      <c r="M109" s="198"/>
      <c r="N109" s="74" t="str">
        <f>IF(O109="","","-")</f>
        <v/>
      </c>
      <c r="O109" s="519"/>
      <c r="P109" s="520"/>
      <c r="Q109" s="717"/>
      <c r="R109" s="197"/>
      <c r="S109" s="197"/>
      <c r="T109" s="74" t="str">
        <f>IF(Q109="","","-")</f>
        <v/>
      </c>
      <c r="U109" s="197"/>
      <c r="V109" s="197"/>
      <c r="W109" s="74" t="str">
        <f>IF(U109="","","-")</f>
        <v/>
      </c>
      <c r="X109" s="198"/>
      <c r="Y109" s="198"/>
      <c r="Z109" s="74" t="str">
        <f>IF(AA109="","","-")</f>
        <v/>
      </c>
      <c r="AA109" s="519"/>
      <c r="AB109" s="520"/>
      <c r="AC109" s="717"/>
      <c r="AD109" s="197"/>
      <c r="AE109" s="197"/>
      <c r="AF109" s="74" t="str">
        <f>IF(AC109="","","-")</f>
        <v/>
      </c>
      <c r="AG109" s="197"/>
      <c r="AH109" s="197"/>
      <c r="AI109" s="74" t="str">
        <f>IF(AG109="","","-")</f>
        <v/>
      </c>
      <c r="AJ109" s="198"/>
      <c r="AK109" s="198"/>
      <c r="AL109" s="74" t="str">
        <f>IF(AM109="","","-")</f>
        <v/>
      </c>
      <c r="AM109" s="519"/>
      <c r="AN109" s="520"/>
      <c r="AO109" s="717"/>
      <c r="AP109" s="197"/>
      <c r="AQ109" s="74" t="str">
        <f>IF(AO109="","","-")</f>
        <v/>
      </c>
      <c r="AR109" s="197"/>
      <c r="AS109" s="197"/>
      <c r="AT109" s="74" t="str">
        <f>IF(AR109="","","-")</f>
        <v/>
      </c>
      <c r="AU109" s="198"/>
      <c r="AV109" s="198"/>
      <c r="AW109" s="74" t="str">
        <f>IF(AX109="","","-")</f>
        <v/>
      </c>
      <c r="AX109" s="77"/>
    </row>
    <row r="110" spans="1:52" ht="28.35" customHeight="1" x14ac:dyDescent="0.2">
      <c r="A110" s="265" t="s">
        <v>256</v>
      </c>
      <c r="B110" s="266"/>
      <c r="C110" s="266"/>
      <c r="D110" s="266"/>
      <c r="E110" s="266"/>
      <c r="F110" s="267"/>
      <c r="G110" s="59" t="s">
        <v>576</v>
      </c>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6"/>
    </row>
    <row r="111" spans="1:52" ht="28.35" customHeight="1" x14ac:dyDescent="0.2">
      <c r="A111" s="265"/>
      <c r="B111" s="266"/>
      <c r="C111" s="266"/>
      <c r="D111" s="266"/>
      <c r="E111" s="266"/>
      <c r="F111" s="267"/>
      <c r="G111" s="78"/>
      <c r="H111" s="79"/>
      <c r="I111" s="79"/>
      <c r="J111" s="79"/>
      <c r="K111" s="79"/>
      <c r="L111" s="79"/>
      <c r="M111" s="79"/>
      <c r="N111" s="79"/>
      <c r="O111" s="79"/>
      <c r="P111" s="79"/>
      <c r="Q111" s="79"/>
      <c r="R111" s="79"/>
      <c r="S111" s="79"/>
      <c r="T111" s="79"/>
      <c r="U111" s="79"/>
      <c r="V111" s="79"/>
      <c r="W111" s="79"/>
      <c r="X111" s="79"/>
      <c r="Y111" s="79"/>
      <c r="Z111" s="79"/>
      <c r="AA111" s="79"/>
      <c r="AB111" s="79"/>
      <c r="AC111" s="79"/>
      <c r="AD111" s="79"/>
      <c r="AE111" s="79"/>
      <c r="AF111" s="79"/>
      <c r="AG111" s="79"/>
      <c r="AH111" s="79"/>
      <c r="AI111" s="79"/>
      <c r="AJ111" s="79"/>
      <c r="AK111" s="79"/>
      <c r="AL111" s="79"/>
      <c r="AM111" s="79"/>
      <c r="AN111" s="79"/>
      <c r="AO111" s="79"/>
      <c r="AP111" s="79"/>
      <c r="AQ111" s="79"/>
      <c r="AR111" s="79"/>
      <c r="AS111" s="79"/>
      <c r="AT111" s="79"/>
      <c r="AU111" s="79"/>
      <c r="AV111" s="79"/>
      <c r="AW111" s="79"/>
      <c r="AX111" s="80"/>
    </row>
    <row r="112" spans="1:52" ht="28.35" customHeight="1" x14ac:dyDescent="0.2">
      <c r="A112" s="265"/>
      <c r="B112" s="266"/>
      <c r="C112" s="266"/>
      <c r="D112" s="266"/>
      <c r="E112" s="266"/>
      <c r="F112" s="267"/>
      <c r="G112" s="78"/>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c r="AF112" s="79"/>
      <c r="AG112" s="79"/>
      <c r="AH112" s="79"/>
      <c r="AI112" s="79"/>
      <c r="AJ112" s="79"/>
      <c r="AK112" s="79"/>
      <c r="AL112" s="79"/>
      <c r="AM112" s="79"/>
      <c r="AN112" s="79"/>
      <c r="AO112" s="79"/>
      <c r="AP112" s="79"/>
      <c r="AQ112" s="79"/>
      <c r="AR112" s="79"/>
      <c r="AS112" s="79"/>
      <c r="AT112" s="79"/>
      <c r="AU112" s="79"/>
      <c r="AV112" s="79"/>
      <c r="AW112" s="79"/>
      <c r="AX112" s="80"/>
    </row>
    <row r="113" spans="1:50" ht="28.35" customHeight="1" x14ac:dyDescent="0.2">
      <c r="A113" s="265"/>
      <c r="B113" s="266"/>
      <c r="C113" s="266"/>
      <c r="D113" s="266"/>
      <c r="E113" s="266"/>
      <c r="F113" s="267"/>
      <c r="G113" s="78"/>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c r="AV113" s="79"/>
      <c r="AW113" s="79"/>
      <c r="AX113" s="80"/>
    </row>
    <row r="114" spans="1:50" ht="27.75" customHeight="1" x14ac:dyDescent="0.2">
      <c r="A114" s="265"/>
      <c r="B114" s="266"/>
      <c r="C114" s="266"/>
      <c r="D114" s="266"/>
      <c r="E114" s="266"/>
      <c r="F114" s="267"/>
      <c r="G114" s="78"/>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79"/>
      <c r="AP114" s="79"/>
      <c r="AQ114" s="79"/>
      <c r="AR114" s="79"/>
      <c r="AS114" s="79"/>
      <c r="AT114" s="79"/>
      <c r="AU114" s="79"/>
      <c r="AV114" s="79"/>
      <c r="AW114" s="79"/>
      <c r="AX114" s="80"/>
    </row>
    <row r="115" spans="1:50" ht="28.35" customHeight="1" x14ac:dyDescent="0.2">
      <c r="A115" s="265"/>
      <c r="B115" s="266"/>
      <c r="C115" s="266"/>
      <c r="D115" s="266"/>
      <c r="E115" s="266"/>
      <c r="F115" s="267"/>
      <c r="G115" s="78"/>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79"/>
      <c r="AL115" s="79"/>
      <c r="AM115" s="79"/>
      <c r="AN115" s="79"/>
      <c r="AO115" s="79"/>
      <c r="AP115" s="79"/>
      <c r="AQ115" s="79"/>
      <c r="AR115" s="79"/>
      <c r="AS115" s="79"/>
      <c r="AT115" s="79"/>
      <c r="AU115" s="79"/>
      <c r="AV115" s="79"/>
      <c r="AW115" s="79"/>
      <c r="AX115" s="80"/>
    </row>
    <row r="116" spans="1:50" ht="28.35" customHeight="1" x14ac:dyDescent="0.2">
      <c r="A116" s="265"/>
      <c r="B116" s="266"/>
      <c r="C116" s="266"/>
      <c r="D116" s="266"/>
      <c r="E116" s="266"/>
      <c r="F116" s="267"/>
      <c r="G116" s="78"/>
      <c r="H116" s="79"/>
      <c r="I116" s="79"/>
      <c r="J116" s="79"/>
      <c r="K116" s="79"/>
      <c r="L116" s="79"/>
      <c r="M116" s="79"/>
      <c r="N116" s="79"/>
      <c r="O116" s="79"/>
      <c r="P116" s="79"/>
      <c r="Q116" s="79"/>
      <c r="R116" s="79"/>
      <c r="S116" s="79"/>
      <c r="T116" s="79"/>
      <c r="U116" s="79"/>
      <c r="V116" s="79"/>
      <c r="W116" s="79"/>
      <c r="X116" s="79"/>
      <c r="Y116" s="79"/>
      <c r="Z116" s="79"/>
      <c r="AA116" s="79"/>
      <c r="AB116" s="79"/>
      <c r="AC116" s="79"/>
      <c r="AD116" s="79"/>
      <c r="AE116" s="79"/>
      <c r="AF116" s="79"/>
      <c r="AG116" s="79"/>
      <c r="AH116" s="79"/>
      <c r="AI116" s="79"/>
      <c r="AJ116" s="79"/>
      <c r="AK116" s="79"/>
      <c r="AL116" s="79"/>
      <c r="AM116" s="79"/>
      <c r="AN116" s="79"/>
      <c r="AO116" s="79"/>
      <c r="AP116" s="79"/>
      <c r="AQ116" s="79"/>
      <c r="AR116" s="79"/>
      <c r="AS116" s="79"/>
      <c r="AT116" s="79"/>
      <c r="AU116" s="79"/>
      <c r="AV116" s="79"/>
      <c r="AW116" s="79"/>
      <c r="AX116" s="80"/>
    </row>
    <row r="117" spans="1:50" ht="27.75" customHeight="1" x14ac:dyDescent="0.2">
      <c r="A117" s="265"/>
      <c r="B117" s="266"/>
      <c r="C117" s="266"/>
      <c r="D117" s="266"/>
      <c r="E117" s="266"/>
      <c r="F117" s="267"/>
      <c r="G117" s="78"/>
      <c r="H117" s="79"/>
      <c r="I117" s="79"/>
      <c r="J117" s="79"/>
      <c r="K117" s="79"/>
      <c r="L117" s="79"/>
      <c r="M117" s="79"/>
      <c r="N117" s="79"/>
      <c r="O117" s="79"/>
      <c r="P117" s="79"/>
      <c r="Q117" s="79"/>
      <c r="R117" s="79"/>
      <c r="S117" s="79"/>
      <c r="T117" s="79"/>
      <c r="U117" s="79"/>
      <c r="V117" s="79"/>
      <c r="W117" s="79"/>
      <c r="X117" s="79"/>
      <c r="Y117" s="79"/>
      <c r="Z117" s="79"/>
      <c r="AA117" s="79"/>
      <c r="AB117" s="79"/>
      <c r="AC117" s="79"/>
      <c r="AD117" s="79"/>
      <c r="AE117" s="79"/>
      <c r="AF117" s="79"/>
      <c r="AG117" s="79"/>
      <c r="AH117" s="79"/>
      <c r="AI117" s="79"/>
      <c r="AJ117" s="79"/>
      <c r="AK117" s="79"/>
      <c r="AL117" s="79"/>
      <c r="AM117" s="79"/>
      <c r="AN117" s="79"/>
      <c r="AO117" s="79"/>
      <c r="AP117" s="79"/>
      <c r="AQ117" s="79"/>
      <c r="AR117" s="79"/>
      <c r="AS117" s="79"/>
      <c r="AT117" s="79"/>
      <c r="AU117" s="79"/>
      <c r="AV117" s="79"/>
      <c r="AW117" s="79"/>
      <c r="AX117" s="80"/>
    </row>
    <row r="118" spans="1:50" ht="28.35" customHeight="1" x14ac:dyDescent="0.2">
      <c r="A118" s="265"/>
      <c r="B118" s="266"/>
      <c r="C118" s="266"/>
      <c r="D118" s="266"/>
      <c r="E118" s="266"/>
      <c r="F118" s="267"/>
      <c r="G118" s="78"/>
      <c r="H118" s="79"/>
      <c r="I118" s="79"/>
      <c r="J118" s="79"/>
      <c r="K118" s="79"/>
      <c r="L118" s="79"/>
      <c r="M118" s="79"/>
      <c r="N118" s="79"/>
      <c r="O118" s="79"/>
      <c r="P118" s="79"/>
      <c r="Q118" s="79"/>
      <c r="R118" s="79"/>
      <c r="S118" s="79"/>
      <c r="T118" s="79"/>
      <c r="U118" s="79"/>
      <c r="V118" s="79"/>
      <c r="W118" s="79"/>
      <c r="X118" s="79"/>
      <c r="Y118" s="79"/>
      <c r="Z118" s="79"/>
      <c r="AA118" s="79"/>
      <c r="AB118" s="79"/>
      <c r="AC118" s="79"/>
      <c r="AD118" s="79"/>
      <c r="AE118" s="79"/>
      <c r="AF118" s="79"/>
      <c r="AG118" s="79"/>
      <c r="AH118" s="79"/>
      <c r="AI118" s="79"/>
      <c r="AJ118" s="79"/>
      <c r="AK118" s="79"/>
      <c r="AL118" s="79"/>
      <c r="AM118" s="79"/>
      <c r="AN118" s="79"/>
      <c r="AO118" s="79"/>
      <c r="AP118" s="79"/>
      <c r="AQ118" s="79"/>
      <c r="AR118" s="79"/>
      <c r="AS118" s="79"/>
      <c r="AT118" s="79"/>
      <c r="AU118" s="79"/>
      <c r="AV118" s="79"/>
      <c r="AW118" s="79"/>
      <c r="AX118" s="80"/>
    </row>
    <row r="119" spans="1:50" ht="28.35" customHeight="1" x14ac:dyDescent="0.2">
      <c r="A119" s="265"/>
      <c r="B119" s="266"/>
      <c r="C119" s="266"/>
      <c r="D119" s="266"/>
      <c r="E119" s="266"/>
      <c r="F119" s="267"/>
      <c r="G119" s="78"/>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80"/>
    </row>
    <row r="120" spans="1:50" ht="28.35" customHeight="1" thickBot="1" x14ac:dyDescent="0.25">
      <c r="A120" s="265"/>
      <c r="B120" s="266"/>
      <c r="C120" s="266"/>
      <c r="D120" s="266"/>
      <c r="E120" s="266"/>
      <c r="F120" s="267"/>
      <c r="G120" s="78"/>
      <c r="H120" s="79"/>
      <c r="I120" s="79"/>
      <c r="J120" s="79"/>
      <c r="K120" s="79"/>
      <c r="L120" s="79"/>
      <c r="M120" s="79"/>
      <c r="N120" s="79"/>
      <c r="O120" s="79"/>
      <c r="P120" s="79"/>
      <c r="Q120" s="79"/>
      <c r="R120" s="79"/>
      <c r="S120" s="79"/>
      <c r="T120" s="79"/>
      <c r="U120" s="79"/>
      <c r="V120" s="79"/>
      <c r="W120" s="79"/>
      <c r="X120" s="79"/>
      <c r="Y120" s="79"/>
      <c r="Z120" s="79"/>
      <c r="AA120" s="79"/>
      <c r="AB120" s="79"/>
      <c r="AC120" s="79"/>
      <c r="AD120" s="79"/>
      <c r="AE120" s="79"/>
      <c r="AF120" s="79"/>
      <c r="AG120" s="79"/>
      <c r="AH120" s="79"/>
      <c r="AI120" s="79"/>
      <c r="AJ120" s="79"/>
      <c r="AK120" s="79"/>
      <c r="AL120" s="79"/>
      <c r="AM120" s="79"/>
      <c r="AN120" s="79"/>
      <c r="AO120" s="79"/>
      <c r="AP120" s="79"/>
      <c r="AQ120" s="79"/>
      <c r="AR120" s="79"/>
      <c r="AS120" s="79"/>
      <c r="AT120" s="79"/>
      <c r="AU120" s="79"/>
      <c r="AV120" s="79"/>
      <c r="AW120" s="79"/>
      <c r="AX120" s="80"/>
    </row>
    <row r="121" spans="1:50" ht="24.75" customHeight="1" x14ac:dyDescent="0.2">
      <c r="A121" s="338" t="s">
        <v>258</v>
      </c>
      <c r="B121" s="339"/>
      <c r="C121" s="339"/>
      <c r="D121" s="339"/>
      <c r="E121" s="339"/>
      <c r="F121" s="340"/>
      <c r="G121" s="183" t="s">
        <v>238</v>
      </c>
      <c r="H121" s="184"/>
      <c r="I121" s="184"/>
      <c r="J121" s="184"/>
      <c r="K121" s="184"/>
      <c r="L121" s="184"/>
      <c r="M121" s="184"/>
      <c r="N121" s="184"/>
      <c r="O121" s="184"/>
      <c r="P121" s="184"/>
      <c r="Q121" s="184"/>
      <c r="R121" s="184"/>
      <c r="S121" s="184"/>
      <c r="T121" s="184"/>
      <c r="U121" s="184"/>
      <c r="V121" s="184"/>
      <c r="W121" s="184"/>
      <c r="X121" s="184"/>
      <c r="Y121" s="184"/>
      <c r="Z121" s="184"/>
      <c r="AA121" s="184"/>
      <c r="AB121" s="185"/>
      <c r="AC121" s="183" t="s">
        <v>239</v>
      </c>
      <c r="AD121" s="184"/>
      <c r="AE121" s="184"/>
      <c r="AF121" s="184"/>
      <c r="AG121" s="184"/>
      <c r="AH121" s="184"/>
      <c r="AI121" s="184"/>
      <c r="AJ121" s="184"/>
      <c r="AK121" s="184"/>
      <c r="AL121" s="184"/>
      <c r="AM121" s="184"/>
      <c r="AN121" s="184"/>
      <c r="AO121" s="184"/>
      <c r="AP121" s="184"/>
      <c r="AQ121" s="184"/>
      <c r="AR121" s="184"/>
      <c r="AS121" s="184"/>
      <c r="AT121" s="184"/>
      <c r="AU121" s="184"/>
      <c r="AV121" s="184"/>
      <c r="AW121" s="184"/>
      <c r="AX121" s="477"/>
    </row>
    <row r="122" spans="1:50" ht="24.75" customHeight="1" x14ac:dyDescent="0.2">
      <c r="A122" s="341"/>
      <c r="B122" s="342"/>
      <c r="C122" s="342"/>
      <c r="D122" s="342"/>
      <c r="E122" s="342"/>
      <c r="F122" s="343"/>
      <c r="G122" s="495" t="s">
        <v>17</v>
      </c>
      <c r="H122" s="324"/>
      <c r="I122" s="324"/>
      <c r="J122" s="324"/>
      <c r="K122" s="324"/>
      <c r="L122" s="323" t="s">
        <v>18</v>
      </c>
      <c r="M122" s="324"/>
      <c r="N122" s="324"/>
      <c r="O122" s="324"/>
      <c r="P122" s="324"/>
      <c r="Q122" s="324"/>
      <c r="R122" s="324"/>
      <c r="S122" s="324"/>
      <c r="T122" s="324"/>
      <c r="U122" s="324"/>
      <c r="V122" s="324"/>
      <c r="W122" s="324"/>
      <c r="X122" s="325"/>
      <c r="Y122" s="249" t="s">
        <v>19</v>
      </c>
      <c r="Z122" s="250"/>
      <c r="AA122" s="250"/>
      <c r="AB122" s="482"/>
      <c r="AC122" s="495" t="s">
        <v>17</v>
      </c>
      <c r="AD122" s="324"/>
      <c r="AE122" s="324"/>
      <c r="AF122" s="324"/>
      <c r="AG122" s="324"/>
      <c r="AH122" s="323" t="s">
        <v>18</v>
      </c>
      <c r="AI122" s="324"/>
      <c r="AJ122" s="324"/>
      <c r="AK122" s="324"/>
      <c r="AL122" s="324"/>
      <c r="AM122" s="324"/>
      <c r="AN122" s="324"/>
      <c r="AO122" s="324"/>
      <c r="AP122" s="324"/>
      <c r="AQ122" s="324"/>
      <c r="AR122" s="324"/>
      <c r="AS122" s="324"/>
      <c r="AT122" s="325"/>
      <c r="AU122" s="249" t="s">
        <v>19</v>
      </c>
      <c r="AV122" s="250"/>
      <c r="AW122" s="250"/>
      <c r="AX122" s="251"/>
    </row>
    <row r="123" spans="1:50" ht="24.75" customHeight="1" x14ac:dyDescent="0.2">
      <c r="A123" s="341"/>
      <c r="B123" s="342"/>
      <c r="C123" s="342"/>
      <c r="D123" s="342"/>
      <c r="E123" s="342"/>
      <c r="F123" s="343"/>
      <c r="G123" s="326" t="s">
        <v>609</v>
      </c>
      <c r="H123" s="327"/>
      <c r="I123" s="327"/>
      <c r="J123" s="327"/>
      <c r="K123" s="328"/>
      <c r="L123" s="320" t="s">
        <v>610</v>
      </c>
      <c r="M123" s="509"/>
      <c r="N123" s="509"/>
      <c r="O123" s="509"/>
      <c r="P123" s="509"/>
      <c r="Q123" s="509"/>
      <c r="R123" s="509"/>
      <c r="S123" s="509"/>
      <c r="T123" s="509"/>
      <c r="U123" s="509"/>
      <c r="V123" s="509"/>
      <c r="W123" s="509"/>
      <c r="X123" s="510"/>
      <c r="Y123" s="165">
        <v>9</v>
      </c>
      <c r="Z123" s="166"/>
      <c r="AA123" s="166"/>
      <c r="AB123" s="486"/>
      <c r="AC123" s="326" t="s">
        <v>609</v>
      </c>
      <c r="AD123" s="327"/>
      <c r="AE123" s="327"/>
      <c r="AF123" s="327"/>
      <c r="AG123" s="328"/>
      <c r="AH123" s="320" t="s">
        <v>610</v>
      </c>
      <c r="AI123" s="321"/>
      <c r="AJ123" s="321"/>
      <c r="AK123" s="321"/>
      <c r="AL123" s="321"/>
      <c r="AM123" s="321"/>
      <c r="AN123" s="321"/>
      <c r="AO123" s="321"/>
      <c r="AP123" s="321"/>
      <c r="AQ123" s="321"/>
      <c r="AR123" s="321"/>
      <c r="AS123" s="321"/>
      <c r="AT123" s="322"/>
      <c r="AU123" s="165">
        <v>27</v>
      </c>
      <c r="AV123" s="166"/>
      <c r="AW123" s="166"/>
      <c r="AX123" s="167"/>
    </row>
    <row r="124" spans="1:50" ht="24.75" customHeight="1" x14ac:dyDescent="0.2">
      <c r="A124" s="341"/>
      <c r="B124" s="342"/>
      <c r="C124" s="342"/>
      <c r="D124" s="342"/>
      <c r="E124" s="342"/>
      <c r="F124" s="343"/>
      <c r="G124" s="186"/>
      <c r="H124" s="187"/>
      <c r="I124" s="187"/>
      <c r="J124" s="187"/>
      <c r="K124" s="188"/>
      <c r="L124" s="189"/>
      <c r="M124" s="190"/>
      <c r="N124" s="190"/>
      <c r="O124" s="190"/>
      <c r="P124" s="190"/>
      <c r="Q124" s="190"/>
      <c r="R124" s="190"/>
      <c r="S124" s="190"/>
      <c r="T124" s="190"/>
      <c r="U124" s="190"/>
      <c r="V124" s="190"/>
      <c r="W124" s="190"/>
      <c r="X124" s="191"/>
      <c r="Y124" s="242"/>
      <c r="Z124" s="243"/>
      <c r="AA124" s="243"/>
      <c r="AB124" s="280"/>
      <c r="AC124" s="186"/>
      <c r="AD124" s="187"/>
      <c r="AE124" s="187"/>
      <c r="AF124" s="187"/>
      <c r="AG124" s="188"/>
      <c r="AH124" s="189"/>
      <c r="AI124" s="190"/>
      <c r="AJ124" s="190"/>
      <c r="AK124" s="190"/>
      <c r="AL124" s="190"/>
      <c r="AM124" s="190"/>
      <c r="AN124" s="190"/>
      <c r="AO124" s="190"/>
      <c r="AP124" s="190"/>
      <c r="AQ124" s="190"/>
      <c r="AR124" s="190"/>
      <c r="AS124" s="190"/>
      <c r="AT124" s="191"/>
      <c r="AU124" s="242"/>
      <c r="AV124" s="243"/>
      <c r="AW124" s="243"/>
      <c r="AX124" s="244"/>
    </row>
    <row r="125" spans="1:50" ht="24.75" customHeight="1" x14ac:dyDescent="0.2">
      <c r="A125" s="341"/>
      <c r="B125" s="342"/>
      <c r="C125" s="342"/>
      <c r="D125" s="342"/>
      <c r="E125" s="342"/>
      <c r="F125" s="343"/>
      <c r="G125" s="186"/>
      <c r="H125" s="187"/>
      <c r="I125" s="187"/>
      <c r="J125" s="187"/>
      <c r="K125" s="188"/>
      <c r="L125" s="189"/>
      <c r="M125" s="190"/>
      <c r="N125" s="190"/>
      <c r="O125" s="190"/>
      <c r="P125" s="190"/>
      <c r="Q125" s="190"/>
      <c r="R125" s="190"/>
      <c r="S125" s="190"/>
      <c r="T125" s="190"/>
      <c r="U125" s="190"/>
      <c r="V125" s="190"/>
      <c r="W125" s="190"/>
      <c r="X125" s="191"/>
      <c r="Y125" s="242"/>
      <c r="Z125" s="243"/>
      <c r="AA125" s="243"/>
      <c r="AB125" s="280"/>
      <c r="AC125" s="186"/>
      <c r="AD125" s="187"/>
      <c r="AE125" s="187"/>
      <c r="AF125" s="187"/>
      <c r="AG125" s="188"/>
      <c r="AH125" s="189"/>
      <c r="AI125" s="190"/>
      <c r="AJ125" s="190"/>
      <c r="AK125" s="190"/>
      <c r="AL125" s="190"/>
      <c r="AM125" s="190"/>
      <c r="AN125" s="190"/>
      <c r="AO125" s="190"/>
      <c r="AP125" s="190"/>
      <c r="AQ125" s="190"/>
      <c r="AR125" s="190"/>
      <c r="AS125" s="190"/>
      <c r="AT125" s="191"/>
      <c r="AU125" s="242"/>
      <c r="AV125" s="243"/>
      <c r="AW125" s="243"/>
      <c r="AX125" s="244"/>
    </row>
    <row r="126" spans="1:50" ht="24.75" customHeight="1" x14ac:dyDescent="0.2">
      <c r="A126" s="341"/>
      <c r="B126" s="342"/>
      <c r="C126" s="342"/>
      <c r="D126" s="342"/>
      <c r="E126" s="342"/>
      <c r="F126" s="343"/>
      <c r="G126" s="186"/>
      <c r="H126" s="187"/>
      <c r="I126" s="187"/>
      <c r="J126" s="187"/>
      <c r="K126" s="188"/>
      <c r="L126" s="189"/>
      <c r="M126" s="190"/>
      <c r="N126" s="190"/>
      <c r="O126" s="190"/>
      <c r="P126" s="190"/>
      <c r="Q126" s="190"/>
      <c r="R126" s="190"/>
      <c r="S126" s="190"/>
      <c r="T126" s="190"/>
      <c r="U126" s="190"/>
      <c r="V126" s="190"/>
      <c r="W126" s="190"/>
      <c r="X126" s="191"/>
      <c r="Y126" s="242"/>
      <c r="Z126" s="243"/>
      <c r="AA126" s="243"/>
      <c r="AB126" s="280"/>
      <c r="AC126" s="186"/>
      <c r="AD126" s="187"/>
      <c r="AE126" s="187"/>
      <c r="AF126" s="187"/>
      <c r="AG126" s="188"/>
      <c r="AH126" s="189"/>
      <c r="AI126" s="190"/>
      <c r="AJ126" s="190"/>
      <c r="AK126" s="190"/>
      <c r="AL126" s="190"/>
      <c r="AM126" s="190"/>
      <c r="AN126" s="190"/>
      <c r="AO126" s="190"/>
      <c r="AP126" s="190"/>
      <c r="AQ126" s="190"/>
      <c r="AR126" s="190"/>
      <c r="AS126" s="190"/>
      <c r="AT126" s="191"/>
      <c r="AU126" s="242"/>
      <c r="AV126" s="243"/>
      <c r="AW126" s="243"/>
      <c r="AX126" s="244"/>
    </row>
    <row r="127" spans="1:50" ht="24.75" customHeight="1" x14ac:dyDescent="0.2">
      <c r="A127" s="341"/>
      <c r="B127" s="342"/>
      <c r="C127" s="342"/>
      <c r="D127" s="342"/>
      <c r="E127" s="342"/>
      <c r="F127" s="343"/>
      <c r="G127" s="186"/>
      <c r="H127" s="187"/>
      <c r="I127" s="187"/>
      <c r="J127" s="187"/>
      <c r="K127" s="188"/>
      <c r="L127" s="189"/>
      <c r="M127" s="190"/>
      <c r="N127" s="190"/>
      <c r="O127" s="190"/>
      <c r="P127" s="190"/>
      <c r="Q127" s="190"/>
      <c r="R127" s="190"/>
      <c r="S127" s="190"/>
      <c r="T127" s="190"/>
      <c r="U127" s="190"/>
      <c r="V127" s="190"/>
      <c r="W127" s="190"/>
      <c r="X127" s="191"/>
      <c r="Y127" s="242"/>
      <c r="Z127" s="243"/>
      <c r="AA127" s="243"/>
      <c r="AB127" s="280"/>
      <c r="AC127" s="186"/>
      <c r="AD127" s="187"/>
      <c r="AE127" s="187"/>
      <c r="AF127" s="187"/>
      <c r="AG127" s="188"/>
      <c r="AH127" s="189"/>
      <c r="AI127" s="190"/>
      <c r="AJ127" s="190"/>
      <c r="AK127" s="190"/>
      <c r="AL127" s="190"/>
      <c r="AM127" s="190"/>
      <c r="AN127" s="190"/>
      <c r="AO127" s="190"/>
      <c r="AP127" s="190"/>
      <c r="AQ127" s="190"/>
      <c r="AR127" s="190"/>
      <c r="AS127" s="190"/>
      <c r="AT127" s="191"/>
      <c r="AU127" s="242"/>
      <c r="AV127" s="243"/>
      <c r="AW127" s="243"/>
      <c r="AX127" s="244"/>
    </row>
    <row r="128" spans="1:50" ht="24.75" customHeight="1" x14ac:dyDescent="0.2">
      <c r="A128" s="341"/>
      <c r="B128" s="342"/>
      <c r="C128" s="342"/>
      <c r="D128" s="342"/>
      <c r="E128" s="342"/>
      <c r="F128" s="343"/>
      <c r="G128" s="652" t="s">
        <v>20</v>
      </c>
      <c r="H128" s="653"/>
      <c r="I128" s="653"/>
      <c r="J128" s="653"/>
      <c r="K128" s="653"/>
      <c r="L128" s="654"/>
      <c r="M128" s="655"/>
      <c r="N128" s="655"/>
      <c r="O128" s="655"/>
      <c r="P128" s="655"/>
      <c r="Q128" s="655"/>
      <c r="R128" s="655"/>
      <c r="S128" s="655"/>
      <c r="T128" s="655"/>
      <c r="U128" s="655"/>
      <c r="V128" s="655"/>
      <c r="W128" s="655"/>
      <c r="X128" s="656"/>
      <c r="Y128" s="657">
        <f>SUM(Y123:AB127)</f>
        <v>9</v>
      </c>
      <c r="Z128" s="658"/>
      <c r="AA128" s="658"/>
      <c r="AB128" s="659"/>
      <c r="AC128" s="652" t="s">
        <v>20</v>
      </c>
      <c r="AD128" s="653"/>
      <c r="AE128" s="653"/>
      <c r="AF128" s="653"/>
      <c r="AG128" s="653"/>
      <c r="AH128" s="654"/>
      <c r="AI128" s="655"/>
      <c r="AJ128" s="655"/>
      <c r="AK128" s="655"/>
      <c r="AL128" s="655"/>
      <c r="AM128" s="655"/>
      <c r="AN128" s="655"/>
      <c r="AO128" s="655"/>
      <c r="AP128" s="655"/>
      <c r="AQ128" s="655"/>
      <c r="AR128" s="655"/>
      <c r="AS128" s="655"/>
      <c r="AT128" s="656"/>
      <c r="AU128" s="657">
        <f>SUM(AU123:AX127)</f>
        <v>27</v>
      </c>
      <c r="AV128" s="658"/>
      <c r="AW128" s="658"/>
      <c r="AX128" s="660"/>
    </row>
    <row r="129" spans="1:51" ht="24.75" customHeight="1" thickBot="1" x14ac:dyDescent="0.25">
      <c r="A129" s="610" t="s">
        <v>140</v>
      </c>
      <c r="B129" s="611"/>
      <c r="C129" s="611"/>
      <c r="D129" s="611"/>
      <c r="E129" s="611"/>
      <c r="F129" s="611"/>
      <c r="G129" s="611"/>
      <c r="H129" s="611"/>
      <c r="I129" s="611"/>
      <c r="J129" s="611"/>
      <c r="K129" s="611"/>
      <c r="L129" s="611"/>
      <c r="M129" s="611"/>
      <c r="N129" s="611"/>
      <c r="O129" s="611"/>
      <c r="P129" s="611"/>
      <c r="Q129" s="611"/>
      <c r="R129" s="611"/>
      <c r="S129" s="611"/>
      <c r="T129" s="611"/>
      <c r="U129" s="611"/>
      <c r="V129" s="611"/>
      <c r="W129" s="611"/>
      <c r="X129" s="611"/>
      <c r="Y129" s="611"/>
      <c r="Z129" s="611"/>
      <c r="AA129" s="611"/>
      <c r="AB129" s="611"/>
      <c r="AC129" s="611"/>
      <c r="AD129" s="611"/>
      <c r="AE129" s="611"/>
      <c r="AF129" s="611"/>
      <c r="AG129" s="611"/>
      <c r="AH129" s="611"/>
      <c r="AI129" s="611"/>
      <c r="AJ129" s="611"/>
      <c r="AK129" s="612"/>
      <c r="AL129" s="92" t="s">
        <v>229</v>
      </c>
      <c r="AM129" s="93"/>
      <c r="AN129" s="93"/>
      <c r="AO129" s="76" t="s">
        <v>227</v>
      </c>
      <c r="AP129" s="21"/>
      <c r="AQ129" s="21"/>
      <c r="AR129" s="21"/>
      <c r="AS129" s="21"/>
      <c r="AT129" s="21"/>
      <c r="AU129" s="21"/>
      <c r="AV129" s="21"/>
      <c r="AW129" s="21"/>
      <c r="AX129" s="22"/>
      <c r="AY129">
        <f>COUNTIF($AO$129,"☑")</f>
        <v>0</v>
      </c>
    </row>
    <row r="130" spans="1:51" ht="24.75" customHeight="1" x14ac:dyDescent="0.2">
      <c r="A130" s="4"/>
      <c r="B130" s="4"/>
      <c r="C130" s="4"/>
      <c r="D130" s="4"/>
      <c r="E130" s="4"/>
      <c r="F130" s="4"/>
      <c r="G130" s="7"/>
      <c r="H130" s="7"/>
      <c r="I130" s="7"/>
      <c r="J130" s="7"/>
      <c r="K130" s="7"/>
      <c r="L130" s="3"/>
      <c r="M130" s="7"/>
      <c r="N130" s="7"/>
      <c r="O130" s="7"/>
      <c r="P130" s="7"/>
      <c r="Q130" s="7"/>
      <c r="R130" s="7"/>
      <c r="S130" s="7"/>
      <c r="T130" s="7"/>
      <c r="U130" s="7"/>
      <c r="V130" s="7"/>
      <c r="W130" s="7"/>
      <c r="X130" s="7"/>
      <c r="Y130" s="8"/>
      <c r="Z130" s="8"/>
      <c r="AA130" s="8"/>
      <c r="AB130" s="8"/>
      <c r="AC130" s="7"/>
      <c r="AD130" s="7"/>
      <c r="AE130" s="7"/>
      <c r="AF130" s="7"/>
      <c r="AG130" s="7"/>
      <c r="AH130" s="3"/>
      <c r="AI130" s="7"/>
      <c r="AJ130" s="7"/>
      <c r="AK130" s="7"/>
      <c r="AL130" s="7"/>
      <c r="AM130" s="7"/>
      <c r="AN130" s="7"/>
      <c r="AO130" s="7"/>
      <c r="AP130" s="7"/>
      <c r="AQ130" s="7"/>
      <c r="AR130" s="7"/>
      <c r="AS130" s="7"/>
      <c r="AT130" s="7"/>
      <c r="AU130" s="8"/>
      <c r="AV130" s="8"/>
      <c r="AW130" s="8"/>
      <c r="AX130" s="8"/>
    </row>
    <row r="131" spans="1:51" ht="24.75" customHeight="1" x14ac:dyDescent="0.2"/>
    <row r="132" spans="1:51" ht="24.75" customHeight="1" x14ac:dyDescent="0.2">
      <c r="A132" s="9"/>
      <c r="B132" s="1" t="s">
        <v>27</v>
      </c>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row>
    <row r="133" spans="1:51" ht="24.75" customHeight="1" x14ac:dyDescent="0.2">
      <c r="A133" s="9"/>
      <c r="B133" s="37" t="s">
        <v>238</v>
      </c>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row>
    <row r="134" spans="1:51" ht="59.25" customHeight="1" x14ac:dyDescent="0.2">
      <c r="A134" s="595"/>
      <c r="B134" s="595"/>
      <c r="C134" s="595" t="s">
        <v>26</v>
      </c>
      <c r="D134" s="595"/>
      <c r="E134" s="595"/>
      <c r="F134" s="595"/>
      <c r="G134" s="595"/>
      <c r="H134" s="595"/>
      <c r="I134" s="595"/>
      <c r="J134" s="607" t="s">
        <v>199</v>
      </c>
      <c r="K134" s="192"/>
      <c r="L134" s="192"/>
      <c r="M134" s="192"/>
      <c r="N134" s="192"/>
      <c r="O134" s="192"/>
      <c r="P134" s="316" t="s">
        <v>181</v>
      </c>
      <c r="Q134" s="316"/>
      <c r="R134" s="316"/>
      <c r="S134" s="316"/>
      <c r="T134" s="316"/>
      <c r="U134" s="316"/>
      <c r="V134" s="316"/>
      <c r="W134" s="316"/>
      <c r="X134" s="316"/>
      <c r="Y134" s="605" t="s">
        <v>197</v>
      </c>
      <c r="Z134" s="636"/>
      <c r="AA134" s="636"/>
      <c r="AB134" s="636"/>
      <c r="AC134" s="607" t="s">
        <v>224</v>
      </c>
      <c r="AD134" s="607"/>
      <c r="AE134" s="607"/>
      <c r="AF134" s="607"/>
      <c r="AG134" s="607"/>
      <c r="AH134" s="605" t="s">
        <v>244</v>
      </c>
      <c r="AI134" s="595"/>
      <c r="AJ134" s="595"/>
      <c r="AK134" s="595"/>
      <c r="AL134" s="595" t="s">
        <v>21</v>
      </c>
      <c r="AM134" s="595"/>
      <c r="AN134" s="595"/>
      <c r="AO134" s="606"/>
      <c r="AP134" s="623" t="s">
        <v>200</v>
      </c>
      <c r="AQ134" s="623"/>
      <c r="AR134" s="623"/>
      <c r="AS134" s="623"/>
      <c r="AT134" s="623"/>
      <c r="AU134" s="623"/>
      <c r="AV134" s="623"/>
      <c r="AW134" s="623"/>
      <c r="AX134" s="623"/>
    </row>
    <row r="135" spans="1:51" ht="51.75" customHeight="1" x14ac:dyDescent="0.2">
      <c r="A135" s="594">
        <v>1</v>
      </c>
      <c r="B135" s="594">
        <v>1</v>
      </c>
      <c r="C135" s="149" t="s">
        <v>611</v>
      </c>
      <c r="D135" s="150"/>
      <c r="E135" s="150"/>
      <c r="F135" s="150"/>
      <c r="G135" s="150"/>
      <c r="H135" s="150"/>
      <c r="I135" s="150"/>
      <c r="J135" s="618">
        <v>3011001041302</v>
      </c>
      <c r="K135" s="619"/>
      <c r="L135" s="619"/>
      <c r="M135" s="619"/>
      <c r="N135" s="619"/>
      <c r="O135" s="619"/>
      <c r="P135" s="631" t="s">
        <v>612</v>
      </c>
      <c r="Q135" s="631"/>
      <c r="R135" s="631"/>
      <c r="S135" s="631"/>
      <c r="T135" s="631"/>
      <c r="U135" s="631"/>
      <c r="V135" s="631"/>
      <c r="W135" s="631"/>
      <c r="X135" s="631"/>
      <c r="Y135" s="620">
        <v>9</v>
      </c>
      <c r="Z135" s="621"/>
      <c r="AA135" s="621"/>
      <c r="AB135" s="622"/>
      <c r="AC135" s="608" t="s">
        <v>245</v>
      </c>
      <c r="AD135" s="609"/>
      <c r="AE135" s="609"/>
      <c r="AF135" s="609"/>
      <c r="AG135" s="609"/>
      <c r="AH135" s="613">
        <v>1</v>
      </c>
      <c r="AI135" s="614"/>
      <c r="AJ135" s="614"/>
      <c r="AK135" s="614"/>
      <c r="AL135" s="615" t="s">
        <v>620</v>
      </c>
      <c r="AM135" s="616"/>
      <c r="AN135" s="616"/>
      <c r="AO135" s="617"/>
      <c r="AP135" s="626" t="s">
        <v>621</v>
      </c>
      <c r="AQ135" s="626"/>
      <c r="AR135" s="626"/>
      <c r="AS135" s="626"/>
      <c r="AT135" s="626"/>
      <c r="AU135" s="626"/>
      <c r="AV135" s="626"/>
      <c r="AW135" s="626"/>
      <c r="AX135" s="626"/>
    </row>
    <row r="136" spans="1:51" ht="24.75" customHeight="1" x14ac:dyDescent="0.2">
      <c r="A136" s="41"/>
      <c r="B136" s="41"/>
      <c r="C136" s="41"/>
      <c r="D136" s="41"/>
      <c r="E136" s="41"/>
      <c r="F136" s="41"/>
      <c r="G136" s="41"/>
      <c r="H136" s="41"/>
      <c r="I136" s="41"/>
      <c r="J136" s="42"/>
      <c r="K136" s="42"/>
      <c r="L136" s="42"/>
      <c r="M136" s="42"/>
      <c r="N136" s="42"/>
      <c r="O136" s="42"/>
      <c r="P136" s="43"/>
      <c r="Q136" s="43"/>
      <c r="R136" s="43"/>
      <c r="S136" s="43"/>
      <c r="T136" s="43"/>
      <c r="U136" s="43"/>
      <c r="V136" s="43"/>
      <c r="W136" s="43"/>
      <c r="X136" s="43"/>
      <c r="Y136" s="44"/>
      <c r="Z136" s="44"/>
      <c r="AA136" s="44"/>
      <c r="AB136" s="44"/>
      <c r="AC136" s="44"/>
      <c r="AD136" s="44"/>
      <c r="AE136" s="44"/>
      <c r="AF136" s="44"/>
      <c r="AG136" s="44"/>
      <c r="AH136" s="44"/>
      <c r="AI136" s="44"/>
      <c r="AJ136" s="44"/>
      <c r="AK136" s="44"/>
      <c r="AL136" s="44"/>
      <c r="AM136" s="44"/>
      <c r="AN136" s="44"/>
      <c r="AO136" s="44"/>
      <c r="AP136" s="43"/>
      <c r="AQ136" s="43"/>
      <c r="AR136" s="43"/>
      <c r="AS136" s="43"/>
      <c r="AT136" s="43"/>
      <c r="AU136" s="43"/>
      <c r="AV136" s="43"/>
      <c r="AW136" s="43"/>
      <c r="AX136" s="43"/>
      <c r="AY136">
        <f>COUNTA($C$139)</f>
        <v>1</v>
      </c>
    </row>
    <row r="137" spans="1:51" ht="24.75" customHeight="1" x14ac:dyDescent="0.2">
      <c r="A137" s="41"/>
      <c r="B137" s="45" t="s">
        <v>170</v>
      </c>
      <c r="C137" s="41"/>
      <c r="D137" s="41"/>
      <c r="E137" s="41"/>
      <c r="F137" s="41"/>
      <c r="G137" s="41"/>
      <c r="H137" s="41"/>
      <c r="I137" s="41"/>
      <c r="J137" s="41"/>
      <c r="K137" s="41"/>
      <c r="L137" s="41"/>
      <c r="M137" s="41"/>
      <c r="N137" s="41"/>
      <c r="O137" s="41"/>
      <c r="P137" s="46"/>
      <c r="Q137" s="46"/>
      <c r="R137" s="46"/>
      <c r="S137" s="46"/>
      <c r="T137" s="46"/>
      <c r="U137" s="46"/>
      <c r="V137" s="46"/>
      <c r="W137" s="46"/>
      <c r="X137" s="46"/>
      <c r="Y137" s="47"/>
      <c r="Z137" s="47"/>
      <c r="AA137" s="47"/>
      <c r="AB137" s="47"/>
      <c r="AC137" s="47"/>
      <c r="AD137" s="47"/>
      <c r="AE137" s="47"/>
      <c r="AF137" s="47"/>
      <c r="AG137" s="47"/>
      <c r="AH137" s="47"/>
      <c r="AI137" s="47"/>
      <c r="AJ137" s="47"/>
      <c r="AK137" s="47"/>
      <c r="AL137" s="47"/>
      <c r="AM137" s="47"/>
      <c r="AN137" s="47"/>
      <c r="AO137" s="47"/>
      <c r="AP137" s="46"/>
      <c r="AQ137" s="46"/>
      <c r="AR137" s="46"/>
      <c r="AS137" s="46"/>
      <c r="AT137" s="46"/>
      <c r="AU137" s="46"/>
      <c r="AV137" s="46"/>
      <c r="AW137" s="46"/>
      <c r="AX137" s="46"/>
      <c r="AY137">
        <f>$AY$136</f>
        <v>1</v>
      </c>
    </row>
    <row r="138" spans="1:51" ht="59.25" customHeight="1" x14ac:dyDescent="0.2">
      <c r="A138" s="595"/>
      <c r="B138" s="595"/>
      <c r="C138" s="595" t="s">
        <v>26</v>
      </c>
      <c r="D138" s="595"/>
      <c r="E138" s="595"/>
      <c r="F138" s="595"/>
      <c r="G138" s="595"/>
      <c r="H138" s="595"/>
      <c r="I138" s="595"/>
      <c r="J138" s="607" t="s">
        <v>199</v>
      </c>
      <c r="K138" s="192"/>
      <c r="L138" s="192"/>
      <c r="M138" s="192"/>
      <c r="N138" s="192"/>
      <c r="O138" s="192"/>
      <c r="P138" s="316" t="s">
        <v>181</v>
      </c>
      <c r="Q138" s="316"/>
      <c r="R138" s="316"/>
      <c r="S138" s="316"/>
      <c r="T138" s="316"/>
      <c r="U138" s="316"/>
      <c r="V138" s="316"/>
      <c r="W138" s="316"/>
      <c r="X138" s="316"/>
      <c r="Y138" s="605" t="s">
        <v>197</v>
      </c>
      <c r="Z138" s="636"/>
      <c r="AA138" s="636"/>
      <c r="AB138" s="636"/>
      <c r="AC138" s="607" t="s">
        <v>224</v>
      </c>
      <c r="AD138" s="607"/>
      <c r="AE138" s="607"/>
      <c r="AF138" s="607"/>
      <c r="AG138" s="607"/>
      <c r="AH138" s="605" t="s">
        <v>244</v>
      </c>
      <c r="AI138" s="595"/>
      <c r="AJ138" s="595"/>
      <c r="AK138" s="595"/>
      <c r="AL138" s="595" t="s">
        <v>21</v>
      </c>
      <c r="AM138" s="595"/>
      <c r="AN138" s="595"/>
      <c r="AO138" s="606"/>
      <c r="AP138" s="623" t="s">
        <v>200</v>
      </c>
      <c r="AQ138" s="623"/>
      <c r="AR138" s="623"/>
      <c r="AS138" s="623"/>
      <c r="AT138" s="623"/>
      <c r="AU138" s="623"/>
      <c r="AV138" s="623"/>
      <c r="AW138" s="623"/>
      <c r="AX138" s="623"/>
      <c r="AY138">
        <f t="shared" ref="AY138:AY139" si="9">$AY$136</f>
        <v>1</v>
      </c>
    </row>
    <row r="139" spans="1:51" ht="48" customHeight="1" x14ac:dyDescent="0.2">
      <c r="A139" s="594">
        <v>1</v>
      </c>
      <c r="B139" s="594">
        <v>1</v>
      </c>
      <c r="C139" s="149" t="s">
        <v>611</v>
      </c>
      <c r="D139" s="150"/>
      <c r="E139" s="150"/>
      <c r="F139" s="150"/>
      <c r="G139" s="150"/>
      <c r="H139" s="150"/>
      <c r="I139" s="150"/>
      <c r="J139" s="618">
        <v>3011001041302</v>
      </c>
      <c r="K139" s="619"/>
      <c r="L139" s="619"/>
      <c r="M139" s="619"/>
      <c r="N139" s="619"/>
      <c r="O139" s="619"/>
      <c r="P139" s="631" t="s">
        <v>612</v>
      </c>
      <c r="Q139" s="631"/>
      <c r="R139" s="631"/>
      <c r="S139" s="631"/>
      <c r="T139" s="631"/>
      <c r="U139" s="631"/>
      <c r="V139" s="631"/>
      <c r="W139" s="631"/>
      <c r="X139" s="631"/>
      <c r="Y139" s="620">
        <v>27</v>
      </c>
      <c r="Z139" s="621"/>
      <c r="AA139" s="621"/>
      <c r="AB139" s="622"/>
      <c r="AC139" s="608" t="s">
        <v>245</v>
      </c>
      <c r="AD139" s="609"/>
      <c r="AE139" s="609"/>
      <c r="AF139" s="609"/>
      <c r="AG139" s="609"/>
      <c r="AH139" s="613">
        <v>1</v>
      </c>
      <c r="AI139" s="614"/>
      <c r="AJ139" s="614"/>
      <c r="AK139" s="614"/>
      <c r="AL139" s="615" t="s">
        <v>620</v>
      </c>
      <c r="AM139" s="616"/>
      <c r="AN139" s="616"/>
      <c r="AO139" s="617"/>
      <c r="AP139" s="626" t="s">
        <v>621</v>
      </c>
      <c r="AQ139" s="626"/>
      <c r="AR139" s="626"/>
      <c r="AS139" s="626"/>
      <c r="AT139" s="626"/>
      <c r="AU139" s="626"/>
      <c r="AV139" s="626"/>
      <c r="AW139" s="626"/>
      <c r="AX139" s="626"/>
      <c r="AY139">
        <f t="shared" si="9"/>
        <v>1</v>
      </c>
    </row>
    <row r="140" spans="1:51" ht="24.75" customHeight="1" x14ac:dyDescent="0.2">
      <c r="A140" s="48"/>
      <c r="B140" s="48"/>
      <c r="C140" s="48"/>
      <c r="D140" s="48"/>
      <c r="E140" s="48"/>
      <c r="F140" s="48"/>
      <c r="G140" s="48"/>
      <c r="H140" s="48"/>
      <c r="I140" s="48"/>
      <c r="J140" s="48"/>
      <c r="K140" s="48"/>
      <c r="L140" s="48"/>
      <c r="M140" s="48"/>
      <c r="N140" s="48"/>
      <c r="O140" s="48"/>
      <c r="P140" s="49"/>
      <c r="Q140" s="49"/>
      <c r="R140" s="49"/>
      <c r="S140" s="49"/>
      <c r="T140" s="49"/>
      <c r="U140" s="49"/>
      <c r="V140" s="49"/>
      <c r="W140" s="49"/>
      <c r="X140" s="49"/>
      <c r="Y140" s="50"/>
      <c r="Z140" s="50"/>
      <c r="AA140" s="50"/>
      <c r="AB140" s="50"/>
      <c r="AC140" s="50"/>
      <c r="AD140" s="50"/>
      <c r="AE140" s="50"/>
      <c r="AF140" s="50"/>
      <c r="AG140" s="50"/>
      <c r="AH140" s="50"/>
      <c r="AI140" s="50"/>
      <c r="AJ140" s="50"/>
      <c r="AK140" s="50"/>
      <c r="AL140" s="50"/>
      <c r="AM140" s="50"/>
      <c r="AN140" s="50"/>
      <c r="AO140" s="50"/>
      <c r="AP140" s="49"/>
      <c r="AQ140" s="49"/>
      <c r="AR140" s="49"/>
      <c r="AS140" s="49"/>
      <c r="AT140" s="49"/>
      <c r="AU140" s="49"/>
      <c r="AV140" s="49"/>
      <c r="AW140" s="49"/>
      <c r="AX140" s="49"/>
      <c r="AY140">
        <f>COUNTA(#REF!)</f>
        <v>1</v>
      </c>
    </row>
  </sheetData>
  <sheetProtection formatRows="0"/>
  <dataConsolidate/>
  <mergeCells count="574">
    <mergeCell ref="AO106:AX106"/>
    <mergeCell ref="A107:D107"/>
    <mergeCell ref="E107:P107"/>
    <mergeCell ref="Q107:AB107"/>
    <mergeCell ref="AC107:AN107"/>
    <mergeCell ref="AO107:AX107"/>
    <mergeCell ref="AO108:AP108"/>
    <mergeCell ref="AR108:AS108"/>
    <mergeCell ref="AA108:AB108"/>
    <mergeCell ref="AC108:AE108"/>
    <mergeCell ref="A108:D108"/>
    <mergeCell ref="E108:G108"/>
    <mergeCell ref="I108:J108"/>
    <mergeCell ref="L108:M108"/>
    <mergeCell ref="O108:P108"/>
    <mergeCell ref="Q108:S108"/>
    <mergeCell ref="A106:D106"/>
    <mergeCell ref="E106:P106"/>
    <mergeCell ref="Q106:AB106"/>
    <mergeCell ref="E103:P103"/>
    <mergeCell ref="Q103:AB103"/>
    <mergeCell ref="AC103:AN103"/>
    <mergeCell ref="AO103:AX103"/>
    <mergeCell ref="AM109:AN109"/>
    <mergeCell ref="AO109:AP109"/>
    <mergeCell ref="AR109:AS109"/>
    <mergeCell ref="AU109:AV109"/>
    <mergeCell ref="A102:D102"/>
    <mergeCell ref="E102:P102"/>
    <mergeCell ref="Q102:AB102"/>
    <mergeCell ref="AC102:AN102"/>
    <mergeCell ref="AO102:AX102"/>
    <mergeCell ref="A103:D103"/>
    <mergeCell ref="A109:D109"/>
    <mergeCell ref="E109:G109"/>
    <mergeCell ref="I109:J109"/>
    <mergeCell ref="L109:M109"/>
    <mergeCell ref="Q109:S109"/>
    <mergeCell ref="U109:V109"/>
    <mergeCell ref="X109:Y109"/>
    <mergeCell ref="AC109:AE109"/>
    <mergeCell ref="U108:V108"/>
    <mergeCell ref="X108:Y108"/>
    <mergeCell ref="A99:D99"/>
    <mergeCell ref="E99:P99"/>
    <mergeCell ref="AK19:AQ19"/>
    <mergeCell ref="P18:V18"/>
    <mergeCell ref="W18:AC18"/>
    <mergeCell ref="AD18:AJ18"/>
    <mergeCell ref="AK18:AQ18"/>
    <mergeCell ref="AR18:AX18"/>
    <mergeCell ref="AR19:AX19"/>
    <mergeCell ref="W19:AC19"/>
    <mergeCell ref="AD19:AJ19"/>
    <mergeCell ref="Q99:AB99"/>
    <mergeCell ref="AC99:AN99"/>
    <mergeCell ref="G27:O29"/>
    <mergeCell ref="G34:X35"/>
    <mergeCell ref="A32:AN32"/>
    <mergeCell ref="AS26:AT26"/>
    <mergeCell ref="AW26:AX26"/>
    <mergeCell ref="AU26:AV26"/>
    <mergeCell ref="P22:V22"/>
    <mergeCell ref="P23:V23"/>
    <mergeCell ref="G24:O24"/>
    <mergeCell ref="AS32:AX32"/>
    <mergeCell ref="G22:O22"/>
    <mergeCell ref="AA109:AB109"/>
    <mergeCell ref="E104:P104"/>
    <mergeCell ref="Q104:AB104"/>
    <mergeCell ref="AC104:AN104"/>
    <mergeCell ref="E105:P105"/>
    <mergeCell ref="Q105:AB105"/>
    <mergeCell ref="AC105:AN105"/>
    <mergeCell ref="AG108:AH108"/>
    <mergeCell ref="AJ108:AK108"/>
    <mergeCell ref="AC106:AN106"/>
    <mergeCell ref="AD2:AH2"/>
    <mergeCell ref="AJ2:AM2"/>
    <mergeCell ref="G8:X8"/>
    <mergeCell ref="C75:AC75"/>
    <mergeCell ref="AD75:AF75"/>
    <mergeCell ref="AO2:AQ2"/>
    <mergeCell ref="AS2:AU2"/>
    <mergeCell ref="P24:V24"/>
    <mergeCell ref="W24:AC24"/>
    <mergeCell ref="W23:AC23"/>
    <mergeCell ref="AQ37:AX37"/>
    <mergeCell ref="AQ41:AT41"/>
    <mergeCell ref="AU41:AX41"/>
    <mergeCell ref="AE36:AH36"/>
    <mergeCell ref="AE41:AH42"/>
    <mergeCell ref="E40:F40"/>
    <mergeCell ref="G40:AX40"/>
    <mergeCell ref="E39:F39"/>
    <mergeCell ref="G39:AX39"/>
    <mergeCell ref="AQ52:AT52"/>
    <mergeCell ref="A3:AH3"/>
    <mergeCell ref="AJ3:AW3"/>
    <mergeCell ref="A64:B66"/>
    <mergeCell ref="G19:O19"/>
    <mergeCell ref="Y43:AA43"/>
    <mergeCell ref="AB43:AD43"/>
    <mergeCell ref="AE43:AH43"/>
    <mergeCell ref="Y41:AA42"/>
    <mergeCell ref="AB41:AD42"/>
    <mergeCell ref="G43:X44"/>
    <mergeCell ref="E41:F44"/>
    <mergeCell ref="Y53:AA53"/>
    <mergeCell ref="AB53:AD53"/>
    <mergeCell ref="AE53:AH53"/>
    <mergeCell ref="AP138:AX138"/>
    <mergeCell ref="C139:I139"/>
    <mergeCell ref="J139:O139"/>
    <mergeCell ref="P139:X139"/>
    <mergeCell ref="Y139:AB139"/>
    <mergeCell ref="AC139:AG139"/>
    <mergeCell ref="AH139:AK139"/>
    <mergeCell ref="AP139:AX139"/>
    <mergeCell ref="AW2:AX2"/>
    <mergeCell ref="AU27:AX27"/>
    <mergeCell ref="AU28:AX28"/>
    <mergeCell ref="AU29:AX29"/>
    <mergeCell ref="AE7:AX7"/>
    <mergeCell ref="AE25:AH26"/>
    <mergeCell ref="AI25:AL26"/>
    <mergeCell ref="AM25:AP26"/>
    <mergeCell ref="AU25:AX25"/>
    <mergeCell ref="AE29:AH29"/>
    <mergeCell ref="AI29:AL29"/>
    <mergeCell ref="AI28:AL28"/>
    <mergeCell ref="AI27:AL27"/>
    <mergeCell ref="AM27:AP27"/>
    <mergeCell ref="AM28:AP28"/>
    <mergeCell ref="AM29:AP29"/>
    <mergeCell ref="AL139:AO139"/>
    <mergeCell ref="A138:B138"/>
    <mergeCell ref="A139:B139"/>
    <mergeCell ref="C138:I138"/>
    <mergeCell ref="J138:O138"/>
    <mergeCell ref="P138:X138"/>
    <mergeCell ref="Y138:AB138"/>
    <mergeCell ref="AC138:AG138"/>
    <mergeCell ref="AH138:AK138"/>
    <mergeCell ref="AL138:AO138"/>
    <mergeCell ref="AQ42:AR42"/>
    <mergeCell ref="AU42:AV42"/>
    <mergeCell ref="AP135:AX135"/>
    <mergeCell ref="G41:X42"/>
    <mergeCell ref="P135:X135"/>
    <mergeCell ref="AI43:AL43"/>
    <mergeCell ref="A62:AX62"/>
    <mergeCell ref="G49:X50"/>
    <mergeCell ref="G51:X53"/>
    <mergeCell ref="AW42:AX42"/>
    <mergeCell ref="AS42:AT42"/>
    <mergeCell ref="G54:X55"/>
    <mergeCell ref="Y54:AA55"/>
    <mergeCell ref="AB54:AD55"/>
    <mergeCell ref="AE54:AH54"/>
    <mergeCell ref="AI54:AL55"/>
    <mergeCell ref="AM54:AP55"/>
    <mergeCell ref="AQ54:AT54"/>
    <mergeCell ref="AU54:AX54"/>
    <mergeCell ref="AE55:AF55"/>
    <mergeCell ref="AG55:AH55"/>
    <mergeCell ref="AQ55:AR55"/>
    <mergeCell ref="AS55:AT55"/>
    <mergeCell ref="Y134:AB134"/>
    <mergeCell ref="AL135:AO135"/>
    <mergeCell ref="J134:O134"/>
    <mergeCell ref="J135:O135"/>
    <mergeCell ref="Y135:AB135"/>
    <mergeCell ref="AQ51:AT51"/>
    <mergeCell ref="E45:AX45"/>
    <mergeCell ref="E46:AX47"/>
    <mergeCell ref="AU53:AX53"/>
    <mergeCell ref="AP134:AX134"/>
    <mergeCell ref="C134:I134"/>
    <mergeCell ref="P134:X134"/>
    <mergeCell ref="E54:F58"/>
    <mergeCell ref="AG70:AX70"/>
    <mergeCell ref="G128:K128"/>
    <mergeCell ref="L128:X128"/>
    <mergeCell ref="Y128:AB128"/>
    <mergeCell ref="AC128:AG128"/>
    <mergeCell ref="AH128:AT128"/>
    <mergeCell ref="AU128:AX128"/>
    <mergeCell ref="AU50:AV50"/>
    <mergeCell ref="AD69:AF69"/>
    <mergeCell ref="AD66:AF66"/>
    <mergeCell ref="A105:D105"/>
    <mergeCell ref="O109:P109"/>
    <mergeCell ref="A22:F24"/>
    <mergeCell ref="AD22:AX22"/>
    <mergeCell ref="AD23:AX24"/>
    <mergeCell ref="W22:AC22"/>
    <mergeCell ref="P20:V20"/>
    <mergeCell ref="W20:AC20"/>
    <mergeCell ref="AD20:AJ20"/>
    <mergeCell ref="AK20:AQ20"/>
    <mergeCell ref="A135:B135"/>
    <mergeCell ref="A134:B134"/>
    <mergeCell ref="Y33:AA33"/>
    <mergeCell ref="AE38:AH38"/>
    <mergeCell ref="AI36:AL36"/>
    <mergeCell ref="AM38:AP38"/>
    <mergeCell ref="E48:F48"/>
    <mergeCell ref="G48:I48"/>
    <mergeCell ref="J48:T48"/>
    <mergeCell ref="U48:AX48"/>
    <mergeCell ref="AH134:AK134"/>
    <mergeCell ref="AL134:AO134"/>
    <mergeCell ref="AC134:AG134"/>
    <mergeCell ref="AC135:AG135"/>
    <mergeCell ref="A129:AK129"/>
    <mergeCell ref="AH135:AK135"/>
    <mergeCell ref="AI35:AL35"/>
    <mergeCell ref="AM35:AP35"/>
    <mergeCell ref="AQ29:AT29"/>
    <mergeCell ref="AQ28:AT28"/>
    <mergeCell ref="AR20:AX20"/>
    <mergeCell ref="G5:L5"/>
    <mergeCell ref="M5:R5"/>
    <mergeCell ref="S5:X5"/>
    <mergeCell ref="Y8:AD8"/>
    <mergeCell ref="I17:O17"/>
    <mergeCell ref="I13:O13"/>
    <mergeCell ref="AD13:AJ13"/>
    <mergeCell ref="AR17:AX17"/>
    <mergeCell ref="W16:AC16"/>
    <mergeCell ref="AR12:AX12"/>
    <mergeCell ref="G13:H18"/>
    <mergeCell ref="W12:AC12"/>
    <mergeCell ref="AD12:AJ12"/>
    <mergeCell ref="W13:AC13"/>
    <mergeCell ref="AB35:AD35"/>
    <mergeCell ref="G23:O23"/>
    <mergeCell ref="A9:F9"/>
    <mergeCell ref="G9:AX9"/>
    <mergeCell ref="I15:O15"/>
    <mergeCell ref="P15:V15"/>
    <mergeCell ref="W15:AC15"/>
    <mergeCell ref="AK13:AQ13"/>
    <mergeCell ref="AR13:AX13"/>
    <mergeCell ref="Y7:AD7"/>
    <mergeCell ref="G10:AX10"/>
    <mergeCell ref="AD14:AJ14"/>
    <mergeCell ref="AK14:AQ14"/>
    <mergeCell ref="P13:V13"/>
    <mergeCell ref="AE8:AX8"/>
    <mergeCell ref="A10:F10"/>
    <mergeCell ref="A11:F11"/>
    <mergeCell ref="A12:F21"/>
    <mergeCell ref="P17:V17"/>
    <mergeCell ref="W17:AC17"/>
    <mergeCell ref="AD16:AJ16"/>
    <mergeCell ref="AR16:AX16"/>
    <mergeCell ref="AK16:AQ16"/>
    <mergeCell ref="G12:O12"/>
    <mergeCell ref="P14:V14"/>
    <mergeCell ref="I14:O14"/>
    <mergeCell ref="AC123:AG123"/>
    <mergeCell ref="L123:X123"/>
    <mergeCell ref="AC122:AG122"/>
    <mergeCell ref="AU55:AV55"/>
    <mergeCell ref="AW55:AX55"/>
    <mergeCell ref="G56:X58"/>
    <mergeCell ref="Y56:AA56"/>
    <mergeCell ref="AB56:AD56"/>
    <mergeCell ref="AE56:AH56"/>
    <mergeCell ref="AI56:AL56"/>
    <mergeCell ref="AM56:AP56"/>
    <mergeCell ref="AQ56:AT56"/>
    <mergeCell ref="AU56:AX56"/>
    <mergeCell ref="Y57:AA57"/>
    <mergeCell ref="AB57:AD57"/>
    <mergeCell ref="AO100:AX100"/>
    <mergeCell ref="E60:AX61"/>
    <mergeCell ref="AG65:AX65"/>
    <mergeCell ref="AD64:AF64"/>
    <mergeCell ref="AG75:AX75"/>
    <mergeCell ref="AU108:AV108"/>
    <mergeCell ref="AO104:AX104"/>
    <mergeCell ref="AO105:AX105"/>
    <mergeCell ref="AM108:AN108"/>
    <mergeCell ref="AU127:AX127"/>
    <mergeCell ref="AE50:AF50"/>
    <mergeCell ref="AU43:AX43"/>
    <mergeCell ref="AG50:AH50"/>
    <mergeCell ref="C73:AC73"/>
    <mergeCell ref="AD76:AF76"/>
    <mergeCell ref="AG74:AX74"/>
    <mergeCell ref="C70:AC70"/>
    <mergeCell ref="G122:K122"/>
    <mergeCell ref="L122:X122"/>
    <mergeCell ref="Y126:AB126"/>
    <mergeCell ref="AW50:AX50"/>
    <mergeCell ref="AB51:AD51"/>
    <mergeCell ref="C65:AC65"/>
    <mergeCell ref="C66:AC66"/>
    <mergeCell ref="C67:AC67"/>
    <mergeCell ref="AG63:AX63"/>
    <mergeCell ref="AU52:AX52"/>
    <mergeCell ref="C88:F88"/>
    <mergeCell ref="AE57:AH57"/>
    <mergeCell ref="AI57:AL57"/>
    <mergeCell ref="AM57:AP57"/>
    <mergeCell ref="AQ57:AT57"/>
    <mergeCell ref="AU57:AX57"/>
    <mergeCell ref="G126:K126"/>
    <mergeCell ref="L126:X126"/>
    <mergeCell ref="AC121:AX121"/>
    <mergeCell ref="AE51:AH51"/>
    <mergeCell ref="C68:D69"/>
    <mergeCell ref="Y122:AB122"/>
    <mergeCell ref="A93:E93"/>
    <mergeCell ref="A88:B89"/>
    <mergeCell ref="Y123:AB123"/>
    <mergeCell ref="AH124:AT124"/>
    <mergeCell ref="A94:AX94"/>
    <mergeCell ref="Y58:AA58"/>
    <mergeCell ref="AB58:AD58"/>
    <mergeCell ref="AE58:AH58"/>
    <mergeCell ref="AI58:AL58"/>
    <mergeCell ref="AM58:AP58"/>
    <mergeCell ref="AQ58:AT58"/>
    <mergeCell ref="AU58:AX58"/>
    <mergeCell ref="C48:D61"/>
    <mergeCell ref="AO99:AX99"/>
    <mergeCell ref="A100:D100"/>
    <mergeCell ref="E100:P100"/>
    <mergeCell ref="Q100:AB100"/>
    <mergeCell ref="AC100:AN100"/>
    <mergeCell ref="G37:X38"/>
    <mergeCell ref="Y37:AA37"/>
    <mergeCell ref="A77:B80"/>
    <mergeCell ref="C77:AC77"/>
    <mergeCell ref="AR14:AX14"/>
    <mergeCell ref="AK15:AQ15"/>
    <mergeCell ref="AG79:AX79"/>
    <mergeCell ref="AD70:AF70"/>
    <mergeCell ref="AD15:AJ15"/>
    <mergeCell ref="P19:V19"/>
    <mergeCell ref="AR15:AX15"/>
    <mergeCell ref="Y25:AA26"/>
    <mergeCell ref="Y27:AA27"/>
    <mergeCell ref="Y28:AA28"/>
    <mergeCell ref="P25:X26"/>
    <mergeCell ref="AB25:AD26"/>
    <mergeCell ref="AB27:AD27"/>
    <mergeCell ref="A25:F29"/>
    <mergeCell ref="AB28:AD28"/>
    <mergeCell ref="AQ27:AT27"/>
    <mergeCell ref="AD17:AJ17"/>
    <mergeCell ref="AK17:AQ17"/>
    <mergeCell ref="G20:O20"/>
    <mergeCell ref="AE35:AH35"/>
    <mergeCell ref="E49:F53"/>
    <mergeCell ref="AI53:AL53"/>
    <mergeCell ref="F93:AX93"/>
    <mergeCell ref="E68:AC68"/>
    <mergeCell ref="E69:AC69"/>
    <mergeCell ref="Y51:AA51"/>
    <mergeCell ref="AG76:AX76"/>
    <mergeCell ref="A92:AX92"/>
    <mergeCell ref="AG77:AX77"/>
    <mergeCell ref="AI52:AL52"/>
    <mergeCell ref="AM52:AP52"/>
    <mergeCell ref="AD65:AF65"/>
    <mergeCell ref="AG73:AX73"/>
    <mergeCell ref="AB49:AD50"/>
    <mergeCell ref="A90:AX90"/>
    <mergeCell ref="C89:F89"/>
    <mergeCell ref="AD68:AF68"/>
    <mergeCell ref="AD80:AF80"/>
    <mergeCell ref="C84:F84"/>
    <mergeCell ref="C85:F85"/>
    <mergeCell ref="C86:F86"/>
    <mergeCell ref="C87:F87"/>
    <mergeCell ref="AD73:AF73"/>
    <mergeCell ref="AG72:AX72"/>
    <mergeCell ref="AI41:AL42"/>
    <mergeCell ref="G4:X4"/>
    <mergeCell ref="Y4:AD4"/>
    <mergeCell ref="AE4:AP4"/>
    <mergeCell ref="AQ4:AX4"/>
    <mergeCell ref="A5:F5"/>
    <mergeCell ref="C71:AC71"/>
    <mergeCell ref="G11:AX11"/>
    <mergeCell ref="Y5:AD5"/>
    <mergeCell ref="AE5:AP5"/>
    <mergeCell ref="AQ5:AX5"/>
    <mergeCell ref="A4:F4"/>
    <mergeCell ref="A6:F6"/>
    <mergeCell ref="AK12:AQ12"/>
    <mergeCell ref="W14:AC14"/>
    <mergeCell ref="AG66:AX66"/>
    <mergeCell ref="AG71:AX71"/>
    <mergeCell ref="AI51:AL51"/>
    <mergeCell ref="AM51:AP51"/>
    <mergeCell ref="C64:AC64"/>
    <mergeCell ref="I16:O16"/>
    <mergeCell ref="P16:V16"/>
    <mergeCell ref="AD67:AF67"/>
    <mergeCell ref="I18:O18"/>
    <mergeCell ref="G124:K124"/>
    <mergeCell ref="L124:X124"/>
    <mergeCell ref="AH123:AT123"/>
    <mergeCell ref="Y124:AB124"/>
    <mergeCell ref="AC124:AG124"/>
    <mergeCell ref="AH122:AT122"/>
    <mergeCell ref="G123:K123"/>
    <mergeCell ref="A95:E95"/>
    <mergeCell ref="AS50:AT50"/>
    <mergeCell ref="A96:AX96"/>
    <mergeCell ref="AD72:AF72"/>
    <mergeCell ref="AD78:AF78"/>
    <mergeCell ref="A121:F128"/>
    <mergeCell ref="AH125:AT125"/>
    <mergeCell ref="G127:K127"/>
    <mergeCell ref="L127:X127"/>
    <mergeCell ref="Y127:AB127"/>
    <mergeCell ref="AC127:AG127"/>
    <mergeCell ref="AH127:AT127"/>
    <mergeCell ref="A91:AX91"/>
    <mergeCell ref="F95:AX95"/>
    <mergeCell ref="A67:B76"/>
    <mergeCell ref="C76:AC76"/>
    <mergeCell ref="A98:AX98"/>
    <mergeCell ref="AM43:AP43"/>
    <mergeCell ref="AQ43:AT43"/>
    <mergeCell ref="Y44:AA44"/>
    <mergeCell ref="AB44:AD44"/>
    <mergeCell ref="AM53:AP53"/>
    <mergeCell ref="P12:V12"/>
    <mergeCell ref="E59:AX59"/>
    <mergeCell ref="AB29:AD29"/>
    <mergeCell ref="AM41:AP42"/>
    <mergeCell ref="AE52:AH52"/>
    <mergeCell ref="G33:X33"/>
    <mergeCell ref="AE34:AH34"/>
    <mergeCell ref="AI34:AL34"/>
    <mergeCell ref="AM34:AP34"/>
    <mergeCell ref="AE33:AH33"/>
    <mergeCell ref="AI33:AL33"/>
    <mergeCell ref="AM33:AP33"/>
    <mergeCell ref="Y34:AA34"/>
    <mergeCell ref="AK21:AQ21"/>
    <mergeCell ref="AR21:AX21"/>
    <mergeCell ref="A30:F31"/>
    <mergeCell ref="G30:AX31"/>
    <mergeCell ref="AM36:AP36"/>
    <mergeCell ref="AB37:AD37"/>
    <mergeCell ref="AU126:AX126"/>
    <mergeCell ref="AG67:AX69"/>
    <mergeCell ref="C72:AC72"/>
    <mergeCell ref="AU122:AX122"/>
    <mergeCell ref="AD77:AF77"/>
    <mergeCell ref="C80:AC80"/>
    <mergeCell ref="A81:B87"/>
    <mergeCell ref="AD74:AF74"/>
    <mergeCell ref="AB52:AD52"/>
    <mergeCell ref="AG80:AX80"/>
    <mergeCell ref="C74:AC74"/>
    <mergeCell ref="A110:F120"/>
    <mergeCell ref="AG81:AX87"/>
    <mergeCell ref="C78:AC78"/>
    <mergeCell ref="AG78:AX78"/>
    <mergeCell ref="C81:AC81"/>
    <mergeCell ref="AD79:AF79"/>
    <mergeCell ref="G125:K125"/>
    <mergeCell ref="L125:X125"/>
    <mergeCell ref="Y125:AB125"/>
    <mergeCell ref="AC125:AG125"/>
    <mergeCell ref="AU125:AX125"/>
    <mergeCell ref="AU124:AX124"/>
    <mergeCell ref="A97:AX97"/>
    <mergeCell ref="A101:D101"/>
    <mergeCell ref="E101:P101"/>
    <mergeCell ref="Q101:AB101"/>
    <mergeCell ref="AC101:AN101"/>
    <mergeCell ref="AO101:AX101"/>
    <mergeCell ref="AG109:AH109"/>
    <mergeCell ref="AJ109:AK109"/>
    <mergeCell ref="A104:D104"/>
    <mergeCell ref="G6:AX6"/>
    <mergeCell ref="AQ53:AT53"/>
    <mergeCell ref="AU51:AX51"/>
    <mergeCell ref="Y52:AA52"/>
    <mergeCell ref="AQ49:AT49"/>
    <mergeCell ref="A36:F38"/>
    <mergeCell ref="G36:X36"/>
    <mergeCell ref="Y35:AA35"/>
    <mergeCell ref="AB34:AD34"/>
    <mergeCell ref="Y38:AA38"/>
    <mergeCell ref="AB38:AD38"/>
    <mergeCell ref="AB33:AD33"/>
    <mergeCell ref="A7:F7"/>
    <mergeCell ref="G7:X7"/>
    <mergeCell ref="A8:F8"/>
    <mergeCell ref="A33:F35"/>
    <mergeCell ref="C135:I135"/>
    <mergeCell ref="Y49:AA50"/>
    <mergeCell ref="AD63:AF63"/>
    <mergeCell ref="C63:AC63"/>
    <mergeCell ref="AG64:AX64"/>
    <mergeCell ref="AU44:AX44"/>
    <mergeCell ref="AU49:AX49"/>
    <mergeCell ref="AU123:AX123"/>
    <mergeCell ref="AM44:AP44"/>
    <mergeCell ref="AQ44:AT44"/>
    <mergeCell ref="C79:AC79"/>
    <mergeCell ref="AE44:AH44"/>
    <mergeCell ref="AI44:AL44"/>
    <mergeCell ref="AE49:AH49"/>
    <mergeCell ref="AI49:AL50"/>
    <mergeCell ref="AM49:AP50"/>
    <mergeCell ref="G89:AX89"/>
    <mergeCell ref="G88:AX88"/>
    <mergeCell ref="AD71:AF71"/>
    <mergeCell ref="AQ50:AR50"/>
    <mergeCell ref="G121:AB121"/>
    <mergeCell ref="AD81:AF81"/>
    <mergeCell ref="AC126:AG126"/>
    <mergeCell ref="AH126:AT126"/>
    <mergeCell ref="AI38:AL38"/>
    <mergeCell ref="AQ38:AX38"/>
    <mergeCell ref="AQ36:AX36"/>
    <mergeCell ref="AE37:AH37"/>
    <mergeCell ref="AI37:AL37"/>
    <mergeCell ref="G21:O21"/>
    <mergeCell ref="P21:V21"/>
    <mergeCell ref="W21:AC21"/>
    <mergeCell ref="AD21:AJ21"/>
    <mergeCell ref="AQ33:AT33"/>
    <mergeCell ref="AU33:AX33"/>
    <mergeCell ref="AQ34:AT34"/>
    <mergeCell ref="AQ35:AT35"/>
    <mergeCell ref="AU34:AX34"/>
    <mergeCell ref="AU35:AX35"/>
    <mergeCell ref="P27:X29"/>
    <mergeCell ref="AQ25:AT25"/>
    <mergeCell ref="G25:O26"/>
    <mergeCell ref="Y29:AA29"/>
    <mergeCell ref="AE27:AH27"/>
    <mergeCell ref="AQ26:AR26"/>
    <mergeCell ref="AE28:AH28"/>
    <mergeCell ref="Y36:AA36"/>
    <mergeCell ref="AB36:AD36"/>
    <mergeCell ref="C39:D47"/>
    <mergeCell ref="A39:B61"/>
    <mergeCell ref="N87:AF87"/>
    <mergeCell ref="AO32:AQ32"/>
    <mergeCell ref="AL129:AN129"/>
    <mergeCell ref="G84:H84"/>
    <mergeCell ref="G85:H85"/>
    <mergeCell ref="G86:H86"/>
    <mergeCell ref="G87:H87"/>
    <mergeCell ref="J84:K84"/>
    <mergeCell ref="J85:K85"/>
    <mergeCell ref="J86:K86"/>
    <mergeCell ref="J87:K87"/>
    <mergeCell ref="C83:F83"/>
    <mergeCell ref="G82:M82"/>
    <mergeCell ref="N82:AF82"/>
    <mergeCell ref="C82:F82"/>
    <mergeCell ref="G83:H83"/>
    <mergeCell ref="N84:AF84"/>
    <mergeCell ref="N85:AF85"/>
    <mergeCell ref="N86:AF86"/>
    <mergeCell ref="N83:AF83"/>
    <mergeCell ref="J83:K83"/>
    <mergeCell ref="AM37:AP37"/>
  </mergeCells>
  <phoneticPr fontId="6"/>
  <conditionalFormatting sqref="P14:AQ17">
    <cfRule type="expression" dxfId="133" priority="14085">
      <formula>IF(RIGHT(TEXT(P14,"0.#"),1)=".",FALSE,TRUE)</formula>
    </cfRule>
    <cfRule type="expression" dxfId="132" priority="14086">
      <formula>IF(RIGHT(TEXT(P14,"0.#"),1)=".",TRUE,FALSE)</formula>
    </cfRule>
  </conditionalFormatting>
  <conditionalFormatting sqref="AE27">
    <cfRule type="expression" dxfId="131" priority="14075">
      <formula>IF(RIGHT(TEXT(AE27,"0.#"),1)=".",FALSE,TRUE)</formula>
    </cfRule>
    <cfRule type="expression" dxfId="130" priority="14076">
      <formula>IF(RIGHT(TEXT(AE27,"0.#"),1)=".",TRUE,FALSE)</formula>
    </cfRule>
  </conditionalFormatting>
  <conditionalFormatting sqref="P18:AX18">
    <cfRule type="expression" dxfId="129" priority="13961">
      <formula>IF(RIGHT(TEXT(P18,"0.#"),1)=".",FALSE,TRUE)</formula>
    </cfRule>
    <cfRule type="expression" dxfId="128" priority="13962">
      <formula>IF(RIGHT(TEXT(P18,"0.#"),1)=".",TRUE,FALSE)</formula>
    </cfRule>
  </conditionalFormatting>
  <conditionalFormatting sqref="Y124">
    <cfRule type="expression" dxfId="127" priority="13957">
      <formula>IF(RIGHT(TEXT(Y124,"0.#"),1)=".",FALSE,TRUE)</formula>
    </cfRule>
    <cfRule type="expression" dxfId="126" priority="13958">
      <formula>IF(RIGHT(TEXT(Y124,"0.#"),1)=".",TRUE,FALSE)</formula>
    </cfRule>
  </conditionalFormatting>
  <conditionalFormatting sqref="Y128">
    <cfRule type="expression" dxfId="125" priority="13953">
      <formula>IF(RIGHT(TEXT(Y128,"0.#"),1)=".",FALSE,TRUE)</formula>
    </cfRule>
    <cfRule type="expression" dxfId="124" priority="13954">
      <formula>IF(RIGHT(TEXT(Y128,"0.#"),1)=".",TRUE,FALSE)</formula>
    </cfRule>
  </conditionalFormatting>
  <conditionalFormatting sqref="AR15:AX15 P13:AX13">
    <cfRule type="expression" dxfId="123" priority="13783">
      <formula>IF(RIGHT(TEXT(P13,"0.#"),1)=".",FALSE,TRUE)</formula>
    </cfRule>
    <cfRule type="expression" dxfId="122" priority="13784">
      <formula>IF(RIGHT(TEXT(P13,"0.#"),1)=".",TRUE,FALSE)</formula>
    </cfRule>
  </conditionalFormatting>
  <conditionalFormatting sqref="P19:AJ19">
    <cfRule type="expression" dxfId="121" priority="13781">
      <formula>IF(RIGHT(TEXT(P19,"0.#"),1)=".",FALSE,TRUE)</formula>
    </cfRule>
    <cfRule type="expression" dxfId="120" priority="13782">
      <formula>IF(RIGHT(TEXT(P19,"0.#"),1)=".",TRUE,FALSE)</formula>
    </cfRule>
  </conditionalFormatting>
  <conditionalFormatting sqref="Y125:Y127 Y123">
    <cfRule type="expression" dxfId="119" priority="13759">
      <formula>IF(RIGHT(TEXT(Y123,"0.#"),1)=".",FALSE,TRUE)</formula>
    </cfRule>
    <cfRule type="expression" dxfId="118" priority="13760">
      <formula>IF(RIGHT(TEXT(Y123,"0.#"),1)=".",TRUE,FALSE)</formula>
    </cfRule>
  </conditionalFormatting>
  <conditionalFormatting sqref="AU124">
    <cfRule type="expression" dxfId="117" priority="13757">
      <formula>IF(RIGHT(TEXT(AU124,"0.#"),1)=".",FALSE,TRUE)</formula>
    </cfRule>
    <cfRule type="expression" dxfId="116" priority="13758">
      <formula>IF(RIGHT(TEXT(AU124,"0.#"),1)=".",TRUE,FALSE)</formula>
    </cfRule>
  </conditionalFormatting>
  <conditionalFormatting sqref="AU128">
    <cfRule type="expression" dxfId="115" priority="13755">
      <formula>IF(RIGHT(TEXT(AU128,"0.#"),1)=".",FALSE,TRUE)</formula>
    </cfRule>
    <cfRule type="expression" dxfId="114" priority="13756">
      <formula>IF(RIGHT(TEXT(AU128,"0.#"),1)=".",TRUE,FALSE)</formula>
    </cfRule>
  </conditionalFormatting>
  <conditionalFormatting sqref="AU125:AU127 AU123">
    <cfRule type="expression" dxfId="113" priority="13753">
      <formula>IF(RIGHT(TEXT(AU123,"0.#"),1)=".",FALSE,TRUE)</formula>
    </cfRule>
    <cfRule type="expression" dxfId="112" priority="13754">
      <formula>IF(RIGHT(TEXT(AU123,"0.#"),1)=".",TRUE,FALSE)</formula>
    </cfRule>
  </conditionalFormatting>
  <conditionalFormatting sqref="AM29">
    <cfRule type="expression" dxfId="111" priority="13529">
      <formula>IF(RIGHT(TEXT(AM29,"0.#"),1)=".",FALSE,TRUE)</formula>
    </cfRule>
    <cfRule type="expression" dxfId="110" priority="13530">
      <formula>IF(RIGHT(TEXT(AM29,"0.#"),1)=".",TRUE,FALSE)</formula>
    </cfRule>
  </conditionalFormatting>
  <conditionalFormatting sqref="AE28">
    <cfRule type="expression" dxfId="109" priority="13543">
      <formula>IF(RIGHT(TEXT(AE28,"0.#"),1)=".",FALSE,TRUE)</formula>
    </cfRule>
    <cfRule type="expression" dxfId="108" priority="13544">
      <formula>IF(RIGHT(TEXT(AE28,"0.#"),1)=".",TRUE,FALSE)</formula>
    </cfRule>
  </conditionalFormatting>
  <conditionalFormatting sqref="AE29">
    <cfRule type="expression" dxfId="107" priority="13541">
      <formula>IF(RIGHT(TEXT(AE29,"0.#"),1)=".",FALSE,TRUE)</formula>
    </cfRule>
    <cfRule type="expression" dxfId="106" priority="13542">
      <formula>IF(RIGHT(TEXT(AE29,"0.#"),1)=".",TRUE,FALSE)</formula>
    </cfRule>
  </conditionalFormatting>
  <conditionalFormatting sqref="AI29">
    <cfRule type="expression" dxfId="105" priority="13539">
      <formula>IF(RIGHT(TEXT(AI29,"0.#"),1)=".",FALSE,TRUE)</formula>
    </cfRule>
    <cfRule type="expression" dxfId="104" priority="13540">
      <formula>IF(RIGHT(TEXT(AI29,"0.#"),1)=".",TRUE,FALSE)</formula>
    </cfRule>
  </conditionalFormatting>
  <conditionalFormatting sqref="AI28">
    <cfRule type="expression" dxfId="103" priority="13537">
      <formula>IF(RIGHT(TEXT(AI28,"0.#"),1)=".",FALSE,TRUE)</formula>
    </cfRule>
    <cfRule type="expression" dxfId="102" priority="13538">
      <formula>IF(RIGHT(TEXT(AI28,"0.#"),1)=".",TRUE,FALSE)</formula>
    </cfRule>
  </conditionalFormatting>
  <conditionalFormatting sqref="AI27">
    <cfRule type="expression" dxfId="101" priority="13535">
      <formula>IF(RIGHT(TEXT(AI27,"0.#"),1)=".",FALSE,TRUE)</formula>
    </cfRule>
    <cfRule type="expression" dxfId="100" priority="13536">
      <formula>IF(RIGHT(TEXT(AI27,"0.#"),1)=".",TRUE,FALSE)</formula>
    </cfRule>
  </conditionalFormatting>
  <conditionalFormatting sqref="AM27">
    <cfRule type="expression" dxfId="99" priority="13533">
      <formula>IF(RIGHT(TEXT(AM27,"0.#"),1)=".",FALSE,TRUE)</formula>
    </cfRule>
    <cfRule type="expression" dxfId="98" priority="13534">
      <formula>IF(RIGHT(TEXT(AM27,"0.#"),1)=".",TRUE,FALSE)</formula>
    </cfRule>
  </conditionalFormatting>
  <conditionalFormatting sqref="AM28">
    <cfRule type="expression" dxfId="97" priority="13531">
      <formula>IF(RIGHT(TEXT(AM28,"0.#"),1)=".",FALSE,TRUE)</formula>
    </cfRule>
    <cfRule type="expression" dxfId="96" priority="13532">
      <formula>IF(RIGHT(TEXT(AM28,"0.#"),1)=".",TRUE,FALSE)</formula>
    </cfRule>
  </conditionalFormatting>
  <conditionalFormatting sqref="AQ27:AQ29">
    <cfRule type="expression" dxfId="95" priority="13523">
      <formula>IF(RIGHT(TEXT(AQ27,"0.#"),1)=".",FALSE,TRUE)</formula>
    </cfRule>
    <cfRule type="expression" dxfId="94" priority="13524">
      <formula>IF(RIGHT(TEXT(AQ27,"0.#"),1)=".",TRUE,FALSE)</formula>
    </cfRule>
  </conditionalFormatting>
  <conditionalFormatting sqref="AU27:AU29">
    <cfRule type="expression" dxfId="93" priority="13521">
      <formula>IF(RIGHT(TEXT(AU27,"0.#"),1)=".",FALSE,TRUE)</formula>
    </cfRule>
    <cfRule type="expression" dxfId="92" priority="13522">
      <formula>IF(RIGHT(TEXT(AU27,"0.#"),1)=".",TRUE,FALSE)</formula>
    </cfRule>
  </conditionalFormatting>
  <conditionalFormatting sqref="AQ35">
    <cfRule type="expression" dxfId="91" priority="13295">
      <formula>IF(RIGHT(TEXT(AQ35,"0.#"),1)=".",FALSE,TRUE)</formula>
    </cfRule>
    <cfRule type="expression" dxfId="90" priority="13296">
      <formula>IF(RIGHT(TEXT(AQ35,"0.#"),1)=".",TRUE,FALSE)</formula>
    </cfRule>
  </conditionalFormatting>
  <conditionalFormatting sqref="Y135">
    <cfRule type="expression" dxfId="89" priority="2891">
      <formula>IF(RIGHT(TEXT(Y135,"0.#"),1)=".",FALSE,TRUE)</formula>
    </cfRule>
    <cfRule type="expression" dxfId="88" priority="2892">
      <formula>IF(RIGHT(TEXT(Y135,"0.#"),1)=".",TRUE,FALSE)</formula>
    </cfRule>
  </conditionalFormatting>
  <conditionalFormatting sqref="W23">
    <cfRule type="expression" dxfId="87" priority="2387">
      <formula>IF(RIGHT(TEXT(W23,"0.#"),1)=".",FALSE,TRUE)</formula>
    </cfRule>
    <cfRule type="expression" dxfId="86" priority="2388">
      <formula>IF(RIGHT(TEXT(W23,"0.#"),1)=".",TRUE,FALSE)</formula>
    </cfRule>
  </conditionalFormatting>
  <conditionalFormatting sqref="P23">
    <cfRule type="expression" dxfId="85" priority="2375">
      <formula>IF(RIGHT(TEXT(P23,"0.#"),1)=".",FALSE,TRUE)</formula>
    </cfRule>
    <cfRule type="expression" dxfId="84" priority="2376">
      <formula>IF(RIGHT(TEXT(P23,"0.#"),1)=".",TRUE,FALSE)</formula>
    </cfRule>
  </conditionalFormatting>
  <conditionalFormatting sqref="P24:AC24">
    <cfRule type="expression" dxfId="83" priority="83">
      <formula>IF(RIGHT(TEXT(P24,"0.#"),1)=".",FALSE,TRUE)</formula>
    </cfRule>
    <cfRule type="expression" dxfId="82" priority="84">
      <formula>IF(RIGHT(TEXT(P24,"0.#"),1)=".",TRUE,FALSE)</formula>
    </cfRule>
  </conditionalFormatting>
  <conditionalFormatting sqref="AE34:AE35 AI34:AI35 AM34 AQ34 AU34:AU35">
    <cfRule type="expression" dxfId="81" priority="81">
      <formula>IF(RIGHT(TEXT(AE34,"0.#"),1)=".",FALSE,TRUE)</formula>
    </cfRule>
    <cfRule type="expression" dxfId="80" priority="82">
      <formula>IF(RIGHT(TEXT(AE34,"0.#"),1)=".",TRUE,FALSE)</formula>
    </cfRule>
  </conditionalFormatting>
  <conditionalFormatting sqref="AM35">
    <cfRule type="expression" dxfId="79" priority="79">
      <formula>IF(RIGHT(TEXT(AM35,"0.#"),1)=".",FALSE,TRUE)</formula>
    </cfRule>
    <cfRule type="expression" dxfId="78" priority="80">
      <formula>IF(RIGHT(TEXT(AM35,"0.#"),1)=".",TRUE,FALSE)</formula>
    </cfRule>
  </conditionalFormatting>
  <conditionalFormatting sqref="AQ37">
    <cfRule type="expression" dxfId="77" priority="77">
      <formula>IF(RIGHT(TEXT(AQ37,"0.#"),1)=".",FALSE,TRUE)</formula>
    </cfRule>
    <cfRule type="expression" dxfId="76" priority="78">
      <formula>IF(RIGHT(TEXT(AQ37,"0.#"),1)=".",TRUE,FALSE)</formula>
    </cfRule>
  </conditionalFormatting>
  <conditionalFormatting sqref="AQ38">
    <cfRule type="expression" dxfId="75" priority="75">
      <formula>IF(RIGHT(TEXT(AQ38,"0.#"),1)=".",FALSE,TRUE)</formula>
    </cfRule>
    <cfRule type="expression" dxfId="74" priority="76">
      <formula>IF(RIGHT(TEXT(AQ38,"0.#"),1)=".",TRUE,FALSE)</formula>
    </cfRule>
  </conditionalFormatting>
  <conditionalFormatting sqref="AE37:AE38 AI37:AI38 AM37:AM38">
    <cfRule type="expression" dxfId="73" priority="73">
      <formula>IF(RIGHT(TEXT(AE37,"0.#"),1)=".",FALSE,TRUE)</formula>
    </cfRule>
    <cfRule type="expression" dxfId="72" priority="74">
      <formula>IF(RIGHT(TEXT(AE37,"0.#"),1)=".",TRUE,FALSE)</formula>
    </cfRule>
  </conditionalFormatting>
  <conditionalFormatting sqref="AE43:AE44 AI43:AI44 AM43:AM44 AQ43:AQ44 AU43:AU44">
    <cfRule type="expression" dxfId="71" priority="71">
      <formula>IF(RIGHT(TEXT(AE43,"0.#"),1)=".",FALSE,TRUE)</formula>
    </cfRule>
    <cfRule type="expression" dxfId="70" priority="72">
      <formula>IF(RIGHT(TEXT(AE43,"0.#"),1)=".",TRUE,FALSE)</formula>
    </cfRule>
  </conditionalFormatting>
  <conditionalFormatting sqref="AE51">
    <cfRule type="expression" dxfId="69" priority="69">
      <formula>IF(RIGHT(TEXT(AE51,"0.#"),1)=".",FALSE,TRUE)</formula>
    </cfRule>
    <cfRule type="expression" dxfId="68" priority="70">
      <formula>IF(RIGHT(TEXT(AE51,"0.#"),1)=".",TRUE,FALSE)</formula>
    </cfRule>
  </conditionalFormatting>
  <conditionalFormatting sqref="AM53">
    <cfRule type="expression" dxfId="67" priority="59">
      <formula>IF(RIGHT(TEXT(AM53,"0.#"),1)=".",FALSE,TRUE)</formula>
    </cfRule>
    <cfRule type="expression" dxfId="66" priority="60">
      <formula>IF(RIGHT(TEXT(AM53,"0.#"),1)=".",TRUE,FALSE)</formula>
    </cfRule>
  </conditionalFormatting>
  <conditionalFormatting sqref="AE52">
    <cfRule type="expression" dxfId="65" priority="67">
      <formula>IF(RIGHT(TEXT(AE52,"0.#"),1)=".",FALSE,TRUE)</formula>
    </cfRule>
    <cfRule type="expression" dxfId="64" priority="68">
      <formula>IF(RIGHT(TEXT(AE52,"0.#"),1)=".",TRUE,FALSE)</formula>
    </cfRule>
  </conditionalFormatting>
  <conditionalFormatting sqref="AE53">
    <cfRule type="expression" dxfId="63" priority="65">
      <formula>IF(RIGHT(TEXT(AE53,"0.#"),1)=".",FALSE,TRUE)</formula>
    </cfRule>
    <cfRule type="expression" dxfId="62" priority="66">
      <formula>IF(RIGHT(TEXT(AE53,"0.#"),1)=".",TRUE,FALSE)</formula>
    </cfRule>
  </conditionalFormatting>
  <conditionalFormatting sqref="AM51">
    <cfRule type="expression" dxfId="61" priority="63">
      <formula>IF(RIGHT(TEXT(AM51,"0.#"),1)=".",FALSE,TRUE)</formula>
    </cfRule>
    <cfRule type="expression" dxfId="60" priority="64">
      <formula>IF(RIGHT(TEXT(AM51,"0.#"),1)=".",TRUE,FALSE)</formula>
    </cfRule>
  </conditionalFormatting>
  <conditionalFormatting sqref="AM52">
    <cfRule type="expression" dxfId="59" priority="61">
      <formula>IF(RIGHT(TEXT(AM52,"0.#"),1)=".",FALSE,TRUE)</formula>
    </cfRule>
    <cfRule type="expression" dxfId="58" priority="62">
      <formula>IF(RIGHT(TEXT(AM52,"0.#"),1)=".",TRUE,FALSE)</formula>
    </cfRule>
  </conditionalFormatting>
  <conditionalFormatting sqref="AU51">
    <cfRule type="expression" dxfId="57" priority="57">
      <formula>IF(RIGHT(TEXT(AU51,"0.#"),1)=".",FALSE,TRUE)</formula>
    </cfRule>
    <cfRule type="expression" dxfId="56" priority="58">
      <formula>IF(RIGHT(TEXT(AU51,"0.#"),1)=".",TRUE,FALSE)</formula>
    </cfRule>
  </conditionalFormatting>
  <conditionalFormatting sqref="AU52">
    <cfRule type="expression" dxfId="55" priority="55">
      <formula>IF(RIGHT(TEXT(AU52,"0.#"),1)=".",FALSE,TRUE)</formula>
    </cfRule>
    <cfRule type="expression" dxfId="54" priority="56">
      <formula>IF(RIGHT(TEXT(AU52,"0.#"),1)=".",TRUE,FALSE)</formula>
    </cfRule>
  </conditionalFormatting>
  <conditionalFormatting sqref="AU53">
    <cfRule type="expression" dxfId="53" priority="53">
      <formula>IF(RIGHT(TEXT(AU53,"0.#"),1)=".",FALSE,TRUE)</formula>
    </cfRule>
    <cfRule type="expression" dxfId="52" priority="54">
      <formula>IF(RIGHT(TEXT(AU53,"0.#"),1)=".",TRUE,FALSE)</formula>
    </cfRule>
  </conditionalFormatting>
  <conditionalFormatting sqref="AI53">
    <cfRule type="expression" dxfId="51" priority="47">
      <formula>IF(RIGHT(TEXT(AI53,"0.#"),1)=".",FALSE,TRUE)</formula>
    </cfRule>
    <cfRule type="expression" dxfId="50" priority="48">
      <formula>IF(RIGHT(TEXT(AI53,"0.#"),1)=".",TRUE,FALSE)</formula>
    </cfRule>
  </conditionalFormatting>
  <conditionalFormatting sqref="AI51">
    <cfRule type="expression" dxfId="49" priority="51">
      <formula>IF(RIGHT(TEXT(AI51,"0.#"),1)=".",FALSE,TRUE)</formula>
    </cfRule>
    <cfRule type="expression" dxfId="48" priority="52">
      <formula>IF(RIGHT(TEXT(AI51,"0.#"),1)=".",TRUE,FALSE)</formula>
    </cfRule>
  </conditionalFormatting>
  <conditionalFormatting sqref="AI52">
    <cfRule type="expression" dxfId="47" priority="49">
      <formula>IF(RIGHT(TEXT(AI52,"0.#"),1)=".",FALSE,TRUE)</formula>
    </cfRule>
    <cfRule type="expression" dxfId="46" priority="50">
      <formula>IF(RIGHT(TEXT(AI52,"0.#"),1)=".",TRUE,FALSE)</formula>
    </cfRule>
  </conditionalFormatting>
  <conditionalFormatting sqref="AQ52">
    <cfRule type="expression" dxfId="45" priority="45">
      <formula>IF(RIGHT(TEXT(AQ52,"0.#"),1)=".",FALSE,TRUE)</formula>
    </cfRule>
    <cfRule type="expression" dxfId="44" priority="46">
      <formula>IF(RIGHT(TEXT(AQ52,"0.#"),1)=".",TRUE,FALSE)</formula>
    </cfRule>
  </conditionalFormatting>
  <conditionalFormatting sqref="AQ53">
    <cfRule type="expression" dxfId="43" priority="43">
      <formula>IF(RIGHT(TEXT(AQ53,"0.#"),1)=".",FALSE,TRUE)</formula>
    </cfRule>
    <cfRule type="expression" dxfId="42" priority="44">
      <formula>IF(RIGHT(TEXT(AQ53,"0.#"),1)=".",TRUE,FALSE)</formula>
    </cfRule>
  </conditionalFormatting>
  <conditionalFormatting sqref="AQ51">
    <cfRule type="expression" dxfId="41" priority="41">
      <formula>IF(RIGHT(TEXT(AQ51,"0.#"),1)=".",FALSE,TRUE)</formula>
    </cfRule>
    <cfRule type="expression" dxfId="40" priority="42">
      <formula>IF(RIGHT(TEXT(AQ51,"0.#"),1)=".",TRUE,FALSE)</formula>
    </cfRule>
  </conditionalFormatting>
  <conditionalFormatting sqref="AE56">
    <cfRule type="expression" dxfId="39" priority="39">
      <formula>IF(RIGHT(TEXT(AE56,"0.#"),1)=".",FALSE,TRUE)</formula>
    </cfRule>
    <cfRule type="expression" dxfId="38" priority="40">
      <formula>IF(RIGHT(TEXT(AE56,"0.#"),1)=".",TRUE,FALSE)</formula>
    </cfRule>
  </conditionalFormatting>
  <conditionalFormatting sqref="AM58">
    <cfRule type="expression" dxfId="37" priority="29">
      <formula>IF(RIGHT(TEXT(AM58,"0.#"),1)=".",FALSE,TRUE)</formula>
    </cfRule>
    <cfRule type="expression" dxfId="36" priority="30">
      <formula>IF(RIGHT(TEXT(AM58,"0.#"),1)=".",TRUE,FALSE)</formula>
    </cfRule>
  </conditionalFormatting>
  <conditionalFormatting sqref="AE57">
    <cfRule type="expression" dxfId="35" priority="37">
      <formula>IF(RIGHT(TEXT(AE57,"0.#"),1)=".",FALSE,TRUE)</formula>
    </cfRule>
    <cfRule type="expression" dxfId="34" priority="38">
      <formula>IF(RIGHT(TEXT(AE57,"0.#"),1)=".",TRUE,FALSE)</formula>
    </cfRule>
  </conditionalFormatting>
  <conditionalFormatting sqref="AE58">
    <cfRule type="expression" dxfId="33" priority="35">
      <formula>IF(RIGHT(TEXT(AE58,"0.#"),1)=".",FALSE,TRUE)</formula>
    </cfRule>
    <cfRule type="expression" dxfId="32" priority="36">
      <formula>IF(RIGHT(TEXT(AE58,"0.#"),1)=".",TRUE,FALSE)</formula>
    </cfRule>
  </conditionalFormatting>
  <conditionalFormatting sqref="AM56">
    <cfRule type="expression" dxfId="31" priority="33">
      <formula>IF(RIGHT(TEXT(AM56,"0.#"),1)=".",FALSE,TRUE)</formula>
    </cfRule>
    <cfRule type="expression" dxfId="30" priority="34">
      <formula>IF(RIGHT(TEXT(AM56,"0.#"),1)=".",TRUE,FALSE)</formula>
    </cfRule>
  </conditionalFormatting>
  <conditionalFormatting sqref="AM57">
    <cfRule type="expression" dxfId="29" priority="31">
      <formula>IF(RIGHT(TEXT(AM57,"0.#"),1)=".",FALSE,TRUE)</formula>
    </cfRule>
    <cfRule type="expression" dxfId="28" priority="32">
      <formula>IF(RIGHT(TEXT(AM57,"0.#"),1)=".",TRUE,FALSE)</formula>
    </cfRule>
  </conditionalFormatting>
  <conditionalFormatting sqref="AU56">
    <cfRule type="expression" dxfId="27" priority="27">
      <formula>IF(RIGHT(TEXT(AU56,"0.#"),1)=".",FALSE,TRUE)</formula>
    </cfRule>
    <cfRule type="expression" dxfId="26" priority="28">
      <formula>IF(RIGHT(TEXT(AU56,"0.#"),1)=".",TRUE,FALSE)</formula>
    </cfRule>
  </conditionalFormatting>
  <conditionalFormatting sqref="AU57">
    <cfRule type="expression" dxfId="25" priority="25">
      <formula>IF(RIGHT(TEXT(AU57,"0.#"),1)=".",FALSE,TRUE)</formula>
    </cfRule>
    <cfRule type="expression" dxfId="24" priority="26">
      <formula>IF(RIGHT(TEXT(AU57,"0.#"),1)=".",TRUE,FALSE)</formula>
    </cfRule>
  </conditionalFormatting>
  <conditionalFormatting sqref="AU58">
    <cfRule type="expression" dxfId="23" priority="23">
      <formula>IF(RIGHT(TEXT(AU58,"0.#"),1)=".",FALSE,TRUE)</formula>
    </cfRule>
    <cfRule type="expression" dxfId="22" priority="24">
      <formula>IF(RIGHT(TEXT(AU58,"0.#"),1)=".",TRUE,FALSE)</formula>
    </cfRule>
  </conditionalFormatting>
  <conditionalFormatting sqref="AI58">
    <cfRule type="expression" dxfId="21" priority="17">
      <formula>IF(RIGHT(TEXT(AI58,"0.#"),1)=".",FALSE,TRUE)</formula>
    </cfRule>
    <cfRule type="expression" dxfId="20" priority="18">
      <formula>IF(RIGHT(TEXT(AI58,"0.#"),1)=".",TRUE,FALSE)</formula>
    </cfRule>
  </conditionalFormatting>
  <conditionalFormatting sqref="AI56">
    <cfRule type="expression" dxfId="19" priority="21">
      <formula>IF(RIGHT(TEXT(AI56,"0.#"),1)=".",FALSE,TRUE)</formula>
    </cfRule>
    <cfRule type="expression" dxfId="18" priority="22">
      <formula>IF(RIGHT(TEXT(AI56,"0.#"),1)=".",TRUE,FALSE)</formula>
    </cfRule>
  </conditionalFormatting>
  <conditionalFormatting sqref="AI57">
    <cfRule type="expression" dxfId="17" priority="19">
      <formula>IF(RIGHT(TEXT(AI57,"0.#"),1)=".",FALSE,TRUE)</formula>
    </cfRule>
    <cfRule type="expression" dxfId="16" priority="20">
      <formula>IF(RIGHT(TEXT(AI57,"0.#"),1)=".",TRUE,FALSE)</formula>
    </cfRule>
  </conditionalFormatting>
  <conditionalFormatting sqref="AQ57">
    <cfRule type="expression" dxfId="15" priority="15">
      <formula>IF(RIGHT(TEXT(AQ57,"0.#"),1)=".",FALSE,TRUE)</formula>
    </cfRule>
    <cfRule type="expression" dxfId="14" priority="16">
      <formula>IF(RIGHT(TEXT(AQ57,"0.#"),1)=".",TRUE,FALSE)</formula>
    </cfRule>
  </conditionalFormatting>
  <conditionalFormatting sqref="AQ58">
    <cfRule type="expression" dxfId="13" priority="13">
      <formula>IF(RIGHT(TEXT(AQ58,"0.#"),1)=".",FALSE,TRUE)</formula>
    </cfRule>
    <cfRule type="expression" dxfId="12" priority="14">
      <formula>IF(RIGHT(TEXT(AQ58,"0.#"),1)=".",TRUE,FALSE)</formula>
    </cfRule>
  </conditionalFormatting>
  <conditionalFormatting sqref="AQ56">
    <cfRule type="expression" dxfId="11" priority="11">
      <formula>IF(RIGHT(TEXT(AQ56,"0.#"),1)=".",FALSE,TRUE)</formula>
    </cfRule>
    <cfRule type="expression" dxfId="10" priority="12">
      <formula>IF(RIGHT(TEXT(AQ56,"0.#"),1)=".",TRUE,FALSE)</formula>
    </cfRule>
  </conditionalFormatting>
  <conditionalFormatting sqref="AL139:AO139">
    <cfRule type="expression" dxfId="9" priority="7">
      <formula>IF(AND(AL139&gt;=0, RIGHT(TEXT(AL139,"0.#"),1)&lt;&gt;"."),TRUE,FALSE)</formula>
    </cfRule>
    <cfRule type="expression" dxfId="8" priority="8">
      <formula>IF(AND(AL139&gt;=0, RIGHT(TEXT(AL139,"0.#"),1)="."),TRUE,FALSE)</formula>
    </cfRule>
    <cfRule type="expression" dxfId="7" priority="9">
      <formula>IF(AND(AL139&lt;0, RIGHT(TEXT(AL139,"0.#"),1)&lt;&gt;"."),TRUE,FALSE)</formula>
    </cfRule>
    <cfRule type="expression" dxfId="6" priority="10">
      <formula>IF(AND(AL139&lt;0, RIGHT(TEXT(AL139,"0.#"),1)="."),TRUE,FALSE)</formula>
    </cfRule>
  </conditionalFormatting>
  <conditionalFormatting sqref="Y139">
    <cfRule type="expression" dxfId="5" priority="5">
      <formula>IF(RIGHT(TEXT(Y139,"0.#"),1)=".",FALSE,TRUE)</formula>
    </cfRule>
    <cfRule type="expression" dxfId="4" priority="6">
      <formula>IF(RIGHT(TEXT(Y139,"0.#"),1)=".",TRUE,FALSE)</formula>
    </cfRule>
  </conditionalFormatting>
  <conditionalFormatting sqref="AL135:AO135">
    <cfRule type="expression" dxfId="3" priority="1">
      <formula>IF(AND(AL135&gt;=0, RIGHT(TEXT(AL135,"0.#"),1)&lt;&gt;"."),TRUE,FALSE)</formula>
    </cfRule>
    <cfRule type="expression" dxfId="2" priority="2">
      <formula>IF(AND(AL135&gt;=0, RIGHT(TEXT(AL135,"0.#"),1)="."),TRUE,FALSE)</formula>
    </cfRule>
    <cfRule type="expression" dxfId="1" priority="3">
      <formula>IF(AND(AL135&lt;0, RIGHT(TEXT(AL135,"0.#"),1)&lt;&gt;"."),TRUE,FALSE)</formula>
    </cfRule>
    <cfRule type="expression" dxfId="0" priority="4">
      <formula>IF(AND(AL135&lt;0, RIGHT(TEXT(AL135,"0.#"),1)="."),TRUE,FALSE)</formula>
    </cfRule>
  </conditionalFormatting>
  <dataValidations count="18">
    <dataValidation type="custom" imeMode="disabled" allowBlank="1" showInputMessage="1" showErrorMessage="1" sqref="AY23 AY42:AY44 J83:K87 P13:AX13 AR15:AX15 P14:AQ18 AR18:AX18 P19:AJ19 AQ26:AR26 AU26:AX26 AE27:AX29 AE34:AX35 AE37:AX37 AQ42:AR42 AU42:AX42 AE43:AX44 AY47 AY49 AE50:AF50 AQ50:AR50 AU50:AX50 AE51:AX53 AY54 AE55:AF55 AQ55:AR55 AU55:AX55 AE56:AX58 Y123:AB127 AU123:AX127 Y135:AB135 AL135:AO135 Y139:AB139 AL139:AO139 P23:AC24">
      <formula1>OR(ISNUMBER(J13), J13="-")</formula1>
    </dataValidation>
    <dataValidation type="list" allowBlank="1" showInputMessage="1" showErrorMessage="1" sqref="G83:H87">
      <formula1>T事業番号</formula1>
    </dataValidation>
    <dataValidation type="list" allowBlank="1" showInputMessage="1" showErrorMessage="1" sqref="S5:X5">
      <formula1>T終了年度</formula1>
    </dataValidation>
    <dataValidation type="list" allowBlank="1" showInputMessage="1" showErrorMessage="1" sqref="AR32 AO129">
      <formula1>"　, ☑"</formula1>
    </dataValidation>
    <dataValidation type="list" allowBlank="1" showInputMessage="1" showErrorMessage="1" error="プルダウンリストから選択してください。" sqref="AD64:AF67 AD70:AD81 AE70:AF74 AE76:AF81">
      <formula1>"○,△,×,‐"</formula1>
    </dataValidation>
    <dataValidation type="list" allowBlank="1" showInputMessage="1" showErrorMessage="1" error="プルダウンリストから選択してください。" sqref="AD68:AF69">
      <formula1>"有,無"</formula1>
    </dataValidation>
    <dataValidation type="list" allowBlank="1" showInputMessage="1" showErrorMessage="1" sqref="A95:E95">
      <formula1>T所見を踏まえた改善点</formula1>
    </dataValidation>
    <dataValidation imeMode="disabled" allowBlank="1" showInputMessage="1" showErrorMessage="1" sqref="L83:L87"/>
    <dataValidation type="whole" imeMode="disabled" allowBlank="1" showInputMessage="1" showErrorMessage="1" sqref="M83:M87 AW2:AX2">
      <formula1>0</formula1>
      <formula2>99</formula2>
    </dataValidation>
    <dataValidation type="custom" imeMode="off" allowBlank="1" showInputMessage="1" showErrorMessage="1" sqref="J135:O135 J139:O139">
      <formula1>OR(ISNUMBER(J135), J135="-")</formula1>
    </dataValidation>
    <dataValidation type="custom" imeMode="disabled" allowBlank="1" showInputMessage="1" showErrorMessage="1" sqref="AH135:AK135 AH139:AK139">
      <formula1>OR(AND(MOD(IF(ISNUMBER(AH135), AH135, 0.5),1)=0, 0&lt;=AH135), AH135="-")</formula1>
    </dataValidation>
    <dataValidation type="list" allowBlank="1" showInputMessage="1" showErrorMessage="1" sqref="A93:E9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3:F87">
      <formula1>T省庁</formula1>
    </dataValidation>
    <dataValidation type="whole" imeMode="disabled" allowBlank="1" showInputMessage="1" showErrorMessage="1" sqref="AS2:AU2">
      <formula1>0</formula1>
      <formula2>9999</formula2>
    </dataValidation>
    <dataValidation type="whole" allowBlank="1" showInputMessage="1" showErrorMessage="1" sqref="L108:M109 X108:Y109 AJ108:AK109 AU108:AV109">
      <formula1>0</formula1>
      <formula2>9999</formula2>
    </dataValidation>
    <dataValidation type="whole" allowBlank="1" showInputMessage="1" showErrorMessage="1" sqref="O108:P109 AA108:AB109 AM108:AN109 AX108:AX109">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38" max="49" man="1"/>
    <brk id="80" max="49" man="1"/>
    <brk id="97"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入力規則等!$W$2:$W$23</xm:f>
          </x14:formula1>
          <xm:sqref>AO109 E108:G109 Q108:S109 AC108:AE109 AO108:AP108</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J48:T48</xm:sqref>
        </x14:dataValidation>
        <x14:dataValidation type="list" allowBlank="1" showInputMessage="1" showErrorMessage="1">
          <x14:formula1>
            <xm:f>入力規則等!$AG$2:$AG$13</xm:f>
          </x14:formula1>
          <xm:sqref>AC135:AG135 AC139:AG139</xm:sqref>
        </x14:dataValidation>
        <x14:dataValidation type="list" allowBlank="1" showInputMessage="1" showErrorMessage="1">
          <x14:formula1>
            <xm:f>入力規則等!$U$37:$U$39</xm:f>
          </x14:formula1>
          <xm:sqref>I108:J108 U108:V108 AG108:AH108 AR108:AS108</xm:sqref>
        </x14:dataValidation>
        <x14:dataValidation type="list" allowBlank="1" showInputMessage="1" showErrorMessage="1">
          <x14:formula1>
            <xm:f>入力規則等!$U$7:$U$9</xm:f>
          </x14:formula1>
          <xm:sqref>I109:J109 U109:V109 AG109:AH109 AR109:AS109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78</v>
      </c>
      <c r="B1" s="25" t="s">
        <v>79</v>
      </c>
      <c r="F1" s="26" t="s">
        <v>4</v>
      </c>
      <c r="G1" s="26" t="s">
        <v>68</v>
      </c>
      <c r="K1" s="27" t="s">
        <v>97</v>
      </c>
      <c r="L1" s="25" t="s">
        <v>79</v>
      </c>
      <c r="O1" s="13"/>
      <c r="P1" s="26" t="s">
        <v>5</v>
      </c>
      <c r="Q1" s="26" t="s">
        <v>68</v>
      </c>
      <c r="T1" s="13"/>
      <c r="U1" s="29" t="s">
        <v>162</v>
      </c>
      <c r="W1" s="29" t="s">
        <v>161</v>
      </c>
      <c r="Y1" s="29" t="s">
        <v>76</v>
      </c>
      <c r="Z1" s="29" t="s">
        <v>415</v>
      </c>
      <c r="AA1" s="29" t="s">
        <v>77</v>
      </c>
      <c r="AB1" s="29" t="s">
        <v>416</v>
      </c>
      <c r="AC1" s="29" t="s">
        <v>32</v>
      </c>
      <c r="AD1" s="28"/>
      <c r="AE1" s="29" t="s">
        <v>44</v>
      </c>
      <c r="AF1" s="30"/>
      <c r="AG1" s="38" t="s">
        <v>182</v>
      </c>
      <c r="AI1" s="38" t="s">
        <v>188</v>
      </c>
      <c r="AK1" s="38" t="s">
        <v>192</v>
      </c>
      <c r="AM1" s="58"/>
      <c r="AN1" s="58"/>
      <c r="AP1" s="28" t="s">
        <v>236</v>
      </c>
    </row>
    <row r="2" spans="1:42" ht="13.5" customHeight="1" x14ac:dyDescent="0.2">
      <c r="A2" s="14" t="s">
        <v>80</v>
      </c>
      <c r="B2" s="15"/>
      <c r="C2" s="13" t="str">
        <f>IF(B2="","",A2)</f>
        <v/>
      </c>
      <c r="D2" s="13" t="str">
        <f>IF(C2="","",IF(D1&lt;&gt;"",CONCATENATE(D1,"、",C2),C2))</f>
        <v/>
      </c>
      <c r="F2" s="12" t="s">
        <v>67</v>
      </c>
      <c r="G2" s="17" t="s">
        <v>583</v>
      </c>
      <c r="H2" s="13" t="str">
        <f>IF(G2="","",F2)</f>
        <v>一般会計</v>
      </c>
      <c r="I2" s="13" t="str">
        <f>IF(H2="","",IF(I1&lt;&gt;"",CONCATENATE(I1,"、",H2),H2))</f>
        <v>一般会計</v>
      </c>
      <c r="K2" s="14" t="s">
        <v>98</v>
      </c>
      <c r="L2" s="15"/>
      <c r="M2" s="13" t="str">
        <f>IF(L2="","",K2)</f>
        <v/>
      </c>
      <c r="N2" s="13" t="str">
        <f>IF(M2="","",IF(N1&lt;&gt;"",CONCATENATE(N1,"、",M2),M2))</f>
        <v/>
      </c>
      <c r="O2" s="13"/>
      <c r="P2" s="12" t="s">
        <v>69</v>
      </c>
      <c r="Q2" s="17"/>
      <c r="R2" s="13" t="str">
        <f>IF(Q2="","",P2)</f>
        <v/>
      </c>
      <c r="S2" s="13" t="str">
        <f>IF(R2="","",IF(S1&lt;&gt;"",CONCATENATE(S1,"、",R2),R2))</f>
        <v/>
      </c>
      <c r="T2" s="13"/>
      <c r="U2" s="75">
        <v>20</v>
      </c>
      <c r="W2" s="32" t="s">
        <v>167</v>
      </c>
      <c r="Y2" s="32" t="s">
        <v>63</v>
      </c>
      <c r="Z2" s="32" t="s">
        <v>63</v>
      </c>
      <c r="AA2" s="68" t="s">
        <v>280</v>
      </c>
      <c r="AB2" s="68" t="s">
        <v>510</v>
      </c>
      <c r="AC2" s="69" t="s">
        <v>130</v>
      </c>
      <c r="AD2" s="28"/>
      <c r="AE2" s="34" t="s">
        <v>163</v>
      </c>
      <c r="AF2" s="30"/>
      <c r="AG2" s="39" t="s">
        <v>245</v>
      </c>
      <c r="AI2" s="38" t="s">
        <v>276</v>
      </c>
      <c r="AK2" s="38" t="s">
        <v>193</v>
      </c>
      <c r="AM2" s="58"/>
      <c r="AN2" s="58"/>
      <c r="AP2" s="39" t="s">
        <v>245</v>
      </c>
    </row>
    <row r="3" spans="1:42" ht="13.5" customHeight="1" x14ac:dyDescent="0.2">
      <c r="A3" s="14" t="s">
        <v>81</v>
      </c>
      <c r="B3" s="15"/>
      <c r="C3" s="13" t="str">
        <f t="shared" ref="C3:C11" si="0">IF(B3="","",A3)</f>
        <v/>
      </c>
      <c r="D3" s="13" t="str">
        <f>IF(C3="",D2,IF(D2&lt;&gt;"",CONCATENATE(D2,"、",C3),C3))</f>
        <v/>
      </c>
      <c r="F3" s="18" t="s">
        <v>107</v>
      </c>
      <c r="G3" s="17"/>
      <c r="H3" s="13" t="str">
        <f t="shared" ref="H3:H37" si="1">IF(G3="","",F3)</f>
        <v/>
      </c>
      <c r="I3" s="13" t="str">
        <f>IF(H3="",I2,IF(I2&lt;&gt;"",CONCATENATE(I2,"、",H3),H3))</f>
        <v>一般会計</v>
      </c>
      <c r="K3" s="14" t="s">
        <v>99</v>
      </c>
      <c r="L3" s="15"/>
      <c r="M3" s="13" t="str">
        <f t="shared" ref="M3:M11" si="2">IF(L3="","",K3)</f>
        <v/>
      </c>
      <c r="N3" s="13" t="str">
        <f>IF(M3="",N2,IF(N2&lt;&gt;"",CONCATENATE(N2,"、",M3),M3))</f>
        <v/>
      </c>
      <c r="O3" s="13"/>
      <c r="P3" s="12" t="s">
        <v>70</v>
      </c>
      <c r="Q3" s="17" t="s">
        <v>583</v>
      </c>
      <c r="R3" s="13" t="str">
        <f t="shared" ref="R3:R8" si="3">IF(Q3="","",P3)</f>
        <v>委託・請負</v>
      </c>
      <c r="S3" s="13" t="str">
        <f t="shared" ref="S3:S8" si="4">IF(R3="",S2,IF(S2&lt;&gt;"",CONCATENATE(S2,"、",R3),R3))</f>
        <v>委託・請負</v>
      </c>
      <c r="T3" s="13"/>
      <c r="U3" s="32" t="s">
        <v>542</v>
      </c>
      <c r="W3" s="32" t="s">
        <v>142</v>
      </c>
      <c r="Y3" s="32" t="s">
        <v>64</v>
      </c>
      <c r="Z3" s="32" t="s">
        <v>417</v>
      </c>
      <c r="AA3" s="68" t="s">
        <v>380</v>
      </c>
      <c r="AB3" s="68" t="s">
        <v>511</v>
      </c>
      <c r="AC3" s="69" t="s">
        <v>131</v>
      </c>
      <c r="AD3" s="28"/>
      <c r="AE3" s="34" t="s">
        <v>164</v>
      </c>
      <c r="AF3" s="30"/>
      <c r="AG3" s="39" t="s">
        <v>246</v>
      </c>
      <c r="AI3" s="38" t="s">
        <v>187</v>
      </c>
      <c r="AK3" s="38" t="str">
        <f>CHAR(CODE(AK2)+1)</f>
        <v>B</v>
      </c>
      <c r="AM3" s="58"/>
      <c r="AN3" s="58"/>
      <c r="AP3" s="39" t="s">
        <v>246</v>
      </c>
    </row>
    <row r="4" spans="1:42" ht="13.5" customHeight="1" x14ac:dyDescent="0.2">
      <c r="A4" s="14" t="s">
        <v>82</v>
      </c>
      <c r="B4" s="15"/>
      <c r="C4" s="13" t="str">
        <f t="shared" si="0"/>
        <v/>
      </c>
      <c r="D4" s="13" t="str">
        <f>IF(C4="",D3,IF(D3&lt;&gt;"",CONCATENATE(D3,"、",C4),C4))</f>
        <v/>
      </c>
      <c r="F4" s="18" t="s">
        <v>108</v>
      </c>
      <c r="G4" s="17"/>
      <c r="H4" s="13" t="str">
        <f t="shared" si="1"/>
        <v/>
      </c>
      <c r="I4" s="13" t="str">
        <f t="shared" ref="I4:I37" si="5">IF(H4="",I3,IF(I3&lt;&gt;"",CONCATENATE(I3,"、",H4),H4))</f>
        <v>一般会計</v>
      </c>
      <c r="K4" s="14" t="s">
        <v>100</v>
      </c>
      <c r="L4" s="15"/>
      <c r="M4" s="13" t="str">
        <f t="shared" si="2"/>
        <v/>
      </c>
      <c r="N4" s="13" t="str">
        <f t="shared" ref="N4:N11" si="6">IF(M4="",N3,IF(N3&lt;&gt;"",CONCATENATE(N3,"、",M4),M4))</f>
        <v/>
      </c>
      <c r="O4" s="13"/>
      <c r="P4" s="12" t="s">
        <v>71</v>
      </c>
      <c r="Q4" s="17"/>
      <c r="R4" s="13" t="str">
        <f t="shared" si="3"/>
        <v/>
      </c>
      <c r="S4" s="13" t="str">
        <f t="shared" si="4"/>
        <v>委託・請負</v>
      </c>
      <c r="T4" s="13"/>
      <c r="U4" s="32" t="s">
        <v>543</v>
      </c>
      <c r="W4" s="32" t="s">
        <v>143</v>
      </c>
      <c r="Y4" s="32" t="s">
        <v>287</v>
      </c>
      <c r="Z4" s="32" t="s">
        <v>418</v>
      </c>
      <c r="AA4" s="68" t="s">
        <v>381</v>
      </c>
      <c r="AB4" s="68" t="s">
        <v>512</v>
      </c>
      <c r="AC4" s="68" t="s">
        <v>132</v>
      </c>
      <c r="AD4" s="28"/>
      <c r="AE4" s="34" t="s">
        <v>165</v>
      </c>
      <c r="AF4" s="30"/>
      <c r="AG4" s="39" t="s">
        <v>247</v>
      </c>
      <c r="AI4" s="38" t="s">
        <v>189</v>
      </c>
      <c r="AK4" s="38" t="str">
        <f t="shared" ref="AK4:AK49" si="7">CHAR(CODE(AK3)+1)</f>
        <v>C</v>
      </c>
      <c r="AM4" s="58"/>
      <c r="AN4" s="58"/>
      <c r="AP4" s="39" t="s">
        <v>247</v>
      </c>
    </row>
    <row r="5" spans="1:42" ht="13.5" customHeight="1" x14ac:dyDescent="0.2">
      <c r="A5" s="14" t="s">
        <v>83</v>
      </c>
      <c r="B5" s="15"/>
      <c r="C5" s="13" t="str">
        <f t="shared" si="0"/>
        <v/>
      </c>
      <c r="D5" s="13" t="str">
        <f>IF(C5="",D4,IF(D4&lt;&gt;"",CONCATENATE(D4,"、",C5),C5))</f>
        <v/>
      </c>
      <c r="F5" s="18" t="s">
        <v>109</v>
      </c>
      <c r="G5" s="17"/>
      <c r="H5" s="13" t="str">
        <f t="shared" si="1"/>
        <v/>
      </c>
      <c r="I5" s="13" t="str">
        <f t="shared" si="5"/>
        <v>一般会計</v>
      </c>
      <c r="K5" s="14" t="s">
        <v>101</v>
      </c>
      <c r="L5" s="15"/>
      <c r="M5" s="13" t="str">
        <f t="shared" si="2"/>
        <v/>
      </c>
      <c r="N5" s="13" t="str">
        <f t="shared" si="6"/>
        <v/>
      </c>
      <c r="O5" s="13"/>
      <c r="P5" s="12" t="s">
        <v>72</v>
      </c>
      <c r="Q5" s="17"/>
      <c r="R5" s="13" t="str">
        <f t="shared" si="3"/>
        <v/>
      </c>
      <c r="S5" s="13" t="str">
        <f t="shared" si="4"/>
        <v>委託・請負</v>
      </c>
      <c r="T5" s="13"/>
      <c r="W5" s="32" t="s">
        <v>567</v>
      </c>
      <c r="Y5" s="32" t="s">
        <v>288</v>
      </c>
      <c r="Z5" s="32" t="s">
        <v>419</v>
      </c>
      <c r="AA5" s="68" t="s">
        <v>382</v>
      </c>
      <c r="AB5" s="68" t="s">
        <v>513</v>
      </c>
      <c r="AC5" s="68" t="s">
        <v>166</v>
      </c>
      <c r="AD5" s="31"/>
      <c r="AE5" s="34" t="s">
        <v>257</v>
      </c>
      <c r="AF5" s="30"/>
      <c r="AG5" s="39" t="s">
        <v>248</v>
      </c>
      <c r="AI5" s="38" t="s">
        <v>284</v>
      </c>
      <c r="AK5" s="38" t="str">
        <f t="shared" si="7"/>
        <v>D</v>
      </c>
      <c r="AP5" s="39" t="s">
        <v>248</v>
      </c>
    </row>
    <row r="6" spans="1:42" ht="13.5" customHeight="1" x14ac:dyDescent="0.2">
      <c r="A6" s="14" t="s">
        <v>84</v>
      </c>
      <c r="B6" s="15"/>
      <c r="C6" s="13" t="str">
        <f t="shared" si="0"/>
        <v/>
      </c>
      <c r="D6" s="13" t="str">
        <f t="shared" ref="D6:D21" si="8">IF(C6="",D5,IF(D5&lt;&gt;"",CONCATENATE(D5,"、",C6),C6))</f>
        <v/>
      </c>
      <c r="F6" s="18" t="s">
        <v>110</v>
      </c>
      <c r="G6" s="17"/>
      <c r="H6" s="13" t="str">
        <f t="shared" si="1"/>
        <v/>
      </c>
      <c r="I6" s="13" t="str">
        <f t="shared" si="5"/>
        <v>一般会計</v>
      </c>
      <c r="K6" s="14" t="s">
        <v>102</v>
      </c>
      <c r="L6" s="15"/>
      <c r="M6" s="13" t="str">
        <f t="shared" si="2"/>
        <v/>
      </c>
      <c r="N6" s="13" t="str">
        <f t="shared" si="6"/>
        <v/>
      </c>
      <c r="O6" s="13"/>
      <c r="P6" s="12" t="s">
        <v>73</v>
      </c>
      <c r="Q6" s="17"/>
      <c r="R6" s="13" t="str">
        <f t="shared" si="3"/>
        <v/>
      </c>
      <c r="S6" s="13" t="str">
        <f t="shared" si="4"/>
        <v>委託・請負</v>
      </c>
      <c r="T6" s="13"/>
      <c r="U6" s="32" t="s">
        <v>259</v>
      </c>
      <c r="W6" s="32" t="s">
        <v>144</v>
      </c>
      <c r="Y6" s="32" t="s">
        <v>289</v>
      </c>
      <c r="Z6" s="32" t="s">
        <v>420</v>
      </c>
      <c r="AA6" s="68" t="s">
        <v>383</v>
      </c>
      <c r="AB6" s="68" t="s">
        <v>514</v>
      </c>
      <c r="AC6" s="68" t="s">
        <v>133</v>
      </c>
      <c r="AD6" s="31"/>
      <c r="AE6" s="34" t="s">
        <v>255</v>
      </c>
      <c r="AF6" s="30"/>
      <c r="AG6" s="39" t="s">
        <v>249</v>
      </c>
      <c r="AI6" s="38" t="s">
        <v>285</v>
      </c>
      <c r="AK6" s="38" t="str">
        <f>CHAR(CODE(AK5)+1)</f>
        <v>E</v>
      </c>
      <c r="AP6" s="39" t="s">
        <v>249</v>
      </c>
    </row>
    <row r="7" spans="1:42" ht="13.5" customHeight="1" x14ac:dyDescent="0.2">
      <c r="A7" s="14" t="s">
        <v>85</v>
      </c>
      <c r="B7" s="15"/>
      <c r="C7" s="13" t="str">
        <f t="shared" si="0"/>
        <v/>
      </c>
      <c r="D7" s="13" t="str">
        <f t="shared" si="8"/>
        <v/>
      </c>
      <c r="F7" s="18" t="s">
        <v>201</v>
      </c>
      <c r="G7" s="17"/>
      <c r="H7" s="13" t="str">
        <f t="shared" si="1"/>
        <v/>
      </c>
      <c r="I7" s="13" t="str">
        <f t="shared" si="5"/>
        <v>一般会計</v>
      </c>
      <c r="K7" s="14" t="s">
        <v>103</v>
      </c>
      <c r="L7" s="15"/>
      <c r="M7" s="13" t="str">
        <f t="shared" si="2"/>
        <v/>
      </c>
      <c r="N7" s="13" t="str">
        <f t="shared" si="6"/>
        <v/>
      </c>
      <c r="O7" s="13"/>
      <c r="P7" s="12" t="s">
        <v>74</v>
      </c>
      <c r="Q7" s="17"/>
      <c r="R7" s="13" t="str">
        <f t="shared" si="3"/>
        <v/>
      </c>
      <c r="S7" s="13" t="str">
        <f t="shared" si="4"/>
        <v>委託・請負</v>
      </c>
      <c r="T7" s="13"/>
      <c r="U7" s="32"/>
      <c r="W7" s="32" t="s">
        <v>145</v>
      </c>
      <c r="Y7" s="32" t="s">
        <v>290</v>
      </c>
      <c r="Z7" s="32" t="s">
        <v>421</v>
      </c>
      <c r="AA7" s="68" t="s">
        <v>384</v>
      </c>
      <c r="AB7" s="68" t="s">
        <v>515</v>
      </c>
      <c r="AC7" s="31"/>
      <c r="AD7" s="31"/>
      <c r="AE7" s="32" t="s">
        <v>133</v>
      </c>
      <c r="AF7" s="30"/>
      <c r="AG7" s="39" t="s">
        <v>250</v>
      </c>
      <c r="AH7" s="61"/>
      <c r="AI7" s="39" t="s">
        <v>272</v>
      </c>
      <c r="AK7" s="38" t="str">
        <f>CHAR(CODE(AK6)+1)</f>
        <v>F</v>
      </c>
      <c r="AP7" s="39" t="s">
        <v>250</v>
      </c>
    </row>
    <row r="8" spans="1:42" ht="13.5" customHeight="1" x14ac:dyDescent="0.2">
      <c r="A8" s="14" t="s">
        <v>86</v>
      </c>
      <c r="B8" s="15"/>
      <c r="C8" s="13" t="str">
        <f t="shared" si="0"/>
        <v/>
      </c>
      <c r="D8" s="13" t="str">
        <f t="shared" si="8"/>
        <v/>
      </c>
      <c r="F8" s="18" t="s">
        <v>111</v>
      </c>
      <c r="G8" s="17"/>
      <c r="H8" s="13" t="str">
        <f t="shared" si="1"/>
        <v/>
      </c>
      <c r="I8" s="13" t="str">
        <f t="shared" si="5"/>
        <v>一般会計</v>
      </c>
      <c r="K8" s="14" t="s">
        <v>104</v>
      </c>
      <c r="L8" s="15"/>
      <c r="M8" s="13" t="str">
        <f t="shared" si="2"/>
        <v/>
      </c>
      <c r="N8" s="13" t="str">
        <f t="shared" si="6"/>
        <v/>
      </c>
      <c r="O8" s="13"/>
      <c r="P8" s="12" t="s">
        <v>75</v>
      </c>
      <c r="Q8" s="17"/>
      <c r="R8" s="13" t="str">
        <f t="shared" si="3"/>
        <v/>
      </c>
      <c r="S8" s="13" t="str">
        <f t="shared" si="4"/>
        <v>委託・請負</v>
      </c>
      <c r="T8" s="13"/>
      <c r="U8" s="32" t="s">
        <v>282</v>
      </c>
      <c r="W8" s="32" t="s">
        <v>146</v>
      </c>
      <c r="Y8" s="32" t="s">
        <v>291</v>
      </c>
      <c r="Z8" s="32" t="s">
        <v>422</v>
      </c>
      <c r="AA8" s="68" t="s">
        <v>385</v>
      </c>
      <c r="AB8" s="68" t="s">
        <v>516</v>
      </c>
      <c r="AC8" s="31"/>
      <c r="AD8" s="31"/>
      <c r="AE8" s="31"/>
      <c r="AF8" s="30"/>
      <c r="AG8" s="39" t="s">
        <v>251</v>
      </c>
      <c r="AI8" s="38" t="s">
        <v>273</v>
      </c>
      <c r="AK8" s="38" t="str">
        <f t="shared" si="7"/>
        <v>G</v>
      </c>
      <c r="AP8" s="39" t="s">
        <v>251</v>
      </c>
    </row>
    <row r="9" spans="1:42" ht="13.5" customHeight="1" x14ac:dyDescent="0.2">
      <c r="A9" s="14" t="s">
        <v>87</v>
      </c>
      <c r="B9" s="15"/>
      <c r="C9" s="13" t="str">
        <f t="shared" si="0"/>
        <v/>
      </c>
      <c r="D9" s="13" t="str">
        <f t="shared" si="8"/>
        <v/>
      </c>
      <c r="F9" s="18" t="s">
        <v>202</v>
      </c>
      <c r="G9" s="17"/>
      <c r="H9" s="13" t="str">
        <f t="shared" si="1"/>
        <v/>
      </c>
      <c r="I9" s="13" t="str">
        <f t="shared" si="5"/>
        <v>一般会計</v>
      </c>
      <c r="K9" s="14" t="s">
        <v>105</v>
      </c>
      <c r="L9" s="15"/>
      <c r="M9" s="13" t="str">
        <f t="shared" si="2"/>
        <v/>
      </c>
      <c r="N9" s="13" t="str">
        <f t="shared" si="6"/>
        <v/>
      </c>
      <c r="O9" s="13"/>
      <c r="P9" s="13"/>
      <c r="Q9" s="19"/>
      <c r="T9" s="13"/>
      <c r="U9" s="32" t="s">
        <v>283</v>
      </c>
      <c r="W9" s="32" t="s">
        <v>147</v>
      </c>
      <c r="Y9" s="32" t="s">
        <v>292</v>
      </c>
      <c r="Z9" s="32" t="s">
        <v>423</v>
      </c>
      <c r="AA9" s="68" t="s">
        <v>386</v>
      </c>
      <c r="AB9" s="68" t="s">
        <v>517</v>
      </c>
      <c r="AC9" s="31"/>
      <c r="AD9" s="31"/>
      <c r="AE9" s="31"/>
      <c r="AF9" s="30"/>
      <c r="AG9" s="39" t="s">
        <v>252</v>
      </c>
      <c r="AI9" s="57"/>
      <c r="AK9" s="38" t="str">
        <f t="shared" si="7"/>
        <v>H</v>
      </c>
      <c r="AP9" s="39" t="s">
        <v>252</v>
      </c>
    </row>
    <row r="10" spans="1:42" ht="13.5" customHeight="1" x14ac:dyDescent="0.2">
      <c r="A10" s="14" t="s">
        <v>219</v>
      </c>
      <c r="B10" s="15"/>
      <c r="C10" s="13" t="str">
        <f t="shared" si="0"/>
        <v/>
      </c>
      <c r="D10" s="13" t="str">
        <f t="shared" si="8"/>
        <v/>
      </c>
      <c r="F10" s="18" t="s">
        <v>112</v>
      </c>
      <c r="G10" s="17"/>
      <c r="H10" s="13" t="str">
        <f t="shared" si="1"/>
        <v/>
      </c>
      <c r="I10" s="13" t="str">
        <f t="shared" si="5"/>
        <v>一般会計</v>
      </c>
      <c r="K10" s="14" t="s">
        <v>220</v>
      </c>
      <c r="L10" s="15"/>
      <c r="M10" s="13" t="str">
        <f t="shared" si="2"/>
        <v/>
      </c>
      <c r="N10" s="13" t="str">
        <f t="shared" si="6"/>
        <v/>
      </c>
      <c r="O10" s="13"/>
      <c r="P10" s="13" t="str">
        <f>S8</f>
        <v>委託・請負</v>
      </c>
      <c r="Q10" s="19"/>
      <c r="T10" s="13"/>
      <c r="W10" s="32" t="s">
        <v>148</v>
      </c>
      <c r="Y10" s="32" t="s">
        <v>293</v>
      </c>
      <c r="Z10" s="32" t="s">
        <v>424</v>
      </c>
      <c r="AA10" s="68" t="s">
        <v>387</v>
      </c>
      <c r="AB10" s="68" t="s">
        <v>518</v>
      </c>
      <c r="AC10" s="31"/>
      <c r="AD10" s="31"/>
      <c r="AE10" s="31"/>
      <c r="AF10" s="30"/>
      <c r="AG10" s="39" t="s">
        <v>240</v>
      </c>
      <c r="AK10" s="38" t="str">
        <f t="shared" si="7"/>
        <v>I</v>
      </c>
      <c r="AP10" s="38" t="s">
        <v>237</v>
      </c>
    </row>
    <row r="11" spans="1:42" ht="13.5" customHeight="1" x14ac:dyDescent="0.2">
      <c r="A11" s="14" t="s">
        <v>88</v>
      </c>
      <c r="B11" s="15"/>
      <c r="C11" s="13" t="str">
        <f t="shared" si="0"/>
        <v/>
      </c>
      <c r="D11" s="13" t="str">
        <f t="shared" si="8"/>
        <v/>
      </c>
      <c r="F11" s="18" t="s">
        <v>113</v>
      </c>
      <c r="G11" s="17"/>
      <c r="H11" s="13" t="str">
        <f t="shared" si="1"/>
        <v/>
      </c>
      <c r="I11" s="13" t="str">
        <f t="shared" si="5"/>
        <v>一般会計</v>
      </c>
      <c r="K11" s="14" t="s">
        <v>106</v>
      </c>
      <c r="L11" s="15" t="s">
        <v>583</v>
      </c>
      <c r="M11" s="13" t="str">
        <f t="shared" si="2"/>
        <v>その他の事項経費</v>
      </c>
      <c r="N11" s="13" t="str">
        <f t="shared" si="6"/>
        <v>その他の事項経費</v>
      </c>
      <c r="O11" s="13"/>
      <c r="P11" s="13"/>
      <c r="Q11" s="19"/>
      <c r="T11" s="13"/>
      <c r="W11" s="32" t="s">
        <v>149</v>
      </c>
      <c r="Y11" s="32" t="s">
        <v>294</v>
      </c>
      <c r="Z11" s="32" t="s">
        <v>425</v>
      </c>
      <c r="AA11" s="68" t="s">
        <v>388</v>
      </c>
      <c r="AB11" s="68" t="s">
        <v>519</v>
      </c>
      <c r="AC11" s="31"/>
      <c r="AD11" s="31"/>
      <c r="AE11" s="31"/>
      <c r="AF11" s="30"/>
      <c r="AG11" s="38" t="s">
        <v>243</v>
      </c>
      <c r="AK11" s="38" t="str">
        <f t="shared" si="7"/>
        <v>J</v>
      </c>
    </row>
    <row r="12" spans="1:42" ht="13.5" customHeight="1" x14ac:dyDescent="0.2">
      <c r="A12" s="14" t="s">
        <v>89</v>
      </c>
      <c r="B12" s="15"/>
      <c r="C12" s="13" t="str">
        <f t="shared" ref="C12:C24" si="9">IF(B12="","",A12)</f>
        <v/>
      </c>
      <c r="D12" s="13" t="str">
        <f t="shared" si="8"/>
        <v/>
      </c>
      <c r="F12" s="18" t="s">
        <v>114</v>
      </c>
      <c r="G12" s="17"/>
      <c r="H12" s="13" t="str">
        <f t="shared" si="1"/>
        <v/>
      </c>
      <c r="I12" s="13" t="str">
        <f t="shared" si="5"/>
        <v>一般会計</v>
      </c>
      <c r="K12" s="13"/>
      <c r="L12" s="13"/>
      <c r="O12" s="13"/>
      <c r="P12" s="13"/>
      <c r="Q12" s="19"/>
      <c r="T12" s="13"/>
      <c r="U12" s="29" t="s">
        <v>544</v>
      </c>
      <c r="W12" s="32" t="s">
        <v>150</v>
      </c>
      <c r="Y12" s="32" t="s">
        <v>295</v>
      </c>
      <c r="Z12" s="32" t="s">
        <v>426</v>
      </c>
      <c r="AA12" s="68" t="s">
        <v>389</v>
      </c>
      <c r="AB12" s="68" t="s">
        <v>520</v>
      </c>
      <c r="AC12" s="31"/>
      <c r="AD12" s="31"/>
      <c r="AE12" s="31"/>
      <c r="AF12" s="30"/>
      <c r="AG12" s="38" t="s">
        <v>241</v>
      </c>
      <c r="AK12" s="38" t="str">
        <f t="shared" si="7"/>
        <v>K</v>
      </c>
    </row>
    <row r="13" spans="1:42" ht="13.5" customHeight="1" x14ac:dyDescent="0.2">
      <c r="A13" s="14" t="s">
        <v>90</v>
      </c>
      <c r="B13" s="15"/>
      <c r="C13" s="13" t="str">
        <f t="shared" si="9"/>
        <v/>
      </c>
      <c r="D13" s="13" t="str">
        <f t="shared" si="8"/>
        <v/>
      </c>
      <c r="F13" s="18" t="s">
        <v>115</v>
      </c>
      <c r="G13" s="17"/>
      <c r="H13" s="13" t="str">
        <f t="shared" si="1"/>
        <v/>
      </c>
      <c r="I13" s="13" t="str">
        <f t="shared" si="5"/>
        <v>一般会計</v>
      </c>
      <c r="K13" s="13" t="str">
        <f>N11</f>
        <v>その他の事項経費</v>
      </c>
      <c r="L13" s="13"/>
      <c r="O13" s="13"/>
      <c r="P13" s="13"/>
      <c r="Q13" s="19"/>
      <c r="T13" s="13"/>
      <c r="U13" s="32" t="s">
        <v>167</v>
      </c>
      <c r="W13" s="32" t="s">
        <v>151</v>
      </c>
      <c r="Y13" s="32" t="s">
        <v>296</v>
      </c>
      <c r="Z13" s="32" t="s">
        <v>427</v>
      </c>
      <c r="AA13" s="68" t="s">
        <v>390</v>
      </c>
      <c r="AB13" s="68" t="s">
        <v>521</v>
      </c>
      <c r="AC13" s="31"/>
      <c r="AD13" s="31"/>
      <c r="AE13" s="31"/>
      <c r="AF13" s="30"/>
      <c r="AG13" s="38" t="s">
        <v>242</v>
      </c>
      <c r="AK13" s="38" t="str">
        <f t="shared" si="7"/>
        <v>L</v>
      </c>
    </row>
    <row r="14" spans="1:42" ht="13.5" customHeight="1" x14ac:dyDescent="0.2">
      <c r="A14" s="14" t="s">
        <v>91</v>
      </c>
      <c r="B14" s="15"/>
      <c r="C14" s="13" t="str">
        <f t="shared" si="9"/>
        <v/>
      </c>
      <c r="D14" s="13" t="str">
        <f t="shared" si="8"/>
        <v/>
      </c>
      <c r="F14" s="18" t="s">
        <v>116</v>
      </c>
      <c r="G14" s="17"/>
      <c r="H14" s="13" t="str">
        <f t="shared" si="1"/>
        <v/>
      </c>
      <c r="I14" s="13" t="str">
        <f t="shared" si="5"/>
        <v>一般会計</v>
      </c>
      <c r="K14" s="13"/>
      <c r="L14" s="13"/>
      <c r="O14" s="13"/>
      <c r="P14" s="13"/>
      <c r="Q14" s="19"/>
      <c r="T14" s="13"/>
      <c r="U14" s="32" t="s">
        <v>545</v>
      </c>
      <c r="W14" s="32" t="s">
        <v>152</v>
      </c>
      <c r="Y14" s="32" t="s">
        <v>297</v>
      </c>
      <c r="Z14" s="32" t="s">
        <v>428</v>
      </c>
      <c r="AA14" s="68" t="s">
        <v>391</v>
      </c>
      <c r="AB14" s="68" t="s">
        <v>522</v>
      </c>
      <c r="AC14" s="31"/>
      <c r="AD14" s="31"/>
      <c r="AE14" s="31"/>
      <c r="AF14" s="30"/>
      <c r="AG14" s="57"/>
      <c r="AK14" s="38" t="str">
        <f t="shared" si="7"/>
        <v>M</v>
      </c>
    </row>
    <row r="15" spans="1:42" ht="13.5" customHeight="1" x14ac:dyDescent="0.2">
      <c r="A15" s="14" t="s">
        <v>92</v>
      </c>
      <c r="B15" s="15"/>
      <c r="C15" s="13" t="str">
        <f t="shared" si="9"/>
        <v/>
      </c>
      <c r="D15" s="13" t="str">
        <f t="shared" si="8"/>
        <v/>
      </c>
      <c r="F15" s="18" t="s">
        <v>117</v>
      </c>
      <c r="G15" s="17"/>
      <c r="H15" s="13" t="str">
        <f t="shared" si="1"/>
        <v/>
      </c>
      <c r="I15" s="13" t="str">
        <f t="shared" si="5"/>
        <v>一般会計</v>
      </c>
      <c r="K15" s="13"/>
      <c r="L15" s="13"/>
      <c r="O15" s="13"/>
      <c r="P15" s="13"/>
      <c r="Q15" s="19"/>
      <c r="T15" s="13"/>
      <c r="U15" s="32" t="s">
        <v>546</v>
      </c>
      <c r="W15" s="32" t="s">
        <v>153</v>
      </c>
      <c r="Y15" s="32" t="s">
        <v>298</v>
      </c>
      <c r="Z15" s="32" t="s">
        <v>429</v>
      </c>
      <c r="AA15" s="68" t="s">
        <v>392</v>
      </c>
      <c r="AB15" s="68" t="s">
        <v>523</v>
      </c>
      <c r="AC15" s="31"/>
      <c r="AD15" s="31"/>
      <c r="AE15" s="31"/>
      <c r="AF15" s="30"/>
      <c r="AG15" s="58"/>
      <c r="AK15" s="38" t="str">
        <f t="shared" si="7"/>
        <v>N</v>
      </c>
    </row>
    <row r="16" spans="1:42" ht="13.5" customHeight="1" x14ac:dyDescent="0.2">
      <c r="A16" s="14" t="s">
        <v>93</v>
      </c>
      <c r="B16" s="15"/>
      <c r="C16" s="13" t="str">
        <f t="shared" si="9"/>
        <v/>
      </c>
      <c r="D16" s="13" t="str">
        <f t="shared" si="8"/>
        <v/>
      </c>
      <c r="F16" s="18" t="s">
        <v>118</v>
      </c>
      <c r="G16" s="17"/>
      <c r="H16" s="13" t="str">
        <f t="shared" si="1"/>
        <v/>
      </c>
      <c r="I16" s="13" t="str">
        <f t="shared" si="5"/>
        <v>一般会計</v>
      </c>
      <c r="K16" s="13"/>
      <c r="L16" s="13"/>
      <c r="O16" s="13"/>
      <c r="P16" s="13"/>
      <c r="Q16" s="19"/>
      <c r="T16" s="13"/>
      <c r="U16" s="32" t="s">
        <v>547</v>
      </c>
      <c r="W16" s="32" t="s">
        <v>154</v>
      </c>
      <c r="Y16" s="32" t="s">
        <v>299</v>
      </c>
      <c r="Z16" s="32" t="s">
        <v>430</v>
      </c>
      <c r="AA16" s="68" t="s">
        <v>393</v>
      </c>
      <c r="AB16" s="68" t="s">
        <v>524</v>
      </c>
      <c r="AC16" s="31"/>
      <c r="AD16" s="31"/>
      <c r="AE16" s="31"/>
      <c r="AF16" s="30"/>
      <c r="AG16" s="58"/>
      <c r="AK16" s="38" t="str">
        <f t="shared" si="7"/>
        <v>O</v>
      </c>
    </row>
    <row r="17" spans="1:37" ht="13.5" customHeight="1" x14ac:dyDescent="0.2">
      <c r="A17" s="14" t="s">
        <v>94</v>
      </c>
      <c r="B17" s="15"/>
      <c r="C17" s="13" t="str">
        <f t="shared" si="9"/>
        <v/>
      </c>
      <c r="D17" s="13" t="str">
        <f t="shared" si="8"/>
        <v/>
      </c>
      <c r="F17" s="18" t="s">
        <v>119</v>
      </c>
      <c r="G17" s="17"/>
      <c r="H17" s="13" t="str">
        <f t="shared" si="1"/>
        <v/>
      </c>
      <c r="I17" s="13" t="str">
        <f t="shared" si="5"/>
        <v>一般会計</v>
      </c>
      <c r="K17" s="13"/>
      <c r="L17" s="13"/>
      <c r="O17" s="13"/>
      <c r="P17" s="13"/>
      <c r="Q17" s="19"/>
      <c r="T17" s="13"/>
      <c r="U17" s="32" t="s">
        <v>548</v>
      </c>
      <c r="W17" s="32" t="s">
        <v>155</v>
      </c>
      <c r="Y17" s="32" t="s">
        <v>300</v>
      </c>
      <c r="Z17" s="32" t="s">
        <v>431</v>
      </c>
      <c r="AA17" s="68" t="s">
        <v>394</v>
      </c>
      <c r="AB17" s="68" t="s">
        <v>525</v>
      </c>
      <c r="AC17" s="31"/>
      <c r="AD17" s="31"/>
      <c r="AE17" s="31"/>
      <c r="AF17" s="30"/>
      <c r="AG17" s="58"/>
      <c r="AK17" s="38" t="str">
        <f t="shared" si="7"/>
        <v>P</v>
      </c>
    </row>
    <row r="18" spans="1:37" ht="13.5" customHeight="1" x14ac:dyDescent="0.2">
      <c r="A18" s="14" t="s">
        <v>95</v>
      </c>
      <c r="B18" s="15" t="s">
        <v>583</v>
      </c>
      <c r="C18" s="13" t="str">
        <f t="shared" si="9"/>
        <v>ＩＴ戦略</v>
      </c>
      <c r="D18" s="13" t="str">
        <f t="shared" si="8"/>
        <v>ＩＴ戦略</v>
      </c>
      <c r="F18" s="18" t="s">
        <v>120</v>
      </c>
      <c r="G18" s="17"/>
      <c r="H18" s="13" t="str">
        <f t="shared" si="1"/>
        <v/>
      </c>
      <c r="I18" s="13" t="str">
        <f t="shared" si="5"/>
        <v>一般会計</v>
      </c>
      <c r="K18" s="13"/>
      <c r="L18" s="13"/>
      <c r="O18" s="13"/>
      <c r="P18" s="13"/>
      <c r="Q18" s="19"/>
      <c r="T18" s="13"/>
      <c r="U18" s="32" t="s">
        <v>549</v>
      </c>
      <c r="W18" s="32" t="s">
        <v>156</v>
      </c>
      <c r="Y18" s="32" t="s">
        <v>301</v>
      </c>
      <c r="Z18" s="32" t="s">
        <v>432</v>
      </c>
      <c r="AA18" s="68" t="s">
        <v>395</v>
      </c>
      <c r="AB18" s="68" t="s">
        <v>526</v>
      </c>
      <c r="AC18" s="31"/>
      <c r="AD18" s="31"/>
      <c r="AE18" s="31"/>
      <c r="AF18" s="30"/>
      <c r="AK18" s="38" t="str">
        <f t="shared" si="7"/>
        <v>Q</v>
      </c>
    </row>
    <row r="19" spans="1:37" ht="13.5" customHeight="1" x14ac:dyDescent="0.2">
      <c r="A19" s="14" t="s">
        <v>96</v>
      </c>
      <c r="B19" s="15"/>
      <c r="C19" s="13" t="str">
        <f t="shared" si="9"/>
        <v/>
      </c>
      <c r="D19" s="13" t="str">
        <f t="shared" si="8"/>
        <v>ＩＴ戦略</v>
      </c>
      <c r="F19" s="18" t="s">
        <v>121</v>
      </c>
      <c r="G19" s="17"/>
      <c r="H19" s="13" t="str">
        <f t="shared" si="1"/>
        <v/>
      </c>
      <c r="I19" s="13" t="str">
        <f t="shared" si="5"/>
        <v>一般会計</v>
      </c>
      <c r="K19" s="13"/>
      <c r="L19" s="13"/>
      <c r="O19" s="13"/>
      <c r="P19" s="13"/>
      <c r="Q19" s="19"/>
      <c r="T19" s="13"/>
      <c r="U19" s="32" t="s">
        <v>550</v>
      </c>
      <c r="W19" s="32" t="s">
        <v>157</v>
      </c>
      <c r="Y19" s="32" t="s">
        <v>302</v>
      </c>
      <c r="Z19" s="32" t="s">
        <v>433</v>
      </c>
      <c r="AA19" s="68" t="s">
        <v>396</v>
      </c>
      <c r="AB19" s="68" t="s">
        <v>527</v>
      </c>
      <c r="AC19" s="31"/>
      <c r="AD19" s="31"/>
      <c r="AE19" s="31"/>
      <c r="AF19" s="30"/>
      <c r="AK19" s="38" t="str">
        <f t="shared" si="7"/>
        <v>R</v>
      </c>
    </row>
    <row r="20" spans="1:37" ht="13.5" customHeight="1" x14ac:dyDescent="0.2">
      <c r="A20" s="14" t="s">
        <v>212</v>
      </c>
      <c r="B20" s="15"/>
      <c r="C20" s="13" t="str">
        <f t="shared" si="9"/>
        <v/>
      </c>
      <c r="D20" s="13" t="str">
        <f t="shared" si="8"/>
        <v>ＩＴ戦略</v>
      </c>
      <c r="F20" s="18" t="s">
        <v>211</v>
      </c>
      <c r="G20" s="17"/>
      <c r="H20" s="13" t="str">
        <f t="shared" si="1"/>
        <v/>
      </c>
      <c r="I20" s="13" t="str">
        <f t="shared" si="5"/>
        <v>一般会計</v>
      </c>
      <c r="K20" s="13"/>
      <c r="L20" s="13"/>
      <c r="O20" s="13"/>
      <c r="P20" s="13"/>
      <c r="Q20" s="19"/>
      <c r="T20" s="13"/>
      <c r="U20" s="32" t="s">
        <v>551</v>
      </c>
      <c r="W20" s="32" t="s">
        <v>158</v>
      </c>
      <c r="Y20" s="32" t="s">
        <v>303</v>
      </c>
      <c r="Z20" s="32" t="s">
        <v>434</v>
      </c>
      <c r="AA20" s="68" t="s">
        <v>397</v>
      </c>
      <c r="AB20" s="68" t="s">
        <v>528</v>
      </c>
      <c r="AC20" s="31"/>
      <c r="AD20" s="31"/>
      <c r="AE20" s="31"/>
      <c r="AF20" s="30"/>
      <c r="AK20" s="38" t="str">
        <f t="shared" si="7"/>
        <v>S</v>
      </c>
    </row>
    <row r="21" spans="1:37" ht="13.5" customHeight="1" x14ac:dyDescent="0.2">
      <c r="A21" s="14" t="s">
        <v>213</v>
      </c>
      <c r="B21" s="15"/>
      <c r="C21" s="13" t="str">
        <f t="shared" si="9"/>
        <v/>
      </c>
      <c r="D21" s="13" t="str">
        <f t="shared" si="8"/>
        <v>ＩＴ戦略</v>
      </c>
      <c r="F21" s="18" t="s">
        <v>122</v>
      </c>
      <c r="G21" s="17"/>
      <c r="H21" s="13" t="str">
        <f t="shared" si="1"/>
        <v/>
      </c>
      <c r="I21" s="13" t="str">
        <f t="shared" si="5"/>
        <v>一般会計</v>
      </c>
      <c r="K21" s="13"/>
      <c r="L21" s="13"/>
      <c r="O21" s="13"/>
      <c r="P21" s="13"/>
      <c r="Q21" s="19"/>
      <c r="T21" s="13"/>
      <c r="U21" s="32" t="s">
        <v>552</v>
      </c>
      <c r="W21" s="32" t="s">
        <v>159</v>
      </c>
      <c r="Y21" s="32" t="s">
        <v>304</v>
      </c>
      <c r="Z21" s="32" t="s">
        <v>435</v>
      </c>
      <c r="AA21" s="68" t="s">
        <v>398</v>
      </c>
      <c r="AB21" s="68" t="s">
        <v>529</v>
      </c>
      <c r="AC21" s="31"/>
      <c r="AD21" s="31"/>
      <c r="AE21" s="31"/>
      <c r="AF21" s="30"/>
      <c r="AK21" s="38" t="str">
        <f t="shared" si="7"/>
        <v>T</v>
      </c>
    </row>
    <row r="22" spans="1:37" ht="13.5" customHeight="1" x14ac:dyDescent="0.2">
      <c r="A22" s="14" t="s">
        <v>214</v>
      </c>
      <c r="B22" s="15"/>
      <c r="C22" s="13" t="str">
        <f t="shared" si="9"/>
        <v/>
      </c>
      <c r="D22" s="13" t="str">
        <f>IF(C22="",D21,IF(D21&lt;&gt;"",CONCATENATE(D21,"、",C22),C22))</f>
        <v>ＩＴ戦略</v>
      </c>
      <c r="F22" s="18" t="s">
        <v>123</v>
      </c>
      <c r="G22" s="17"/>
      <c r="H22" s="13" t="str">
        <f t="shared" si="1"/>
        <v/>
      </c>
      <c r="I22" s="13" t="str">
        <f t="shared" si="5"/>
        <v>一般会計</v>
      </c>
      <c r="K22" s="13"/>
      <c r="L22" s="13"/>
      <c r="O22" s="13"/>
      <c r="P22" s="13"/>
      <c r="Q22" s="19"/>
      <c r="T22" s="13"/>
      <c r="U22" s="32" t="s">
        <v>553</v>
      </c>
      <c r="W22" s="32" t="s">
        <v>160</v>
      </c>
      <c r="Y22" s="32" t="s">
        <v>305</v>
      </c>
      <c r="Z22" s="32" t="s">
        <v>436</v>
      </c>
      <c r="AA22" s="68" t="s">
        <v>399</v>
      </c>
      <c r="AB22" s="68" t="s">
        <v>530</v>
      </c>
      <c r="AC22" s="31"/>
      <c r="AD22" s="31"/>
      <c r="AE22" s="31"/>
      <c r="AF22" s="30"/>
      <c r="AK22" s="38" t="str">
        <f t="shared" si="7"/>
        <v>U</v>
      </c>
    </row>
    <row r="23" spans="1:37" ht="13.5" customHeight="1" x14ac:dyDescent="0.2">
      <c r="A23" s="14" t="s">
        <v>215</v>
      </c>
      <c r="B23" s="15"/>
      <c r="C23" s="13" t="str">
        <f t="shared" si="9"/>
        <v/>
      </c>
      <c r="D23" s="13" t="str">
        <f>IF(C23="",D22,IF(D22&lt;&gt;"",CONCATENATE(D22,"、",C23),C23))</f>
        <v>ＩＴ戦略</v>
      </c>
      <c r="F23" s="18" t="s">
        <v>124</v>
      </c>
      <c r="G23" s="17"/>
      <c r="H23" s="13" t="str">
        <f t="shared" si="1"/>
        <v/>
      </c>
      <c r="I23" s="13" t="str">
        <f t="shared" si="5"/>
        <v>一般会計</v>
      </c>
      <c r="K23" s="13"/>
      <c r="L23" s="13"/>
      <c r="O23" s="13"/>
      <c r="P23" s="13"/>
      <c r="Q23" s="19"/>
      <c r="T23" s="13"/>
      <c r="U23" s="32" t="s">
        <v>554</v>
      </c>
      <c r="W23" s="32" t="s">
        <v>569</v>
      </c>
      <c r="Y23" s="32" t="s">
        <v>306</v>
      </c>
      <c r="Z23" s="32" t="s">
        <v>437</v>
      </c>
      <c r="AA23" s="68" t="s">
        <v>400</v>
      </c>
      <c r="AB23" s="68" t="s">
        <v>531</v>
      </c>
      <c r="AC23" s="31"/>
      <c r="AD23" s="31"/>
      <c r="AE23" s="31"/>
      <c r="AF23" s="30"/>
      <c r="AK23" s="38" t="str">
        <f t="shared" si="7"/>
        <v>V</v>
      </c>
    </row>
    <row r="24" spans="1:37" ht="13.5" customHeight="1" x14ac:dyDescent="0.2">
      <c r="A24" s="64" t="s">
        <v>274</v>
      </c>
      <c r="B24" s="15"/>
      <c r="C24" s="13" t="str">
        <f t="shared" si="9"/>
        <v/>
      </c>
      <c r="D24" s="13" t="str">
        <f>IF(C24="",D23,IF(D23&lt;&gt;"",CONCATENATE(D23,"、",C24),C24))</f>
        <v>ＩＴ戦略</v>
      </c>
      <c r="F24" s="18" t="s">
        <v>278</v>
      </c>
      <c r="G24" s="17"/>
      <c r="H24" s="13" t="str">
        <f t="shared" si="1"/>
        <v/>
      </c>
      <c r="I24" s="13" t="str">
        <f t="shared" si="5"/>
        <v>一般会計</v>
      </c>
      <c r="K24" s="13"/>
      <c r="L24" s="13"/>
      <c r="O24" s="13"/>
      <c r="P24" s="13"/>
      <c r="Q24" s="19"/>
      <c r="T24" s="13"/>
      <c r="U24" s="32" t="s">
        <v>555</v>
      </c>
      <c r="Y24" s="32" t="s">
        <v>307</v>
      </c>
      <c r="Z24" s="32" t="s">
        <v>438</v>
      </c>
      <c r="AA24" s="68" t="s">
        <v>401</v>
      </c>
      <c r="AB24" s="68" t="s">
        <v>532</v>
      </c>
      <c r="AC24" s="31"/>
      <c r="AD24" s="31"/>
      <c r="AE24" s="31"/>
      <c r="AF24" s="30"/>
      <c r="AK24" s="38" t="str">
        <f>CHAR(CODE(AK23)+1)</f>
        <v>W</v>
      </c>
    </row>
    <row r="25" spans="1:37" ht="13.5" customHeight="1" x14ac:dyDescent="0.2">
      <c r="A25" s="66"/>
      <c r="B25" s="65"/>
      <c r="F25" s="18" t="s">
        <v>125</v>
      </c>
      <c r="G25" s="17"/>
      <c r="H25" s="13" t="str">
        <f t="shared" si="1"/>
        <v/>
      </c>
      <c r="I25" s="13" t="str">
        <f t="shared" si="5"/>
        <v>一般会計</v>
      </c>
      <c r="K25" s="13"/>
      <c r="L25" s="13"/>
      <c r="O25" s="13"/>
      <c r="P25" s="13"/>
      <c r="Q25" s="19"/>
      <c r="T25" s="13"/>
      <c r="U25" s="32" t="s">
        <v>556</v>
      </c>
      <c r="Y25" s="32" t="s">
        <v>308</v>
      </c>
      <c r="Z25" s="32" t="s">
        <v>439</v>
      </c>
      <c r="AA25" s="68" t="s">
        <v>402</v>
      </c>
      <c r="AB25" s="68" t="s">
        <v>533</v>
      </c>
      <c r="AC25" s="31"/>
      <c r="AD25" s="31"/>
      <c r="AE25" s="31"/>
      <c r="AF25" s="30"/>
      <c r="AK25" s="38" t="str">
        <f t="shared" si="7"/>
        <v>X</v>
      </c>
    </row>
    <row r="26" spans="1:37" ht="13.5" customHeight="1" x14ac:dyDescent="0.2">
      <c r="A26" s="63"/>
      <c r="B26" s="62"/>
      <c r="F26" s="18" t="s">
        <v>126</v>
      </c>
      <c r="G26" s="17"/>
      <c r="H26" s="13" t="str">
        <f t="shared" si="1"/>
        <v/>
      </c>
      <c r="I26" s="13" t="str">
        <f t="shared" si="5"/>
        <v>一般会計</v>
      </c>
      <c r="K26" s="13"/>
      <c r="L26" s="13"/>
      <c r="O26" s="13"/>
      <c r="P26" s="13"/>
      <c r="Q26" s="19"/>
      <c r="T26" s="13"/>
      <c r="U26" s="32" t="s">
        <v>557</v>
      </c>
      <c r="Y26" s="32" t="s">
        <v>309</v>
      </c>
      <c r="Z26" s="32" t="s">
        <v>440</v>
      </c>
      <c r="AA26" s="68" t="s">
        <v>403</v>
      </c>
      <c r="AB26" s="68" t="s">
        <v>534</v>
      </c>
      <c r="AC26" s="31"/>
      <c r="AD26" s="31"/>
      <c r="AE26" s="31"/>
      <c r="AF26" s="30"/>
      <c r="AK26" s="38" t="str">
        <f t="shared" si="7"/>
        <v>Y</v>
      </c>
    </row>
    <row r="27" spans="1:37" ht="13.5" customHeight="1" x14ac:dyDescent="0.2">
      <c r="A27" s="13" t="str">
        <f>IF(D24="", "-", D24)</f>
        <v>ＩＴ戦略</v>
      </c>
      <c r="B27" s="13"/>
      <c r="F27" s="18" t="s">
        <v>127</v>
      </c>
      <c r="G27" s="17"/>
      <c r="H27" s="13" t="str">
        <f t="shared" si="1"/>
        <v/>
      </c>
      <c r="I27" s="13" t="str">
        <f t="shared" si="5"/>
        <v>一般会計</v>
      </c>
      <c r="K27" s="13"/>
      <c r="L27" s="13"/>
      <c r="O27" s="13"/>
      <c r="P27" s="13"/>
      <c r="Q27" s="19"/>
      <c r="T27" s="13"/>
      <c r="U27" s="32" t="s">
        <v>558</v>
      </c>
      <c r="Y27" s="32" t="s">
        <v>310</v>
      </c>
      <c r="Z27" s="32" t="s">
        <v>441</v>
      </c>
      <c r="AA27" s="68" t="s">
        <v>404</v>
      </c>
      <c r="AB27" s="68" t="s">
        <v>535</v>
      </c>
      <c r="AC27" s="31"/>
      <c r="AD27" s="31"/>
      <c r="AE27" s="31"/>
      <c r="AF27" s="30"/>
      <c r="AK27" s="38" t="str">
        <f>CHAR(CODE(AK26)+1)</f>
        <v>Z</v>
      </c>
    </row>
    <row r="28" spans="1:37" ht="13.5" customHeight="1" x14ac:dyDescent="0.2">
      <c r="B28" s="13"/>
      <c r="F28" s="18" t="s">
        <v>128</v>
      </c>
      <c r="G28" s="17"/>
      <c r="H28" s="13" t="str">
        <f t="shared" si="1"/>
        <v/>
      </c>
      <c r="I28" s="13" t="str">
        <f t="shared" si="5"/>
        <v>一般会計</v>
      </c>
      <c r="K28" s="13"/>
      <c r="L28" s="13"/>
      <c r="O28" s="13"/>
      <c r="P28" s="13"/>
      <c r="Q28" s="19"/>
      <c r="T28" s="13"/>
      <c r="U28" s="32" t="s">
        <v>559</v>
      </c>
      <c r="Y28" s="32" t="s">
        <v>311</v>
      </c>
      <c r="Z28" s="32" t="s">
        <v>442</v>
      </c>
      <c r="AA28" s="68" t="s">
        <v>405</v>
      </c>
      <c r="AB28" s="68" t="s">
        <v>536</v>
      </c>
      <c r="AC28" s="31"/>
      <c r="AD28" s="31"/>
      <c r="AE28" s="31"/>
      <c r="AF28" s="30"/>
      <c r="AK28" s="38" t="s">
        <v>194</v>
      </c>
    </row>
    <row r="29" spans="1:37" ht="13.5" customHeight="1" x14ac:dyDescent="0.2">
      <c r="A29" s="13"/>
      <c r="B29" s="13"/>
      <c r="F29" s="18" t="s">
        <v>203</v>
      </c>
      <c r="G29" s="17"/>
      <c r="H29" s="13" t="str">
        <f t="shared" si="1"/>
        <v/>
      </c>
      <c r="I29" s="13" t="str">
        <f t="shared" si="5"/>
        <v>一般会計</v>
      </c>
      <c r="K29" s="13"/>
      <c r="L29" s="13"/>
      <c r="O29" s="13"/>
      <c r="P29" s="13"/>
      <c r="Q29" s="19"/>
      <c r="T29" s="13"/>
      <c r="U29" s="32" t="s">
        <v>560</v>
      </c>
      <c r="Y29" s="32" t="s">
        <v>312</v>
      </c>
      <c r="Z29" s="32" t="s">
        <v>443</v>
      </c>
      <c r="AA29" s="68" t="s">
        <v>406</v>
      </c>
      <c r="AB29" s="68" t="s">
        <v>537</v>
      </c>
      <c r="AC29" s="31"/>
      <c r="AD29" s="31"/>
      <c r="AE29" s="31"/>
      <c r="AF29" s="30"/>
      <c r="AK29" s="38" t="str">
        <f t="shared" si="7"/>
        <v>b</v>
      </c>
    </row>
    <row r="30" spans="1:37" ht="13.5" customHeight="1" x14ac:dyDescent="0.2">
      <c r="A30" s="13"/>
      <c r="B30" s="13"/>
      <c r="F30" s="18" t="s">
        <v>204</v>
      </c>
      <c r="G30" s="17"/>
      <c r="H30" s="13" t="str">
        <f t="shared" si="1"/>
        <v/>
      </c>
      <c r="I30" s="13" t="str">
        <f t="shared" si="5"/>
        <v>一般会計</v>
      </c>
      <c r="K30" s="13"/>
      <c r="L30" s="13"/>
      <c r="O30" s="13"/>
      <c r="P30" s="13"/>
      <c r="Q30" s="19"/>
      <c r="T30" s="13"/>
      <c r="U30" s="32" t="s">
        <v>561</v>
      </c>
      <c r="Y30" s="32" t="s">
        <v>313</v>
      </c>
      <c r="Z30" s="32" t="s">
        <v>444</v>
      </c>
      <c r="AA30" s="68" t="s">
        <v>407</v>
      </c>
      <c r="AB30" s="68" t="s">
        <v>538</v>
      </c>
      <c r="AC30" s="31"/>
      <c r="AD30" s="31"/>
      <c r="AE30" s="31"/>
      <c r="AF30" s="30"/>
      <c r="AK30" s="38" t="str">
        <f t="shared" si="7"/>
        <v>c</v>
      </c>
    </row>
    <row r="31" spans="1:37" ht="13.5" customHeight="1" x14ac:dyDescent="0.2">
      <c r="A31" s="13"/>
      <c r="B31" s="13"/>
      <c r="F31" s="18" t="s">
        <v>205</v>
      </c>
      <c r="G31" s="17"/>
      <c r="H31" s="13" t="str">
        <f t="shared" si="1"/>
        <v/>
      </c>
      <c r="I31" s="13" t="str">
        <f t="shared" si="5"/>
        <v>一般会計</v>
      </c>
      <c r="K31" s="13"/>
      <c r="L31" s="13"/>
      <c r="O31" s="13"/>
      <c r="P31" s="13"/>
      <c r="Q31" s="19"/>
      <c r="T31" s="13"/>
      <c r="U31" s="32" t="s">
        <v>562</v>
      </c>
      <c r="Y31" s="32" t="s">
        <v>314</v>
      </c>
      <c r="Z31" s="32" t="s">
        <v>445</v>
      </c>
      <c r="AA31" s="68" t="s">
        <v>408</v>
      </c>
      <c r="AB31" s="68" t="s">
        <v>539</v>
      </c>
      <c r="AC31" s="31"/>
      <c r="AD31" s="31"/>
      <c r="AE31" s="31"/>
      <c r="AF31" s="30"/>
      <c r="AK31" s="38" t="str">
        <f t="shared" si="7"/>
        <v>d</v>
      </c>
    </row>
    <row r="32" spans="1:37" ht="13.5" customHeight="1" x14ac:dyDescent="0.2">
      <c r="A32" s="13"/>
      <c r="B32" s="13"/>
      <c r="F32" s="18" t="s">
        <v>206</v>
      </c>
      <c r="G32" s="17"/>
      <c r="H32" s="13" t="str">
        <f t="shared" si="1"/>
        <v/>
      </c>
      <c r="I32" s="13" t="str">
        <f t="shared" si="5"/>
        <v>一般会計</v>
      </c>
      <c r="K32" s="13"/>
      <c r="L32" s="13"/>
      <c r="O32" s="13"/>
      <c r="P32" s="13"/>
      <c r="Q32" s="19"/>
      <c r="T32" s="13"/>
      <c r="U32" s="32" t="s">
        <v>563</v>
      </c>
      <c r="Y32" s="32" t="s">
        <v>315</v>
      </c>
      <c r="Z32" s="32" t="s">
        <v>446</v>
      </c>
      <c r="AA32" s="68" t="s">
        <v>65</v>
      </c>
      <c r="AB32" s="68" t="s">
        <v>65</v>
      </c>
      <c r="AC32" s="31"/>
      <c r="AD32" s="31"/>
      <c r="AE32" s="31"/>
      <c r="AF32" s="30"/>
      <c r="AK32" s="38" t="str">
        <f t="shared" si="7"/>
        <v>e</v>
      </c>
    </row>
    <row r="33" spans="1:37" ht="13.5" customHeight="1" x14ac:dyDescent="0.2">
      <c r="A33" s="13"/>
      <c r="B33" s="13"/>
      <c r="F33" s="18" t="s">
        <v>207</v>
      </c>
      <c r="G33" s="17"/>
      <c r="H33" s="13" t="str">
        <f t="shared" si="1"/>
        <v/>
      </c>
      <c r="I33" s="13" t="str">
        <f t="shared" si="5"/>
        <v>一般会計</v>
      </c>
      <c r="K33" s="13"/>
      <c r="L33" s="13"/>
      <c r="O33" s="13"/>
      <c r="P33" s="13"/>
      <c r="Q33" s="19"/>
      <c r="T33" s="13"/>
      <c r="U33" s="32" t="s">
        <v>564</v>
      </c>
      <c r="Y33" s="32" t="s">
        <v>316</v>
      </c>
      <c r="Z33" s="32" t="s">
        <v>447</v>
      </c>
      <c r="AA33" s="51"/>
      <c r="AB33" s="31"/>
      <c r="AC33" s="31"/>
      <c r="AD33" s="31"/>
      <c r="AE33" s="31"/>
      <c r="AF33" s="30"/>
      <c r="AK33" s="38" t="str">
        <f t="shared" si="7"/>
        <v>f</v>
      </c>
    </row>
    <row r="34" spans="1:37" ht="13.5" customHeight="1" x14ac:dyDescent="0.2">
      <c r="A34" s="13"/>
      <c r="B34" s="13"/>
      <c r="F34" s="18" t="s">
        <v>208</v>
      </c>
      <c r="G34" s="17"/>
      <c r="H34" s="13" t="str">
        <f t="shared" si="1"/>
        <v/>
      </c>
      <c r="I34" s="13" t="str">
        <f t="shared" si="5"/>
        <v>一般会計</v>
      </c>
      <c r="K34" s="13"/>
      <c r="L34" s="13"/>
      <c r="O34" s="13"/>
      <c r="P34" s="13"/>
      <c r="Q34" s="19"/>
      <c r="T34" s="13"/>
      <c r="U34" s="32" t="s">
        <v>565</v>
      </c>
      <c r="Y34" s="32" t="s">
        <v>317</v>
      </c>
      <c r="Z34" s="32" t="s">
        <v>448</v>
      </c>
      <c r="AB34" s="31"/>
      <c r="AC34" s="31"/>
      <c r="AD34" s="31"/>
      <c r="AE34" s="31"/>
      <c r="AF34" s="30"/>
      <c r="AK34" s="38" t="str">
        <f t="shared" si="7"/>
        <v>g</v>
      </c>
    </row>
    <row r="35" spans="1:37" ht="13.5" customHeight="1" x14ac:dyDescent="0.2">
      <c r="A35" s="13"/>
      <c r="B35" s="13"/>
      <c r="F35" s="18" t="s">
        <v>209</v>
      </c>
      <c r="G35" s="17"/>
      <c r="H35" s="13" t="str">
        <f t="shared" si="1"/>
        <v/>
      </c>
      <c r="I35" s="13" t="str">
        <f t="shared" si="5"/>
        <v>一般会計</v>
      </c>
      <c r="K35" s="13"/>
      <c r="L35" s="13"/>
      <c r="O35" s="13"/>
      <c r="P35" s="13"/>
      <c r="Q35" s="19"/>
      <c r="T35" s="13"/>
      <c r="Y35" s="32" t="s">
        <v>318</v>
      </c>
      <c r="Z35" s="32" t="s">
        <v>449</v>
      </c>
      <c r="AC35" s="31"/>
      <c r="AF35" s="30"/>
      <c r="AK35" s="38" t="str">
        <f t="shared" si="7"/>
        <v>h</v>
      </c>
    </row>
    <row r="36" spans="1:37" ht="13.5" customHeight="1" x14ac:dyDescent="0.2">
      <c r="A36" s="13"/>
      <c r="B36" s="13"/>
      <c r="F36" s="18" t="s">
        <v>210</v>
      </c>
      <c r="G36" s="17"/>
      <c r="H36" s="13" t="str">
        <f t="shared" si="1"/>
        <v/>
      </c>
      <c r="I36" s="13" t="str">
        <f t="shared" si="5"/>
        <v>一般会計</v>
      </c>
      <c r="K36" s="13"/>
      <c r="L36" s="13"/>
      <c r="O36" s="13"/>
      <c r="P36" s="13"/>
      <c r="Q36" s="19"/>
      <c r="T36" s="13"/>
      <c r="U36" s="32" t="s">
        <v>566</v>
      </c>
      <c r="Y36" s="32" t="s">
        <v>319</v>
      </c>
      <c r="Z36" s="32" t="s">
        <v>450</v>
      </c>
      <c r="AF36" s="30"/>
      <c r="AK36" s="38"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2"/>
      <c r="Y37" s="32" t="s">
        <v>320</v>
      </c>
      <c r="Z37" s="32" t="s">
        <v>451</v>
      </c>
      <c r="AF37" s="30"/>
      <c r="AK37" s="38" t="str">
        <f t="shared" si="7"/>
        <v>j</v>
      </c>
    </row>
    <row r="38" spans="1:37" x14ac:dyDescent="0.2">
      <c r="A38" s="13"/>
      <c r="B38" s="13"/>
      <c r="F38" s="13"/>
      <c r="G38" s="19"/>
      <c r="K38" s="13"/>
      <c r="L38" s="13"/>
      <c r="O38" s="13"/>
      <c r="P38" s="13"/>
      <c r="Q38" s="19"/>
      <c r="T38" s="13"/>
      <c r="U38" s="32" t="s">
        <v>260</v>
      </c>
      <c r="Y38" s="32" t="s">
        <v>321</v>
      </c>
      <c r="Z38" s="32" t="s">
        <v>452</v>
      </c>
      <c r="AF38" s="30"/>
      <c r="AK38" s="38" t="str">
        <f t="shared" si="7"/>
        <v>k</v>
      </c>
    </row>
    <row r="39" spans="1:37" x14ac:dyDescent="0.2">
      <c r="A39" s="13"/>
      <c r="B39" s="13"/>
      <c r="F39" s="13" t="str">
        <f>I37</f>
        <v>一般会計</v>
      </c>
      <c r="G39" s="19"/>
      <c r="K39" s="13"/>
      <c r="L39" s="13"/>
      <c r="O39" s="13"/>
      <c r="P39" s="13"/>
      <c r="Q39" s="19"/>
      <c r="T39" s="13"/>
      <c r="U39" s="32" t="s">
        <v>270</v>
      </c>
      <c r="Y39" s="32" t="s">
        <v>322</v>
      </c>
      <c r="Z39" s="32" t="s">
        <v>453</v>
      </c>
      <c r="AF39" s="30"/>
      <c r="AK39" s="38" t="str">
        <f t="shared" si="7"/>
        <v>l</v>
      </c>
    </row>
    <row r="40" spans="1:37" x14ac:dyDescent="0.2">
      <c r="A40" s="13"/>
      <c r="B40" s="13"/>
      <c r="F40" s="13"/>
      <c r="G40" s="19"/>
      <c r="K40" s="13"/>
      <c r="L40" s="13"/>
      <c r="O40" s="13"/>
      <c r="P40" s="13"/>
      <c r="Q40" s="19"/>
      <c r="T40" s="13"/>
      <c r="Y40" s="32" t="s">
        <v>323</v>
      </c>
      <c r="Z40" s="32" t="s">
        <v>454</v>
      </c>
      <c r="AF40" s="30"/>
      <c r="AK40" s="38" t="str">
        <f t="shared" si="7"/>
        <v>m</v>
      </c>
    </row>
    <row r="41" spans="1:37" x14ac:dyDescent="0.2">
      <c r="A41" s="13"/>
      <c r="B41" s="13"/>
      <c r="F41" s="13"/>
      <c r="G41" s="19"/>
      <c r="K41" s="13"/>
      <c r="L41" s="13"/>
      <c r="O41" s="13"/>
      <c r="P41" s="13"/>
      <c r="Q41" s="19"/>
      <c r="T41" s="13"/>
      <c r="Y41" s="32" t="s">
        <v>324</v>
      </c>
      <c r="Z41" s="32" t="s">
        <v>455</v>
      </c>
      <c r="AF41" s="30"/>
      <c r="AK41" s="38" t="str">
        <f t="shared" si="7"/>
        <v>n</v>
      </c>
    </row>
    <row r="42" spans="1:37" x14ac:dyDescent="0.2">
      <c r="A42" s="13"/>
      <c r="B42" s="13"/>
      <c r="F42" s="13"/>
      <c r="G42" s="19"/>
      <c r="K42" s="13"/>
      <c r="L42" s="13"/>
      <c r="O42" s="13"/>
      <c r="P42" s="13"/>
      <c r="Q42" s="19"/>
      <c r="T42" s="13"/>
      <c r="Y42" s="32" t="s">
        <v>325</v>
      </c>
      <c r="Z42" s="32" t="s">
        <v>456</v>
      </c>
      <c r="AF42" s="30"/>
      <c r="AK42" s="38" t="str">
        <f t="shared" si="7"/>
        <v>o</v>
      </c>
    </row>
    <row r="43" spans="1:37" x14ac:dyDescent="0.2">
      <c r="A43" s="13"/>
      <c r="B43" s="13"/>
      <c r="F43" s="13"/>
      <c r="G43" s="19"/>
      <c r="K43" s="13"/>
      <c r="L43" s="13"/>
      <c r="O43" s="13"/>
      <c r="P43" s="13"/>
      <c r="Q43" s="19"/>
      <c r="T43" s="13"/>
      <c r="Y43" s="32" t="s">
        <v>326</v>
      </c>
      <c r="Z43" s="32" t="s">
        <v>457</v>
      </c>
      <c r="AF43" s="30"/>
      <c r="AK43" s="38" t="str">
        <f t="shared" si="7"/>
        <v>p</v>
      </c>
    </row>
    <row r="44" spans="1:37" x14ac:dyDescent="0.2">
      <c r="A44" s="13"/>
      <c r="B44" s="13"/>
      <c r="F44" s="13"/>
      <c r="G44" s="19"/>
      <c r="K44" s="13"/>
      <c r="L44" s="13"/>
      <c r="O44" s="13"/>
      <c r="P44" s="13"/>
      <c r="Q44" s="19"/>
      <c r="T44" s="13"/>
      <c r="Y44" s="32" t="s">
        <v>327</v>
      </c>
      <c r="Z44" s="32" t="s">
        <v>458</v>
      </c>
      <c r="AF44" s="30"/>
      <c r="AK44" s="38" t="str">
        <f t="shared" si="7"/>
        <v>q</v>
      </c>
    </row>
    <row r="45" spans="1:37" x14ac:dyDescent="0.2">
      <c r="A45" s="13"/>
      <c r="B45" s="13"/>
      <c r="F45" s="13"/>
      <c r="G45" s="19"/>
      <c r="K45" s="13"/>
      <c r="L45" s="13"/>
      <c r="O45" s="13"/>
      <c r="P45" s="13"/>
      <c r="Q45" s="19"/>
      <c r="T45" s="13"/>
      <c r="Y45" s="32" t="s">
        <v>328</v>
      </c>
      <c r="Z45" s="32" t="s">
        <v>459</v>
      </c>
      <c r="AF45" s="30"/>
      <c r="AK45" s="38" t="str">
        <f t="shared" si="7"/>
        <v>r</v>
      </c>
    </row>
    <row r="46" spans="1:37" x14ac:dyDescent="0.2">
      <c r="A46" s="13"/>
      <c r="B46" s="13"/>
      <c r="F46" s="13"/>
      <c r="G46" s="19"/>
      <c r="K46" s="13"/>
      <c r="L46" s="13"/>
      <c r="O46" s="13"/>
      <c r="P46" s="13"/>
      <c r="Q46" s="19"/>
      <c r="T46" s="13"/>
      <c r="Y46" s="32" t="s">
        <v>329</v>
      </c>
      <c r="Z46" s="32" t="s">
        <v>460</v>
      </c>
      <c r="AF46" s="30"/>
      <c r="AK46" s="38" t="str">
        <f t="shared" si="7"/>
        <v>s</v>
      </c>
    </row>
    <row r="47" spans="1:37" x14ac:dyDescent="0.2">
      <c r="A47" s="13"/>
      <c r="B47" s="13"/>
      <c r="F47" s="13"/>
      <c r="G47" s="19"/>
      <c r="K47" s="13"/>
      <c r="L47" s="13"/>
      <c r="O47" s="13"/>
      <c r="P47" s="13"/>
      <c r="Q47" s="19"/>
      <c r="T47" s="13"/>
      <c r="Y47" s="32" t="s">
        <v>330</v>
      </c>
      <c r="Z47" s="32" t="s">
        <v>461</v>
      </c>
      <c r="AF47" s="30"/>
      <c r="AK47" s="38" t="str">
        <f t="shared" si="7"/>
        <v>t</v>
      </c>
    </row>
    <row r="48" spans="1:37" x14ac:dyDescent="0.2">
      <c r="A48" s="13"/>
      <c r="B48" s="13"/>
      <c r="F48" s="13"/>
      <c r="G48" s="19"/>
      <c r="K48" s="13"/>
      <c r="L48" s="13"/>
      <c r="O48" s="13"/>
      <c r="P48" s="13"/>
      <c r="Q48" s="19"/>
      <c r="T48" s="13"/>
      <c r="Y48" s="32" t="s">
        <v>331</v>
      </c>
      <c r="Z48" s="32" t="s">
        <v>462</v>
      </c>
      <c r="AF48" s="30"/>
      <c r="AK48" s="38" t="str">
        <f t="shared" si="7"/>
        <v>u</v>
      </c>
    </row>
    <row r="49" spans="1:37" x14ac:dyDescent="0.2">
      <c r="A49" s="13"/>
      <c r="B49" s="13"/>
      <c r="F49" s="13"/>
      <c r="G49" s="19"/>
      <c r="K49" s="13"/>
      <c r="L49" s="13"/>
      <c r="O49" s="13"/>
      <c r="P49" s="13"/>
      <c r="Q49" s="19"/>
      <c r="T49" s="13"/>
      <c r="Y49" s="32" t="s">
        <v>332</v>
      </c>
      <c r="Z49" s="32" t="s">
        <v>463</v>
      </c>
      <c r="AF49" s="30"/>
      <c r="AK49" s="38" t="str">
        <f t="shared" si="7"/>
        <v>v</v>
      </c>
    </row>
    <row r="50" spans="1:37" x14ac:dyDescent="0.2">
      <c r="A50" s="13"/>
      <c r="B50" s="13"/>
      <c r="F50" s="13"/>
      <c r="G50" s="19"/>
      <c r="K50" s="13"/>
      <c r="L50" s="13"/>
      <c r="O50" s="13"/>
      <c r="P50" s="13"/>
      <c r="Q50" s="19"/>
      <c r="T50" s="13"/>
      <c r="Y50" s="32" t="s">
        <v>333</v>
      </c>
      <c r="Z50" s="32" t="s">
        <v>464</v>
      </c>
      <c r="AF50" s="30"/>
    </row>
    <row r="51" spans="1:37" x14ac:dyDescent="0.2">
      <c r="A51" s="13"/>
      <c r="B51" s="13"/>
      <c r="F51" s="13"/>
      <c r="G51" s="19"/>
      <c r="K51" s="13"/>
      <c r="L51" s="13"/>
      <c r="O51" s="13"/>
      <c r="P51" s="13"/>
      <c r="Q51" s="19"/>
      <c r="T51" s="13"/>
      <c r="Y51" s="32" t="s">
        <v>334</v>
      </c>
      <c r="Z51" s="32" t="s">
        <v>465</v>
      </c>
      <c r="AF51" s="30"/>
    </row>
    <row r="52" spans="1:37" x14ac:dyDescent="0.2">
      <c r="A52" s="13"/>
      <c r="B52" s="13"/>
      <c r="F52" s="13"/>
      <c r="G52" s="19"/>
      <c r="K52" s="13"/>
      <c r="L52" s="13"/>
      <c r="O52" s="13"/>
      <c r="P52" s="13"/>
      <c r="Q52" s="19"/>
      <c r="T52" s="13"/>
      <c r="Y52" s="32" t="s">
        <v>335</v>
      </c>
      <c r="Z52" s="32" t="s">
        <v>466</v>
      </c>
      <c r="AF52" s="30"/>
    </row>
    <row r="53" spans="1:37" x14ac:dyDescent="0.2">
      <c r="A53" s="13"/>
      <c r="B53" s="13"/>
      <c r="F53" s="13"/>
      <c r="G53" s="19"/>
      <c r="K53" s="13"/>
      <c r="L53" s="13"/>
      <c r="O53" s="13"/>
      <c r="P53" s="13"/>
      <c r="Q53" s="19"/>
      <c r="T53" s="13"/>
      <c r="Y53" s="32" t="s">
        <v>336</v>
      </c>
      <c r="Z53" s="32" t="s">
        <v>467</v>
      </c>
      <c r="AF53" s="30"/>
    </row>
    <row r="54" spans="1:37" x14ac:dyDescent="0.2">
      <c r="A54" s="13"/>
      <c r="B54" s="13"/>
      <c r="F54" s="13"/>
      <c r="G54" s="19"/>
      <c r="K54" s="13"/>
      <c r="L54" s="13"/>
      <c r="O54" s="13"/>
      <c r="P54" s="20"/>
      <c r="Q54" s="19"/>
      <c r="T54" s="13"/>
      <c r="Y54" s="32" t="s">
        <v>337</v>
      </c>
      <c r="Z54" s="32" t="s">
        <v>468</v>
      </c>
      <c r="AF54" s="30"/>
    </row>
    <row r="55" spans="1:37" x14ac:dyDescent="0.2">
      <c r="A55" s="13"/>
      <c r="B55" s="13"/>
      <c r="F55" s="13"/>
      <c r="G55" s="19"/>
      <c r="K55" s="13"/>
      <c r="L55" s="13"/>
      <c r="O55" s="13"/>
      <c r="P55" s="13"/>
      <c r="Q55" s="19"/>
      <c r="T55" s="13"/>
      <c r="Y55" s="32" t="s">
        <v>338</v>
      </c>
      <c r="Z55" s="32" t="s">
        <v>469</v>
      </c>
      <c r="AF55" s="30"/>
    </row>
    <row r="56" spans="1:37" x14ac:dyDescent="0.2">
      <c r="A56" s="13"/>
      <c r="B56" s="13"/>
      <c r="F56" s="13"/>
      <c r="G56" s="19"/>
      <c r="K56" s="13"/>
      <c r="L56" s="13"/>
      <c r="O56" s="13"/>
      <c r="P56" s="13"/>
      <c r="Q56" s="19"/>
      <c r="T56" s="13"/>
      <c r="Y56" s="32" t="s">
        <v>339</v>
      </c>
      <c r="Z56" s="32" t="s">
        <v>470</v>
      </c>
      <c r="AF56" s="30"/>
    </row>
    <row r="57" spans="1:37" x14ac:dyDescent="0.2">
      <c r="A57" s="13"/>
      <c r="B57" s="13"/>
      <c r="F57" s="13"/>
      <c r="G57" s="19"/>
      <c r="K57" s="13"/>
      <c r="L57" s="13"/>
      <c r="O57" s="13"/>
      <c r="P57" s="13"/>
      <c r="Q57" s="19"/>
      <c r="T57" s="13"/>
      <c r="Y57" s="32" t="s">
        <v>340</v>
      </c>
      <c r="Z57" s="32" t="s">
        <v>471</v>
      </c>
      <c r="AF57" s="30"/>
    </row>
    <row r="58" spans="1:37" x14ac:dyDescent="0.2">
      <c r="A58" s="13"/>
      <c r="B58" s="13"/>
      <c r="F58" s="13"/>
      <c r="G58" s="19"/>
      <c r="K58" s="13"/>
      <c r="L58" s="13"/>
      <c r="O58" s="13"/>
      <c r="P58" s="13"/>
      <c r="Q58" s="19"/>
      <c r="T58" s="13"/>
      <c r="Y58" s="32" t="s">
        <v>341</v>
      </c>
      <c r="Z58" s="32" t="s">
        <v>472</v>
      </c>
      <c r="AF58" s="30"/>
    </row>
    <row r="59" spans="1:37" x14ac:dyDescent="0.2">
      <c r="A59" s="13"/>
      <c r="B59" s="13"/>
      <c r="F59" s="13"/>
      <c r="G59" s="19"/>
      <c r="K59" s="13"/>
      <c r="L59" s="13"/>
      <c r="O59" s="13"/>
      <c r="P59" s="13"/>
      <c r="Q59" s="19"/>
      <c r="T59" s="13"/>
      <c r="Y59" s="32" t="s">
        <v>342</v>
      </c>
      <c r="Z59" s="32" t="s">
        <v>473</v>
      </c>
      <c r="AF59" s="30"/>
    </row>
    <row r="60" spans="1:37" x14ac:dyDescent="0.2">
      <c r="A60" s="13"/>
      <c r="B60" s="13"/>
      <c r="F60" s="13"/>
      <c r="G60" s="19"/>
      <c r="K60" s="13"/>
      <c r="L60" s="13"/>
      <c r="O60" s="13"/>
      <c r="P60" s="13"/>
      <c r="Q60" s="19"/>
      <c r="T60" s="13"/>
      <c r="Y60" s="32" t="s">
        <v>343</v>
      </c>
      <c r="Z60" s="32" t="s">
        <v>474</v>
      </c>
      <c r="AF60" s="30"/>
    </row>
    <row r="61" spans="1:37" x14ac:dyDescent="0.2">
      <c r="A61" s="13"/>
      <c r="B61" s="13"/>
      <c r="F61" s="13"/>
      <c r="G61" s="19"/>
      <c r="K61" s="13"/>
      <c r="L61" s="13"/>
      <c r="O61" s="13"/>
      <c r="P61" s="13"/>
      <c r="Q61" s="19"/>
      <c r="T61" s="13"/>
      <c r="Y61" s="32" t="s">
        <v>344</v>
      </c>
      <c r="Z61" s="32" t="s">
        <v>475</v>
      </c>
      <c r="AF61" s="30"/>
    </row>
    <row r="62" spans="1:37" x14ac:dyDescent="0.2">
      <c r="A62" s="13"/>
      <c r="B62" s="13"/>
      <c r="F62" s="13"/>
      <c r="G62" s="19"/>
      <c r="K62" s="13"/>
      <c r="L62" s="13"/>
      <c r="O62" s="13"/>
      <c r="P62" s="13"/>
      <c r="Q62" s="19"/>
      <c r="T62" s="13"/>
      <c r="Y62" s="32" t="s">
        <v>345</v>
      </c>
      <c r="Z62" s="32" t="s">
        <v>476</v>
      </c>
      <c r="AF62" s="30"/>
    </row>
    <row r="63" spans="1:37" x14ac:dyDescent="0.2">
      <c r="A63" s="13"/>
      <c r="B63" s="13"/>
      <c r="F63" s="13"/>
      <c r="G63" s="19"/>
      <c r="K63" s="13"/>
      <c r="L63" s="13"/>
      <c r="O63" s="13"/>
      <c r="P63" s="13"/>
      <c r="Q63" s="19"/>
      <c r="T63" s="13"/>
      <c r="Y63" s="32" t="s">
        <v>346</v>
      </c>
      <c r="Z63" s="32" t="s">
        <v>477</v>
      </c>
      <c r="AF63" s="30"/>
    </row>
    <row r="64" spans="1:37" x14ac:dyDescent="0.2">
      <c r="A64" s="13"/>
      <c r="B64" s="13"/>
      <c r="F64" s="13"/>
      <c r="G64" s="19"/>
      <c r="K64" s="13"/>
      <c r="L64" s="13"/>
      <c r="O64" s="13"/>
      <c r="P64" s="13"/>
      <c r="Q64" s="19"/>
      <c r="T64" s="13"/>
      <c r="Y64" s="32" t="s">
        <v>347</v>
      </c>
      <c r="Z64" s="32" t="s">
        <v>478</v>
      </c>
      <c r="AF64" s="30"/>
    </row>
    <row r="65" spans="1:32" x14ac:dyDescent="0.2">
      <c r="A65" s="13"/>
      <c r="B65" s="13"/>
      <c r="F65" s="13"/>
      <c r="G65" s="19"/>
      <c r="K65" s="13"/>
      <c r="L65" s="13"/>
      <c r="O65" s="13"/>
      <c r="P65" s="13"/>
      <c r="Q65" s="19"/>
      <c r="T65" s="13"/>
      <c r="Y65" s="32" t="s">
        <v>348</v>
      </c>
      <c r="Z65" s="32" t="s">
        <v>479</v>
      </c>
      <c r="AF65" s="30"/>
    </row>
    <row r="66" spans="1:32" x14ac:dyDescent="0.2">
      <c r="A66" s="13"/>
      <c r="B66" s="13"/>
      <c r="F66" s="13"/>
      <c r="G66" s="19"/>
      <c r="K66" s="13"/>
      <c r="L66" s="13"/>
      <c r="O66" s="13"/>
      <c r="P66" s="13"/>
      <c r="Q66" s="19"/>
      <c r="T66" s="13"/>
      <c r="Y66" s="32" t="s">
        <v>66</v>
      </c>
      <c r="Z66" s="32" t="s">
        <v>480</v>
      </c>
      <c r="AF66" s="30"/>
    </row>
    <row r="67" spans="1:32" x14ac:dyDescent="0.2">
      <c r="A67" s="13"/>
      <c r="B67" s="13"/>
      <c r="F67" s="13"/>
      <c r="G67" s="19"/>
      <c r="K67" s="13"/>
      <c r="L67" s="13"/>
      <c r="O67" s="13"/>
      <c r="P67" s="13"/>
      <c r="Q67" s="19"/>
      <c r="T67" s="13"/>
      <c r="Y67" s="32" t="s">
        <v>349</v>
      </c>
      <c r="Z67" s="32" t="s">
        <v>481</v>
      </c>
      <c r="AF67" s="30"/>
    </row>
    <row r="68" spans="1:32" x14ac:dyDescent="0.2">
      <c r="A68" s="13"/>
      <c r="B68" s="13"/>
      <c r="F68" s="13"/>
      <c r="G68" s="19"/>
      <c r="K68" s="13"/>
      <c r="L68" s="13"/>
      <c r="O68" s="13"/>
      <c r="P68" s="13"/>
      <c r="Q68" s="19"/>
      <c r="T68" s="13"/>
      <c r="Y68" s="32" t="s">
        <v>350</v>
      </c>
      <c r="Z68" s="32" t="s">
        <v>482</v>
      </c>
      <c r="AF68" s="30"/>
    </row>
    <row r="69" spans="1:32" x14ac:dyDescent="0.2">
      <c r="A69" s="13"/>
      <c r="B69" s="13"/>
      <c r="F69" s="13"/>
      <c r="G69" s="19"/>
      <c r="K69" s="13"/>
      <c r="L69" s="13"/>
      <c r="O69" s="13"/>
      <c r="P69" s="13"/>
      <c r="Q69" s="19"/>
      <c r="T69" s="13"/>
      <c r="Y69" s="32" t="s">
        <v>351</v>
      </c>
      <c r="Z69" s="32" t="s">
        <v>483</v>
      </c>
      <c r="AF69" s="30"/>
    </row>
    <row r="70" spans="1:32" x14ac:dyDescent="0.2">
      <c r="A70" s="13"/>
      <c r="B70" s="13"/>
      <c r="Y70" s="32" t="s">
        <v>352</v>
      </c>
      <c r="Z70" s="32" t="s">
        <v>484</v>
      </c>
    </row>
    <row r="71" spans="1:32" x14ac:dyDescent="0.2">
      <c r="Y71" s="32" t="s">
        <v>353</v>
      </c>
      <c r="Z71" s="32" t="s">
        <v>485</v>
      </c>
    </row>
    <row r="72" spans="1:32" x14ac:dyDescent="0.2">
      <c r="Y72" s="32" t="s">
        <v>354</v>
      </c>
      <c r="Z72" s="32" t="s">
        <v>486</v>
      </c>
    </row>
    <row r="73" spans="1:32" x14ac:dyDescent="0.2">
      <c r="Y73" s="32" t="s">
        <v>355</v>
      </c>
      <c r="Z73" s="32" t="s">
        <v>487</v>
      </c>
    </row>
    <row r="74" spans="1:32" x14ac:dyDescent="0.2">
      <c r="Y74" s="32" t="s">
        <v>356</v>
      </c>
      <c r="Z74" s="32" t="s">
        <v>488</v>
      </c>
    </row>
    <row r="75" spans="1:32" x14ac:dyDescent="0.2">
      <c r="Y75" s="32" t="s">
        <v>357</v>
      </c>
      <c r="Z75" s="32" t="s">
        <v>489</v>
      </c>
    </row>
    <row r="76" spans="1:32" x14ac:dyDescent="0.2">
      <c r="Y76" s="32" t="s">
        <v>358</v>
      </c>
      <c r="Z76" s="32" t="s">
        <v>490</v>
      </c>
    </row>
    <row r="77" spans="1:32" x14ac:dyDescent="0.2">
      <c r="Y77" s="32" t="s">
        <v>359</v>
      </c>
      <c r="Z77" s="32" t="s">
        <v>491</v>
      </c>
    </row>
    <row r="78" spans="1:32" x14ac:dyDescent="0.2">
      <c r="Y78" s="32" t="s">
        <v>360</v>
      </c>
      <c r="Z78" s="32" t="s">
        <v>492</v>
      </c>
    </row>
    <row r="79" spans="1:32" x14ac:dyDescent="0.2">
      <c r="Y79" s="32" t="s">
        <v>361</v>
      </c>
      <c r="Z79" s="32" t="s">
        <v>493</v>
      </c>
    </row>
    <row r="80" spans="1:32" x14ac:dyDescent="0.2">
      <c r="Y80" s="32" t="s">
        <v>362</v>
      </c>
      <c r="Z80" s="32" t="s">
        <v>494</v>
      </c>
    </row>
    <row r="81" spans="25:26" x14ac:dyDescent="0.2">
      <c r="Y81" s="32" t="s">
        <v>363</v>
      </c>
      <c r="Z81" s="32" t="s">
        <v>495</v>
      </c>
    </row>
    <row r="82" spans="25:26" x14ac:dyDescent="0.2">
      <c r="Y82" s="32" t="s">
        <v>364</v>
      </c>
      <c r="Z82" s="32" t="s">
        <v>496</v>
      </c>
    </row>
    <row r="83" spans="25:26" x14ac:dyDescent="0.2">
      <c r="Y83" s="32" t="s">
        <v>365</v>
      </c>
      <c r="Z83" s="32" t="s">
        <v>497</v>
      </c>
    </row>
    <row r="84" spans="25:26" x14ac:dyDescent="0.2">
      <c r="Y84" s="32" t="s">
        <v>366</v>
      </c>
      <c r="Z84" s="32" t="s">
        <v>498</v>
      </c>
    </row>
    <row r="85" spans="25:26" x14ac:dyDescent="0.2">
      <c r="Y85" s="32" t="s">
        <v>367</v>
      </c>
      <c r="Z85" s="32" t="s">
        <v>499</v>
      </c>
    </row>
    <row r="86" spans="25:26" x14ac:dyDescent="0.2">
      <c r="Y86" s="32" t="s">
        <v>368</v>
      </c>
      <c r="Z86" s="32" t="s">
        <v>500</v>
      </c>
    </row>
    <row r="87" spans="25:26" x14ac:dyDescent="0.2">
      <c r="Y87" s="32" t="s">
        <v>369</v>
      </c>
      <c r="Z87" s="32" t="s">
        <v>501</v>
      </c>
    </row>
    <row r="88" spans="25:26" x14ac:dyDescent="0.2">
      <c r="Y88" s="32" t="s">
        <v>370</v>
      </c>
      <c r="Z88" s="32" t="s">
        <v>502</v>
      </c>
    </row>
    <row r="89" spans="25:26" x14ac:dyDescent="0.2">
      <c r="Y89" s="32" t="s">
        <v>371</v>
      </c>
      <c r="Z89" s="32" t="s">
        <v>503</v>
      </c>
    </row>
    <row r="90" spans="25:26" x14ac:dyDescent="0.2">
      <c r="Y90" s="32" t="s">
        <v>372</v>
      </c>
      <c r="Z90" s="32" t="s">
        <v>504</v>
      </c>
    </row>
    <row r="91" spans="25:26" x14ac:dyDescent="0.2">
      <c r="Y91" s="32" t="s">
        <v>373</v>
      </c>
      <c r="Z91" s="32" t="s">
        <v>505</v>
      </c>
    </row>
    <row r="92" spans="25:26" x14ac:dyDescent="0.2">
      <c r="Y92" s="32" t="s">
        <v>374</v>
      </c>
      <c r="Z92" s="32" t="s">
        <v>506</v>
      </c>
    </row>
    <row r="93" spans="25:26" x14ac:dyDescent="0.2">
      <c r="Y93" s="32" t="s">
        <v>375</v>
      </c>
      <c r="Z93" s="32" t="s">
        <v>507</v>
      </c>
    </row>
    <row r="94" spans="25:26" x14ac:dyDescent="0.2">
      <c r="Y94" s="32" t="s">
        <v>376</v>
      </c>
      <c r="Z94" s="32" t="s">
        <v>508</v>
      </c>
    </row>
    <row r="95" spans="25:26" x14ac:dyDescent="0.2">
      <c r="Y95" s="32" t="s">
        <v>377</v>
      </c>
      <c r="Z95" s="32" t="s">
        <v>509</v>
      </c>
    </row>
    <row r="96" spans="25:26" x14ac:dyDescent="0.2">
      <c r="Y96" s="32" t="s">
        <v>279</v>
      </c>
      <c r="Z96" s="32" t="s">
        <v>510</v>
      </c>
    </row>
    <row r="97" spans="25:26" x14ac:dyDescent="0.2">
      <c r="Y97" s="32" t="s">
        <v>378</v>
      </c>
      <c r="Z97" s="32" t="s">
        <v>511</v>
      </c>
    </row>
    <row r="98" spans="25:26" x14ac:dyDescent="0.2">
      <c r="Y98" s="32" t="s">
        <v>379</v>
      </c>
      <c r="Z98" s="32" t="s">
        <v>512</v>
      </c>
    </row>
    <row r="99" spans="25:26" x14ac:dyDescent="0.2">
      <c r="Y99" s="32" t="s">
        <v>409</v>
      </c>
      <c r="Z99" s="32" t="s">
        <v>513</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2021-08-31T12:53:13Z</dcterms:created>
  <dcterms:modified xsi:type="dcterms:W3CDTF">2022-03-16T01:49:11Z</dcterms:modified>
</cp:coreProperties>
</file>