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AY58" i="3" l="1"/>
  <c r="AY59" i="3" s="1"/>
  <c r="AY55" i="3"/>
  <c r="AY56" i="3" s="1"/>
  <c r="AY49" i="3"/>
  <c r="AY50" i="3" s="1"/>
  <c r="AY36" i="3"/>
  <c r="AY41" i="3" s="1"/>
  <c r="AY57" i="3" l="1"/>
  <c r="AY40" i="3"/>
  <c r="AY42" i="3"/>
  <c r="AY43" i="3"/>
  <c r="AY37" i="3"/>
  <c r="AY44" i="3"/>
  <c r="AY51" i="3"/>
  <c r="AY38" i="3"/>
  <c r="AY45" i="3"/>
  <c r="AY39" i="3"/>
  <c r="AW101" i="3"/>
  <c r="AT101" i="3"/>
  <c r="AQ101" i="3"/>
  <c r="AL101" i="3"/>
  <c r="AI101" i="3"/>
  <c r="AF101" i="3"/>
  <c r="Z101" i="3"/>
  <c r="W101" i="3"/>
  <c r="T101" i="3"/>
  <c r="N101" i="3"/>
  <c r="K101" i="3"/>
  <c r="H101" i="3"/>
  <c r="AW100" i="3"/>
  <c r="AT100" i="3"/>
  <c r="AQ100" i="3"/>
  <c r="AL100" i="3"/>
  <c r="AI100" i="3"/>
  <c r="AF100" i="3"/>
  <c r="Z100" i="3"/>
  <c r="W100" i="3"/>
  <c r="T100" i="3"/>
  <c r="N100" i="3"/>
  <c r="K100" i="3"/>
  <c r="H100" i="3"/>
  <c r="AV2" i="3" l="1"/>
  <c r="C12" i="4" l="1"/>
  <c r="W28"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<sst xmlns="http://schemas.openxmlformats.org/spreadsheetml/2006/main" count="799" uniqueCount="590">
  <si>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</si>
  <si>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</si>
  <si>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</si>
  <si>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</si>
  <si>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</si>
  <si>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</si>
  <si>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</si>
  <si>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</si>
  <si>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</si>
  <si>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</si>
  <si>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</si>
  <si>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</si>
  <si>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</si>
  <si>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</si>
  <si>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</si>
  <si>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</si>
  <si>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</si>
  <si>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</si>
  <si>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</si>
  <si>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</si>
  <si>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</si>
  <si>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</si>
  <si>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</si>
  <si>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</si>
  <si>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</si>
  <si>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</si>
  <si>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</si>
  <si>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</si>
  <si>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</si>
  <si>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</si>
  <si>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</si>
  <si>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</si>
  <si>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</si>
  <si>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</si>
  <si>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</si>
  <si>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</si>
  <si>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</si>
  <si>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</si>
  <si>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</si>
  <si>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</si>
  <si>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</si>
  <si>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</si>
  <si>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</si>
  <si>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</si>
  <si>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</si>
  <si>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</si>
  <si>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</si>
  <si>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</si>
  <si>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</si>
  <si>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</si>
  <si>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</si>
  <si>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</si>
  <si>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</si>
  <si>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</si>
  <si>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</si>
  <si>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</si>
  <si>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</si>
  <si>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</si>
  <si>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</si>
  <si>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</si>
  <si>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</si>
  <si>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</si>
  <si>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</si>
  <si>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</si>
  <si>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</si>
  <si>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</si>
  <si>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</si>
  <si>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</si>
  <si>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</si>
  <si>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</si>
  <si>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</si>
  <si>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</si>
  <si>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</si>
  <si>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</si>
  <si>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</si>
  <si>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</si>
  <si>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</si>
  <si>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</si>
  <si>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</si>
  <si>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</si>
  <si>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</si>
  <si>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</si>
  <si>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</si>
  <si>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</si>
  <si>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</si>
  <si>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</si>
  <si>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</si>
  <si>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</si>
  <si>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</si>
  <si>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</si>
  <si>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</si>
  <si>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</si>
  <si>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</si>
  <si>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</si>
  <si>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</si>
  <si>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</si>
  <si>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</si>
  <si>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</si>
  <si>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</si>
  <si>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</si>
  <si>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</si>
  <si>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</si>
  <si>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</si>
  <si>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</si>
  <si>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</si>
  <si>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</si>
  <si>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</si>
  <si>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</si>
  <si>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</si>
  <si>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</si>
  <si>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</si>
  <si>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</si>
  <si>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</si>
  <si>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</si>
  <si>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</si>
  <si>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</si>
  <si>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</si>
  <si>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</si>
  <si>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</si>
  <si>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</si>
  <si>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</si>
  <si>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</si>
  <si>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</si>
  <si>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</si>
  <si>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</si>
  <si>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</si>
  <si>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</si>
  <si>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</si>
  <si>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</si>
  <si>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</si>
  <si>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</si>
  <si>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</si>
  <si>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</si>
  <si>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</si>
  <si>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</si>
  <si>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</si>
  <si>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</si>
  <si>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</si>
  <si>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</si>
  <si>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</si>
  <si>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</si>
  <si>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</si>
  <si>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</si>
  <si>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</si>
  <si>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</si>
  <si>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</si>
  <si>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</si>
  <si>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</si>
  <si>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</si>
  <si>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</si>
  <si>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</si>
  <si>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</si>
  <si>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</si>
  <si>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</si>
  <si>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</si>
  <si>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</si>
  <si>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</si>
  <si>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</si>
  <si>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</si>
  <si>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</si>
  <si>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</si>
  <si>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</si>
  <si>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</si>
  <si>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</si>
  <si>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</si>
  <si>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</si>
  <si>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</si>
  <si>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</si>
  <si>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</si>
  <si>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</si>
  <si>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</si>
  <si>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</si>
  <si>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</si>
  <si>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</si>
  <si>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</si>
  <si>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</si>
  <si>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</si>
  <si>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</si>
  <si>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</si>
  <si>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</si>
  <si>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</si>
  <si>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</si>
  <si>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</si>
  <si>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</si>
  <si>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</si>
  <si>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</si>
  <si>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</si>
  <si>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</si>
  <si>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</si>
  <si>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</si>
  <si>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</si>
  <si>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</si>
  <si>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</si>
  <si>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</si>
  <si>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</si>
  <si>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</si>
  <si>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</si>
  <si>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</si>
  <si>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</si>
  <si>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</si>
  <si>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</si>
  <si>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</si>
  <si>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</si>
  <si>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</si>
  <si>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</si>
  <si>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</si>
  <si>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定量的な目標が設定できない理由及び定性的な成果目標</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</si>
  <si>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</si>
  <si>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</si>
  <si>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</si>
  <si>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</si>
  <si>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</si>
  <si>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</si>
  <si>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</si>
  <si>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</si>
  <si>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</si>
  <si>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</si>
  <si>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</si>
  <si>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</si>
  <si>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</si>
  <si>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</si>
  <si>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</si>
  <si>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</si>
  <si>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</si>
  <si>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</si>
  <si>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</si>
  <si>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</si>
  <si>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</si>
  <si>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</si>
  <si>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</si>
  <si>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</si>
  <si>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</si>
  <si>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</si>
  <si>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</si>
  <si>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</si>
  <si>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</si>
  <si>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</si>
  <si>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</si>
  <si>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</si>
  <si>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</si>
  <si>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</si>
  <si>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</si>
  <si>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</si>
  <si>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</si>
  <si>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</si>
  <si>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</si>
  <si>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</si>
  <si>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</si>
  <si>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</si>
  <si>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</si>
  <si>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</si>
  <si>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</si>
  <si>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</si>
  <si>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</si>
  <si>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</si>
  <si>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</si>
  <si>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</si>
  <si>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</si>
  <si>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</si>
  <si>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</si>
  <si>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</si>
  <si>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</si>
  <si>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</si>
  <si>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</si>
  <si>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</si>
  <si>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</si>
  <si>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</si>
  <si>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</si>
  <si>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</si>
  <si>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</si>
  <si>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</si>
  <si>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</si>
  <si>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</si>
  <si>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</si>
  <si>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</si>
  <si>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</si>
  <si>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</si>
  <si>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</si>
  <si>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</si>
  <si>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</si>
  <si>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</si>
  <si>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</si>
  <si>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</si>
  <si>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</si>
  <si>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</si>
  <si>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</si>
  <si>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</si>
  <si>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</si>
  <si>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</si>
  <si>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</si>
  <si>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</si>
  <si>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</si>
  <si>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</si>
  <si>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</si>
  <si>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</si>
  <si>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</si>
  <si>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</si>
  <si>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</si>
  <si>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</si>
  <si>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</si>
  <si>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</si>
  <si>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</si>
  <si>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</si>
  <si>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</si>
  <si>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</si>
  <si>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</si>
  <si>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</si>
  <si>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</si>
  <si>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</si>
  <si>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</si>
  <si>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</si>
  <si>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</si>
  <si>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</si>
  <si>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</si>
  <si>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</si>
  <si>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</si>
  <si>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</si>
  <si>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</si>
  <si>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</si>
  <si>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</si>
  <si>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</si>
  <si>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</si>
  <si>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</si>
  <si>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</si>
  <si>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</si>
  <si>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</si>
  <si>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</si>
  <si>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</si>
  <si>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</si>
  <si>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</si>
  <si>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</si>
  <si>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</si>
  <si>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</si>
  <si>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</si>
  <si>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</si>
  <si>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</si>
  <si>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</si>
  <si>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</si>
  <si>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</si>
  <si>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</si>
  <si>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</si>
  <si>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</si>
  <si>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</si>
  <si>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</si>
  <si>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</si>
  <si>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</si>
  <si>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</si>
  <si>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</si>
  <si>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</si>
  <si>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</si>
  <si>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</si>
  <si>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</si>
  <si>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</si>
  <si>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</si>
  <si>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</si>
  <si>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</si>
  <si>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</si>
  <si>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</si>
  <si>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</si>
  <si>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</si>
  <si>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</si>
  <si>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</si>
  <si>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</si>
  <si>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</si>
  <si>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</si>
  <si>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</si>
  <si>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</si>
  <si>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</si>
  <si>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</si>
  <si>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</si>
  <si>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</si>
  <si>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</si>
  <si>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</si>
  <si>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</si>
  <si>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</si>
  <si>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</si>
  <si>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</si>
  <si>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</si>
  <si>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</si>
  <si>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</si>
  <si>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</si>
  <si>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</si>
  <si>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</si>
  <si>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</si>
  <si>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</si>
  <si>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</si>
  <si>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</si>
  <si>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</si>
  <si>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</si>
  <si>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</si>
  <si>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</si>
  <si>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</si>
  <si>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</si>
  <si>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</si>
  <si>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</si>
  <si>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</si>
  <si>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</si>
  <si>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</si>
  <si>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</si>
  <si>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</si>
  <si>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</si>
  <si>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</si>
  <si>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</si>
  <si>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</si>
  <si>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</si>
  <si>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</si>
  <si>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</si>
  <si>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</si>
  <si>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</si>
  <si>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</si>
  <si>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</si>
  <si>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</si>
  <si>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</si>
  <si>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</si>
  <si>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</si>
  <si>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</si>
  <si>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</si>
  <si>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</si>
  <si>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</si>
  <si>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</si>
  <si>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</si>
  <si>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</si>
  <si>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</si>
  <si>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</si>
  <si>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</si>
  <si>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</si>
  <si>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</si>
  <si>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</si>
  <si>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</si>
  <si>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</si>
  <si>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</si>
  <si>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</si>
  <si>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</si>
  <si>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</si>
  <si>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</si>
  <si>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</si>
  <si>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</si>
  <si>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</si>
  <si>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</si>
  <si>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</si>
  <si>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</si>
  <si>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</si>
  <si>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</si>
  <si>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</si>
  <si>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</si>
  <si>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</si>
  <si>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</si>
  <si>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</si>
  <si>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</si>
  <si>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</si>
  <si>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</si>
  <si>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</si>
  <si>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</si>
  <si>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</si>
  <si>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</si>
  <si>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</si>
  <si>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</si>
  <si>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</si>
  <si>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</si>
  <si>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</si>
  <si>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</si>
  <si>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</si>
  <si>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</si>
  <si>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</si>
  <si>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</si>
  <si>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</si>
  <si>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</si>
  <si>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</si>
  <si>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</si>
  <si>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</si>
  <si>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</si>
  <si>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</si>
  <si>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</si>
  <si>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</si>
  <si>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</si>
  <si>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</si>
  <si>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</si>
  <si>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</si>
  <si>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</si>
  <si>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</si>
  <si>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</si>
  <si>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</si>
  <si>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</si>
  <si>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</si>
  <si>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</si>
  <si>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</si>
  <si>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</si>
  <si>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</si>
  <si>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</si>
  <si>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</si>
  <si>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</si>
  <si>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</si>
  <si>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</si>
  <si>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</si>
  <si>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</si>
  <si>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</si>
  <si>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</si>
  <si>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</si>
  <si>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</si>
  <si>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</si>
  <si>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</si>
  <si>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</si>
  <si>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</si>
  <si>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</si>
  <si>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</si>
  <si>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</si>
  <si>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</si>
  <si>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</si>
  <si>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</si>
  <si>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</si>
  <si>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</si>
  <si>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</si>
  <si>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</si>
  <si>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</si>
  <si>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</si>
  <si>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</si>
  <si>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</si>
  <si>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</si>
  <si>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</si>
  <si>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</si>
  <si>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</si>
  <si>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</si>
  <si>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</si>
  <si>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</si>
  <si>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</si>
  <si>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</si>
  <si>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</si>
  <si>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</si>
  <si>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</si>
  <si>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</si>
  <si>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</si>
  <si>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</si>
  <si>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</si>
  <si>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</si>
  <si>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</si>
  <si>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</si>
  <si>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</si>
  <si>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</si>
  <si>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</si>
  <si>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</si>
  <si>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</si>
  <si>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</si>
  <si>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</si>
  <si>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</si>
  <si>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</si>
  <si>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</si>
  <si>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</si>
  <si>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</si>
  <si>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沖縄域外競争力強化促進事業</t>
    <rPh sb="0" eb="2">
      <t>オキナワ</t>
    </rPh>
    <rPh sb="2" eb="4">
      <t>イキガイ</t>
    </rPh>
    <rPh sb="4" eb="7">
      <t>キョウソウリョク</t>
    </rPh>
    <rPh sb="7" eb="9">
      <t>キョウカ</t>
    </rPh>
    <rPh sb="9" eb="11">
      <t>ソクシン</t>
    </rPh>
    <rPh sb="11" eb="13">
      <t>ジギョウ</t>
    </rPh>
    <phoneticPr fontId="5"/>
  </si>
  <si>
    <t>政策統括官（沖縄政策担当）</t>
    <rPh sb="0" eb="2">
      <t>セイサク</t>
    </rPh>
    <rPh sb="2" eb="4">
      <t>トウカツ</t>
    </rPh>
    <rPh sb="4" eb="5">
      <t>カン</t>
    </rPh>
    <rPh sb="6" eb="8">
      <t>オキナワ</t>
    </rPh>
    <rPh sb="8" eb="10">
      <t>セイサク</t>
    </rPh>
    <rPh sb="10" eb="12">
      <t>タントウ</t>
    </rPh>
    <phoneticPr fontId="5"/>
  </si>
  <si>
    <t>産業振興担当参事官室</t>
    <rPh sb="0" eb="2">
      <t>サンギョウ</t>
    </rPh>
    <rPh sb="2" eb="4">
      <t>シンコウ</t>
    </rPh>
    <rPh sb="4" eb="6">
      <t>タントウ</t>
    </rPh>
    <rPh sb="6" eb="9">
      <t>サンジカン</t>
    </rPh>
    <rPh sb="9" eb="10">
      <t>シツ</t>
    </rPh>
    <phoneticPr fontId="5"/>
  </si>
  <si>
    <t>中村　浩一郎</t>
    <rPh sb="0" eb="2">
      <t>ナカムラ</t>
    </rPh>
    <rPh sb="3" eb="6">
      <t>コウイチロウ</t>
    </rPh>
    <phoneticPr fontId="5"/>
  </si>
  <si>
    <t>-</t>
    <phoneticPr fontId="5"/>
  </si>
  <si>
    <t>諸謝金</t>
    <rPh sb="0" eb="3">
      <t>ショシャキン</t>
    </rPh>
    <phoneticPr fontId="5"/>
  </si>
  <si>
    <t>職員旅費</t>
    <rPh sb="0" eb="2">
      <t>ショクイン</t>
    </rPh>
    <rPh sb="2" eb="4">
      <t>リョヒ</t>
    </rPh>
    <phoneticPr fontId="5"/>
  </si>
  <si>
    <t>沖縄振興開発調査委託費</t>
    <rPh sb="0" eb="2">
      <t>オキナワ</t>
    </rPh>
    <rPh sb="2" eb="4">
      <t>シンコウ</t>
    </rPh>
    <rPh sb="4" eb="6">
      <t>カイハツ</t>
    </rPh>
    <rPh sb="6" eb="8">
      <t>チョウサ</t>
    </rPh>
    <rPh sb="8" eb="10">
      <t>イタク</t>
    </rPh>
    <rPh sb="10" eb="11">
      <t>ヒ</t>
    </rPh>
    <phoneticPr fontId="5"/>
  </si>
  <si>
    <t>委員等旅費</t>
    <rPh sb="0" eb="2">
      <t>イイン</t>
    </rPh>
    <rPh sb="2" eb="3">
      <t>トウ</t>
    </rPh>
    <rPh sb="3" eb="5">
      <t>リョヒ</t>
    </rPh>
    <phoneticPr fontId="5"/>
  </si>
  <si>
    <t>○</t>
  </si>
  <si>
    <t>-</t>
    <phoneticPr fontId="5"/>
  </si>
  <si>
    <t>　域外においても高い競争力を有する先進的又は沖縄の特色を生かしたものづくり事業や移入製品の県内生産に取り組む事業に要する経費を支援するとともに、将来的な自走を見据えた実証事業として小ロット製品の県外向け混載輸送への支援を行い、持続的・安定的な輸送コスト低減策を確立することで、製造業等の域外競争力強化を図り、もって沖縄の自立型経済の構築を一層促進することを目的とする。</t>
    <rPh sb="17" eb="20">
      <t>センシンテキ</t>
    </rPh>
    <rPh sb="20" eb="21">
      <t>マタ</t>
    </rPh>
    <rPh sb="54" eb="56">
      <t>ジギョウ</t>
    </rPh>
    <rPh sb="57" eb="58">
      <t>ヨウ</t>
    </rPh>
    <rPh sb="60" eb="62">
      <t>ケイヒ</t>
    </rPh>
    <rPh sb="63" eb="65">
      <t>シエン</t>
    </rPh>
    <rPh sb="72" eb="75">
      <t>ショウライテキ</t>
    </rPh>
    <rPh sb="76" eb="78">
      <t>ジソウ</t>
    </rPh>
    <rPh sb="79" eb="81">
      <t>ミス</t>
    </rPh>
    <rPh sb="83" eb="85">
      <t>ジッショウ</t>
    </rPh>
    <rPh sb="85" eb="87">
      <t>ジギョウ</t>
    </rPh>
    <rPh sb="90" eb="91">
      <t>ショウ</t>
    </rPh>
    <rPh sb="94" eb="96">
      <t>セイヒン</t>
    </rPh>
    <rPh sb="97" eb="99">
      <t>ケンガイ</t>
    </rPh>
    <rPh sb="99" eb="100">
      <t>ム</t>
    </rPh>
    <rPh sb="101" eb="103">
      <t>コンサイ</t>
    </rPh>
    <rPh sb="103" eb="105">
      <t>ユソウ</t>
    </rPh>
    <rPh sb="107" eb="109">
      <t>シエン</t>
    </rPh>
    <rPh sb="110" eb="111">
      <t>オコナ</t>
    </rPh>
    <rPh sb="138" eb="141">
      <t>セイゾウギョウ</t>
    </rPh>
    <rPh sb="141" eb="142">
      <t>トウ</t>
    </rPh>
    <rPh sb="143" eb="145">
      <t>イキガイ</t>
    </rPh>
    <rPh sb="145" eb="148">
      <t>キョウソウリョク</t>
    </rPh>
    <rPh sb="148" eb="150">
      <t>キョウカ</t>
    </rPh>
    <rPh sb="151" eb="152">
      <t>ハカ</t>
    </rPh>
    <rPh sb="157" eb="159">
      <t>オキナワ</t>
    </rPh>
    <rPh sb="160" eb="163">
      <t>ジリツガタ</t>
    </rPh>
    <rPh sb="163" eb="165">
      <t>ケイザイ</t>
    </rPh>
    <rPh sb="166" eb="168">
      <t>コウチク</t>
    </rPh>
    <rPh sb="169" eb="171">
      <t>イッソウ</t>
    </rPh>
    <rPh sb="171" eb="173">
      <t>ソクシン</t>
    </rPh>
    <rPh sb="178" eb="180">
      <t>モクテキ</t>
    </rPh>
    <phoneticPr fontId="5"/>
  </si>
  <si>
    <t>（委託費）
物流コストの実態、削減効果等を図るための調査・実証事業であるため</t>
    <rPh sb="1" eb="3">
      <t>イタク</t>
    </rPh>
    <rPh sb="3" eb="4">
      <t>ヒ</t>
    </rPh>
    <rPh sb="6" eb="8">
      <t>ブツリュウ</t>
    </rPh>
    <rPh sb="12" eb="14">
      <t>ジッタイ</t>
    </rPh>
    <rPh sb="15" eb="17">
      <t>サクゲン</t>
    </rPh>
    <rPh sb="17" eb="19">
      <t>コウカ</t>
    </rPh>
    <rPh sb="19" eb="20">
      <t>トウ</t>
    </rPh>
    <rPh sb="21" eb="22">
      <t>ハカ</t>
    </rPh>
    <rPh sb="29" eb="31">
      <t>ジッショウ</t>
    </rPh>
    <rPh sb="31" eb="33">
      <t>ジギョウ</t>
    </rPh>
    <phoneticPr fontId="5"/>
  </si>
  <si>
    <t>調査の実施及びとりまとめ報告書の作成</t>
    <rPh sb="0" eb="2">
      <t>チョウサ</t>
    </rPh>
    <rPh sb="3" eb="5">
      <t>ジッシ</t>
    </rPh>
    <rPh sb="5" eb="6">
      <t>オヨ</t>
    </rPh>
    <rPh sb="12" eb="15">
      <t>ホウコクショ</t>
    </rPh>
    <rPh sb="16" eb="18">
      <t>サクセイ</t>
    </rPh>
    <phoneticPr fontId="5"/>
  </si>
  <si>
    <t>同左</t>
    <rPh sb="0" eb="2">
      <t>ドウサ</t>
    </rPh>
    <phoneticPr fontId="5"/>
  </si>
  <si>
    <t>調査・実証事業の実施及び取りまとめ報告書の作成を目標とする。
※令和4年度新規事業のため、平成30～令和2年度の達成状況・実績はなし</t>
    <rPh sb="0" eb="2">
      <t>チョウサ</t>
    </rPh>
    <rPh sb="3" eb="5">
      <t>ジッショウ</t>
    </rPh>
    <rPh sb="5" eb="7">
      <t>ジギョウ</t>
    </rPh>
    <rPh sb="8" eb="10">
      <t>ジッシ</t>
    </rPh>
    <rPh sb="10" eb="11">
      <t>オヨ</t>
    </rPh>
    <rPh sb="12" eb="13">
      <t>ト</t>
    </rPh>
    <rPh sb="17" eb="20">
      <t>ホウコクショ</t>
    </rPh>
    <rPh sb="21" eb="23">
      <t>サクセイ</t>
    </rPh>
    <rPh sb="24" eb="26">
      <t>モクヒョウ</t>
    </rPh>
    <rPh sb="32" eb="34">
      <t>レイワ</t>
    </rPh>
    <rPh sb="35" eb="37">
      <t>ネンド</t>
    </rPh>
    <rPh sb="37" eb="39">
      <t>シンキ</t>
    </rPh>
    <rPh sb="39" eb="41">
      <t>ジギョウ</t>
    </rPh>
    <rPh sb="45" eb="47">
      <t>ヘイセイ</t>
    </rPh>
    <rPh sb="50" eb="52">
      <t>レイワ</t>
    </rPh>
    <rPh sb="53" eb="55">
      <t>ネンド</t>
    </rPh>
    <rPh sb="56" eb="58">
      <t>タッセイ</t>
    </rPh>
    <rPh sb="58" eb="60">
      <t>ジョウキョウ</t>
    </rPh>
    <rPh sb="61" eb="63">
      <t>ジッセキ</t>
    </rPh>
    <phoneticPr fontId="5"/>
  </si>
  <si>
    <t>件</t>
    <rPh sb="0" eb="1">
      <t>ケン</t>
    </rPh>
    <phoneticPr fontId="5"/>
  </si>
  <si>
    <t>（補助金）
事業の採択件数
※当初見込は、毎年度の申請に基づき事業を実施するため記入は困難。</t>
    <rPh sb="1" eb="4">
      <t>ホジョキン</t>
    </rPh>
    <phoneticPr fontId="5"/>
  </si>
  <si>
    <t>件</t>
    <rPh sb="0" eb="1">
      <t>ケン</t>
    </rPh>
    <phoneticPr fontId="5"/>
  </si>
  <si>
    <t>百万円</t>
    <rPh sb="0" eb="3">
      <t>ヒャクマンエン</t>
    </rPh>
    <phoneticPr fontId="5"/>
  </si>
  <si>
    <t>　　 X/Y</t>
    <phoneticPr fontId="5"/>
  </si>
  <si>
    <t>（補助金）
執行額（X）／採択件数（Y）　　　　　　　　　　　　　　</t>
    <rPh sb="1" eb="4">
      <t>ホジョキン</t>
    </rPh>
    <rPh sb="6" eb="8">
      <t>シッコウ</t>
    </rPh>
    <rPh sb="8" eb="9">
      <t>ガク</t>
    </rPh>
    <rPh sb="13" eb="15">
      <t>サイタク</t>
    </rPh>
    <rPh sb="15" eb="17">
      <t>ケンスウ</t>
    </rPh>
    <phoneticPr fontId="5"/>
  </si>
  <si>
    <t>（委託費）
実施調査数</t>
    <rPh sb="1" eb="3">
      <t>イタク</t>
    </rPh>
    <rPh sb="3" eb="4">
      <t>ヒ</t>
    </rPh>
    <rPh sb="6" eb="8">
      <t>ジッシ</t>
    </rPh>
    <rPh sb="8" eb="10">
      <t>チョウサ</t>
    </rPh>
    <rPh sb="10" eb="11">
      <t>スウ</t>
    </rPh>
    <phoneticPr fontId="5"/>
  </si>
  <si>
    <t>（委託費）
執行額（X）／実施調査数（Y）　</t>
    <rPh sb="1" eb="3">
      <t>イタク</t>
    </rPh>
    <rPh sb="3" eb="4">
      <t>ヒ</t>
    </rPh>
    <rPh sb="6" eb="8">
      <t>シッコウ</t>
    </rPh>
    <rPh sb="8" eb="9">
      <t>ガク</t>
    </rPh>
    <rPh sb="13" eb="15">
      <t>ジッシ</t>
    </rPh>
    <rPh sb="15" eb="17">
      <t>チョウサ</t>
    </rPh>
    <rPh sb="17" eb="18">
      <t>スウ</t>
    </rPh>
    <phoneticPr fontId="5"/>
  </si>
  <si>
    <t>９．沖縄政策</t>
    <phoneticPr fontId="5"/>
  </si>
  <si>
    <t>９．沖縄振興に関する施策の推進</t>
    <phoneticPr fontId="5"/>
  </si>
  <si>
    <t>‐</t>
  </si>
  <si>
    <t>沖縄の自立型経済の構築に向けたものづくり事業の振興や物流コスト改善等を目的として事業であり、必要かつ適切であるとともに、優先度は高い。</t>
    <rPh sb="0" eb="2">
      <t>オキナワ</t>
    </rPh>
    <rPh sb="3" eb="6">
      <t>ジリツガタ</t>
    </rPh>
    <rPh sb="6" eb="8">
      <t>ケイザイ</t>
    </rPh>
    <rPh sb="9" eb="11">
      <t>コウチク</t>
    </rPh>
    <rPh sb="12" eb="13">
      <t>ム</t>
    </rPh>
    <rPh sb="20" eb="22">
      <t>ジギョウ</t>
    </rPh>
    <rPh sb="23" eb="25">
      <t>シンコウ</t>
    </rPh>
    <rPh sb="26" eb="28">
      <t>ブツリュウ</t>
    </rPh>
    <rPh sb="31" eb="33">
      <t>カイゼン</t>
    </rPh>
    <rPh sb="33" eb="34">
      <t>トウ</t>
    </rPh>
    <rPh sb="35" eb="37">
      <t>モクテキ</t>
    </rPh>
    <rPh sb="40" eb="42">
      <t>ジギョウ</t>
    </rPh>
    <rPh sb="46" eb="48">
      <t>ヒツヨウ</t>
    </rPh>
    <rPh sb="50" eb="52">
      <t>テキセツ</t>
    </rPh>
    <rPh sb="60" eb="63">
      <t>ユウセンド</t>
    </rPh>
    <rPh sb="64" eb="65">
      <t>タカ</t>
    </rPh>
    <phoneticPr fontId="5"/>
  </si>
  <si>
    <t>沖縄のものづくり産業の振興等に資する事業であり、社会的ニーズも高く、沖縄県民にも裨益するものである。</t>
    <rPh sb="0" eb="2">
      <t>オキナワ</t>
    </rPh>
    <rPh sb="8" eb="10">
      <t>サンギョウ</t>
    </rPh>
    <rPh sb="11" eb="13">
      <t>シンコウ</t>
    </rPh>
    <rPh sb="13" eb="14">
      <t>トウ</t>
    </rPh>
    <rPh sb="15" eb="16">
      <t>シ</t>
    </rPh>
    <rPh sb="18" eb="20">
      <t>ジギョウ</t>
    </rPh>
    <rPh sb="24" eb="27">
      <t>シャカイテキ</t>
    </rPh>
    <rPh sb="31" eb="32">
      <t>タカ</t>
    </rPh>
    <rPh sb="34" eb="38">
      <t>オキナワケンミン</t>
    </rPh>
    <rPh sb="40" eb="42">
      <t>ヒエキ</t>
    </rPh>
    <phoneticPr fontId="5"/>
  </si>
  <si>
    <t>沖縄振興は引き続き国家戦略として取り組むべき事項に位置づけらえており、国が責任をもって事業を実施する必要がある。</t>
    <rPh sb="0" eb="2">
      <t>オキナワ</t>
    </rPh>
    <rPh sb="2" eb="4">
      <t>シンコウ</t>
    </rPh>
    <rPh sb="5" eb="6">
      <t>ヒ</t>
    </rPh>
    <rPh sb="7" eb="8">
      <t>ツヅ</t>
    </rPh>
    <rPh sb="9" eb="11">
      <t>コッカ</t>
    </rPh>
    <rPh sb="11" eb="13">
      <t>センリャク</t>
    </rPh>
    <rPh sb="16" eb="17">
      <t>ト</t>
    </rPh>
    <rPh sb="18" eb="19">
      <t>ク</t>
    </rPh>
    <rPh sb="22" eb="24">
      <t>ジコウ</t>
    </rPh>
    <rPh sb="25" eb="27">
      <t>イチ</t>
    </rPh>
    <rPh sb="35" eb="36">
      <t>クニ</t>
    </rPh>
    <rPh sb="37" eb="39">
      <t>セキニン</t>
    </rPh>
    <rPh sb="43" eb="45">
      <t>ジギョウ</t>
    </rPh>
    <rPh sb="46" eb="48">
      <t>ジッシ</t>
    </rPh>
    <rPh sb="50" eb="52">
      <t>ヒツヨウ</t>
    </rPh>
    <phoneticPr fontId="5"/>
  </si>
  <si>
    <t>沖縄産業創出支援事業費補助金</t>
    <rPh sb="0" eb="2">
      <t>オキナワ</t>
    </rPh>
    <rPh sb="2" eb="4">
      <t>サンギョウ</t>
    </rPh>
    <rPh sb="4" eb="6">
      <t>ソウシュツ</t>
    </rPh>
    <rPh sb="6" eb="8">
      <t>シエン</t>
    </rPh>
    <rPh sb="8" eb="11">
      <t>ジギョウヒ</t>
    </rPh>
    <rPh sb="11" eb="14">
      <t>ホジョキン</t>
    </rPh>
    <phoneticPr fontId="5"/>
  </si>
  <si>
    <t>（補助金）
　先進的又は沖縄の特色を生かしたものづくり事業や移入製品の県内生産に取り組む事業に対し、その製品開発や販路開拓等を支援する。
（委託費）
　持続的・安定的な輸送コスト低減策を確立すべく、県内で生産される小ロット製品を集約し、県外へ混載輸送する調査・実証事業に必要な経費を支援する。
事業主体：内閣府
補助率：＜補助金＞2/3（上限2億円）、＜委託費＞定額</t>
    <rPh sb="7" eb="10">
      <t>センシンテキ</t>
    </rPh>
    <rPh sb="10" eb="11">
      <t>マタ</t>
    </rPh>
    <rPh sb="27" eb="29">
      <t>ジギョウ</t>
    </rPh>
    <rPh sb="44" eb="46">
      <t>ジギョウ</t>
    </rPh>
    <rPh sb="47" eb="48">
      <t>タイ</t>
    </rPh>
    <rPh sb="127" eb="129">
      <t>チョウサ</t>
    </rPh>
    <rPh sb="148" eb="150">
      <t>ジギョウ</t>
    </rPh>
    <rPh sb="150" eb="152">
      <t>シュタイ</t>
    </rPh>
    <rPh sb="153" eb="155">
      <t>ナイカク</t>
    </rPh>
    <rPh sb="155" eb="156">
      <t>フ</t>
    </rPh>
    <rPh sb="157" eb="159">
      <t>ホジョ</t>
    </rPh>
    <rPh sb="159" eb="160">
      <t>リツ</t>
    </rPh>
    <rPh sb="162" eb="165">
      <t>ホジョキン</t>
    </rPh>
    <rPh sb="170" eb="172">
      <t>ジョウゲン</t>
    </rPh>
    <rPh sb="173" eb="175">
      <t>オクエン</t>
    </rPh>
    <rPh sb="178" eb="180">
      <t>イタク</t>
    </rPh>
    <rPh sb="180" eb="181">
      <t>ヒ</t>
    </rPh>
    <rPh sb="182" eb="184">
      <t>テイガク</t>
    </rPh>
    <phoneticPr fontId="5"/>
  </si>
  <si>
    <t>　経済財政運営と改革の基本方針2021　日本の未来を拓く４つの原動力～グリーン、デジタル、活力ある地方創り、少子化対策～（令和３年６月18日閣議決定）</t>
    <rPh sb="61" eb="63">
      <t>レイワ</t>
    </rPh>
    <rPh sb="64" eb="65">
      <t>ネン</t>
    </rPh>
    <rPh sb="66" eb="67">
      <t>ガツ</t>
    </rPh>
    <rPh sb="69" eb="70">
      <t>ニチ</t>
    </rPh>
    <rPh sb="70" eb="72">
      <t>カクギ</t>
    </rPh>
    <rPh sb="72" eb="74">
      <t>ケッテイ</t>
    </rPh>
    <phoneticPr fontId="5"/>
  </si>
  <si>
    <t>（補助金）
本事業の活用により開発等が行われた製品の出荷額について、補助事業が完了した日の属する会計年度終了後５年間の当該出荷額の伸び率が、国際物流拠点産業集積地域（旧特別自由貿易地域）における過去５年間（H27-R元）の搬出額の伸び率（186％）を参考に設定した伸び率（200％）を上回ること。</t>
    <rPh sb="1" eb="4">
      <t>ホジョキン</t>
    </rPh>
    <rPh sb="10" eb="12">
      <t>カツヨウ</t>
    </rPh>
    <rPh sb="15" eb="17">
      <t>カイハツ</t>
    </rPh>
    <rPh sb="17" eb="18">
      <t>トウ</t>
    </rPh>
    <rPh sb="19" eb="20">
      <t>オコナ</t>
    </rPh>
    <rPh sb="26" eb="28">
      <t>シュッカ</t>
    </rPh>
    <rPh sb="28" eb="29">
      <t>ガク</t>
    </rPh>
    <rPh sb="61" eb="63">
      <t>シュッカ</t>
    </rPh>
    <rPh sb="63" eb="64">
      <t>ガク</t>
    </rPh>
    <phoneticPr fontId="5"/>
  </si>
  <si>
    <t>国際物流拠点産業集積地域（旧特別自由貿易地域）の搬出額の推移　（出典：沖縄県「国際物流拠点産業集積計画の実施状況について」）</t>
    <phoneticPr fontId="5"/>
  </si>
  <si>
    <t>補助事業が完了した日の属する会計年度終了後５年間の最終年度の製品出荷額／補助事業が完了した日の属する会計年度の翌年度の製品出荷額
×100 ＞ 200（％）
※右記「目標値」は、補助事業が完了した日の属する会計年度終了後５年間の各年度目標値をそれぞれ100％、125%、150%、175%、200%とした場合における各年度補助事業が達成すべき目標値の平均値。</t>
    <rPh sb="30" eb="32">
      <t>セイヒン</t>
    </rPh>
    <rPh sb="32" eb="34">
      <t>シュッカ</t>
    </rPh>
    <rPh sb="34" eb="35">
      <t>ガク</t>
    </rPh>
    <rPh sb="59" eb="61">
      <t>セイヒン</t>
    </rPh>
    <rPh sb="61" eb="63">
      <t>シュッカ</t>
    </rPh>
    <rPh sb="63" eb="64">
      <t>ガク</t>
    </rPh>
    <phoneticPr fontId="5"/>
  </si>
  <si>
    <t>新たな成長推進枠：959</t>
    <phoneticPr fontId="5"/>
  </si>
  <si>
    <t>-</t>
  </si>
  <si>
    <t>-</t>
    <phoneticPr fontId="5"/>
  </si>
  <si>
    <t>-</t>
    <phoneticPr fontId="5"/>
  </si>
  <si>
    <t>-</t>
    <phoneticPr fontId="5"/>
  </si>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</sst>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0" borderId="11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2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1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2"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6"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8" xfId="0" applyFont="1" applyFill="1" applyBorder="1" applyAlignment="1">
      <alignment vertical="center" wrapText="1"/>
    </xf>
    <xf numFmtId="0" fontId="0" fillId="5" borderId="104" xfId="0" applyFont="1" applyFill="1" applyBorder="1" applyAlignment="1">
      <alignment vertical="center" wrapText="1"/>
    </xf>
    <xf numFmtId="0" fontId="0" fillId="5" borderId="12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29" xfId="0" applyFont="1" applyFill="1" applyBorder="1" applyAlignment="1">
      <alignment horizontal="center" vertical="center"/>
    </xf>
    <xf numFmtId="0" fontId="0" fillId="6" borderId="12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13" fillId="2" borderId="122"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2"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2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28"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6" xfId="0" applyFont="1" applyFill="1" applyBorder="1" applyAlignment="1">
      <alignment horizontal="center"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9" fillId="2" borderId="86" xfId="1" applyFont="1" applyFill="1" applyBorder="1" applyAlignment="1" applyProtection="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73"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38" xfId="0" applyFont="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9" fontId="0" fillId="0" borderId="16"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0" fillId="2" borderId="123" xfId="0" applyFont="1" applyFill="1" applyBorder="1" applyAlignment="1">
      <alignment horizontal="center" vertical="center"/>
    </xf>
    <xf numFmtId="0" fontId="15" fillId="3" borderId="129" xfId="0" applyFont="1" applyFill="1" applyBorder="1" applyAlignment="1">
      <alignment horizontal="center" vertical="center" textRotation="255" wrapText="1"/>
    </xf>
    <xf numFmtId="0" fontId="15" fillId="3" borderId="128"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17" xfId="0" applyFont="1" applyFill="1" applyBorder="1" applyAlignment="1">
      <alignment horizontal="center" vertical="center"/>
    </xf>
    <xf numFmtId="176" fontId="0" fillId="0" borderId="117"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28071</xdr:colOff>
      <xdr:row>103</xdr:row>
      <xdr:rowOff>28815</xdr:rowOff>
    </xdr:from>
    <xdr:to>
      <xdr:col>36</xdr:col>
      <xdr:colOff>47723</xdr:colOff>
      <xdr:row>105</xdr:row>
      <xdr:rowOff>118461</xdr:rowOff>
    </xdr:to>
    <xdr:sp macro="" textlink="">
      <xdr:nvSpPr>
        <xdr:cNvPr id="2" name="テキスト ボックス 1"/>
        <xdr:cNvSpPr txBox="1"/>
      </xdr:nvSpPr>
      <xdr:spPr>
        <a:xfrm>
          <a:off x="4314321" y="42646386"/>
          <a:ext cx="3081259" cy="7972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内閣府本府</a:t>
          </a:r>
          <a:endParaRPr kumimoji="1" lang="en-US" altLang="ja-JP" sz="1600">
            <a:latin typeface="+mn-ea"/>
            <a:ea typeface="+mn-ea"/>
          </a:endParaRPr>
        </a:p>
        <a:p>
          <a:pPr algn="ctr">
            <a:lnSpc>
              <a:spcPts val="2200"/>
            </a:lnSpc>
          </a:pPr>
          <a:r>
            <a:rPr kumimoji="1" lang="en-US" altLang="ja-JP" sz="1600">
              <a:latin typeface="+mn-ea"/>
              <a:ea typeface="+mn-ea"/>
            </a:rPr>
            <a:t>983</a:t>
          </a:r>
          <a:r>
            <a:rPr kumimoji="1" lang="ja-JP" altLang="en-US" sz="1600">
              <a:latin typeface="+mn-ea"/>
              <a:ea typeface="+mn-ea"/>
            </a:rPr>
            <a:t>百万円</a:t>
          </a:r>
        </a:p>
      </xdr:txBody>
    </xdr:sp>
    <xdr:clientData/>
  </xdr:twoCellAnchor>
  <xdr:twoCellAnchor>
    <xdr:from>
      <xdr:col>21</xdr:col>
      <xdr:colOff>36826</xdr:colOff>
      <xdr:row>108</xdr:row>
      <xdr:rowOff>111999</xdr:rowOff>
    </xdr:from>
    <xdr:to>
      <xdr:col>36</xdr:col>
      <xdr:colOff>39159</xdr:colOff>
      <xdr:row>111</xdr:row>
      <xdr:rowOff>260191</xdr:rowOff>
    </xdr:to>
    <xdr:sp macro="" textlink="">
      <xdr:nvSpPr>
        <xdr:cNvPr id="3" name="テキスト ボックス 2"/>
        <xdr:cNvSpPr txBox="1"/>
      </xdr:nvSpPr>
      <xdr:spPr>
        <a:xfrm>
          <a:off x="4272650" y="44420058"/>
          <a:ext cx="3027921" cy="119033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983</a:t>
          </a:r>
          <a:r>
            <a:rPr kumimoji="1" lang="ja-JP" altLang="en-US" sz="1600">
              <a:latin typeface="+mn-ea"/>
              <a:ea typeface="+mn-ea"/>
            </a:rPr>
            <a:t>百万円</a:t>
          </a:r>
        </a:p>
      </xdr:txBody>
    </xdr:sp>
    <xdr:clientData/>
  </xdr:twoCellAnchor>
  <xdr:twoCellAnchor>
    <xdr:from>
      <xdr:col>28</xdr:col>
      <xdr:colOff>112059</xdr:colOff>
      <xdr:row>105</xdr:row>
      <xdr:rowOff>156322</xdr:rowOff>
    </xdr:from>
    <xdr:to>
      <xdr:col>28</xdr:col>
      <xdr:colOff>112965</xdr:colOff>
      <xdr:row>107</xdr:row>
      <xdr:rowOff>73558</xdr:rowOff>
    </xdr:to>
    <xdr:cxnSp macro="">
      <xdr:nvCxnSpPr>
        <xdr:cNvPr id="4" name="直線矢印コネクタ 3"/>
        <xdr:cNvCxnSpPr/>
      </xdr:nvCxnSpPr>
      <xdr:spPr>
        <a:xfrm>
          <a:off x="5759824" y="43422234"/>
          <a:ext cx="906" cy="6120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179628</xdr:colOff>
      <xdr:row>107</xdr:row>
      <xdr:rowOff>106871</xdr:rowOff>
    </xdr:from>
    <xdr:ext cx="1082348" cy="325730"/>
    <xdr:sp macro="" textlink="">
      <xdr:nvSpPr>
        <xdr:cNvPr id="5" name="テキスト ボックス 4"/>
        <xdr:cNvSpPr txBox="1"/>
      </xdr:nvSpPr>
      <xdr:spPr>
        <a:xfrm>
          <a:off x="5222275" y="44067547"/>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支出委任</a:t>
          </a:r>
          <a:r>
            <a:rPr kumimoji="1" lang="en-US" altLang="ja-JP" sz="1400"/>
            <a:t>】</a:t>
          </a:r>
          <a:endParaRPr kumimoji="1" lang="ja-JP" altLang="en-US" sz="1400"/>
        </a:p>
      </xdr:txBody>
    </xdr:sp>
    <xdr:clientData/>
  </xdr:oneCellAnchor>
  <xdr:twoCellAnchor>
    <xdr:from>
      <xdr:col>10</xdr:col>
      <xdr:colOff>29695</xdr:colOff>
      <xdr:row>119</xdr:row>
      <xdr:rowOff>33660</xdr:rowOff>
    </xdr:from>
    <xdr:to>
      <xdr:col>25</xdr:col>
      <xdr:colOff>134470</xdr:colOff>
      <xdr:row>120</xdr:row>
      <xdr:rowOff>425823</xdr:rowOff>
    </xdr:to>
    <xdr:sp macro="" textlink="">
      <xdr:nvSpPr>
        <xdr:cNvPr id="6" name="テキスト ボックス 5"/>
        <xdr:cNvSpPr txBox="1"/>
      </xdr:nvSpPr>
      <xdr:spPr>
        <a:xfrm>
          <a:off x="2046754" y="48543925"/>
          <a:ext cx="3130363" cy="10645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0" lang="en-US" altLang="ja-JP" sz="1100" b="0" i="0" u="none" strike="noStrike">
            <a:solidFill>
              <a:schemeClr val="dk1"/>
            </a:solidFill>
            <a:effectLst/>
            <a:latin typeface="+mn-ea"/>
            <a:ea typeface="+mn-ea"/>
            <a:cs typeface="+mn-cs"/>
          </a:endParaRPr>
        </a:p>
        <a:p>
          <a:pPr algn="ctr"/>
          <a:r>
            <a:rPr kumimoji="1" lang="ja-JP" altLang="en-US" sz="1400">
              <a:latin typeface="+mn-ea"/>
              <a:ea typeface="+mn-ea"/>
            </a:rPr>
            <a:t>Ａ．民</a:t>
          </a:r>
          <a:r>
            <a:rPr kumimoji="1" lang="ja-JP" altLang="en-US" sz="1400">
              <a:solidFill>
                <a:sysClr val="windowText" lastClr="000000"/>
              </a:solidFill>
              <a:latin typeface="+mn-ea"/>
              <a:ea typeface="+mn-ea"/>
            </a:rPr>
            <a:t>間団体</a:t>
          </a:r>
          <a:r>
            <a:rPr kumimoji="1" lang="ja-JP" altLang="en-US" sz="1400">
              <a:latin typeface="+mn-ea"/>
              <a:ea typeface="+mn-ea"/>
            </a:rPr>
            <a:t>等</a:t>
          </a:r>
          <a:endParaRPr kumimoji="1" lang="en-US" altLang="ja-JP" sz="1400">
            <a:latin typeface="+mn-ea"/>
            <a:ea typeface="+mn-ea"/>
          </a:endParaRPr>
        </a:p>
        <a:p>
          <a:pPr algn="ctr"/>
          <a:r>
            <a:rPr kumimoji="1" lang="en-US" altLang="ja-JP" sz="1400">
              <a:latin typeface="+mn-ea"/>
              <a:ea typeface="+mn-ea"/>
            </a:rPr>
            <a:t>936</a:t>
          </a:r>
          <a:r>
            <a:rPr kumimoji="1" lang="ja-JP" altLang="en-US" sz="1400">
              <a:latin typeface="+mn-ea"/>
              <a:ea typeface="+mn-ea"/>
            </a:rPr>
            <a:t>百万円</a:t>
          </a:r>
        </a:p>
      </xdr:txBody>
    </xdr:sp>
    <xdr:clientData/>
  </xdr:twoCellAnchor>
  <xdr:twoCellAnchor>
    <xdr:from>
      <xdr:col>12</xdr:col>
      <xdr:colOff>99732</xdr:colOff>
      <xdr:row>110</xdr:row>
      <xdr:rowOff>20731</xdr:rowOff>
    </xdr:from>
    <xdr:to>
      <xdr:col>12</xdr:col>
      <xdr:colOff>112058</xdr:colOff>
      <xdr:row>118</xdr:row>
      <xdr:rowOff>649942</xdr:rowOff>
    </xdr:to>
    <xdr:cxnSp macro="">
      <xdr:nvCxnSpPr>
        <xdr:cNvPr id="7" name="直線矢印コネクタ 6"/>
        <xdr:cNvCxnSpPr/>
      </xdr:nvCxnSpPr>
      <xdr:spPr>
        <a:xfrm>
          <a:off x="2520203" y="45023555"/>
          <a:ext cx="12326" cy="340826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192346</xdr:colOff>
      <xdr:row>116</xdr:row>
      <xdr:rowOff>209957</xdr:rowOff>
    </xdr:from>
    <xdr:to>
      <xdr:col>22</xdr:col>
      <xdr:colOff>6786</xdr:colOff>
      <xdr:row>118</xdr:row>
      <xdr:rowOff>60409</xdr:rowOff>
    </xdr:to>
    <xdr:sp macro="" textlink="">
      <xdr:nvSpPr>
        <xdr:cNvPr id="8" name="テキスト ボックス 7"/>
        <xdr:cNvSpPr txBox="1"/>
      </xdr:nvSpPr>
      <xdr:spPr bwMode="auto">
        <a:xfrm>
          <a:off x="3419640" y="47297075"/>
          <a:ext cx="1024675" cy="5452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旅費等</a:t>
          </a:r>
          <a:endParaRPr kumimoji="1" lang="en-US" altLang="ja-JP" sz="1100">
            <a:latin typeface="+mn-ea"/>
            <a:ea typeface="+mn-ea"/>
          </a:endParaRPr>
        </a:p>
        <a:p>
          <a:pPr algn="ctr"/>
          <a:r>
            <a:rPr kumimoji="1" lang="en-US" altLang="ja-JP" sz="1100">
              <a:latin typeface="+mn-ea"/>
              <a:ea typeface="+mn-ea"/>
            </a:rPr>
            <a:t>2</a:t>
          </a:r>
          <a:r>
            <a:rPr kumimoji="1" lang="ja-JP" altLang="en-US" sz="1100">
              <a:latin typeface="+mn-ea"/>
              <a:ea typeface="+mn-ea"/>
            </a:rPr>
            <a:t>百万円</a:t>
          </a:r>
        </a:p>
      </xdr:txBody>
    </xdr:sp>
    <xdr:clientData/>
  </xdr:twoCellAnchor>
  <xdr:twoCellAnchor>
    <xdr:from>
      <xdr:col>12</xdr:col>
      <xdr:colOff>128510</xdr:colOff>
      <xdr:row>117</xdr:row>
      <xdr:rowOff>107014</xdr:rowOff>
    </xdr:from>
    <xdr:to>
      <xdr:col>16</xdr:col>
      <xdr:colOff>159684</xdr:colOff>
      <xdr:row>117</xdr:row>
      <xdr:rowOff>110938</xdr:rowOff>
    </xdr:to>
    <xdr:cxnSp macro="">
      <xdr:nvCxnSpPr>
        <xdr:cNvPr id="9" name="直線矢印コネクタ 8"/>
        <xdr:cNvCxnSpPr/>
      </xdr:nvCxnSpPr>
      <xdr:spPr bwMode="auto">
        <a:xfrm>
          <a:off x="2548981" y="47541514"/>
          <a:ext cx="837997" cy="39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94127</xdr:colOff>
      <xdr:row>119</xdr:row>
      <xdr:rowOff>58992</xdr:rowOff>
    </xdr:from>
    <xdr:ext cx="1441420" cy="325730"/>
    <xdr:sp macro="" textlink="">
      <xdr:nvSpPr>
        <xdr:cNvPr id="10" name="テキスト ボックス 9"/>
        <xdr:cNvSpPr txBox="1"/>
      </xdr:nvSpPr>
      <xdr:spPr>
        <a:xfrm>
          <a:off x="2918009" y="48513227"/>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補助金等交付</a:t>
          </a:r>
          <a:r>
            <a:rPr kumimoji="1" lang="en-US" altLang="ja-JP" sz="1400"/>
            <a:t>】</a:t>
          </a:r>
          <a:endParaRPr kumimoji="1" lang="ja-JP" altLang="en-US" sz="1400"/>
        </a:p>
      </xdr:txBody>
    </xdr:sp>
    <xdr:clientData/>
  </xdr:oneCellAnchor>
  <xdr:twoCellAnchor>
    <xdr:from>
      <xdr:col>16</xdr:col>
      <xdr:colOff>151277</xdr:colOff>
      <xdr:row>111</xdr:row>
      <xdr:rowOff>437030</xdr:rowOff>
    </xdr:from>
    <xdr:to>
      <xdr:col>41</xdr:col>
      <xdr:colOff>0</xdr:colOff>
      <xdr:row>115</xdr:row>
      <xdr:rowOff>156882</xdr:rowOff>
    </xdr:to>
    <xdr:sp macro="" textlink="">
      <xdr:nvSpPr>
        <xdr:cNvPr id="11" name="大かっこ 10"/>
        <xdr:cNvSpPr/>
      </xdr:nvSpPr>
      <xdr:spPr bwMode="auto">
        <a:xfrm>
          <a:off x="3378571" y="45697589"/>
          <a:ext cx="4891370" cy="125505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①沖縄域外競争力強化促進事業を実施する事業者の</a:t>
          </a:r>
          <a:endParaRPr kumimoji="1" lang="en-US" altLang="ja-JP" sz="12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　  公募・選定、実施結果の報告・管理業務</a:t>
          </a:r>
          <a:endParaRPr kumimoji="1" lang="en-US" altLang="ja-JP" sz="12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②沖縄域外競争力強化促進調査・実証事業を実施する事業者の</a:t>
          </a:r>
          <a:endParaRPr kumimoji="1" lang="en-US" altLang="ja-JP" sz="12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　  公募・選定、事業監理、調査結果の報告等業務</a:t>
          </a:r>
          <a:endParaRPr kumimoji="1" lang="en-US" altLang="ja-JP" sz="1200"/>
        </a:p>
      </xdr:txBody>
    </xdr:sp>
    <xdr:clientData/>
  </xdr:twoCellAnchor>
  <xdr:twoCellAnchor>
    <xdr:from>
      <xdr:col>12</xdr:col>
      <xdr:colOff>100853</xdr:colOff>
      <xdr:row>110</xdr:row>
      <xdr:rowOff>44823</xdr:rowOff>
    </xdr:from>
    <xdr:to>
      <xdr:col>21</xdr:col>
      <xdr:colOff>48032</xdr:colOff>
      <xdr:row>110</xdr:row>
      <xdr:rowOff>46022</xdr:rowOff>
    </xdr:to>
    <xdr:cxnSp macro="">
      <xdr:nvCxnSpPr>
        <xdr:cNvPr id="27" name="直線コネクタ 26"/>
        <xdr:cNvCxnSpPr/>
      </xdr:nvCxnSpPr>
      <xdr:spPr>
        <a:xfrm flipH="1" flipV="1">
          <a:off x="2521324" y="44722676"/>
          <a:ext cx="1762532" cy="119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40341</xdr:colOff>
      <xdr:row>109</xdr:row>
      <xdr:rowOff>342900</xdr:rowOff>
    </xdr:from>
    <xdr:to>
      <xdr:col>44</xdr:col>
      <xdr:colOff>189226</xdr:colOff>
      <xdr:row>109</xdr:row>
      <xdr:rowOff>344099</xdr:rowOff>
    </xdr:to>
    <xdr:cxnSp macro="">
      <xdr:nvCxnSpPr>
        <xdr:cNvPr id="29" name="直線コネクタ 28"/>
        <xdr:cNvCxnSpPr/>
      </xdr:nvCxnSpPr>
      <xdr:spPr>
        <a:xfrm flipH="1" flipV="1">
          <a:off x="7301753" y="44998341"/>
          <a:ext cx="1762532" cy="119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184897</xdr:colOff>
      <xdr:row>109</xdr:row>
      <xdr:rowOff>341219</xdr:rowOff>
    </xdr:from>
    <xdr:to>
      <xdr:col>44</xdr:col>
      <xdr:colOff>197223</xdr:colOff>
      <xdr:row>118</xdr:row>
      <xdr:rowOff>634778</xdr:rowOff>
    </xdr:to>
    <xdr:cxnSp macro="">
      <xdr:nvCxnSpPr>
        <xdr:cNvPr id="30" name="直線矢印コネクタ 29"/>
        <xdr:cNvCxnSpPr/>
      </xdr:nvCxnSpPr>
      <xdr:spPr>
        <a:xfrm>
          <a:off x="9059956" y="44996660"/>
          <a:ext cx="12326" cy="34200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193301</xdr:colOff>
      <xdr:row>119</xdr:row>
      <xdr:rowOff>29178</xdr:rowOff>
    </xdr:from>
    <xdr:to>
      <xdr:col>48</xdr:col>
      <xdr:colOff>156882</xdr:colOff>
      <xdr:row>120</xdr:row>
      <xdr:rowOff>459441</xdr:rowOff>
    </xdr:to>
    <xdr:sp macro="" textlink="">
      <xdr:nvSpPr>
        <xdr:cNvPr id="31" name="テキスト ボックス 30"/>
        <xdr:cNvSpPr txBox="1"/>
      </xdr:nvSpPr>
      <xdr:spPr>
        <a:xfrm>
          <a:off x="6647889" y="48539443"/>
          <a:ext cx="3190875" cy="11026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0" lang="en-US" altLang="ja-JP" sz="1100" b="0" i="0" u="none" strike="noStrike">
            <a:solidFill>
              <a:schemeClr val="dk1"/>
            </a:solidFill>
            <a:effectLst/>
            <a:latin typeface="+mn-ea"/>
            <a:ea typeface="+mn-ea"/>
            <a:cs typeface="+mn-cs"/>
          </a:endParaRPr>
        </a:p>
        <a:p>
          <a:pPr algn="ctr"/>
          <a:r>
            <a:rPr kumimoji="1" lang="en-US" altLang="ja-JP" sz="1400">
              <a:latin typeface="+mn-ea"/>
              <a:ea typeface="+mn-ea"/>
            </a:rPr>
            <a:t>B</a:t>
          </a:r>
          <a:r>
            <a:rPr kumimoji="1" lang="ja-JP" altLang="en-US" sz="1400">
              <a:latin typeface="+mn-ea"/>
              <a:ea typeface="+mn-ea"/>
            </a:rPr>
            <a:t>．民間</a:t>
          </a:r>
          <a:r>
            <a:rPr kumimoji="1" lang="ja-JP" altLang="en-US" sz="1400">
              <a:solidFill>
                <a:sysClr val="windowText" lastClr="000000"/>
              </a:solidFill>
              <a:latin typeface="+mn-ea"/>
              <a:ea typeface="+mn-ea"/>
            </a:rPr>
            <a:t>団体</a:t>
          </a:r>
          <a:r>
            <a:rPr kumimoji="1" lang="ja-JP" altLang="en-US" sz="1400">
              <a:latin typeface="+mn-ea"/>
              <a:ea typeface="+mn-ea"/>
            </a:rPr>
            <a:t>等</a:t>
          </a:r>
          <a:endParaRPr kumimoji="1" lang="en-US" altLang="ja-JP" sz="1400">
            <a:latin typeface="+mn-ea"/>
            <a:ea typeface="+mn-ea"/>
          </a:endParaRPr>
        </a:p>
        <a:p>
          <a:pPr algn="ctr"/>
          <a:r>
            <a:rPr kumimoji="1" lang="en-US" altLang="ja-JP" sz="1400">
              <a:latin typeface="+mn-ea"/>
              <a:ea typeface="+mn-ea"/>
            </a:rPr>
            <a:t>45</a:t>
          </a:r>
          <a:r>
            <a:rPr kumimoji="1" lang="ja-JP" altLang="en-US" sz="1400">
              <a:latin typeface="+mn-ea"/>
              <a:ea typeface="+mn-ea"/>
            </a:rPr>
            <a:t>百万円</a:t>
          </a:r>
        </a:p>
      </xdr:txBody>
    </xdr:sp>
    <xdr:clientData/>
  </xdr:twoCellAnchor>
  <xdr:oneCellAnchor>
    <xdr:from>
      <xdr:col>39</xdr:col>
      <xdr:colOff>11203</xdr:colOff>
      <xdr:row>119</xdr:row>
      <xdr:rowOff>88127</xdr:rowOff>
    </xdr:from>
    <xdr:ext cx="723275" cy="325730"/>
    <xdr:sp macro="" textlink="">
      <xdr:nvSpPr>
        <xdr:cNvPr id="33" name="テキスト ボックス 32"/>
        <xdr:cNvSpPr txBox="1"/>
      </xdr:nvSpPr>
      <xdr:spPr>
        <a:xfrm>
          <a:off x="7877732" y="48542362"/>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委託</a:t>
          </a:r>
          <a:r>
            <a:rPr kumimoji="1" lang="en-US" altLang="ja-JP" sz="1400"/>
            <a:t>】</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2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50" t="s">
        <v>0</v>
      </c>
      <c r="Y2" s="40"/>
      <c r="Z2" s="35"/>
      <c r="AA2" s="35"/>
      <c r="AB2" s="35"/>
      <c r="AC2" s="35"/>
      <c r="AD2" s="110">
        <v>2021</v>
      </c>
      <c r="AE2" s="110"/>
      <c r="AF2" s="110"/>
      <c r="AG2" s="110"/>
      <c r="AH2" s="110"/>
      <c r="AI2" s="52" t="s">
        <v>248</v>
      </c>
      <c r="AJ2" s="110" t="s">
        <v>589</v>
      </c>
      <c r="AK2" s="110"/>
      <c r="AL2" s="110"/>
      <c r="AM2" s="110"/>
      <c r="AN2" s="52" t="s">
        <v>248</v>
      </c>
      <c r="AO2" s="110" t="s">
        <v>511</v>
      </c>
      <c r="AP2" s="110"/>
      <c r="AQ2" s="110"/>
      <c r="AR2" s="53" t="s">
        <v>546</v>
      </c>
      <c r="AS2" s="122">
        <v>5</v>
      </c>
      <c r="AT2" s="122"/>
      <c r="AU2" s="122"/>
      <c r="AV2" s="52" t="str">
        <f>IF(AW2="","","-")</f>
        <v/>
      </c>
      <c r="AW2" s="145"/>
      <c r="AX2" s="145"/>
    </row>
    <row r="3" spans="1:50" ht="21" customHeight="1" thickBot="1" x14ac:dyDescent="0.2">
      <c r="A3" s="189" t="s">
        <v>539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5" t="s">
        <v>56</v>
      </c>
      <c r="AJ3" s="191" t="s">
        <v>547</v>
      </c>
      <c r="AK3" s="191"/>
      <c r="AL3" s="191"/>
      <c r="AM3" s="191"/>
      <c r="AN3" s="191"/>
      <c r="AO3" s="191"/>
      <c r="AP3" s="191"/>
      <c r="AQ3" s="191"/>
      <c r="AR3" s="191"/>
      <c r="AS3" s="191"/>
      <c r="AT3" s="191"/>
      <c r="AU3" s="191"/>
      <c r="AV3" s="191"/>
      <c r="AW3" s="191"/>
      <c r="AX3" s="16" t="s">
        <v>57</v>
      </c>
    </row>
    <row r="4" spans="1:50" ht="24.75" customHeight="1" x14ac:dyDescent="0.15">
      <c r="A4" s="397" t="s">
        <v>21</v>
      </c>
      <c r="B4" s="398"/>
      <c r="C4" s="398"/>
      <c r="D4" s="398"/>
      <c r="E4" s="398"/>
      <c r="F4" s="398"/>
      <c r="G4" s="437" t="s">
        <v>548</v>
      </c>
      <c r="H4" s="438"/>
      <c r="I4" s="438"/>
      <c r="J4" s="438"/>
      <c r="K4" s="438"/>
      <c r="L4" s="438"/>
      <c r="M4" s="438"/>
      <c r="N4" s="438"/>
      <c r="O4" s="438"/>
      <c r="P4" s="438"/>
      <c r="Q4" s="438"/>
      <c r="R4" s="438"/>
      <c r="S4" s="438"/>
      <c r="T4" s="438"/>
      <c r="U4" s="438"/>
      <c r="V4" s="438"/>
      <c r="W4" s="438"/>
      <c r="X4" s="438"/>
      <c r="Y4" s="439" t="s">
        <v>1</v>
      </c>
      <c r="Z4" s="381"/>
      <c r="AA4" s="381"/>
      <c r="AB4" s="381"/>
      <c r="AC4" s="381"/>
      <c r="AD4" s="440"/>
      <c r="AE4" s="441" t="s">
        <v>549</v>
      </c>
      <c r="AF4" s="442"/>
      <c r="AG4" s="442"/>
      <c r="AH4" s="442"/>
      <c r="AI4" s="442"/>
      <c r="AJ4" s="442"/>
      <c r="AK4" s="442"/>
      <c r="AL4" s="442"/>
      <c r="AM4" s="442"/>
      <c r="AN4" s="442"/>
      <c r="AO4" s="442"/>
      <c r="AP4" s="443"/>
      <c r="AQ4" s="380" t="s">
        <v>2</v>
      </c>
      <c r="AR4" s="381"/>
      <c r="AS4" s="381"/>
      <c r="AT4" s="381"/>
      <c r="AU4" s="381"/>
      <c r="AV4" s="381"/>
      <c r="AW4" s="381"/>
      <c r="AX4" s="382"/>
    </row>
    <row r="5" spans="1:50" ht="30" customHeight="1" x14ac:dyDescent="0.15">
      <c r="A5" s="383" t="s">
        <v>59</v>
      </c>
      <c r="B5" s="384"/>
      <c r="C5" s="384"/>
      <c r="D5" s="384"/>
      <c r="E5" s="384"/>
      <c r="F5" s="385"/>
      <c r="G5" s="232" t="s">
        <v>380</v>
      </c>
      <c r="H5" s="233"/>
      <c r="I5" s="233"/>
      <c r="J5" s="233"/>
      <c r="K5" s="233"/>
      <c r="L5" s="233"/>
      <c r="M5" s="234" t="s">
        <v>58</v>
      </c>
      <c r="N5" s="235"/>
      <c r="O5" s="235"/>
      <c r="P5" s="235"/>
      <c r="Q5" s="235"/>
      <c r="R5" s="236"/>
      <c r="S5" s="237" t="s">
        <v>62</v>
      </c>
      <c r="T5" s="233"/>
      <c r="U5" s="233"/>
      <c r="V5" s="233"/>
      <c r="W5" s="233"/>
      <c r="X5" s="238"/>
      <c r="Y5" s="389" t="s">
        <v>3</v>
      </c>
      <c r="Z5" s="390"/>
      <c r="AA5" s="390"/>
      <c r="AB5" s="390"/>
      <c r="AC5" s="390"/>
      <c r="AD5" s="391"/>
      <c r="AE5" s="392" t="s">
        <v>550</v>
      </c>
      <c r="AF5" s="392"/>
      <c r="AG5" s="392"/>
      <c r="AH5" s="392"/>
      <c r="AI5" s="392"/>
      <c r="AJ5" s="392"/>
      <c r="AK5" s="392"/>
      <c r="AL5" s="392"/>
      <c r="AM5" s="392"/>
      <c r="AN5" s="392"/>
      <c r="AO5" s="392"/>
      <c r="AP5" s="393"/>
      <c r="AQ5" s="394" t="s">
        <v>551</v>
      </c>
      <c r="AR5" s="395"/>
      <c r="AS5" s="395"/>
      <c r="AT5" s="395"/>
      <c r="AU5" s="395"/>
      <c r="AV5" s="395"/>
      <c r="AW5" s="395"/>
      <c r="AX5" s="396"/>
    </row>
    <row r="6" spans="1:50" ht="39" customHeight="1" x14ac:dyDescent="0.15">
      <c r="A6" s="399" t="s">
        <v>4</v>
      </c>
      <c r="B6" s="400"/>
      <c r="C6" s="400"/>
      <c r="D6" s="400"/>
      <c r="E6" s="400"/>
      <c r="F6" s="400"/>
      <c r="G6" s="583" t="str">
        <f>入力規則等!F39</f>
        <v>一般会計</v>
      </c>
      <c r="H6" s="584"/>
      <c r="I6" s="584"/>
      <c r="J6" s="584"/>
      <c r="K6" s="584"/>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4"/>
      <c r="AX6" s="585"/>
    </row>
    <row r="7" spans="1:50" ht="49.5" customHeight="1" x14ac:dyDescent="0.15">
      <c r="A7" s="549" t="s">
        <v>18</v>
      </c>
      <c r="B7" s="550"/>
      <c r="C7" s="550"/>
      <c r="D7" s="550"/>
      <c r="E7" s="550"/>
      <c r="F7" s="551"/>
      <c r="G7" s="552" t="s">
        <v>552</v>
      </c>
      <c r="H7" s="553"/>
      <c r="I7" s="553"/>
      <c r="J7" s="553"/>
      <c r="K7" s="553"/>
      <c r="L7" s="553"/>
      <c r="M7" s="553"/>
      <c r="N7" s="553"/>
      <c r="O7" s="553"/>
      <c r="P7" s="553"/>
      <c r="Q7" s="553"/>
      <c r="R7" s="553"/>
      <c r="S7" s="553"/>
      <c r="T7" s="553"/>
      <c r="U7" s="553"/>
      <c r="V7" s="553"/>
      <c r="W7" s="553"/>
      <c r="X7" s="554"/>
      <c r="Y7" s="249" t="s">
        <v>234</v>
      </c>
      <c r="Z7" s="250"/>
      <c r="AA7" s="250"/>
      <c r="AB7" s="250"/>
      <c r="AC7" s="250"/>
      <c r="AD7" s="251"/>
      <c r="AE7" s="152" t="s">
        <v>580</v>
      </c>
      <c r="AF7" s="153"/>
      <c r="AG7" s="153"/>
      <c r="AH7" s="153"/>
      <c r="AI7" s="153"/>
      <c r="AJ7" s="153"/>
      <c r="AK7" s="153"/>
      <c r="AL7" s="153"/>
      <c r="AM7" s="153"/>
      <c r="AN7" s="153"/>
      <c r="AO7" s="153"/>
      <c r="AP7" s="153"/>
      <c r="AQ7" s="153"/>
      <c r="AR7" s="153"/>
      <c r="AS7" s="153"/>
      <c r="AT7" s="153"/>
      <c r="AU7" s="153"/>
      <c r="AV7" s="153"/>
      <c r="AW7" s="153"/>
      <c r="AX7" s="154"/>
    </row>
    <row r="8" spans="1:50" ht="53.25" customHeight="1" x14ac:dyDescent="0.15">
      <c r="A8" s="549" t="s">
        <v>176</v>
      </c>
      <c r="B8" s="550"/>
      <c r="C8" s="550"/>
      <c r="D8" s="550"/>
      <c r="E8" s="550"/>
      <c r="F8" s="551"/>
      <c r="G8" s="111" t="str">
        <f>入力規則等!A27</f>
        <v>沖縄振興、地方創生</v>
      </c>
      <c r="H8" s="112"/>
      <c r="I8" s="112"/>
      <c r="J8" s="112"/>
      <c r="K8" s="112"/>
      <c r="L8" s="112"/>
      <c r="M8" s="112"/>
      <c r="N8" s="112"/>
      <c r="O8" s="112"/>
      <c r="P8" s="112"/>
      <c r="Q8" s="112"/>
      <c r="R8" s="112"/>
      <c r="S8" s="112"/>
      <c r="T8" s="112"/>
      <c r="U8" s="112"/>
      <c r="V8" s="112"/>
      <c r="W8" s="112"/>
      <c r="X8" s="113"/>
      <c r="Y8" s="239" t="s">
        <v>177</v>
      </c>
      <c r="Z8" s="240"/>
      <c r="AA8" s="240"/>
      <c r="AB8" s="240"/>
      <c r="AC8" s="240"/>
      <c r="AD8" s="241"/>
      <c r="AE8" s="411" t="str">
        <f>入力規則等!K13</f>
        <v>その他の事項経費</v>
      </c>
      <c r="AF8" s="112"/>
      <c r="AG8" s="112"/>
      <c r="AH8" s="112"/>
      <c r="AI8" s="112"/>
      <c r="AJ8" s="112"/>
      <c r="AK8" s="112"/>
      <c r="AL8" s="112"/>
      <c r="AM8" s="112"/>
      <c r="AN8" s="112"/>
      <c r="AO8" s="112"/>
      <c r="AP8" s="112"/>
      <c r="AQ8" s="112"/>
      <c r="AR8" s="112"/>
      <c r="AS8" s="112"/>
      <c r="AT8" s="112"/>
      <c r="AU8" s="112"/>
      <c r="AV8" s="112"/>
      <c r="AW8" s="112"/>
      <c r="AX8" s="412"/>
    </row>
    <row r="9" spans="1:50" ht="58.5" customHeight="1" x14ac:dyDescent="0.15">
      <c r="A9" s="76" t="s">
        <v>19</v>
      </c>
      <c r="B9" s="77"/>
      <c r="C9" s="77"/>
      <c r="D9" s="77"/>
      <c r="E9" s="77"/>
      <c r="F9" s="77"/>
      <c r="G9" s="242" t="s">
        <v>559</v>
      </c>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4"/>
    </row>
    <row r="10" spans="1:50" ht="108" customHeight="1" x14ac:dyDescent="0.15">
      <c r="A10" s="413" t="s">
        <v>22</v>
      </c>
      <c r="B10" s="414"/>
      <c r="C10" s="414"/>
      <c r="D10" s="414"/>
      <c r="E10" s="414"/>
      <c r="F10" s="414"/>
      <c r="G10" s="374" t="s">
        <v>579</v>
      </c>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6"/>
    </row>
    <row r="11" spans="1:50" ht="42" customHeight="1" x14ac:dyDescent="0.15">
      <c r="A11" s="413" t="s">
        <v>5</v>
      </c>
      <c r="B11" s="414"/>
      <c r="C11" s="414"/>
      <c r="D11" s="414"/>
      <c r="E11" s="414"/>
      <c r="F11" s="431"/>
      <c r="G11" s="386" t="str">
        <f>入力規則等!P10</f>
        <v>委託・請負、補助</v>
      </c>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8"/>
    </row>
    <row r="12" spans="1:50" ht="21" customHeight="1" x14ac:dyDescent="0.15">
      <c r="A12" s="70" t="s">
        <v>20</v>
      </c>
      <c r="B12" s="71"/>
      <c r="C12" s="71"/>
      <c r="D12" s="71"/>
      <c r="E12" s="71"/>
      <c r="F12" s="72"/>
      <c r="G12" s="357"/>
      <c r="H12" s="358"/>
      <c r="I12" s="358"/>
      <c r="J12" s="358"/>
      <c r="K12" s="358"/>
      <c r="L12" s="358"/>
      <c r="M12" s="358"/>
      <c r="N12" s="358"/>
      <c r="O12" s="358"/>
      <c r="P12" s="228" t="s">
        <v>235</v>
      </c>
      <c r="Q12" s="229"/>
      <c r="R12" s="229"/>
      <c r="S12" s="229"/>
      <c r="T12" s="229"/>
      <c r="U12" s="229"/>
      <c r="V12" s="230"/>
      <c r="W12" s="228" t="s">
        <v>252</v>
      </c>
      <c r="X12" s="229"/>
      <c r="Y12" s="229"/>
      <c r="Z12" s="229"/>
      <c r="AA12" s="229"/>
      <c r="AB12" s="229"/>
      <c r="AC12" s="230"/>
      <c r="AD12" s="228" t="s">
        <v>536</v>
      </c>
      <c r="AE12" s="229"/>
      <c r="AF12" s="229"/>
      <c r="AG12" s="229"/>
      <c r="AH12" s="229"/>
      <c r="AI12" s="229"/>
      <c r="AJ12" s="230"/>
      <c r="AK12" s="228" t="s">
        <v>540</v>
      </c>
      <c r="AL12" s="229"/>
      <c r="AM12" s="229"/>
      <c r="AN12" s="229"/>
      <c r="AO12" s="229"/>
      <c r="AP12" s="229"/>
      <c r="AQ12" s="230"/>
      <c r="AR12" s="228" t="s">
        <v>541</v>
      </c>
      <c r="AS12" s="229"/>
      <c r="AT12" s="229"/>
      <c r="AU12" s="229"/>
      <c r="AV12" s="229"/>
      <c r="AW12" s="229"/>
      <c r="AX12" s="415"/>
    </row>
    <row r="13" spans="1:50" ht="21" customHeight="1" x14ac:dyDescent="0.15">
      <c r="A13" s="73"/>
      <c r="B13" s="74"/>
      <c r="C13" s="74"/>
      <c r="D13" s="74"/>
      <c r="E13" s="74"/>
      <c r="F13" s="75"/>
      <c r="G13" s="416" t="s">
        <v>6</v>
      </c>
      <c r="H13" s="417"/>
      <c r="I13" s="361" t="s">
        <v>7</v>
      </c>
      <c r="J13" s="362"/>
      <c r="K13" s="362"/>
      <c r="L13" s="362"/>
      <c r="M13" s="362"/>
      <c r="N13" s="362"/>
      <c r="O13" s="363"/>
      <c r="P13" s="119" t="s">
        <v>586</v>
      </c>
      <c r="Q13" s="120"/>
      <c r="R13" s="120"/>
      <c r="S13" s="120"/>
      <c r="T13" s="120"/>
      <c r="U13" s="120"/>
      <c r="V13" s="121"/>
      <c r="W13" s="119" t="s">
        <v>585</v>
      </c>
      <c r="X13" s="120"/>
      <c r="Y13" s="120"/>
      <c r="Z13" s="120"/>
      <c r="AA13" s="120"/>
      <c r="AB13" s="120"/>
      <c r="AC13" s="121"/>
      <c r="AD13" s="119" t="s">
        <v>585</v>
      </c>
      <c r="AE13" s="120"/>
      <c r="AF13" s="120"/>
      <c r="AG13" s="120"/>
      <c r="AH13" s="120"/>
      <c r="AI13" s="120"/>
      <c r="AJ13" s="121"/>
      <c r="AK13" s="119" t="s">
        <v>588</v>
      </c>
      <c r="AL13" s="120"/>
      <c r="AM13" s="120"/>
      <c r="AN13" s="120"/>
      <c r="AO13" s="120"/>
      <c r="AP13" s="120"/>
      <c r="AQ13" s="121"/>
      <c r="AR13" s="126">
        <v>959</v>
      </c>
      <c r="AS13" s="127"/>
      <c r="AT13" s="127"/>
      <c r="AU13" s="127"/>
      <c r="AV13" s="127"/>
      <c r="AW13" s="127"/>
      <c r="AX13" s="248"/>
    </row>
    <row r="14" spans="1:50" ht="21" customHeight="1" x14ac:dyDescent="0.15">
      <c r="A14" s="73"/>
      <c r="B14" s="74"/>
      <c r="C14" s="74"/>
      <c r="D14" s="74"/>
      <c r="E14" s="74"/>
      <c r="F14" s="75"/>
      <c r="G14" s="418"/>
      <c r="H14" s="419"/>
      <c r="I14" s="245" t="s">
        <v>8</v>
      </c>
      <c r="J14" s="359"/>
      <c r="K14" s="359"/>
      <c r="L14" s="359"/>
      <c r="M14" s="359"/>
      <c r="N14" s="359"/>
      <c r="O14" s="360"/>
      <c r="P14" s="119" t="s">
        <v>585</v>
      </c>
      <c r="Q14" s="120"/>
      <c r="R14" s="120"/>
      <c r="S14" s="120"/>
      <c r="T14" s="120"/>
      <c r="U14" s="120"/>
      <c r="V14" s="121"/>
      <c r="W14" s="119" t="s">
        <v>585</v>
      </c>
      <c r="X14" s="120"/>
      <c r="Y14" s="120"/>
      <c r="Z14" s="120"/>
      <c r="AA14" s="120"/>
      <c r="AB14" s="120"/>
      <c r="AC14" s="121"/>
      <c r="AD14" s="119" t="s">
        <v>585</v>
      </c>
      <c r="AE14" s="120"/>
      <c r="AF14" s="120"/>
      <c r="AG14" s="120"/>
      <c r="AH14" s="120"/>
      <c r="AI14" s="120"/>
      <c r="AJ14" s="121"/>
      <c r="AK14" s="119" t="s">
        <v>585</v>
      </c>
      <c r="AL14" s="120"/>
      <c r="AM14" s="120"/>
      <c r="AN14" s="120"/>
      <c r="AO14" s="120"/>
      <c r="AP14" s="120"/>
      <c r="AQ14" s="121"/>
      <c r="AR14" s="335"/>
      <c r="AS14" s="335"/>
      <c r="AT14" s="335"/>
      <c r="AU14" s="335"/>
      <c r="AV14" s="335"/>
      <c r="AW14" s="335"/>
      <c r="AX14" s="336"/>
    </row>
    <row r="15" spans="1:50" ht="21" customHeight="1" x14ac:dyDescent="0.15">
      <c r="A15" s="73"/>
      <c r="B15" s="74"/>
      <c r="C15" s="74"/>
      <c r="D15" s="74"/>
      <c r="E15" s="74"/>
      <c r="F15" s="75"/>
      <c r="G15" s="418"/>
      <c r="H15" s="419"/>
      <c r="I15" s="245" t="s">
        <v>43</v>
      </c>
      <c r="J15" s="246"/>
      <c r="K15" s="246"/>
      <c r="L15" s="246"/>
      <c r="M15" s="246"/>
      <c r="N15" s="246"/>
      <c r="O15" s="247"/>
      <c r="P15" s="119" t="s">
        <v>585</v>
      </c>
      <c r="Q15" s="120"/>
      <c r="R15" s="120"/>
      <c r="S15" s="120"/>
      <c r="T15" s="120"/>
      <c r="U15" s="120"/>
      <c r="V15" s="121"/>
      <c r="W15" s="119" t="s">
        <v>585</v>
      </c>
      <c r="X15" s="120"/>
      <c r="Y15" s="120"/>
      <c r="Z15" s="120"/>
      <c r="AA15" s="120"/>
      <c r="AB15" s="120"/>
      <c r="AC15" s="121"/>
      <c r="AD15" s="119" t="s">
        <v>585</v>
      </c>
      <c r="AE15" s="120"/>
      <c r="AF15" s="120"/>
      <c r="AG15" s="120"/>
      <c r="AH15" s="120"/>
      <c r="AI15" s="120"/>
      <c r="AJ15" s="121"/>
      <c r="AK15" s="119" t="s">
        <v>585</v>
      </c>
      <c r="AL15" s="120"/>
      <c r="AM15" s="120"/>
      <c r="AN15" s="120"/>
      <c r="AO15" s="120"/>
      <c r="AP15" s="120"/>
      <c r="AQ15" s="121"/>
      <c r="AR15" s="119" t="s">
        <v>588</v>
      </c>
      <c r="AS15" s="120"/>
      <c r="AT15" s="120"/>
      <c r="AU15" s="120"/>
      <c r="AV15" s="120"/>
      <c r="AW15" s="120"/>
      <c r="AX15" s="277"/>
    </row>
    <row r="16" spans="1:50" ht="21" customHeight="1" x14ac:dyDescent="0.15">
      <c r="A16" s="73"/>
      <c r="B16" s="74"/>
      <c r="C16" s="74"/>
      <c r="D16" s="74"/>
      <c r="E16" s="74"/>
      <c r="F16" s="75"/>
      <c r="G16" s="418"/>
      <c r="H16" s="419"/>
      <c r="I16" s="245" t="s">
        <v>44</v>
      </c>
      <c r="J16" s="246"/>
      <c r="K16" s="246"/>
      <c r="L16" s="246"/>
      <c r="M16" s="246"/>
      <c r="N16" s="246"/>
      <c r="O16" s="247"/>
      <c r="P16" s="119" t="s">
        <v>585</v>
      </c>
      <c r="Q16" s="120"/>
      <c r="R16" s="120"/>
      <c r="S16" s="120"/>
      <c r="T16" s="120"/>
      <c r="U16" s="120"/>
      <c r="V16" s="121"/>
      <c r="W16" s="119" t="s">
        <v>585</v>
      </c>
      <c r="X16" s="120"/>
      <c r="Y16" s="120"/>
      <c r="Z16" s="120"/>
      <c r="AA16" s="120"/>
      <c r="AB16" s="120"/>
      <c r="AC16" s="121"/>
      <c r="AD16" s="119" t="s">
        <v>585</v>
      </c>
      <c r="AE16" s="120"/>
      <c r="AF16" s="120"/>
      <c r="AG16" s="120"/>
      <c r="AH16" s="120"/>
      <c r="AI16" s="120"/>
      <c r="AJ16" s="121"/>
      <c r="AK16" s="119" t="s">
        <v>585</v>
      </c>
      <c r="AL16" s="120"/>
      <c r="AM16" s="120"/>
      <c r="AN16" s="120"/>
      <c r="AO16" s="120"/>
      <c r="AP16" s="120"/>
      <c r="AQ16" s="121"/>
      <c r="AR16" s="377"/>
      <c r="AS16" s="378"/>
      <c r="AT16" s="378"/>
      <c r="AU16" s="378"/>
      <c r="AV16" s="378"/>
      <c r="AW16" s="378"/>
      <c r="AX16" s="379"/>
    </row>
    <row r="17" spans="1:50" ht="24.75" customHeight="1" x14ac:dyDescent="0.15">
      <c r="A17" s="73"/>
      <c r="B17" s="74"/>
      <c r="C17" s="74"/>
      <c r="D17" s="74"/>
      <c r="E17" s="74"/>
      <c r="F17" s="75"/>
      <c r="G17" s="418"/>
      <c r="H17" s="419"/>
      <c r="I17" s="245" t="s">
        <v>42</v>
      </c>
      <c r="J17" s="359"/>
      <c r="K17" s="359"/>
      <c r="L17" s="359"/>
      <c r="M17" s="359"/>
      <c r="N17" s="359"/>
      <c r="O17" s="360"/>
      <c r="P17" s="119" t="s">
        <v>585</v>
      </c>
      <c r="Q17" s="120"/>
      <c r="R17" s="120"/>
      <c r="S17" s="120"/>
      <c r="T17" s="120"/>
      <c r="U17" s="120"/>
      <c r="V17" s="121"/>
      <c r="W17" s="119" t="s">
        <v>585</v>
      </c>
      <c r="X17" s="120"/>
      <c r="Y17" s="120"/>
      <c r="Z17" s="120"/>
      <c r="AA17" s="120"/>
      <c r="AB17" s="120"/>
      <c r="AC17" s="121"/>
      <c r="AD17" s="119" t="s">
        <v>585</v>
      </c>
      <c r="AE17" s="120"/>
      <c r="AF17" s="120"/>
      <c r="AG17" s="120"/>
      <c r="AH17" s="120"/>
      <c r="AI17" s="120"/>
      <c r="AJ17" s="121"/>
      <c r="AK17" s="119" t="s">
        <v>585</v>
      </c>
      <c r="AL17" s="120"/>
      <c r="AM17" s="120"/>
      <c r="AN17" s="120"/>
      <c r="AO17" s="120"/>
      <c r="AP17" s="120"/>
      <c r="AQ17" s="121"/>
      <c r="AR17" s="369"/>
      <c r="AS17" s="369"/>
      <c r="AT17" s="369"/>
      <c r="AU17" s="369"/>
      <c r="AV17" s="369"/>
      <c r="AW17" s="369"/>
      <c r="AX17" s="370"/>
    </row>
    <row r="18" spans="1:50" ht="24.75" customHeight="1" x14ac:dyDescent="0.15">
      <c r="A18" s="73"/>
      <c r="B18" s="74"/>
      <c r="C18" s="74"/>
      <c r="D18" s="74"/>
      <c r="E18" s="74"/>
      <c r="F18" s="75"/>
      <c r="G18" s="420"/>
      <c r="H18" s="421"/>
      <c r="I18" s="408" t="s">
        <v>17</v>
      </c>
      <c r="J18" s="409"/>
      <c r="K18" s="409"/>
      <c r="L18" s="409"/>
      <c r="M18" s="409"/>
      <c r="N18" s="409"/>
      <c r="O18" s="410"/>
      <c r="P18" s="204">
        <f>SUM(P13:V17)</f>
        <v>0</v>
      </c>
      <c r="Q18" s="205"/>
      <c r="R18" s="205"/>
      <c r="S18" s="205"/>
      <c r="T18" s="205"/>
      <c r="U18" s="205"/>
      <c r="V18" s="206"/>
      <c r="W18" s="204">
        <f>SUM(W13:AC17)</f>
        <v>0</v>
      </c>
      <c r="X18" s="205"/>
      <c r="Y18" s="205"/>
      <c r="Z18" s="205"/>
      <c r="AA18" s="205"/>
      <c r="AB18" s="205"/>
      <c r="AC18" s="206"/>
      <c r="AD18" s="204">
        <f>SUM(AD13:AJ17)</f>
        <v>0</v>
      </c>
      <c r="AE18" s="205"/>
      <c r="AF18" s="205"/>
      <c r="AG18" s="205"/>
      <c r="AH18" s="205"/>
      <c r="AI18" s="205"/>
      <c r="AJ18" s="206"/>
      <c r="AK18" s="204">
        <f>SUM(AK13:AQ17)</f>
        <v>0</v>
      </c>
      <c r="AL18" s="205"/>
      <c r="AM18" s="205"/>
      <c r="AN18" s="205"/>
      <c r="AO18" s="205"/>
      <c r="AP18" s="205"/>
      <c r="AQ18" s="206"/>
      <c r="AR18" s="204">
        <f>SUM(AR13:AX17)</f>
        <v>959</v>
      </c>
      <c r="AS18" s="205"/>
      <c r="AT18" s="205"/>
      <c r="AU18" s="205"/>
      <c r="AV18" s="205"/>
      <c r="AW18" s="205"/>
      <c r="AX18" s="207"/>
    </row>
    <row r="19" spans="1:50" ht="24.75" customHeight="1" x14ac:dyDescent="0.15">
      <c r="A19" s="73"/>
      <c r="B19" s="74"/>
      <c r="C19" s="74"/>
      <c r="D19" s="74"/>
      <c r="E19" s="74"/>
      <c r="F19" s="75"/>
      <c r="G19" s="201" t="s">
        <v>9</v>
      </c>
      <c r="H19" s="202"/>
      <c r="I19" s="202"/>
      <c r="J19" s="202"/>
      <c r="K19" s="202"/>
      <c r="L19" s="202"/>
      <c r="M19" s="202"/>
      <c r="N19" s="202"/>
      <c r="O19" s="202"/>
      <c r="P19" s="119">
        <v>0</v>
      </c>
      <c r="Q19" s="120"/>
      <c r="R19" s="120"/>
      <c r="S19" s="120"/>
      <c r="T19" s="120"/>
      <c r="U19" s="120"/>
      <c r="V19" s="121"/>
      <c r="W19" s="119">
        <v>0</v>
      </c>
      <c r="X19" s="120"/>
      <c r="Y19" s="120"/>
      <c r="Z19" s="120"/>
      <c r="AA19" s="120"/>
      <c r="AB19" s="120"/>
      <c r="AC19" s="121"/>
      <c r="AD19" s="119">
        <v>0</v>
      </c>
      <c r="AE19" s="120"/>
      <c r="AF19" s="120"/>
      <c r="AG19" s="120"/>
      <c r="AH19" s="120"/>
      <c r="AI19" s="120"/>
      <c r="AJ19" s="121"/>
      <c r="AK19" s="203"/>
      <c r="AL19" s="203"/>
      <c r="AM19" s="203"/>
      <c r="AN19" s="203"/>
      <c r="AO19" s="203"/>
      <c r="AP19" s="203"/>
      <c r="AQ19" s="203"/>
      <c r="AR19" s="203"/>
      <c r="AS19" s="203"/>
      <c r="AT19" s="203"/>
      <c r="AU19" s="203"/>
      <c r="AV19" s="203"/>
      <c r="AW19" s="203"/>
      <c r="AX19" s="208"/>
    </row>
    <row r="20" spans="1:50" ht="24.75" customHeight="1" x14ac:dyDescent="0.15">
      <c r="A20" s="73"/>
      <c r="B20" s="74"/>
      <c r="C20" s="74"/>
      <c r="D20" s="74"/>
      <c r="E20" s="74"/>
      <c r="F20" s="75"/>
      <c r="G20" s="201" t="s">
        <v>10</v>
      </c>
      <c r="H20" s="202"/>
      <c r="I20" s="202"/>
      <c r="J20" s="202"/>
      <c r="K20" s="202"/>
      <c r="L20" s="202"/>
      <c r="M20" s="202"/>
      <c r="N20" s="202"/>
      <c r="O20" s="202"/>
      <c r="P20" s="209" t="str">
        <f>IF(P18=0, "-", SUM(P19)/P18)</f>
        <v>-</v>
      </c>
      <c r="Q20" s="209"/>
      <c r="R20" s="209"/>
      <c r="S20" s="209"/>
      <c r="T20" s="209"/>
      <c r="U20" s="209"/>
      <c r="V20" s="209"/>
      <c r="W20" s="209" t="str">
        <f t="shared" ref="W20" si="0">IF(W18=0, "-", SUM(W19)/W18)</f>
        <v>-</v>
      </c>
      <c r="X20" s="209"/>
      <c r="Y20" s="209"/>
      <c r="Z20" s="209"/>
      <c r="AA20" s="209"/>
      <c r="AB20" s="209"/>
      <c r="AC20" s="209"/>
      <c r="AD20" s="209" t="str">
        <f t="shared" ref="AD20" si="1">IF(AD18=0, "-", SUM(AD19)/AD18)</f>
        <v>-</v>
      </c>
      <c r="AE20" s="209"/>
      <c r="AF20" s="209"/>
      <c r="AG20" s="209"/>
      <c r="AH20" s="209"/>
      <c r="AI20" s="209"/>
      <c r="AJ20" s="209"/>
      <c r="AK20" s="203"/>
      <c r="AL20" s="203"/>
      <c r="AM20" s="203"/>
      <c r="AN20" s="203"/>
      <c r="AO20" s="203"/>
      <c r="AP20" s="203"/>
      <c r="AQ20" s="218"/>
      <c r="AR20" s="218"/>
      <c r="AS20" s="218"/>
      <c r="AT20" s="218"/>
      <c r="AU20" s="203"/>
      <c r="AV20" s="203"/>
      <c r="AW20" s="203"/>
      <c r="AX20" s="208"/>
    </row>
    <row r="21" spans="1:50" ht="25.5" customHeight="1" x14ac:dyDescent="0.15">
      <c r="A21" s="76"/>
      <c r="B21" s="77"/>
      <c r="C21" s="77"/>
      <c r="D21" s="77"/>
      <c r="E21" s="77"/>
      <c r="F21" s="78"/>
      <c r="G21" s="594" t="s">
        <v>212</v>
      </c>
      <c r="H21" s="595"/>
      <c r="I21" s="595"/>
      <c r="J21" s="595"/>
      <c r="K21" s="595"/>
      <c r="L21" s="595"/>
      <c r="M21" s="595"/>
      <c r="N21" s="595"/>
      <c r="O21" s="595"/>
      <c r="P21" s="209" t="str">
        <f>IF(P19=0, "-", SUM(P19)/SUM(P13,P14))</f>
        <v>-</v>
      </c>
      <c r="Q21" s="209"/>
      <c r="R21" s="209"/>
      <c r="S21" s="209"/>
      <c r="T21" s="209"/>
      <c r="U21" s="209"/>
      <c r="V21" s="209"/>
      <c r="W21" s="209" t="str">
        <f t="shared" ref="W21" si="2">IF(W19=0, "-", SUM(W19)/SUM(W13,W14))</f>
        <v>-</v>
      </c>
      <c r="X21" s="209"/>
      <c r="Y21" s="209"/>
      <c r="Z21" s="209"/>
      <c r="AA21" s="209"/>
      <c r="AB21" s="209"/>
      <c r="AC21" s="209"/>
      <c r="AD21" s="209" t="str">
        <f t="shared" ref="AD21" si="3">IF(AD19=0, "-", SUM(AD19)/SUM(AD13,AD14))</f>
        <v>-</v>
      </c>
      <c r="AE21" s="209"/>
      <c r="AF21" s="209"/>
      <c r="AG21" s="209"/>
      <c r="AH21" s="209"/>
      <c r="AI21" s="209"/>
      <c r="AJ21" s="209"/>
      <c r="AK21" s="203"/>
      <c r="AL21" s="203"/>
      <c r="AM21" s="203"/>
      <c r="AN21" s="203"/>
      <c r="AO21" s="203"/>
      <c r="AP21" s="203"/>
      <c r="AQ21" s="218"/>
      <c r="AR21" s="218"/>
      <c r="AS21" s="218"/>
      <c r="AT21" s="218"/>
      <c r="AU21" s="203"/>
      <c r="AV21" s="203"/>
      <c r="AW21" s="203"/>
      <c r="AX21" s="208"/>
    </row>
    <row r="22" spans="1:50" ht="18.75" customHeight="1" x14ac:dyDescent="0.15">
      <c r="A22" s="88" t="s">
        <v>544</v>
      </c>
      <c r="B22" s="89"/>
      <c r="C22" s="89"/>
      <c r="D22" s="89"/>
      <c r="E22" s="89"/>
      <c r="F22" s="90"/>
      <c r="G22" s="79" t="s">
        <v>204</v>
      </c>
      <c r="H22" s="80"/>
      <c r="I22" s="80"/>
      <c r="J22" s="80"/>
      <c r="K22" s="80"/>
      <c r="L22" s="80"/>
      <c r="M22" s="80"/>
      <c r="N22" s="80"/>
      <c r="O22" s="81"/>
      <c r="P22" s="97" t="s">
        <v>542</v>
      </c>
      <c r="Q22" s="80"/>
      <c r="R22" s="80"/>
      <c r="S22" s="80"/>
      <c r="T22" s="80"/>
      <c r="U22" s="80"/>
      <c r="V22" s="81"/>
      <c r="W22" s="97" t="s">
        <v>543</v>
      </c>
      <c r="X22" s="80"/>
      <c r="Y22" s="80"/>
      <c r="Z22" s="80"/>
      <c r="AA22" s="80"/>
      <c r="AB22" s="80"/>
      <c r="AC22" s="81"/>
      <c r="AD22" s="97" t="s">
        <v>203</v>
      </c>
      <c r="AE22" s="80"/>
      <c r="AF22" s="80"/>
      <c r="AG22" s="80"/>
      <c r="AH22" s="80"/>
      <c r="AI22" s="80"/>
      <c r="AJ22" s="80"/>
      <c r="AK22" s="80"/>
      <c r="AL22" s="80"/>
      <c r="AM22" s="80"/>
      <c r="AN22" s="80"/>
      <c r="AO22" s="80"/>
      <c r="AP22" s="80"/>
      <c r="AQ22" s="80"/>
      <c r="AR22" s="80"/>
      <c r="AS22" s="80"/>
      <c r="AT22" s="80"/>
      <c r="AU22" s="80"/>
      <c r="AV22" s="80"/>
      <c r="AW22" s="80"/>
      <c r="AX22" s="98"/>
    </row>
    <row r="23" spans="1:50" ht="25.5" customHeight="1" x14ac:dyDescent="0.15">
      <c r="A23" s="91"/>
      <c r="B23" s="92"/>
      <c r="C23" s="92"/>
      <c r="D23" s="92"/>
      <c r="E23" s="92"/>
      <c r="F23" s="93"/>
      <c r="G23" s="82" t="s">
        <v>553</v>
      </c>
      <c r="H23" s="83"/>
      <c r="I23" s="83"/>
      <c r="J23" s="83"/>
      <c r="K23" s="83"/>
      <c r="L23" s="83"/>
      <c r="M23" s="83"/>
      <c r="N23" s="83"/>
      <c r="O23" s="84"/>
      <c r="P23" s="126" t="s">
        <v>587</v>
      </c>
      <c r="Q23" s="127"/>
      <c r="R23" s="127"/>
      <c r="S23" s="127"/>
      <c r="T23" s="127"/>
      <c r="U23" s="127"/>
      <c r="V23" s="128"/>
      <c r="W23" s="126">
        <v>2</v>
      </c>
      <c r="X23" s="127"/>
      <c r="Y23" s="127"/>
      <c r="Z23" s="127"/>
      <c r="AA23" s="127"/>
      <c r="AB23" s="127"/>
      <c r="AC23" s="128"/>
      <c r="AD23" s="99" t="s">
        <v>584</v>
      </c>
      <c r="AE23" s="100"/>
      <c r="AF23" s="100"/>
      <c r="AG23" s="100"/>
      <c r="AH23" s="100"/>
      <c r="AI23" s="100"/>
      <c r="AJ23" s="100"/>
      <c r="AK23" s="100"/>
      <c r="AL23" s="100"/>
      <c r="AM23" s="100"/>
      <c r="AN23" s="100"/>
      <c r="AO23" s="100"/>
      <c r="AP23" s="100"/>
      <c r="AQ23" s="100"/>
      <c r="AR23" s="100"/>
      <c r="AS23" s="100"/>
      <c r="AT23" s="100"/>
      <c r="AU23" s="100"/>
      <c r="AV23" s="100"/>
      <c r="AW23" s="100"/>
      <c r="AX23" s="101"/>
    </row>
    <row r="24" spans="1:50" ht="25.5" customHeight="1" x14ac:dyDescent="0.15">
      <c r="A24" s="91"/>
      <c r="B24" s="92"/>
      <c r="C24" s="92"/>
      <c r="D24" s="92"/>
      <c r="E24" s="92"/>
      <c r="F24" s="93"/>
      <c r="G24" s="85" t="s">
        <v>554</v>
      </c>
      <c r="H24" s="86"/>
      <c r="I24" s="86"/>
      <c r="J24" s="86"/>
      <c r="K24" s="86"/>
      <c r="L24" s="86"/>
      <c r="M24" s="86"/>
      <c r="N24" s="86"/>
      <c r="O24" s="87"/>
      <c r="P24" s="119" t="s">
        <v>585</v>
      </c>
      <c r="Q24" s="120"/>
      <c r="R24" s="120"/>
      <c r="S24" s="120"/>
      <c r="T24" s="120"/>
      <c r="U24" s="120"/>
      <c r="V24" s="121"/>
      <c r="W24" s="119">
        <v>0</v>
      </c>
      <c r="X24" s="120"/>
      <c r="Y24" s="120"/>
      <c r="Z24" s="120"/>
      <c r="AA24" s="120"/>
      <c r="AB24" s="120"/>
      <c r="AC24" s="121"/>
      <c r="AD24" s="102"/>
      <c r="AE24" s="103"/>
      <c r="AF24" s="103"/>
      <c r="AG24" s="103"/>
      <c r="AH24" s="103"/>
      <c r="AI24" s="103"/>
      <c r="AJ24" s="103"/>
      <c r="AK24" s="103"/>
      <c r="AL24" s="103"/>
      <c r="AM24" s="103"/>
      <c r="AN24" s="103"/>
      <c r="AO24" s="103"/>
      <c r="AP24" s="103"/>
      <c r="AQ24" s="103"/>
      <c r="AR24" s="103"/>
      <c r="AS24" s="103"/>
      <c r="AT24" s="103"/>
      <c r="AU24" s="103"/>
      <c r="AV24" s="103"/>
      <c r="AW24" s="103"/>
      <c r="AX24" s="104"/>
    </row>
    <row r="25" spans="1:50" ht="25.5" customHeight="1" x14ac:dyDescent="0.15">
      <c r="A25" s="91"/>
      <c r="B25" s="92"/>
      <c r="C25" s="92"/>
      <c r="D25" s="92"/>
      <c r="E25" s="92"/>
      <c r="F25" s="93"/>
      <c r="G25" s="85" t="s">
        <v>556</v>
      </c>
      <c r="H25" s="86"/>
      <c r="I25" s="86"/>
      <c r="J25" s="86"/>
      <c r="K25" s="86"/>
      <c r="L25" s="86"/>
      <c r="M25" s="86"/>
      <c r="N25" s="86"/>
      <c r="O25" s="87"/>
      <c r="P25" s="119" t="s">
        <v>585</v>
      </c>
      <c r="Q25" s="120"/>
      <c r="R25" s="120"/>
      <c r="S25" s="120"/>
      <c r="T25" s="120"/>
      <c r="U25" s="120"/>
      <c r="V25" s="121"/>
      <c r="W25" s="119">
        <v>0</v>
      </c>
      <c r="X25" s="120"/>
      <c r="Y25" s="120"/>
      <c r="Z25" s="120"/>
      <c r="AA25" s="120"/>
      <c r="AB25" s="120"/>
      <c r="AC25" s="121"/>
      <c r="AD25" s="102"/>
      <c r="AE25" s="103"/>
      <c r="AF25" s="103"/>
      <c r="AG25" s="103"/>
      <c r="AH25" s="103"/>
      <c r="AI25" s="103"/>
      <c r="AJ25" s="103"/>
      <c r="AK25" s="103"/>
      <c r="AL25" s="103"/>
      <c r="AM25" s="103"/>
      <c r="AN25" s="103"/>
      <c r="AO25" s="103"/>
      <c r="AP25" s="103"/>
      <c r="AQ25" s="103"/>
      <c r="AR25" s="103"/>
      <c r="AS25" s="103"/>
      <c r="AT25" s="103"/>
      <c r="AU25" s="103"/>
      <c r="AV25" s="103"/>
      <c r="AW25" s="103"/>
      <c r="AX25" s="104"/>
    </row>
    <row r="26" spans="1:50" ht="25.5" customHeight="1" x14ac:dyDescent="0.15">
      <c r="A26" s="91"/>
      <c r="B26" s="92"/>
      <c r="C26" s="92"/>
      <c r="D26" s="92"/>
      <c r="E26" s="92"/>
      <c r="F26" s="93"/>
      <c r="G26" s="85" t="s">
        <v>555</v>
      </c>
      <c r="H26" s="86"/>
      <c r="I26" s="86"/>
      <c r="J26" s="86"/>
      <c r="K26" s="86"/>
      <c r="L26" s="86"/>
      <c r="M26" s="86"/>
      <c r="N26" s="86"/>
      <c r="O26" s="87"/>
      <c r="P26" s="119" t="s">
        <v>585</v>
      </c>
      <c r="Q26" s="120"/>
      <c r="R26" s="120"/>
      <c r="S26" s="120"/>
      <c r="T26" s="120"/>
      <c r="U26" s="120"/>
      <c r="V26" s="121"/>
      <c r="W26" s="119">
        <v>45</v>
      </c>
      <c r="X26" s="120"/>
      <c r="Y26" s="120"/>
      <c r="Z26" s="120"/>
      <c r="AA26" s="120"/>
      <c r="AB26" s="120"/>
      <c r="AC26" s="121"/>
      <c r="AD26" s="102"/>
      <c r="AE26" s="103"/>
      <c r="AF26" s="103"/>
      <c r="AG26" s="103"/>
      <c r="AH26" s="103"/>
      <c r="AI26" s="103"/>
      <c r="AJ26" s="103"/>
      <c r="AK26" s="103"/>
      <c r="AL26" s="103"/>
      <c r="AM26" s="103"/>
      <c r="AN26" s="103"/>
      <c r="AO26" s="103"/>
      <c r="AP26" s="103"/>
      <c r="AQ26" s="103"/>
      <c r="AR26" s="103"/>
      <c r="AS26" s="103"/>
      <c r="AT26" s="103"/>
      <c r="AU26" s="103"/>
      <c r="AV26" s="103"/>
      <c r="AW26" s="103"/>
      <c r="AX26" s="104"/>
    </row>
    <row r="27" spans="1:50" ht="25.5" customHeight="1" x14ac:dyDescent="0.15">
      <c r="A27" s="91"/>
      <c r="B27" s="92"/>
      <c r="C27" s="92"/>
      <c r="D27" s="92"/>
      <c r="E27" s="92"/>
      <c r="F27" s="93"/>
      <c r="G27" s="85" t="s">
        <v>578</v>
      </c>
      <c r="H27" s="86"/>
      <c r="I27" s="86"/>
      <c r="J27" s="86"/>
      <c r="K27" s="86"/>
      <c r="L27" s="86"/>
      <c r="M27" s="86"/>
      <c r="N27" s="86"/>
      <c r="O27" s="87"/>
      <c r="P27" s="119" t="s">
        <v>585</v>
      </c>
      <c r="Q27" s="120"/>
      <c r="R27" s="120"/>
      <c r="S27" s="120"/>
      <c r="T27" s="120"/>
      <c r="U27" s="120"/>
      <c r="V27" s="121"/>
      <c r="W27" s="119">
        <v>912</v>
      </c>
      <c r="X27" s="120"/>
      <c r="Y27" s="120"/>
      <c r="Z27" s="120"/>
      <c r="AA27" s="120"/>
      <c r="AB27" s="120"/>
      <c r="AC27" s="121"/>
      <c r="AD27" s="102"/>
      <c r="AE27" s="103"/>
      <c r="AF27" s="103"/>
      <c r="AG27" s="103"/>
      <c r="AH27" s="103"/>
      <c r="AI27" s="103"/>
      <c r="AJ27" s="103"/>
      <c r="AK27" s="103"/>
      <c r="AL27" s="103"/>
      <c r="AM27" s="103"/>
      <c r="AN27" s="103"/>
      <c r="AO27" s="103"/>
      <c r="AP27" s="103"/>
      <c r="AQ27" s="103"/>
      <c r="AR27" s="103"/>
      <c r="AS27" s="103"/>
      <c r="AT27" s="103"/>
      <c r="AU27" s="103"/>
      <c r="AV27" s="103"/>
      <c r="AW27" s="103"/>
      <c r="AX27" s="104"/>
    </row>
    <row r="28" spans="1:50" ht="25.5" customHeight="1" thickBot="1" x14ac:dyDescent="0.2">
      <c r="A28" s="94"/>
      <c r="B28" s="95"/>
      <c r="C28" s="95"/>
      <c r="D28" s="95"/>
      <c r="E28" s="95"/>
      <c r="F28" s="96"/>
      <c r="G28" s="139" t="s">
        <v>205</v>
      </c>
      <c r="H28" s="140"/>
      <c r="I28" s="140"/>
      <c r="J28" s="140"/>
      <c r="K28" s="140"/>
      <c r="L28" s="140"/>
      <c r="M28" s="140"/>
      <c r="N28" s="140"/>
      <c r="O28" s="141"/>
      <c r="P28" s="123" t="str">
        <f>AK13</f>
        <v>-</v>
      </c>
      <c r="Q28" s="124"/>
      <c r="R28" s="124"/>
      <c r="S28" s="124"/>
      <c r="T28" s="124"/>
      <c r="U28" s="124"/>
      <c r="V28" s="125"/>
      <c r="W28" s="123">
        <f>AR13</f>
        <v>959</v>
      </c>
      <c r="X28" s="124"/>
      <c r="Y28" s="124"/>
      <c r="Z28" s="124"/>
      <c r="AA28" s="124"/>
      <c r="AB28" s="124"/>
      <c r="AC28" s="125"/>
      <c r="AD28" s="105"/>
      <c r="AE28" s="105"/>
      <c r="AF28" s="105"/>
      <c r="AG28" s="105"/>
      <c r="AH28" s="105"/>
      <c r="AI28" s="105"/>
      <c r="AJ28" s="105"/>
      <c r="AK28" s="105"/>
      <c r="AL28" s="105"/>
      <c r="AM28" s="105"/>
      <c r="AN28" s="105"/>
      <c r="AO28" s="105"/>
      <c r="AP28" s="105"/>
      <c r="AQ28" s="105"/>
      <c r="AR28" s="105"/>
      <c r="AS28" s="105"/>
      <c r="AT28" s="105"/>
      <c r="AU28" s="105"/>
      <c r="AV28" s="105"/>
      <c r="AW28" s="105"/>
      <c r="AX28" s="106"/>
    </row>
    <row r="29" spans="1:50" ht="18.75" customHeight="1" x14ac:dyDescent="0.15">
      <c r="A29" s="343" t="s">
        <v>209</v>
      </c>
      <c r="B29" s="344"/>
      <c r="C29" s="344"/>
      <c r="D29" s="344"/>
      <c r="E29" s="344"/>
      <c r="F29" s="345"/>
      <c r="G29" s="367" t="s">
        <v>138</v>
      </c>
      <c r="H29" s="163"/>
      <c r="I29" s="163"/>
      <c r="J29" s="163"/>
      <c r="K29" s="163"/>
      <c r="L29" s="163"/>
      <c r="M29" s="163"/>
      <c r="N29" s="163"/>
      <c r="O29" s="315"/>
      <c r="P29" s="314" t="s">
        <v>51</v>
      </c>
      <c r="Q29" s="163"/>
      <c r="R29" s="163"/>
      <c r="S29" s="163"/>
      <c r="T29" s="163"/>
      <c r="U29" s="163"/>
      <c r="V29" s="163"/>
      <c r="W29" s="163"/>
      <c r="X29" s="315"/>
      <c r="Y29" s="181"/>
      <c r="Z29" s="182"/>
      <c r="AA29" s="183"/>
      <c r="AB29" s="155" t="s">
        <v>11</v>
      </c>
      <c r="AC29" s="156"/>
      <c r="AD29" s="157"/>
      <c r="AE29" s="155" t="s">
        <v>235</v>
      </c>
      <c r="AF29" s="156"/>
      <c r="AG29" s="156"/>
      <c r="AH29" s="157"/>
      <c r="AI29" s="161" t="s">
        <v>252</v>
      </c>
      <c r="AJ29" s="161"/>
      <c r="AK29" s="161"/>
      <c r="AL29" s="155"/>
      <c r="AM29" s="161" t="s">
        <v>349</v>
      </c>
      <c r="AN29" s="161"/>
      <c r="AO29" s="161"/>
      <c r="AP29" s="155"/>
      <c r="AQ29" s="364" t="s">
        <v>168</v>
      </c>
      <c r="AR29" s="365"/>
      <c r="AS29" s="365"/>
      <c r="AT29" s="366"/>
      <c r="AU29" s="163" t="s">
        <v>126</v>
      </c>
      <c r="AV29" s="163"/>
      <c r="AW29" s="163"/>
      <c r="AX29" s="164"/>
    </row>
    <row r="30" spans="1:50" ht="18.75" customHeight="1" x14ac:dyDescent="0.15">
      <c r="A30" s="346"/>
      <c r="B30" s="347"/>
      <c r="C30" s="347"/>
      <c r="D30" s="347"/>
      <c r="E30" s="347"/>
      <c r="F30" s="348"/>
      <c r="G30" s="368"/>
      <c r="H30" s="317"/>
      <c r="I30" s="317"/>
      <c r="J30" s="317"/>
      <c r="K30" s="317"/>
      <c r="L30" s="317"/>
      <c r="M30" s="317"/>
      <c r="N30" s="317"/>
      <c r="O30" s="318"/>
      <c r="P30" s="316"/>
      <c r="Q30" s="317"/>
      <c r="R30" s="317"/>
      <c r="S30" s="317"/>
      <c r="T30" s="317"/>
      <c r="U30" s="317"/>
      <c r="V30" s="317"/>
      <c r="W30" s="317"/>
      <c r="X30" s="318"/>
      <c r="Y30" s="308"/>
      <c r="Z30" s="309"/>
      <c r="AA30" s="310"/>
      <c r="AB30" s="158"/>
      <c r="AC30" s="159"/>
      <c r="AD30" s="160"/>
      <c r="AE30" s="158"/>
      <c r="AF30" s="159"/>
      <c r="AG30" s="159"/>
      <c r="AH30" s="160"/>
      <c r="AI30" s="162"/>
      <c r="AJ30" s="162"/>
      <c r="AK30" s="162"/>
      <c r="AL30" s="158"/>
      <c r="AM30" s="162"/>
      <c r="AN30" s="162"/>
      <c r="AO30" s="162"/>
      <c r="AP30" s="158"/>
      <c r="AQ30" s="371">
        <v>7</v>
      </c>
      <c r="AR30" s="372"/>
      <c r="AS30" s="187" t="s">
        <v>169</v>
      </c>
      <c r="AT30" s="188"/>
      <c r="AU30" s="356">
        <v>10</v>
      </c>
      <c r="AV30" s="356"/>
      <c r="AW30" s="317" t="s">
        <v>166</v>
      </c>
      <c r="AX30" s="373"/>
    </row>
    <row r="31" spans="1:50" ht="82.5" customHeight="1" x14ac:dyDescent="0.15">
      <c r="A31" s="349"/>
      <c r="B31" s="347"/>
      <c r="C31" s="347"/>
      <c r="D31" s="347"/>
      <c r="E31" s="347"/>
      <c r="F31" s="348"/>
      <c r="G31" s="422" t="s">
        <v>581</v>
      </c>
      <c r="H31" s="423"/>
      <c r="I31" s="423"/>
      <c r="J31" s="423"/>
      <c r="K31" s="423"/>
      <c r="L31" s="423"/>
      <c r="M31" s="423"/>
      <c r="N31" s="423"/>
      <c r="O31" s="424"/>
      <c r="P31" s="211" t="s">
        <v>583</v>
      </c>
      <c r="Q31" s="211"/>
      <c r="R31" s="211"/>
      <c r="S31" s="211"/>
      <c r="T31" s="211"/>
      <c r="U31" s="211"/>
      <c r="V31" s="211"/>
      <c r="W31" s="211"/>
      <c r="X31" s="212"/>
      <c r="Y31" s="311" t="s">
        <v>12</v>
      </c>
      <c r="Z31" s="312"/>
      <c r="AA31" s="313"/>
      <c r="AB31" s="342" t="s">
        <v>558</v>
      </c>
      <c r="AC31" s="342"/>
      <c r="AD31" s="342"/>
      <c r="AE31" s="165" t="s">
        <v>558</v>
      </c>
      <c r="AF31" s="146"/>
      <c r="AG31" s="146"/>
      <c r="AH31" s="146"/>
      <c r="AI31" s="165" t="s">
        <v>558</v>
      </c>
      <c r="AJ31" s="146"/>
      <c r="AK31" s="146"/>
      <c r="AL31" s="166"/>
      <c r="AM31" s="165" t="s">
        <v>558</v>
      </c>
      <c r="AN31" s="146"/>
      <c r="AO31" s="146"/>
      <c r="AP31" s="166"/>
      <c r="AQ31" s="167" t="s">
        <v>558</v>
      </c>
      <c r="AR31" s="168"/>
      <c r="AS31" s="168"/>
      <c r="AT31" s="169"/>
      <c r="AU31" s="146" t="s">
        <v>558</v>
      </c>
      <c r="AV31" s="146"/>
      <c r="AW31" s="146"/>
      <c r="AX31" s="147"/>
    </row>
    <row r="32" spans="1:50" ht="82.5" customHeight="1" x14ac:dyDescent="0.15">
      <c r="A32" s="350"/>
      <c r="B32" s="351"/>
      <c r="C32" s="351"/>
      <c r="D32" s="351"/>
      <c r="E32" s="351"/>
      <c r="F32" s="352"/>
      <c r="G32" s="425"/>
      <c r="H32" s="426"/>
      <c r="I32" s="426"/>
      <c r="J32" s="426"/>
      <c r="K32" s="426"/>
      <c r="L32" s="426"/>
      <c r="M32" s="426"/>
      <c r="N32" s="426"/>
      <c r="O32" s="427"/>
      <c r="P32" s="214"/>
      <c r="Q32" s="214"/>
      <c r="R32" s="214"/>
      <c r="S32" s="214"/>
      <c r="T32" s="214"/>
      <c r="U32" s="214"/>
      <c r="V32" s="214"/>
      <c r="W32" s="214"/>
      <c r="X32" s="215"/>
      <c r="Y32" s="228" t="s">
        <v>46</v>
      </c>
      <c r="Z32" s="229"/>
      <c r="AA32" s="230"/>
      <c r="AB32" s="355" t="s">
        <v>14</v>
      </c>
      <c r="AC32" s="355"/>
      <c r="AD32" s="355"/>
      <c r="AE32" s="165" t="s">
        <v>558</v>
      </c>
      <c r="AF32" s="146"/>
      <c r="AG32" s="146"/>
      <c r="AH32" s="146"/>
      <c r="AI32" s="165" t="s">
        <v>558</v>
      </c>
      <c r="AJ32" s="146"/>
      <c r="AK32" s="146"/>
      <c r="AL32" s="146"/>
      <c r="AM32" s="165" t="s">
        <v>558</v>
      </c>
      <c r="AN32" s="146"/>
      <c r="AO32" s="146"/>
      <c r="AP32" s="146"/>
      <c r="AQ32" s="167">
        <v>138</v>
      </c>
      <c r="AR32" s="168"/>
      <c r="AS32" s="168"/>
      <c r="AT32" s="169"/>
      <c r="AU32" s="146">
        <v>200</v>
      </c>
      <c r="AV32" s="146"/>
      <c r="AW32" s="146"/>
      <c r="AX32" s="147"/>
    </row>
    <row r="33" spans="1:59" ht="82.5" customHeight="1" x14ac:dyDescent="0.15">
      <c r="A33" s="349"/>
      <c r="B33" s="347"/>
      <c r="C33" s="347"/>
      <c r="D33" s="347"/>
      <c r="E33" s="347"/>
      <c r="F33" s="348"/>
      <c r="G33" s="428"/>
      <c r="H33" s="429"/>
      <c r="I33" s="429"/>
      <c r="J33" s="429"/>
      <c r="K33" s="429"/>
      <c r="L33" s="429"/>
      <c r="M33" s="429"/>
      <c r="N33" s="429"/>
      <c r="O33" s="430"/>
      <c r="P33" s="216"/>
      <c r="Q33" s="216"/>
      <c r="R33" s="216"/>
      <c r="S33" s="216"/>
      <c r="T33" s="216"/>
      <c r="U33" s="216"/>
      <c r="V33" s="216"/>
      <c r="W33" s="216"/>
      <c r="X33" s="217"/>
      <c r="Y33" s="228" t="s">
        <v>13</v>
      </c>
      <c r="Z33" s="229"/>
      <c r="AA33" s="230"/>
      <c r="AB33" s="436" t="s">
        <v>167</v>
      </c>
      <c r="AC33" s="436"/>
      <c r="AD33" s="436"/>
      <c r="AE33" s="165" t="s">
        <v>558</v>
      </c>
      <c r="AF33" s="146"/>
      <c r="AG33" s="146"/>
      <c r="AH33" s="146"/>
      <c r="AI33" s="165" t="s">
        <v>558</v>
      </c>
      <c r="AJ33" s="146"/>
      <c r="AK33" s="146"/>
      <c r="AL33" s="146"/>
      <c r="AM33" s="165" t="s">
        <v>558</v>
      </c>
      <c r="AN33" s="146"/>
      <c r="AO33" s="146"/>
      <c r="AP33" s="146"/>
      <c r="AQ33" s="167" t="s">
        <v>558</v>
      </c>
      <c r="AR33" s="168"/>
      <c r="AS33" s="168"/>
      <c r="AT33" s="169"/>
      <c r="AU33" s="146" t="s">
        <v>558</v>
      </c>
      <c r="AV33" s="146"/>
      <c r="AW33" s="146"/>
      <c r="AX33" s="147"/>
    </row>
    <row r="34" spans="1:59" ht="23.25" customHeight="1" x14ac:dyDescent="0.15">
      <c r="A34" s="605" t="s">
        <v>227</v>
      </c>
      <c r="B34" s="606"/>
      <c r="C34" s="606"/>
      <c r="D34" s="606"/>
      <c r="E34" s="606"/>
      <c r="F34" s="607"/>
      <c r="G34" s="569" t="s">
        <v>582</v>
      </c>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1"/>
    </row>
    <row r="35" spans="1:59" ht="23.25" customHeight="1" x14ac:dyDescent="0.15">
      <c r="A35" s="608"/>
      <c r="B35" s="609"/>
      <c r="C35" s="609"/>
      <c r="D35" s="609"/>
      <c r="E35" s="609"/>
      <c r="F35" s="610"/>
      <c r="G35" s="572"/>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4"/>
      <c r="AF35" s="574"/>
      <c r="AG35" s="574"/>
      <c r="AH35" s="574"/>
      <c r="AI35" s="574"/>
      <c r="AJ35" s="574"/>
      <c r="AK35" s="574"/>
      <c r="AL35" s="574"/>
      <c r="AM35" s="574"/>
      <c r="AN35" s="574"/>
      <c r="AO35" s="574"/>
      <c r="AP35" s="574"/>
      <c r="AQ35" s="573"/>
      <c r="AR35" s="573"/>
      <c r="AS35" s="573"/>
      <c r="AT35" s="573"/>
      <c r="AU35" s="573"/>
      <c r="AV35" s="573"/>
      <c r="AW35" s="573"/>
      <c r="AX35" s="575"/>
    </row>
    <row r="36" spans="1:59" ht="18.75" customHeight="1" x14ac:dyDescent="0.15">
      <c r="A36" s="353" t="s">
        <v>139</v>
      </c>
      <c r="B36" s="560" t="s">
        <v>206</v>
      </c>
      <c r="C36" s="561"/>
      <c r="D36" s="561"/>
      <c r="E36" s="561"/>
      <c r="F36" s="562"/>
      <c r="G36" s="502" t="s">
        <v>131</v>
      </c>
      <c r="H36" s="502"/>
      <c r="I36" s="502"/>
      <c r="J36" s="502"/>
      <c r="K36" s="502"/>
      <c r="L36" s="502"/>
      <c r="M36" s="502"/>
      <c r="N36" s="502"/>
      <c r="O36" s="502"/>
      <c r="P36" s="502"/>
      <c r="Q36" s="502"/>
      <c r="R36" s="502"/>
      <c r="S36" s="502"/>
      <c r="T36" s="502"/>
      <c r="U36" s="502"/>
      <c r="V36" s="502"/>
      <c r="W36" s="502"/>
      <c r="X36" s="502"/>
      <c r="Y36" s="502"/>
      <c r="Z36" s="502"/>
      <c r="AA36" s="503"/>
      <c r="AB36" s="509" t="s">
        <v>537</v>
      </c>
      <c r="AC36" s="502"/>
      <c r="AD36" s="502"/>
      <c r="AE36" s="502"/>
      <c r="AF36" s="502"/>
      <c r="AG36" s="502"/>
      <c r="AH36" s="502"/>
      <c r="AI36" s="502"/>
      <c r="AJ36" s="502"/>
      <c r="AK36" s="502"/>
      <c r="AL36" s="502"/>
      <c r="AM36" s="502"/>
      <c r="AN36" s="502"/>
      <c r="AO36" s="502"/>
      <c r="AP36" s="502"/>
      <c r="AQ36" s="502"/>
      <c r="AR36" s="502"/>
      <c r="AS36" s="502"/>
      <c r="AT36" s="502"/>
      <c r="AU36" s="502"/>
      <c r="AV36" s="502"/>
      <c r="AW36" s="502"/>
      <c r="AX36" s="586"/>
      <c r="AY36">
        <f>COUNTA($G$38)</f>
        <v>1</v>
      </c>
    </row>
    <row r="37" spans="1:59" ht="22.5" customHeight="1" x14ac:dyDescent="0.15">
      <c r="A37" s="354"/>
      <c r="B37" s="563"/>
      <c r="C37" s="462"/>
      <c r="D37" s="462"/>
      <c r="E37" s="462"/>
      <c r="F37" s="463"/>
      <c r="G37" s="317"/>
      <c r="H37" s="317"/>
      <c r="I37" s="317"/>
      <c r="J37" s="317"/>
      <c r="K37" s="317"/>
      <c r="L37" s="317"/>
      <c r="M37" s="317"/>
      <c r="N37" s="317"/>
      <c r="O37" s="317"/>
      <c r="P37" s="317"/>
      <c r="Q37" s="317"/>
      <c r="R37" s="317"/>
      <c r="S37" s="317"/>
      <c r="T37" s="317"/>
      <c r="U37" s="317"/>
      <c r="V37" s="317"/>
      <c r="W37" s="317"/>
      <c r="X37" s="317"/>
      <c r="Y37" s="317"/>
      <c r="Z37" s="317"/>
      <c r="AA37" s="318"/>
      <c r="AB37" s="316"/>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73"/>
      <c r="AY37">
        <f>$AY$36</f>
        <v>1</v>
      </c>
    </row>
    <row r="38" spans="1:59" ht="22.5" customHeight="1" x14ac:dyDescent="0.15">
      <c r="A38" s="354"/>
      <c r="B38" s="563"/>
      <c r="C38" s="462"/>
      <c r="D38" s="462"/>
      <c r="E38" s="462"/>
      <c r="F38" s="463"/>
      <c r="G38" s="171" t="s">
        <v>560</v>
      </c>
      <c r="H38" s="171"/>
      <c r="I38" s="171"/>
      <c r="J38" s="171"/>
      <c r="K38" s="171"/>
      <c r="L38" s="171"/>
      <c r="M38" s="171"/>
      <c r="N38" s="171"/>
      <c r="O38" s="171"/>
      <c r="P38" s="171"/>
      <c r="Q38" s="171"/>
      <c r="R38" s="171"/>
      <c r="S38" s="171"/>
      <c r="T38" s="171"/>
      <c r="U38" s="171"/>
      <c r="V38" s="171"/>
      <c r="W38" s="171"/>
      <c r="X38" s="171"/>
      <c r="Y38" s="171"/>
      <c r="Z38" s="171"/>
      <c r="AA38" s="433"/>
      <c r="AB38" s="170" t="s">
        <v>563</v>
      </c>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2"/>
      <c r="AY38">
        <f t="shared" ref="AY38:AY45" si="4">$AY$36</f>
        <v>1</v>
      </c>
    </row>
    <row r="39" spans="1:59" ht="22.5" customHeight="1" x14ac:dyDescent="0.15">
      <c r="A39" s="354"/>
      <c r="B39" s="563"/>
      <c r="C39" s="462"/>
      <c r="D39" s="462"/>
      <c r="E39" s="462"/>
      <c r="F39" s="463"/>
      <c r="G39" s="174"/>
      <c r="H39" s="174"/>
      <c r="I39" s="174"/>
      <c r="J39" s="174"/>
      <c r="K39" s="174"/>
      <c r="L39" s="174"/>
      <c r="M39" s="174"/>
      <c r="N39" s="174"/>
      <c r="O39" s="174"/>
      <c r="P39" s="174"/>
      <c r="Q39" s="174"/>
      <c r="R39" s="174"/>
      <c r="S39" s="174"/>
      <c r="T39" s="174"/>
      <c r="U39" s="174"/>
      <c r="V39" s="174"/>
      <c r="W39" s="174"/>
      <c r="X39" s="174"/>
      <c r="Y39" s="174"/>
      <c r="Z39" s="174"/>
      <c r="AA39" s="434"/>
      <c r="AB39" s="173"/>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5"/>
      <c r="AY39">
        <f t="shared" si="4"/>
        <v>1</v>
      </c>
    </row>
    <row r="40" spans="1:59" ht="19.5" customHeight="1" x14ac:dyDescent="0.15">
      <c r="A40" s="354"/>
      <c r="B40" s="564"/>
      <c r="C40" s="464"/>
      <c r="D40" s="464"/>
      <c r="E40" s="464"/>
      <c r="F40" s="465"/>
      <c r="G40" s="177"/>
      <c r="H40" s="177"/>
      <c r="I40" s="177"/>
      <c r="J40" s="177"/>
      <c r="K40" s="177"/>
      <c r="L40" s="177"/>
      <c r="M40" s="177"/>
      <c r="N40" s="177"/>
      <c r="O40" s="177"/>
      <c r="P40" s="177"/>
      <c r="Q40" s="177"/>
      <c r="R40" s="177"/>
      <c r="S40" s="177"/>
      <c r="T40" s="177"/>
      <c r="U40" s="177"/>
      <c r="V40" s="177"/>
      <c r="W40" s="177"/>
      <c r="X40" s="177"/>
      <c r="Y40" s="177"/>
      <c r="Z40" s="177"/>
      <c r="AA40" s="435"/>
      <c r="AB40" s="176"/>
      <c r="AC40" s="177"/>
      <c r="AD40" s="177"/>
      <c r="AE40" s="174"/>
      <c r="AF40" s="174"/>
      <c r="AG40" s="174"/>
      <c r="AH40" s="174"/>
      <c r="AI40" s="174"/>
      <c r="AJ40" s="174"/>
      <c r="AK40" s="174"/>
      <c r="AL40" s="174"/>
      <c r="AM40" s="174"/>
      <c r="AN40" s="174"/>
      <c r="AO40" s="174"/>
      <c r="AP40" s="174"/>
      <c r="AQ40" s="174"/>
      <c r="AR40" s="174"/>
      <c r="AS40" s="174"/>
      <c r="AT40" s="174"/>
      <c r="AU40" s="177"/>
      <c r="AV40" s="177"/>
      <c r="AW40" s="177"/>
      <c r="AX40" s="178"/>
      <c r="AY40">
        <f t="shared" si="4"/>
        <v>1</v>
      </c>
    </row>
    <row r="41" spans="1:59" ht="18.75" customHeight="1" x14ac:dyDescent="0.15">
      <c r="A41" s="354"/>
      <c r="B41" s="462" t="s">
        <v>137</v>
      </c>
      <c r="C41" s="462"/>
      <c r="D41" s="462"/>
      <c r="E41" s="462"/>
      <c r="F41" s="463"/>
      <c r="G41" s="504" t="s">
        <v>53</v>
      </c>
      <c r="H41" s="502"/>
      <c r="I41" s="502"/>
      <c r="J41" s="502"/>
      <c r="K41" s="502"/>
      <c r="L41" s="502"/>
      <c r="M41" s="502"/>
      <c r="N41" s="502"/>
      <c r="O41" s="503"/>
      <c r="P41" s="509" t="s">
        <v>55</v>
      </c>
      <c r="Q41" s="502"/>
      <c r="R41" s="502"/>
      <c r="S41" s="502"/>
      <c r="T41" s="502"/>
      <c r="U41" s="502"/>
      <c r="V41" s="502"/>
      <c r="W41" s="502"/>
      <c r="X41" s="503"/>
      <c r="Y41" s="510"/>
      <c r="Z41" s="511"/>
      <c r="AA41" s="512"/>
      <c r="AB41" s="519" t="s">
        <v>11</v>
      </c>
      <c r="AC41" s="520"/>
      <c r="AD41" s="521"/>
      <c r="AE41" s="184" t="s">
        <v>235</v>
      </c>
      <c r="AF41" s="184"/>
      <c r="AG41" s="184"/>
      <c r="AH41" s="184"/>
      <c r="AI41" s="184" t="s">
        <v>252</v>
      </c>
      <c r="AJ41" s="184"/>
      <c r="AK41" s="184"/>
      <c r="AL41" s="184"/>
      <c r="AM41" s="184" t="s">
        <v>349</v>
      </c>
      <c r="AN41" s="184"/>
      <c r="AO41" s="184"/>
      <c r="AP41" s="184"/>
      <c r="AQ41" s="513" t="s">
        <v>168</v>
      </c>
      <c r="AR41" s="514"/>
      <c r="AS41" s="514"/>
      <c r="AT41" s="515"/>
      <c r="AU41" s="185" t="s">
        <v>126</v>
      </c>
      <c r="AV41" s="185"/>
      <c r="AW41" s="185"/>
      <c r="AX41" s="186"/>
      <c r="AY41">
        <f t="shared" si="4"/>
        <v>1</v>
      </c>
      <c r="AZ41" s="4"/>
      <c r="BA41" s="4"/>
      <c r="BB41" s="4"/>
      <c r="BC41" s="4"/>
    </row>
    <row r="42" spans="1:59" ht="18.75" customHeight="1" x14ac:dyDescent="0.15">
      <c r="A42" s="354"/>
      <c r="B42" s="462"/>
      <c r="C42" s="462"/>
      <c r="D42" s="462"/>
      <c r="E42" s="462"/>
      <c r="F42" s="463"/>
      <c r="G42" s="368"/>
      <c r="H42" s="317"/>
      <c r="I42" s="317"/>
      <c r="J42" s="317"/>
      <c r="K42" s="317"/>
      <c r="L42" s="317"/>
      <c r="M42" s="317"/>
      <c r="N42" s="317"/>
      <c r="O42" s="318"/>
      <c r="P42" s="316"/>
      <c r="Q42" s="317"/>
      <c r="R42" s="317"/>
      <c r="S42" s="317"/>
      <c r="T42" s="317"/>
      <c r="U42" s="317"/>
      <c r="V42" s="317"/>
      <c r="W42" s="317"/>
      <c r="X42" s="318"/>
      <c r="Y42" s="510"/>
      <c r="Z42" s="511"/>
      <c r="AA42" s="512"/>
      <c r="AB42" s="158"/>
      <c r="AC42" s="159"/>
      <c r="AD42" s="160"/>
      <c r="AE42" s="184"/>
      <c r="AF42" s="184"/>
      <c r="AG42" s="184"/>
      <c r="AH42" s="184"/>
      <c r="AI42" s="184"/>
      <c r="AJ42" s="184"/>
      <c r="AK42" s="184"/>
      <c r="AL42" s="184"/>
      <c r="AM42" s="184"/>
      <c r="AN42" s="184"/>
      <c r="AO42" s="184"/>
      <c r="AP42" s="184"/>
      <c r="AQ42" s="533" t="s">
        <v>558</v>
      </c>
      <c r="AR42" s="356"/>
      <c r="AS42" s="187" t="s">
        <v>169</v>
      </c>
      <c r="AT42" s="188"/>
      <c r="AU42" s="356">
        <v>4</v>
      </c>
      <c r="AV42" s="356"/>
      <c r="AW42" s="317" t="s">
        <v>166</v>
      </c>
      <c r="AX42" s="373"/>
      <c r="AY42">
        <f t="shared" si="4"/>
        <v>1</v>
      </c>
      <c r="AZ42" s="4"/>
      <c r="BA42" s="4"/>
      <c r="BB42" s="4"/>
      <c r="BC42" s="4"/>
      <c r="BD42" s="4"/>
      <c r="BE42" s="4"/>
      <c r="BF42" s="4"/>
      <c r="BG42" s="4"/>
    </row>
    <row r="43" spans="1:59" ht="23.25" customHeight="1" x14ac:dyDescent="0.15">
      <c r="A43" s="354"/>
      <c r="B43" s="462"/>
      <c r="C43" s="462"/>
      <c r="D43" s="462"/>
      <c r="E43" s="462"/>
      <c r="F43" s="463"/>
      <c r="G43" s="210" t="s">
        <v>561</v>
      </c>
      <c r="H43" s="211"/>
      <c r="I43" s="211"/>
      <c r="J43" s="211"/>
      <c r="K43" s="211"/>
      <c r="L43" s="211"/>
      <c r="M43" s="211"/>
      <c r="N43" s="211"/>
      <c r="O43" s="212"/>
      <c r="P43" s="211" t="s">
        <v>562</v>
      </c>
      <c r="Q43" s="522"/>
      <c r="R43" s="522"/>
      <c r="S43" s="522"/>
      <c r="T43" s="522"/>
      <c r="U43" s="522"/>
      <c r="V43" s="522"/>
      <c r="W43" s="522"/>
      <c r="X43" s="523"/>
      <c r="Y43" s="530" t="s">
        <v>54</v>
      </c>
      <c r="Z43" s="531"/>
      <c r="AA43" s="532"/>
      <c r="AB43" s="342" t="s">
        <v>564</v>
      </c>
      <c r="AC43" s="342"/>
      <c r="AD43" s="342"/>
      <c r="AE43" s="165" t="s">
        <v>558</v>
      </c>
      <c r="AF43" s="146"/>
      <c r="AG43" s="146"/>
      <c r="AH43" s="146"/>
      <c r="AI43" s="165" t="s">
        <v>558</v>
      </c>
      <c r="AJ43" s="146"/>
      <c r="AK43" s="146"/>
      <c r="AL43" s="146"/>
      <c r="AM43" s="165" t="s">
        <v>558</v>
      </c>
      <c r="AN43" s="146"/>
      <c r="AO43" s="146"/>
      <c r="AP43" s="146"/>
      <c r="AQ43" s="167" t="s">
        <v>558</v>
      </c>
      <c r="AR43" s="168"/>
      <c r="AS43" s="168"/>
      <c r="AT43" s="169"/>
      <c r="AU43" s="146" t="s">
        <v>558</v>
      </c>
      <c r="AV43" s="146"/>
      <c r="AW43" s="146"/>
      <c r="AX43" s="147"/>
      <c r="AY43">
        <f t="shared" si="4"/>
        <v>1</v>
      </c>
    </row>
    <row r="44" spans="1:59" ht="23.25" customHeight="1" x14ac:dyDescent="0.15">
      <c r="A44" s="354"/>
      <c r="B44" s="462"/>
      <c r="C44" s="462"/>
      <c r="D44" s="462"/>
      <c r="E44" s="462"/>
      <c r="F44" s="463"/>
      <c r="G44" s="213"/>
      <c r="H44" s="214"/>
      <c r="I44" s="214"/>
      <c r="J44" s="214"/>
      <c r="K44" s="214"/>
      <c r="L44" s="214"/>
      <c r="M44" s="214"/>
      <c r="N44" s="214"/>
      <c r="O44" s="215"/>
      <c r="P44" s="524"/>
      <c r="Q44" s="524"/>
      <c r="R44" s="524"/>
      <c r="S44" s="524"/>
      <c r="T44" s="524"/>
      <c r="U44" s="524"/>
      <c r="V44" s="524"/>
      <c r="W44" s="524"/>
      <c r="X44" s="525"/>
      <c r="Y44" s="527" t="s">
        <v>46</v>
      </c>
      <c r="Z44" s="528"/>
      <c r="AA44" s="529"/>
      <c r="AB44" s="355" t="s">
        <v>564</v>
      </c>
      <c r="AC44" s="355"/>
      <c r="AD44" s="355"/>
      <c r="AE44" s="165" t="s">
        <v>558</v>
      </c>
      <c r="AF44" s="146"/>
      <c r="AG44" s="146"/>
      <c r="AH44" s="146"/>
      <c r="AI44" s="165" t="s">
        <v>558</v>
      </c>
      <c r="AJ44" s="146"/>
      <c r="AK44" s="146"/>
      <c r="AL44" s="146"/>
      <c r="AM44" s="165" t="s">
        <v>558</v>
      </c>
      <c r="AN44" s="146"/>
      <c r="AO44" s="146"/>
      <c r="AP44" s="146"/>
      <c r="AQ44" s="167" t="s">
        <v>558</v>
      </c>
      <c r="AR44" s="168"/>
      <c r="AS44" s="168"/>
      <c r="AT44" s="169"/>
      <c r="AU44" s="146">
        <v>1</v>
      </c>
      <c r="AV44" s="146"/>
      <c r="AW44" s="146"/>
      <c r="AX44" s="147"/>
      <c r="AY44">
        <f t="shared" si="4"/>
        <v>1</v>
      </c>
      <c r="AZ44" s="4"/>
      <c r="BA44" s="4"/>
      <c r="BB44" s="4"/>
      <c r="BC44" s="4"/>
    </row>
    <row r="45" spans="1:59" ht="23.25" customHeight="1" thickBot="1" x14ac:dyDescent="0.2">
      <c r="A45" s="354"/>
      <c r="B45" s="464"/>
      <c r="C45" s="464"/>
      <c r="D45" s="464"/>
      <c r="E45" s="464"/>
      <c r="F45" s="465"/>
      <c r="G45" s="131"/>
      <c r="H45" s="216"/>
      <c r="I45" s="216"/>
      <c r="J45" s="216"/>
      <c r="K45" s="216"/>
      <c r="L45" s="216"/>
      <c r="M45" s="216"/>
      <c r="N45" s="216"/>
      <c r="O45" s="217"/>
      <c r="P45" s="132"/>
      <c r="Q45" s="132"/>
      <c r="R45" s="132"/>
      <c r="S45" s="132"/>
      <c r="T45" s="132"/>
      <c r="U45" s="132"/>
      <c r="V45" s="132"/>
      <c r="W45" s="132"/>
      <c r="X45" s="526"/>
      <c r="Y45" s="527" t="s">
        <v>13</v>
      </c>
      <c r="Z45" s="528"/>
      <c r="AA45" s="529"/>
      <c r="AB45" s="507" t="s">
        <v>14</v>
      </c>
      <c r="AC45" s="507"/>
      <c r="AD45" s="507"/>
      <c r="AE45" s="179" t="s">
        <v>558</v>
      </c>
      <c r="AF45" s="180"/>
      <c r="AG45" s="180"/>
      <c r="AH45" s="180"/>
      <c r="AI45" s="179" t="s">
        <v>558</v>
      </c>
      <c r="AJ45" s="180"/>
      <c r="AK45" s="180"/>
      <c r="AL45" s="180"/>
      <c r="AM45" s="179" t="s">
        <v>558</v>
      </c>
      <c r="AN45" s="180"/>
      <c r="AO45" s="180"/>
      <c r="AP45" s="180"/>
      <c r="AQ45" s="167" t="s">
        <v>558</v>
      </c>
      <c r="AR45" s="168"/>
      <c r="AS45" s="168"/>
      <c r="AT45" s="169"/>
      <c r="AU45" s="146" t="s">
        <v>558</v>
      </c>
      <c r="AV45" s="146"/>
      <c r="AW45" s="146"/>
      <c r="AX45" s="147"/>
      <c r="AY45">
        <f t="shared" si="4"/>
        <v>1</v>
      </c>
      <c r="AZ45" s="4"/>
      <c r="BA45" s="4"/>
      <c r="BB45" s="4"/>
      <c r="BC45" s="4"/>
      <c r="BD45" s="4"/>
      <c r="BE45" s="4"/>
      <c r="BF45" s="4"/>
      <c r="BG45" s="4"/>
    </row>
    <row r="46" spans="1:59" ht="31.5" customHeight="1" x14ac:dyDescent="0.15">
      <c r="A46" s="555" t="s">
        <v>210</v>
      </c>
      <c r="B46" s="556"/>
      <c r="C46" s="556"/>
      <c r="D46" s="556"/>
      <c r="E46" s="556"/>
      <c r="F46" s="557"/>
      <c r="G46" s="558" t="s">
        <v>52</v>
      </c>
      <c r="H46" s="558"/>
      <c r="I46" s="558"/>
      <c r="J46" s="558"/>
      <c r="K46" s="558"/>
      <c r="L46" s="558"/>
      <c r="M46" s="558"/>
      <c r="N46" s="558"/>
      <c r="O46" s="558"/>
      <c r="P46" s="558"/>
      <c r="Q46" s="558"/>
      <c r="R46" s="558"/>
      <c r="S46" s="558"/>
      <c r="T46" s="558"/>
      <c r="U46" s="558"/>
      <c r="V46" s="558"/>
      <c r="W46" s="558"/>
      <c r="X46" s="559"/>
      <c r="Y46" s="181"/>
      <c r="Z46" s="182"/>
      <c r="AA46" s="183"/>
      <c r="AB46" s="587" t="s">
        <v>11</v>
      </c>
      <c r="AC46" s="587"/>
      <c r="AD46" s="587"/>
      <c r="AE46" s="565" t="s">
        <v>235</v>
      </c>
      <c r="AF46" s="566"/>
      <c r="AG46" s="566"/>
      <c r="AH46" s="567"/>
      <c r="AI46" s="565" t="s">
        <v>252</v>
      </c>
      <c r="AJ46" s="566"/>
      <c r="AK46" s="566"/>
      <c r="AL46" s="567"/>
      <c r="AM46" s="565" t="s">
        <v>349</v>
      </c>
      <c r="AN46" s="566"/>
      <c r="AO46" s="566"/>
      <c r="AP46" s="567"/>
      <c r="AQ46" s="596" t="s">
        <v>257</v>
      </c>
      <c r="AR46" s="597"/>
      <c r="AS46" s="597"/>
      <c r="AT46" s="598"/>
      <c r="AU46" s="596" t="s">
        <v>381</v>
      </c>
      <c r="AV46" s="597"/>
      <c r="AW46" s="597"/>
      <c r="AX46" s="599"/>
    </row>
    <row r="47" spans="1:59" ht="36.75" customHeight="1" x14ac:dyDescent="0.15">
      <c r="A47" s="222"/>
      <c r="B47" s="223"/>
      <c r="C47" s="223"/>
      <c r="D47" s="223"/>
      <c r="E47" s="223"/>
      <c r="F47" s="224"/>
      <c r="G47" s="211" t="s">
        <v>565</v>
      </c>
      <c r="H47" s="211"/>
      <c r="I47" s="211"/>
      <c r="J47" s="211"/>
      <c r="K47" s="211"/>
      <c r="L47" s="211"/>
      <c r="M47" s="211"/>
      <c r="N47" s="211"/>
      <c r="O47" s="211"/>
      <c r="P47" s="211"/>
      <c r="Q47" s="211"/>
      <c r="R47" s="211"/>
      <c r="S47" s="211"/>
      <c r="T47" s="211"/>
      <c r="U47" s="211"/>
      <c r="V47" s="211"/>
      <c r="W47" s="211"/>
      <c r="X47" s="212"/>
      <c r="Y47" s="568" t="s">
        <v>47</v>
      </c>
      <c r="Z47" s="390"/>
      <c r="AA47" s="391"/>
      <c r="AB47" s="342" t="s">
        <v>566</v>
      </c>
      <c r="AC47" s="342"/>
      <c r="AD47" s="342"/>
      <c r="AE47" s="231" t="s">
        <v>558</v>
      </c>
      <c r="AF47" s="231"/>
      <c r="AG47" s="231"/>
      <c r="AH47" s="231"/>
      <c r="AI47" s="231" t="s">
        <v>558</v>
      </c>
      <c r="AJ47" s="231"/>
      <c r="AK47" s="231"/>
      <c r="AL47" s="231"/>
      <c r="AM47" s="231" t="s">
        <v>558</v>
      </c>
      <c r="AN47" s="231"/>
      <c r="AO47" s="231"/>
      <c r="AP47" s="231"/>
      <c r="AQ47" s="231" t="s">
        <v>558</v>
      </c>
      <c r="AR47" s="231"/>
      <c r="AS47" s="231"/>
      <c r="AT47" s="231"/>
      <c r="AU47" s="165" t="s">
        <v>558</v>
      </c>
      <c r="AV47" s="146"/>
      <c r="AW47" s="146"/>
      <c r="AX47" s="147"/>
    </row>
    <row r="48" spans="1:59" ht="36.75" customHeight="1" x14ac:dyDescent="0.15">
      <c r="A48" s="225"/>
      <c r="B48" s="226"/>
      <c r="C48" s="226"/>
      <c r="D48" s="226"/>
      <c r="E48" s="226"/>
      <c r="F48" s="227"/>
      <c r="G48" s="216"/>
      <c r="H48" s="216"/>
      <c r="I48" s="216"/>
      <c r="J48" s="216"/>
      <c r="K48" s="216"/>
      <c r="L48" s="216"/>
      <c r="M48" s="216"/>
      <c r="N48" s="216"/>
      <c r="O48" s="216"/>
      <c r="P48" s="216"/>
      <c r="Q48" s="216"/>
      <c r="R48" s="216"/>
      <c r="S48" s="216"/>
      <c r="T48" s="216"/>
      <c r="U48" s="216"/>
      <c r="V48" s="216"/>
      <c r="W48" s="216"/>
      <c r="X48" s="217"/>
      <c r="Y48" s="543" t="s">
        <v>48</v>
      </c>
      <c r="Z48" s="505"/>
      <c r="AA48" s="506"/>
      <c r="AB48" s="342" t="s">
        <v>566</v>
      </c>
      <c r="AC48" s="342"/>
      <c r="AD48" s="342"/>
      <c r="AE48" s="231" t="s">
        <v>558</v>
      </c>
      <c r="AF48" s="231"/>
      <c r="AG48" s="231"/>
      <c r="AH48" s="231"/>
      <c r="AI48" s="231" t="s">
        <v>558</v>
      </c>
      <c r="AJ48" s="231"/>
      <c r="AK48" s="231"/>
      <c r="AL48" s="231"/>
      <c r="AM48" s="231" t="s">
        <v>558</v>
      </c>
      <c r="AN48" s="231"/>
      <c r="AO48" s="231"/>
      <c r="AP48" s="231"/>
      <c r="AQ48" s="231" t="s">
        <v>558</v>
      </c>
      <c r="AR48" s="231"/>
      <c r="AS48" s="231"/>
      <c r="AT48" s="231"/>
      <c r="AU48" s="179">
        <v>7</v>
      </c>
      <c r="AV48" s="180"/>
      <c r="AW48" s="180"/>
      <c r="AX48" s="600"/>
    </row>
    <row r="49" spans="1:51" ht="31.5" customHeight="1" x14ac:dyDescent="0.15">
      <c r="A49" s="219" t="s">
        <v>210</v>
      </c>
      <c r="B49" s="220"/>
      <c r="C49" s="220"/>
      <c r="D49" s="220"/>
      <c r="E49" s="220"/>
      <c r="F49" s="221"/>
      <c r="G49" s="528" t="s">
        <v>52</v>
      </c>
      <c r="H49" s="528"/>
      <c r="I49" s="528"/>
      <c r="J49" s="528"/>
      <c r="K49" s="528"/>
      <c r="L49" s="528"/>
      <c r="M49" s="528"/>
      <c r="N49" s="528"/>
      <c r="O49" s="528"/>
      <c r="P49" s="528"/>
      <c r="Q49" s="528"/>
      <c r="R49" s="528"/>
      <c r="S49" s="528"/>
      <c r="T49" s="528"/>
      <c r="U49" s="528"/>
      <c r="V49" s="528"/>
      <c r="W49" s="528"/>
      <c r="X49" s="529"/>
      <c r="Y49" s="308"/>
      <c r="Z49" s="309"/>
      <c r="AA49" s="310"/>
      <c r="AB49" s="228" t="s">
        <v>11</v>
      </c>
      <c r="AC49" s="229"/>
      <c r="AD49" s="230"/>
      <c r="AE49" s="184" t="s">
        <v>235</v>
      </c>
      <c r="AF49" s="184"/>
      <c r="AG49" s="184"/>
      <c r="AH49" s="184"/>
      <c r="AI49" s="184" t="s">
        <v>252</v>
      </c>
      <c r="AJ49" s="184"/>
      <c r="AK49" s="184"/>
      <c r="AL49" s="184"/>
      <c r="AM49" s="184" t="s">
        <v>349</v>
      </c>
      <c r="AN49" s="184"/>
      <c r="AO49" s="184"/>
      <c r="AP49" s="184"/>
      <c r="AQ49" s="601" t="s">
        <v>257</v>
      </c>
      <c r="AR49" s="602"/>
      <c r="AS49" s="602"/>
      <c r="AT49" s="602"/>
      <c r="AU49" s="601" t="s">
        <v>381</v>
      </c>
      <c r="AV49" s="602"/>
      <c r="AW49" s="602"/>
      <c r="AX49" s="603"/>
      <c r="AY49">
        <f>COUNTA($G$50)</f>
        <v>1</v>
      </c>
    </row>
    <row r="50" spans="1:51" ht="23.25" customHeight="1" x14ac:dyDescent="0.15">
      <c r="A50" s="222"/>
      <c r="B50" s="223"/>
      <c r="C50" s="223"/>
      <c r="D50" s="223"/>
      <c r="E50" s="223"/>
      <c r="F50" s="224"/>
      <c r="G50" s="211" t="s">
        <v>570</v>
      </c>
      <c r="H50" s="211"/>
      <c r="I50" s="211"/>
      <c r="J50" s="211"/>
      <c r="K50" s="211"/>
      <c r="L50" s="211"/>
      <c r="M50" s="211"/>
      <c r="N50" s="211"/>
      <c r="O50" s="211"/>
      <c r="P50" s="211"/>
      <c r="Q50" s="211"/>
      <c r="R50" s="211"/>
      <c r="S50" s="211"/>
      <c r="T50" s="211"/>
      <c r="U50" s="211"/>
      <c r="V50" s="211"/>
      <c r="W50" s="211"/>
      <c r="X50" s="212"/>
      <c r="Y50" s="537" t="s">
        <v>47</v>
      </c>
      <c r="Z50" s="538"/>
      <c r="AA50" s="539"/>
      <c r="AB50" s="540" t="s">
        <v>566</v>
      </c>
      <c r="AC50" s="541"/>
      <c r="AD50" s="542"/>
      <c r="AE50" s="231" t="s">
        <v>558</v>
      </c>
      <c r="AF50" s="231"/>
      <c r="AG50" s="231"/>
      <c r="AH50" s="231"/>
      <c r="AI50" s="231" t="s">
        <v>558</v>
      </c>
      <c r="AJ50" s="231"/>
      <c r="AK50" s="231"/>
      <c r="AL50" s="231"/>
      <c r="AM50" s="231" t="s">
        <v>558</v>
      </c>
      <c r="AN50" s="231"/>
      <c r="AO50" s="231"/>
      <c r="AP50" s="231"/>
      <c r="AQ50" s="231" t="s">
        <v>558</v>
      </c>
      <c r="AR50" s="231"/>
      <c r="AS50" s="231"/>
      <c r="AT50" s="231"/>
      <c r="AU50" s="231" t="s">
        <v>558</v>
      </c>
      <c r="AV50" s="231"/>
      <c r="AW50" s="231"/>
      <c r="AX50" s="604"/>
      <c r="AY50">
        <f>$AY$49</f>
        <v>1</v>
      </c>
    </row>
    <row r="51" spans="1:51" ht="23.25" customHeight="1" x14ac:dyDescent="0.15">
      <c r="A51" s="225"/>
      <c r="B51" s="226"/>
      <c r="C51" s="226"/>
      <c r="D51" s="226"/>
      <c r="E51" s="226"/>
      <c r="F51" s="227"/>
      <c r="G51" s="216"/>
      <c r="H51" s="216"/>
      <c r="I51" s="216"/>
      <c r="J51" s="216"/>
      <c r="K51" s="216"/>
      <c r="L51" s="216"/>
      <c r="M51" s="216"/>
      <c r="N51" s="216"/>
      <c r="O51" s="216"/>
      <c r="P51" s="216"/>
      <c r="Q51" s="216"/>
      <c r="R51" s="216"/>
      <c r="S51" s="216"/>
      <c r="T51" s="216"/>
      <c r="U51" s="216"/>
      <c r="V51" s="216"/>
      <c r="W51" s="216"/>
      <c r="X51" s="217"/>
      <c r="Y51" s="543" t="s">
        <v>48</v>
      </c>
      <c r="Z51" s="544"/>
      <c r="AA51" s="545"/>
      <c r="AB51" s="546" t="s">
        <v>566</v>
      </c>
      <c r="AC51" s="547"/>
      <c r="AD51" s="548"/>
      <c r="AE51" s="231" t="s">
        <v>558</v>
      </c>
      <c r="AF51" s="231"/>
      <c r="AG51" s="231"/>
      <c r="AH51" s="231"/>
      <c r="AI51" s="231" t="s">
        <v>558</v>
      </c>
      <c r="AJ51" s="231"/>
      <c r="AK51" s="231"/>
      <c r="AL51" s="231"/>
      <c r="AM51" s="231" t="s">
        <v>558</v>
      </c>
      <c r="AN51" s="231"/>
      <c r="AO51" s="231"/>
      <c r="AP51" s="231"/>
      <c r="AQ51" s="231" t="s">
        <v>558</v>
      </c>
      <c r="AR51" s="231"/>
      <c r="AS51" s="231"/>
      <c r="AT51" s="231"/>
      <c r="AU51" s="231">
        <v>1</v>
      </c>
      <c r="AV51" s="231"/>
      <c r="AW51" s="231"/>
      <c r="AX51" s="604"/>
      <c r="AY51">
        <f>$AY$49</f>
        <v>1</v>
      </c>
    </row>
    <row r="52" spans="1:51" ht="23.25" customHeight="1" x14ac:dyDescent="0.15">
      <c r="A52" s="266" t="s">
        <v>15</v>
      </c>
      <c r="B52" s="267"/>
      <c r="C52" s="267"/>
      <c r="D52" s="267"/>
      <c r="E52" s="267"/>
      <c r="F52" s="268"/>
      <c r="G52" s="229" t="s">
        <v>16</v>
      </c>
      <c r="H52" s="229"/>
      <c r="I52" s="229"/>
      <c r="J52" s="229"/>
      <c r="K52" s="229"/>
      <c r="L52" s="229"/>
      <c r="M52" s="229"/>
      <c r="N52" s="229"/>
      <c r="O52" s="229"/>
      <c r="P52" s="229"/>
      <c r="Q52" s="229"/>
      <c r="R52" s="229"/>
      <c r="S52" s="229"/>
      <c r="T52" s="229"/>
      <c r="U52" s="229"/>
      <c r="V52" s="229"/>
      <c r="W52" s="229"/>
      <c r="X52" s="230"/>
      <c r="Y52" s="319"/>
      <c r="Z52" s="320"/>
      <c r="AA52" s="321"/>
      <c r="AB52" s="228" t="s">
        <v>11</v>
      </c>
      <c r="AC52" s="229"/>
      <c r="AD52" s="230"/>
      <c r="AE52" s="184" t="s">
        <v>235</v>
      </c>
      <c r="AF52" s="184"/>
      <c r="AG52" s="184"/>
      <c r="AH52" s="184"/>
      <c r="AI52" s="184" t="s">
        <v>252</v>
      </c>
      <c r="AJ52" s="184"/>
      <c r="AK52" s="184"/>
      <c r="AL52" s="184"/>
      <c r="AM52" s="184" t="s">
        <v>349</v>
      </c>
      <c r="AN52" s="184"/>
      <c r="AO52" s="184"/>
      <c r="AP52" s="184"/>
      <c r="AQ52" s="149" t="s">
        <v>382</v>
      </c>
      <c r="AR52" s="150"/>
      <c r="AS52" s="150"/>
      <c r="AT52" s="150"/>
      <c r="AU52" s="150"/>
      <c r="AV52" s="150"/>
      <c r="AW52" s="150"/>
      <c r="AX52" s="151"/>
    </row>
    <row r="53" spans="1:51" ht="23.25" customHeight="1" x14ac:dyDescent="0.15">
      <c r="A53" s="269"/>
      <c r="B53" s="270"/>
      <c r="C53" s="270"/>
      <c r="D53" s="270"/>
      <c r="E53" s="270"/>
      <c r="F53" s="271"/>
      <c r="G53" s="322" t="s">
        <v>569</v>
      </c>
      <c r="H53" s="322"/>
      <c r="I53" s="322"/>
      <c r="J53" s="322"/>
      <c r="K53" s="322"/>
      <c r="L53" s="322"/>
      <c r="M53" s="322"/>
      <c r="N53" s="322"/>
      <c r="O53" s="322"/>
      <c r="P53" s="322"/>
      <c r="Q53" s="322"/>
      <c r="R53" s="322"/>
      <c r="S53" s="322"/>
      <c r="T53" s="322"/>
      <c r="U53" s="322"/>
      <c r="V53" s="322"/>
      <c r="W53" s="322"/>
      <c r="X53" s="322"/>
      <c r="Y53" s="324" t="s">
        <v>15</v>
      </c>
      <c r="Z53" s="325"/>
      <c r="AA53" s="326"/>
      <c r="AB53" s="534" t="s">
        <v>567</v>
      </c>
      <c r="AC53" s="535"/>
      <c r="AD53" s="536"/>
      <c r="AE53" s="231" t="s">
        <v>558</v>
      </c>
      <c r="AF53" s="231"/>
      <c r="AG53" s="231"/>
      <c r="AH53" s="231"/>
      <c r="AI53" s="231" t="s">
        <v>558</v>
      </c>
      <c r="AJ53" s="231"/>
      <c r="AK53" s="231"/>
      <c r="AL53" s="231"/>
      <c r="AM53" s="231" t="s">
        <v>558</v>
      </c>
      <c r="AN53" s="231"/>
      <c r="AO53" s="231"/>
      <c r="AP53" s="231"/>
      <c r="AQ53" s="165" t="s">
        <v>558</v>
      </c>
      <c r="AR53" s="146"/>
      <c r="AS53" s="146"/>
      <c r="AT53" s="146"/>
      <c r="AU53" s="146"/>
      <c r="AV53" s="146"/>
      <c r="AW53" s="146"/>
      <c r="AX53" s="147"/>
    </row>
    <row r="54" spans="1:51" ht="46.5" customHeight="1" x14ac:dyDescent="0.15">
      <c r="A54" s="272"/>
      <c r="B54" s="250"/>
      <c r="C54" s="250"/>
      <c r="D54" s="250"/>
      <c r="E54" s="250"/>
      <c r="F54" s="273"/>
      <c r="G54" s="323"/>
      <c r="H54" s="323"/>
      <c r="I54" s="323"/>
      <c r="J54" s="323"/>
      <c r="K54" s="323"/>
      <c r="L54" s="323"/>
      <c r="M54" s="323"/>
      <c r="N54" s="323"/>
      <c r="O54" s="323"/>
      <c r="P54" s="323"/>
      <c r="Q54" s="323"/>
      <c r="R54" s="323"/>
      <c r="S54" s="323"/>
      <c r="T54" s="323"/>
      <c r="U54" s="323"/>
      <c r="V54" s="323"/>
      <c r="W54" s="323"/>
      <c r="X54" s="323"/>
      <c r="Y54" s="311" t="s">
        <v>41</v>
      </c>
      <c r="Z54" s="505"/>
      <c r="AA54" s="506"/>
      <c r="AB54" s="516" t="s">
        <v>568</v>
      </c>
      <c r="AC54" s="517"/>
      <c r="AD54" s="518"/>
      <c r="AE54" s="148" t="s">
        <v>558</v>
      </c>
      <c r="AF54" s="148"/>
      <c r="AG54" s="148"/>
      <c r="AH54" s="148"/>
      <c r="AI54" s="148" t="s">
        <v>558</v>
      </c>
      <c r="AJ54" s="148"/>
      <c r="AK54" s="148"/>
      <c r="AL54" s="148"/>
      <c r="AM54" s="148" t="s">
        <v>558</v>
      </c>
      <c r="AN54" s="148"/>
      <c r="AO54" s="148"/>
      <c r="AP54" s="148"/>
      <c r="AQ54" s="148" t="s">
        <v>558</v>
      </c>
      <c r="AR54" s="148"/>
      <c r="AS54" s="148"/>
      <c r="AT54" s="148"/>
      <c r="AU54" s="148"/>
      <c r="AV54" s="148"/>
      <c r="AW54" s="148"/>
      <c r="AX54" s="508"/>
    </row>
    <row r="55" spans="1:51" ht="23.25" customHeight="1" x14ac:dyDescent="0.15">
      <c r="A55" s="266" t="s">
        <v>15</v>
      </c>
      <c r="B55" s="267"/>
      <c r="C55" s="267"/>
      <c r="D55" s="267"/>
      <c r="E55" s="267"/>
      <c r="F55" s="268"/>
      <c r="G55" s="229" t="s">
        <v>16</v>
      </c>
      <c r="H55" s="229"/>
      <c r="I55" s="229"/>
      <c r="J55" s="229"/>
      <c r="K55" s="229"/>
      <c r="L55" s="229"/>
      <c r="M55" s="229"/>
      <c r="N55" s="229"/>
      <c r="O55" s="229"/>
      <c r="P55" s="229"/>
      <c r="Q55" s="229"/>
      <c r="R55" s="229"/>
      <c r="S55" s="229"/>
      <c r="T55" s="229"/>
      <c r="U55" s="229"/>
      <c r="V55" s="229"/>
      <c r="W55" s="229"/>
      <c r="X55" s="230"/>
      <c r="Y55" s="319"/>
      <c r="Z55" s="320"/>
      <c r="AA55" s="321"/>
      <c r="AB55" s="228" t="s">
        <v>11</v>
      </c>
      <c r="AC55" s="229"/>
      <c r="AD55" s="230"/>
      <c r="AE55" s="184" t="s">
        <v>235</v>
      </c>
      <c r="AF55" s="184"/>
      <c r="AG55" s="184"/>
      <c r="AH55" s="184"/>
      <c r="AI55" s="184" t="s">
        <v>252</v>
      </c>
      <c r="AJ55" s="184"/>
      <c r="AK55" s="184"/>
      <c r="AL55" s="184"/>
      <c r="AM55" s="184" t="s">
        <v>349</v>
      </c>
      <c r="AN55" s="184"/>
      <c r="AO55" s="184"/>
      <c r="AP55" s="184"/>
      <c r="AQ55" s="149" t="s">
        <v>382</v>
      </c>
      <c r="AR55" s="150"/>
      <c r="AS55" s="150"/>
      <c r="AT55" s="150"/>
      <c r="AU55" s="150"/>
      <c r="AV55" s="150"/>
      <c r="AW55" s="150"/>
      <c r="AX55" s="151"/>
      <c r="AY55" s="47">
        <f>IF(SUBSTITUTE(SUBSTITUTE($G$56,"／",""),"　","")="",0,1)</f>
        <v>1</v>
      </c>
    </row>
    <row r="56" spans="1:51" ht="23.25" customHeight="1" x14ac:dyDescent="0.15">
      <c r="A56" s="269"/>
      <c r="B56" s="270"/>
      <c r="C56" s="270"/>
      <c r="D56" s="270"/>
      <c r="E56" s="270"/>
      <c r="F56" s="271"/>
      <c r="G56" s="322" t="s">
        <v>571</v>
      </c>
      <c r="H56" s="322"/>
      <c r="I56" s="322"/>
      <c r="J56" s="322"/>
      <c r="K56" s="322"/>
      <c r="L56" s="322"/>
      <c r="M56" s="322"/>
      <c r="N56" s="322"/>
      <c r="O56" s="322"/>
      <c r="P56" s="322"/>
      <c r="Q56" s="322"/>
      <c r="R56" s="322"/>
      <c r="S56" s="322"/>
      <c r="T56" s="322"/>
      <c r="U56" s="322"/>
      <c r="V56" s="322"/>
      <c r="W56" s="322"/>
      <c r="X56" s="322"/>
      <c r="Y56" s="324" t="s">
        <v>15</v>
      </c>
      <c r="Z56" s="325"/>
      <c r="AA56" s="326"/>
      <c r="AB56" s="534" t="s">
        <v>567</v>
      </c>
      <c r="AC56" s="535"/>
      <c r="AD56" s="536"/>
      <c r="AE56" s="231" t="s">
        <v>558</v>
      </c>
      <c r="AF56" s="231"/>
      <c r="AG56" s="231"/>
      <c r="AH56" s="231"/>
      <c r="AI56" s="231" t="s">
        <v>558</v>
      </c>
      <c r="AJ56" s="231"/>
      <c r="AK56" s="231"/>
      <c r="AL56" s="231"/>
      <c r="AM56" s="231" t="s">
        <v>558</v>
      </c>
      <c r="AN56" s="231"/>
      <c r="AO56" s="231"/>
      <c r="AP56" s="231"/>
      <c r="AQ56" s="165" t="s">
        <v>558</v>
      </c>
      <c r="AR56" s="146"/>
      <c r="AS56" s="146"/>
      <c r="AT56" s="146"/>
      <c r="AU56" s="146"/>
      <c r="AV56" s="146"/>
      <c r="AW56" s="146"/>
      <c r="AX56" s="147"/>
      <c r="AY56">
        <f>$AY$55</f>
        <v>1</v>
      </c>
    </row>
    <row r="57" spans="1:51" ht="46.5" customHeight="1" thickBot="1" x14ac:dyDescent="0.2">
      <c r="A57" s="272"/>
      <c r="B57" s="250"/>
      <c r="C57" s="250"/>
      <c r="D57" s="250"/>
      <c r="E57" s="250"/>
      <c r="F57" s="273"/>
      <c r="G57" s="323"/>
      <c r="H57" s="323"/>
      <c r="I57" s="323"/>
      <c r="J57" s="323"/>
      <c r="K57" s="323"/>
      <c r="L57" s="323"/>
      <c r="M57" s="323"/>
      <c r="N57" s="323"/>
      <c r="O57" s="323"/>
      <c r="P57" s="323"/>
      <c r="Q57" s="323"/>
      <c r="R57" s="323"/>
      <c r="S57" s="323"/>
      <c r="T57" s="323"/>
      <c r="U57" s="323"/>
      <c r="V57" s="323"/>
      <c r="W57" s="323"/>
      <c r="X57" s="323"/>
      <c r="Y57" s="311" t="s">
        <v>41</v>
      </c>
      <c r="Z57" s="505"/>
      <c r="AA57" s="506"/>
      <c r="AB57" s="516" t="s">
        <v>568</v>
      </c>
      <c r="AC57" s="517"/>
      <c r="AD57" s="518"/>
      <c r="AE57" s="148" t="s">
        <v>558</v>
      </c>
      <c r="AF57" s="148"/>
      <c r="AG57" s="148"/>
      <c r="AH57" s="148"/>
      <c r="AI57" s="148" t="s">
        <v>558</v>
      </c>
      <c r="AJ57" s="148"/>
      <c r="AK57" s="148"/>
      <c r="AL57" s="148"/>
      <c r="AM57" s="148" t="s">
        <v>558</v>
      </c>
      <c r="AN57" s="148"/>
      <c r="AO57" s="148"/>
      <c r="AP57" s="148"/>
      <c r="AQ57" s="148" t="s">
        <v>558</v>
      </c>
      <c r="AR57" s="148"/>
      <c r="AS57" s="148"/>
      <c r="AT57" s="148"/>
      <c r="AU57" s="148"/>
      <c r="AV57" s="148"/>
      <c r="AW57" s="148"/>
      <c r="AX57" s="508"/>
      <c r="AY57">
        <f>$AY$55</f>
        <v>1</v>
      </c>
    </row>
    <row r="58" spans="1:51" ht="75.75" customHeight="1" x14ac:dyDescent="0.15">
      <c r="A58" s="592" t="s">
        <v>247</v>
      </c>
      <c r="B58" s="589"/>
      <c r="C58" s="588" t="s">
        <v>170</v>
      </c>
      <c r="D58" s="589"/>
      <c r="E58" s="134" t="s">
        <v>182</v>
      </c>
      <c r="F58" s="135"/>
      <c r="G58" s="136" t="s">
        <v>572</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8"/>
      <c r="AY58">
        <f>COUNTA($G$58)</f>
        <v>1</v>
      </c>
    </row>
    <row r="59" spans="1:51" ht="75.75" customHeight="1" thickBot="1" x14ac:dyDescent="0.2">
      <c r="A59" s="593"/>
      <c r="B59" s="591"/>
      <c r="C59" s="590"/>
      <c r="D59" s="591"/>
      <c r="E59" s="129" t="s">
        <v>181</v>
      </c>
      <c r="F59" s="130"/>
      <c r="G59" s="131" t="s">
        <v>573</v>
      </c>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3"/>
      <c r="AY59">
        <f>$AY$58</f>
        <v>1</v>
      </c>
    </row>
    <row r="60" spans="1:51" ht="27" customHeight="1" x14ac:dyDescent="0.15">
      <c r="A60" s="142" t="s">
        <v>39</v>
      </c>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4"/>
    </row>
    <row r="61" spans="1:51" ht="27" customHeight="1" x14ac:dyDescent="0.15">
      <c r="A61" s="2"/>
      <c r="B61" s="3"/>
      <c r="C61" s="578" t="s">
        <v>24</v>
      </c>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579"/>
      <c r="AD61" s="299" t="s">
        <v>28</v>
      </c>
      <c r="AE61" s="299"/>
      <c r="AF61" s="299"/>
      <c r="AG61" s="298" t="s">
        <v>23</v>
      </c>
      <c r="AH61" s="299"/>
      <c r="AI61" s="299"/>
      <c r="AJ61" s="299"/>
      <c r="AK61" s="299"/>
      <c r="AL61" s="299"/>
      <c r="AM61" s="299"/>
      <c r="AN61" s="299"/>
      <c r="AO61" s="299"/>
      <c r="AP61" s="299"/>
      <c r="AQ61" s="299"/>
      <c r="AR61" s="299"/>
      <c r="AS61" s="299"/>
      <c r="AT61" s="299"/>
      <c r="AU61" s="299"/>
      <c r="AV61" s="299"/>
      <c r="AW61" s="299"/>
      <c r="AX61" s="300"/>
    </row>
    <row r="62" spans="1:51" ht="27" customHeight="1" x14ac:dyDescent="0.15">
      <c r="A62" s="195" t="s">
        <v>132</v>
      </c>
      <c r="B62" s="196"/>
      <c r="C62" s="403" t="s">
        <v>133</v>
      </c>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5"/>
      <c r="AD62" s="576" t="s">
        <v>557</v>
      </c>
      <c r="AE62" s="577"/>
      <c r="AF62" s="577"/>
      <c r="AG62" s="580" t="s">
        <v>576</v>
      </c>
      <c r="AH62" s="581"/>
      <c r="AI62" s="581"/>
      <c r="AJ62" s="581"/>
      <c r="AK62" s="581"/>
      <c r="AL62" s="581"/>
      <c r="AM62" s="581"/>
      <c r="AN62" s="581"/>
      <c r="AO62" s="581"/>
      <c r="AP62" s="581"/>
      <c r="AQ62" s="581"/>
      <c r="AR62" s="581"/>
      <c r="AS62" s="581"/>
      <c r="AT62" s="581"/>
      <c r="AU62" s="581"/>
      <c r="AV62" s="581"/>
      <c r="AW62" s="581"/>
      <c r="AX62" s="582"/>
    </row>
    <row r="63" spans="1:51" ht="39.75" customHeight="1" x14ac:dyDescent="0.15">
      <c r="A63" s="197"/>
      <c r="B63" s="198"/>
      <c r="C63" s="289" t="s">
        <v>29</v>
      </c>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79"/>
      <c r="AD63" s="117" t="s">
        <v>557</v>
      </c>
      <c r="AE63" s="118"/>
      <c r="AF63" s="118"/>
      <c r="AG63" s="337" t="s">
        <v>577</v>
      </c>
      <c r="AH63" s="338"/>
      <c r="AI63" s="338"/>
      <c r="AJ63" s="338"/>
      <c r="AK63" s="338"/>
      <c r="AL63" s="338"/>
      <c r="AM63" s="338"/>
      <c r="AN63" s="338"/>
      <c r="AO63" s="338"/>
      <c r="AP63" s="338"/>
      <c r="AQ63" s="338"/>
      <c r="AR63" s="338"/>
      <c r="AS63" s="338"/>
      <c r="AT63" s="338"/>
      <c r="AU63" s="338"/>
      <c r="AV63" s="338"/>
      <c r="AW63" s="338"/>
      <c r="AX63" s="339"/>
    </row>
    <row r="64" spans="1:51" ht="52.5" customHeight="1" x14ac:dyDescent="0.15">
      <c r="A64" s="199"/>
      <c r="B64" s="200"/>
      <c r="C64" s="291" t="s">
        <v>134</v>
      </c>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3"/>
      <c r="AD64" s="303" t="s">
        <v>557</v>
      </c>
      <c r="AE64" s="304"/>
      <c r="AF64" s="304"/>
      <c r="AG64" s="401" t="s">
        <v>575</v>
      </c>
      <c r="AH64" s="214"/>
      <c r="AI64" s="214"/>
      <c r="AJ64" s="214"/>
      <c r="AK64" s="214"/>
      <c r="AL64" s="214"/>
      <c r="AM64" s="214"/>
      <c r="AN64" s="214"/>
      <c r="AO64" s="214"/>
      <c r="AP64" s="214"/>
      <c r="AQ64" s="214"/>
      <c r="AR64" s="214"/>
      <c r="AS64" s="214"/>
      <c r="AT64" s="214"/>
      <c r="AU64" s="214"/>
      <c r="AV64" s="214"/>
      <c r="AW64" s="214"/>
      <c r="AX64" s="402"/>
    </row>
    <row r="65" spans="1:50" ht="27" customHeight="1" x14ac:dyDescent="0.15">
      <c r="A65" s="262" t="s">
        <v>31</v>
      </c>
      <c r="B65" s="484"/>
      <c r="C65" s="294" t="s">
        <v>33</v>
      </c>
      <c r="D65" s="295"/>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7"/>
      <c r="AD65" s="406" t="s">
        <v>574</v>
      </c>
      <c r="AE65" s="407"/>
      <c r="AF65" s="407"/>
      <c r="AG65" s="471" t="s">
        <v>586</v>
      </c>
      <c r="AH65" s="211"/>
      <c r="AI65" s="211"/>
      <c r="AJ65" s="211"/>
      <c r="AK65" s="211"/>
      <c r="AL65" s="211"/>
      <c r="AM65" s="211"/>
      <c r="AN65" s="211"/>
      <c r="AO65" s="211"/>
      <c r="AP65" s="211"/>
      <c r="AQ65" s="211"/>
      <c r="AR65" s="211"/>
      <c r="AS65" s="211"/>
      <c r="AT65" s="211"/>
      <c r="AU65" s="211"/>
      <c r="AV65" s="211"/>
      <c r="AW65" s="211"/>
      <c r="AX65" s="472"/>
    </row>
    <row r="66" spans="1:50" ht="35.25" customHeight="1" x14ac:dyDescent="0.15">
      <c r="A66" s="328"/>
      <c r="B66" s="485"/>
      <c r="C66" s="255"/>
      <c r="D66" s="256"/>
      <c r="E66" s="447" t="s">
        <v>228</v>
      </c>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9"/>
      <c r="AD66" s="117"/>
      <c r="AE66" s="118"/>
      <c r="AF66" s="432"/>
      <c r="AG66" s="401"/>
      <c r="AH66" s="214"/>
      <c r="AI66" s="214"/>
      <c r="AJ66" s="214"/>
      <c r="AK66" s="214"/>
      <c r="AL66" s="214"/>
      <c r="AM66" s="214"/>
      <c r="AN66" s="214"/>
      <c r="AO66" s="214"/>
      <c r="AP66" s="214"/>
      <c r="AQ66" s="214"/>
      <c r="AR66" s="214"/>
      <c r="AS66" s="214"/>
      <c r="AT66" s="214"/>
      <c r="AU66" s="214"/>
      <c r="AV66" s="214"/>
      <c r="AW66" s="214"/>
      <c r="AX66" s="402"/>
    </row>
    <row r="67" spans="1:50" ht="26.25" customHeight="1" x14ac:dyDescent="0.15">
      <c r="A67" s="328"/>
      <c r="B67" s="485"/>
      <c r="C67" s="257"/>
      <c r="D67" s="258"/>
      <c r="E67" s="450" t="s">
        <v>198</v>
      </c>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2"/>
      <c r="AD67" s="301"/>
      <c r="AE67" s="302"/>
      <c r="AF67" s="302"/>
      <c r="AG67" s="401"/>
      <c r="AH67" s="214"/>
      <c r="AI67" s="214"/>
      <c r="AJ67" s="214"/>
      <c r="AK67" s="214"/>
      <c r="AL67" s="214"/>
      <c r="AM67" s="214"/>
      <c r="AN67" s="214"/>
      <c r="AO67" s="214"/>
      <c r="AP67" s="214"/>
      <c r="AQ67" s="214"/>
      <c r="AR67" s="214"/>
      <c r="AS67" s="214"/>
      <c r="AT67" s="214"/>
      <c r="AU67" s="214"/>
      <c r="AV67" s="214"/>
      <c r="AW67" s="214"/>
      <c r="AX67" s="402"/>
    </row>
    <row r="68" spans="1:50" ht="26.25" customHeight="1" x14ac:dyDescent="0.15">
      <c r="A68" s="328"/>
      <c r="B68" s="329"/>
      <c r="C68" s="287" t="s">
        <v>34</v>
      </c>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340" t="s">
        <v>574</v>
      </c>
      <c r="AE68" s="341"/>
      <c r="AF68" s="341"/>
      <c r="AG68" s="192" t="s">
        <v>586</v>
      </c>
      <c r="AH68" s="193"/>
      <c r="AI68" s="193"/>
      <c r="AJ68" s="193"/>
      <c r="AK68" s="193"/>
      <c r="AL68" s="193"/>
      <c r="AM68" s="193"/>
      <c r="AN68" s="193"/>
      <c r="AO68" s="193"/>
      <c r="AP68" s="193"/>
      <c r="AQ68" s="193"/>
      <c r="AR68" s="193"/>
      <c r="AS68" s="193"/>
      <c r="AT68" s="193"/>
      <c r="AU68" s="193"/>
      <c r="AV68" s="193"/>
      <c r="AW68" s="193"/>
      <c r="AX68" s="194"/>
    </row>
    <row r="69" spans="1:50" ht="26.25" customHeight="1" x14ac:dyDescent="0.15">
      <c r="A69" s="328"/>
      <c r="B69" s="329"/>
      <c r="C69" s="278" t="s">
        <v>135</v>
      </c>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117" t="s">
        <v>574</v>
      </c>
      <c r="AE69" s="118"/>
      <c r="AF69" s="118"/>
      <c r="AG69" s="337" t="s">
        <v>585</v>
      </c>
      <c r="AH69" s="338"/>
      <c r="AI69" s="338"/>
      <c r="AJ69" s="338"/>
      <c r="AK69" s="338"/>
      <c r="AL69" s="338"/>
      <c r="AM69" s="338"/>
      <c r="AN69" s="338"/>
      <c r="AO69" s="338"/>
      <c r="AP69" s="338"/>
      <c r="AQ69" s="338"/>
      <c r="AR69" s="338"/>
      <c r="AS69" s="338"/>
      <c r="AT69" s="338"/>
      <c r="AU69" s="338"/>
      <c r="AV69" s="338"/>
      <c r="AW69" s="338"/>
      <c r="AX69" s="339"/>
    </row>
    <row r="70" spans="1:50" ht="26.25" customHeight="1" x14ac:dyDescent="0.15">
      <c r="A70" s="328"/>
      <c r="B70" s="329"/>
      <c r="C70" s="278" t="s">
        <v>30</v>
      </c>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117" t="s">
        <v>574</v>
      </c>
      <c r="AE70" s="118"/>
      <c r="AF70" s="118"/>
      <c r="AG70" s="337" t="s">
        <v>585</v>
      </c>
      <c r="AH70" s="338"/>
      <c r="AI70" s="338"/>
      <c r="AJ70" s="338"/>
      <c r="AK70" s="338"/>
      <c r="AL70" s="338"/>
      <c r="AM70" s="338"/>
      <c r="AN70" s="338"/>
      <c r="AO70" s="338"/>
      <c r="AP70" s="338"/>
      <c r="AQ70" s="338"/>
      <c r="AR70" s="338"/>
      <c r="AS70" s="338"/>
      <c r="AT70" s="338"/>
      <c r="AU70" s="338"/>
      <c r="AV70" s="338"/>
      <c r="AW70" s="338"/>
      <c r="AX70" s="339"/>
    </row>
    <row r="71" spans="1:50" ht="26.25" customHeight="1" x14ac:dyDescent="0.15">
      <c r="A71" s="328"/>
      <c r="B71" s="329"/>
      <c r="C71" s="278" t="s">
        <v>35</v>
      </c>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80"/>
      <c r="AD71" s="117" t="s">
        <v>574</v>
      </c>
      <c r="AE71" s="118"/>
      <c r="AF71" s="118"/>
      <c r="AG71" s="337" t="s">
        <v>585</v>
      </c>
      <c r="AH71" s="338"/>
      <c r="AI71" s="338"/>
      <c r="AJ71" s="338"/>
      <c r="AK71" s="338"/>
      <c r="AL71" s="338"/>
      <c r="AM71" s="338"/>
      <c r="AN71" s="338"/>
      <c r="AO71" s="338"/>
      <c r="AP71" s="338"/>
      <c r="AQ71" s="338"/>
      <c r="AR71" s="338"/>
      <c r="AS71" s="338"/>
      <c r="AT71" s="338"/>
      <c r="AU71" s="338"/>
      <c r="AV71" s="338"/>
      <c r="AW71" s="338"/>
      <c r="AX71" s="339"/>
    </row>
    <row r="72" spans="1:50" ht="26.25" customHeight="1" x14ac:dyDescent="0.15">
      <c r="A72" s="328"/>
      <c r="B72" s="329"/>
      <c r="C72" s="278" t="s">
        <v>207</v>
      </c>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80"/>
      <c r="AD72" s="117" t="s">
        <v>574</v>
      </c>
      <c r="AE72" s="118"/>
      <c r="AF72" s="118"/>
      <c r="AG72" s="284" t="s">
        <v>585</v>
      </c>
      <c r="AH72" s="285"/>
      <c r="AI72" s="285"/>
      <c r="AJ72" s="285"/>
      <c r="AK72" s="285"/>
      <c r="AL72" s="285"/>
      <c r="AM72" s="285"/>
      <c r="AN72" s="285"/>
      <c r="AO72" s="285"/>
      <c r="AP72" s="285"/>
      <c r="AQ72" s="285"/>
      <c r="AR72" s="285"/>
      <c r="AS72" s="285"/>
      <c r="AT72" s="285"/>
      <c r="AU72" s="285"/>
      <c r="AV72" s="285"/>
      <c r="AW72" s="285"/>
      <c r="AX72" s="286"/>
    </row>
    <row r="73" spans="1:50" ht="26.25" customHeight="1" x14ac:dyDescent="0.15">
      <c r="A73" s="328"/>
      <c r="B73" s="329"/>
      <c r="C73" s="114" t="s">
        <v>208</v>
      </c>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6"/>
      <c r="AD73" s="117" t="s">
        <v>574</v>
      </c>
      <c r="AE73" s="118"/>
      <c r="AF73" s="118"/>
      <c r="AG73" s="337" t="s">
        <v>585</v>
      </c>
      <c r="AH73" s="338"/>
      <c r="AI73" s="338"/>
      <c r="AJ73" s="338"/>
      <c r="AK73" s="338"/>
      <c r="AL73" s="338"/>
      <c r="AM73" s="338"/>
      <c r="AN73" s="338"/>
      <c r="AO73" s="338"/>
      <c r="AP73" s="338"/>
      <c r="AQ73" s="338"/>
      <c r="AR73" s="338"/>
      <c r="AS73" s="338"/>
      <c r="AT73" s="338"/>
      <c r="AU73" s="338"/>
      <c r="AV73" s="338"/>
      <c r="AW73" s="338"/>
      <c r="AX73" s="339"/>
    </row>
    <row r="74" spans="1:50" ht="26.25" customHeight="1" x14ac:dyDescent="0.15">
      <c r="A74" s="330"/>
      <c r="B74" s="331"/>
      <c r="C74" s="486" t="s">
        <v>199</v>
      </c>
      <c r="D74" s="487"/>
      <c r="E74" s="487"/>
      <c r="F74" s="487"/>
      <c r="G74" s="487"/>
      <c r="H74" s="487"/>
      <c r="I74" s="487"/>
      <c r="J74" s="487"/>
      <c r="K74" s="487"/>
      <c r="L74" s="487"/>
      <c r="M74" s="487"/>
      <c r="N74" s="487"/>
      <c r="O74" s="487"/>
      <c r="P74" s="487"/>
      <c r="Q74" s="487"/>
      <c r="R74" s="487"/>
      <c r="S74" s="487"/>
      <c r="T74" s="487"/>
      <c r="U74" s="487"/>
      <c r="V74" s="487"/>
      <c r="W74" s="487"/>
      <c r="X74" s="487"/>
      <c r="Y74" s="487"/>
      <c r="Z74" s="487"/>
      <c r="AA74" s="487"/>
      <c r="AB74" s="487"/>
      <c r="AC74" s="488"/>
      <c r="AD74" s="281" t="s">
        <v>574</v>
      </c>
      <c r="AE74" s="282"/>
      <c r="AF74" s="283"/>
      <c r="AG74" s="453" t="s">
        <v>585</v>
      </c>
      <c r="AH74" s="454"/>
      <c r="AI74" s="454"/>
      <c r="AJ74" s="454"/>
      <c r="AK74" s="454"/>
      <c r="AL74" s="454"/>
      <c r="AM74" s="454"/>
      <c r="AN74" s="454"/>
      <c r="AO74" s="454"/>
      <c r="AP74" s="454"/>
      <c r="AQ74" s="454"/>
      <c r="AR74" s="454"/>
      <c r="AS74" s="454"/>
      <c r="AT74" s="454"/>
      <c r="AU74" s="454"/>
      <c r="AV74" s="454"/>
      <c r="AW74" s="454"/>
      <c r="AX74" s="455"/>
    </row>
    <row r="75" spans="1:50" ht="27" customHeight="1" x14ac:dyDescent="0.15">
      <c r="A75" s="262" t="s">
        <v>32</v>
      </c>
      <c r="B75" s="327"/>
      <c r="C75" s="332" t="s">
        <v>200</v>
      </c>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4"/>
      <c r="AD75" s="340" t="s">
        <v>574</v>
      </c>
      <c r="AE75" s="341"/>
      <c r="AF75" s="492"/>
      <c r="AG75" s="192" t="s">
        <v>585</v>
      </c>
      <c r="AH75" s="193"/>
      <c r="AI75" s="193"/>
      <c r="AJ75" s="193"/>
      <c r="AK75" s="193"/>
      <c r="AL75" s="193"/>
      <c r="AM75" s="193"/>
      <c r="AN75" s="193"/>
      <c r="AO75" s="193"/>
      <c r="AP75" s="193"/>
      <c r="AQ75" s="193"/>
      <c r="AR75" s="193"/>
      <c r="AS75" s="193"/>
      <c r="AT75" s="193"/>
      <c r="AU75" s="193"/>
      <c r="AV75" s="193"/>
      <c r="AW75" s="193"/>
      <c r="AX75" s="194"/>
    </row>
    <row r="76" spans="1:50" ht="35.25" customHeight="1" x14ac:dyDescent="0.15">
      <c r="A76" s="328"/>
      <c r="B76" s="329"/>
      <c r="C76" s="473" t="s">
        <v>37</v>
      </c>
      <c r="D76" s="474"/>
      <c r="E76" s="474"/>
      <c r="F76" s="474"/>
      <c r="G76" s="474"/>
      <c r="H76" s="474"/>
      <c r="I76" s="474"/>
      <c r="J76" s="474"/>
      <c r="K76" s="474"/>
      <c r="L76" s="474"/>
      <c r="M76" s="474"/>
      <c r="N76" s="474"/>
      <c r="O76" s="474"/>
      <c r="P76" s="474"/>
      <c r="Q76" s="474"/>
      <c r="R76" s="474"/>
      <c r="S76" s="474"/>
      <c r="T76" s="474"/>
      <c r="U76" s="474"/>
      <c r="V76" s="474"/>
      <c r="W76" s="474"/>
      <c r="X76" s="474"/>
      <c r="Y76" s="474"/>
      <c r="Z76" s="474"/>
      <c r="AA76" s="474"/>
      <c r="AB76" s="474"/>
      <c r="AC76" s="475"/>
      <c r="AD76" s="478" t="s">
        <v>574</v>
      </c>
      <c r="AE76" s="479"/>
      <c r="AF76" s="479"/>
      <c r="AG76" s="337" t="s">
        <v>585</v>
      </c>
      <c r="AH76" s="338"/>
      <c r="AI76" s="338"/>
      <c r="AJ76" s="338"/>
      <c r="AK76" s="338"/>
      <c r="AL76" s="338"/>
      <c r="AM76" s="338"/>
      <c r="AN76" s="338"/>
      <c r="AO76" s="338"/>
      <c r="AP76" s="338"/>
      <c r="AQ76" s="338"/>
      <c r="AR76" s="338"/>
      <c r="AS76" s="338"/>
      <c r="AT76" s="338"/>
      <c r="AU76" s="338"/>
      <c r="AV76" s="338"/>
      <c r="AW76" s="338"/>
      <c r="AX76" s="339"/>
    </row>
    <row r="77" spans="1:50" ht="27" customHeight="1" x14ac:dyDescent="0.15">
      <c r="A77" s="328"/>
      <c r="B77" s="329"/>
      <c r="C77" s="278" t="s">
        <v>171</v>
      </c>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478" t="s">
        <v>574</v>
      </c>
      <c r="AE77" s="479"/>
      <c r="AF77" s="479"/>
      <c r="AG77" s="337" t="s">
        <v>585</v>
      </c>
      <c r="AH77" s="338"/>
      <c r="AI77" s="338"/>
      <c r="AJ77" s="338"/>
      <c r="AK77" s="338"/>
      <c r="AL77" s="338"/>
      <c r="AM77" s="338"/>
      <c r="AN77" s="338"/>
      <c r="AO77" s="338"/>
      <c r="AP77" s="338"/>
      <c r="AQ77" s="338"/>
      <c r="AR77" s="338"/>
      <c r="AS77" s="338"/>
      <c r="AT77" s="338"/>
      <c r="AU77" s="338"/>
      <c r="AV77" s="338"/>
      <c r="AW77" s="338"/>
      <c r="AX77" s="339"/>
    </row>
    <row r="78" spans="1:50" ht="27" customHeight="1" x14ac:dyDescent="0.15">
      <c r="A78" s="330"/>
      <c r="B78" s="331"/>
      <c r="C78" s="278" t="s">
        <v>36</v>
      </c>
      <c r="D78" s="279"/>
      <c r="E78" s="279"/>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117" t="s">
        <v>574</v>
      </c>
      <c r="AE78" s="118"/>
      <c r="AF78" s="118"/>
      <c r="AG78" s="466" t="s">
        <v>585</v>
      </c>
      <c r="AH78" s="216"/>
      <c r="AI78" s="216"/>
      <c r="AJ78" s="216"/>
      <c r="AK78" s="216"/>
      <c r="AL78" s="216"/>
      <c r="AM78" s="216"/>
      <c r="AN78" s="216"/>
      <c r="AO78" s="216"/>
      <c r="AP78" s="216"/>
      <c r="AQ78" s="216"/>
      <c r="AR78" s="216"/>
      <c r="AS78" s="216"/>
      <c r="AT78" s="216"/>
      <c r="AU78" s="216"/>
      <c r="AV78" s="216"/>
      <c r="AW78" s="216"/>
      <c r="AX78" s="467"/>
    </row>
    <row r="79" spans="1:50" ht="41.25" customHeight="1" x14ac:dyDescent="0.15">
      <c r="A79" s="496" t="s">
        <v>50</v>
      </c>
      <c r="B79" s="497"/>
      <c r="C79" s="476" t="s">
        <v>136</v>
      </c>
      <c r="D79" s="477"/>
      <c r="E79" s="477"/>
      <c r="F79" s="477"/>
      <c r="G79" s="477"/>
      <c r="H79" s="477"/>
      <c r="I79" s="477"/>
      <c r="J79" s="477"/>
      <c r="K79" s="477"/>
      <c r="L79" s="477"/>
      <c r="M79" s="477"/>
      <c r="N79" s="477"/>
      <c r="O79" s="477"/>
      <c r="P79" s="477"/>
      <c r="Q79" s="477"/>
      <c r="R79" s="477"/>
      <c r="S79" s="477"/>
      <c r="T79" s="477"/>
      <c r="U79" s="477"/>
      <c r="V79" s="477"/>
      <c r="W79" s="477"/>
      <c r="X79" s="477"/>
      <c r="Y79" s="477"/>
      <c r="Z79" s="477"/>
      <c r="AA79" s="477"/>
      <c r="AB79" s="477"/>
      <c r="AC79" s="296"/>
      <c r="AD79" s="340" t="s">
        <v>574</v>
      </c>
      <c r="AE79" s="341"/>
      <c r="AF79" s="341"/>
      <c r="AG79" s="471" t="s">
        <v>586</v>
      </c>
      <c r="AH79" s="211"/>
      <c r="AI79" s="211"/>
      <c r="AJ79" s="211"/>
      <c r="AK79" s="211"/>
      <c r="AL79" s="211"/>
      <c r="AM79" s="211"/>
      <c r="AN79" s="211"/>
      <c r="AO79" s="211"/>
      <c r="AP79" s="211"/>
      <c r="AQ79" s="211"/>
      <c r="AR79" s="211"/>
      <c r="AS79" s="211"/>
      <c r="AT79" s="211"/>
      <c r="AU79" s="211"/>
      <c r="AV79" s="211"/>
      <c r="AW79" s="211"/>
      <c r="AX79" s="472"/>
    </row>
    <row r="80" spans="1:50" ht="67.5" customHeight="1" x14ac:dyDescent="0.15">
      <c r="A80" s="262" t="s">
        <v>40</v>
      </c>
      <c r="B80" s="263"/>
      <c r="C80" s="305" t="s">
        <v>45</v>
      </c>
      <c r="D80" s="306"/>
      <c r="E80" s="306"/>
      <c r="F80" s="307"/>
      <c r="G80" s="500" t="s">
        <v>558</v>
      </c>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0"/>
      <c r="AT80" s="500"/>
      <c r="AU80" s="500"/>
      <c r="AV80" s="500"/>
      <c r="AW80" s="500"/>
      <c r="AX80" s="501"/>
    </row>
    <row r="81" spans="1:52" ht="67.5" customHeight="1" thickBot="1" x14ac:dyDescent="0.2">
      <c r="A81" s="264"/>
      <c r="B81" s="265"/>
      <c r="C81" s="459" t="s">
        <v>49</v>
      </c>
      <c r="D81" s="460"/>
      <c r="E81" s="460"/>
      <c r="F81" s="461"/>
      <c r="G81" s="498" t="s">
        <v>558</v>
      </c>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8"/>
      <c r="AT81" s="498"/>
      <c r="AU81" s="498"/>
      <c r="AV81" s="498"/>
      <c r="AW81" s="498"/>
      <c r="AX81" s="499"/>
    </row>
    <row r="82" spans="1:52" ht="24" customHeight="1" x14ac:dyDescent="0.15">
      <c r="A82" s="456" t="s">
        <v>25</v>
      </c>
      <c r="B82" s="457"/>
      <c r="C82" s="457"/>
      <c r="D82" s="457"/>
      <c r="E82" s="457"/>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7"/>
      <c r="AN82" s="457"/>
      <c r="AO82" s="457"/>
      <c r="AP82" s="457"/>
      <c r="AQ82" s="457"/>
      <c r="AR82" s="457"/>
      <c r="AS82" s="457"/>
      <c r="AT82" s="457"/>
      <c r="AU82" s="457"/>
      <c r="AV82" s="457"/>
      <c r="AW82" s="457"/>
      <c r="AX82" s="458"/>
    </row>
    <row r="83" spans="1:52" ht="67.5" customHeight="1" thickBot="1" x14ac:dyDescent="0.2">
      <c r="A83" s="480" t="s">
        <v>586</v>
      </c>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6"/>
    </row>
    <row r="84" spans="1:52" ht="24.75" customHeight="1" x14ac:dyDescent="0.15">
      <c r="A84" s="274" t="s">
        <v>26</v>
      </c>
      <c r="B84" s="275"/>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6"/>
    </row>
    <row r="85" spans="1:52" ht="67.5" customHeight="1" thickBot="1" x14ac:dyDescent="0.2">
      <c r="A85" s="259"/>
      <c r="B85" s="260"/>
      <c r="C85" s="260"/>
      <c r="D85" s="260"/>
      <c r="E85" s="261"/>
      <c r="F85" s="444" t="s">
        <v>586</v>
      </c>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6"/>
    </row>
    <row r="86" spans="1:52" ht="24.75" customHeight="1" x14ac:dyDescent="0.15">
      <c r="A86" s="274" t="s">
        <v>38</v>
      </c>
      <c r="B86" s="275"/>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6"/>
    </row>
    <row r="87" spans="1:52" ht="66" customHeight="1" thickBot="1" x14ac:dyDescent="0.2">
      <c r="A87" s="259"/>
      <c r="B87" s="260"/>
      <c r="C87" s="260"/>
      <c r="D87" s="260"/>
      <c r="E87" s="261"/>
      <c r="F87" s="481" t="s">
        <v>586</v>
      </c>
      <c r="G87" s="482"/>
      <c r="H87" s="482"/>
      <c r="I87" s="482"/>
      <c r="J87" s="482"/>
      <c r="K87" s="482"/>
      <c r="L87" s="482"/>
      <c r="M87" s="482"/>
      <c r="N87" s="482"/>
      <c r="O87" s="482"/>
      <c r="P87" s="482"/>
      <c r="Q87" s="482"/>
      <c r="R87" s="482"/>
      <c r="S87" s="482"/>
      <c r="T87" s="482"/>
      <c r="U87" s="482"/>
      <c r="V87" s="482"/>
      <c r="W87" s="482"/>
      <c r="X87" s="482"/>
      <c r="Y87" s="482"/>
      <c r="Z87" s="482"/>
      <c r="AA87" s="482"/>
      <c r="AB87" s="482"/>
      <c r="AC87" s="482"/>
      <c r="AD87" s="482"/>
      <c r="AE87" s="482"/>
      <c r="AF87" s="482"/>
      <c r="AG87" s="482"/>
      <c r="AH87" s="482"/>
      <c r="AI87" s="482"/>
      <c r="AJ87" s="482"/>
      <c r="AK87" s="482"/>
      <c r="AL87" s="482"/>
      <c r="AM87" s="482"/>
      <c r="AN87" s="482"/>
      <c r="AO87" s="482"/>
      <c r="AP87" s="482"/>
      <c r="AQ87" s="482"/>
      <c r="AR87" s="482"/>
      <c r="AS87" s="482"/>
      <c r="AT87" s="482"/>
      <c r="AU87" s="482"/>
      <c r="AV87" s="482"/>
      <c r="AW87" s="482"/>
      <c r="AX87" s="483"/>
    </row>
    <row r="88" spans="1:52" ht="24.75" customHeight="1" x14ac:dyDescent="0.15">
      <c r="A88" s="493" t="s">
        <v>27</v>
      </c>
      <c r="B88" s="494"/>
      <c r="C88" s="494"/>
      <c r="D88" s="494"/>
      <c r="E88" s="494"/>
      <c r="F88" s="494"/>
      <c r="G88" s="494"/>
      <c r="H88" s="494"/>
      <c r="I88" s="494"/>
      <c r="J88" s="494"/>
      <c r="K88" s="494"/>
      <c r="L88" s="494"/>
      <c r="M88" s="494"/>
      <c r="N88" s="494"/>
      <c r="O88" s="494"/>
      <c r="P88" s="494"/>
      <c r="Q88" s="494"/>
      <c r="R88" s="494"/>
      <c r="S88" s="494"/>
      <c r="T88" s="494"/>
      <c r="U88" s="494"/>
      <c r="V88" s="494"/>
      <c r="W88" s="494"/>
      <c r="X88" s="494"/>
      <c r="Y88" s="494"/>
      <c r="Z88" s="494"/>
      <c r="AA88" s="494"/>
      <c r="AB88" s="494"/>
      <c r="AC88" s="494"/>
      <c r="AD88" s="494"/>
      <c r="AE88" s="494"/>
      <c r="AF88" s="494"/>
      <c r="AG88" s="494"/>
      <c r="AH88" s="494"/>
      <c r="AI88" s="494"/>
      <c r="AJ88" s="494"/>
      <c r="AK88" s="494"/>
      <c r="AL88" s="494"/>
      <c r="AM88" s="494"/>
      <c r="AN88" s="494"/>
      <c r="AO88" s="494"/>
      <c r="AP88" s="494"/>
      <c r="AQ88" s="494"/>
      <c r="AR88" s="494"/>
      <c r="AS88" s="494"/>
      <c r="AT88" s="494"/>
      <c r="AU88" s="494"/>
      <c r="AV88" s="494"/>
      <c r="AW88" s="494"/>
      <c r="AX88" s="495"/>
    </row>
    <row r="89" spans="1:52" ht="67.5" customHeight="1" thickBot="1" x14ac:dyDescent="0.2">
      <c r="A89" s="252" t="s">
        <v>586</v>
      </c>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4"/>
    </row>
    <row r="90" spans="1:52" ht="24.75" customHeight="1" x14ac:dyDescent="0.15">
      <c r="A90" s="489" t="s">
        <v>211</v>
      </c>
      <c r="B90" s="490"/>
      <c r="C90" s="490"/>
      <c r="D90" s="490"/>
      <c r="E90" s="490"/>
      <c r="F90" s="490"/>
      <c r="G90" s="490"/>
      <c r="H90" s="490"/>
      <c r="I90" s="490"/>
      <c r="J90" s="490"/>
      <c r="K90" s="490"/>
      <c r="L90" s="490"/>
      <c r="M90" s="490"/>
      <c r="N90" s="490"/>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0"/>
      <c r="AS90" s="490"/>
      <c r="AT90" s="490"/>
      <c r="AU90" s="490"/>
      <c r="AV90" s="490"/>
      <c r="AW90" s="490"/>
      <c r="AX90" s="491"/>
      <c r="AZ90" s="4"/>
    </row>
    <row r="91" spans="1:52" ht="24.75" customHeight="1" x14ac:dyDescent="0.15">
      <c r="A91" s="107" t="s">
        <v>509</v>
      </c>
      <c r="B91" s="108"/>
      <c r="C91" s="108"/>
      <c r="D91" s="109"/>
      <c r="E91" s="63" t="s">
        <v>558</v>
      </c>
      <c r="F91" s="64"/>
      <c r="G91" s="64"/>
      <c r="H91" s="64"/>
      <c r="I91" s="64"/>
      <c r="J91" s="64"/>
      <c r="K91" s="64"/>
      <c r="L91" s="64"/>
      <c r="M91" s="64"/>
      <c r="N91" s="64"/>
      <c r="O91" s="64"/>
      <c r="P91" s="65"/>
      <c r="Q91" s="63"/>
      <c r="R91" s="64"/>
      <c r="S91" s="64"/>
      <c r="T91" s="64"/>
      <c r="U91" s="64"/>
      <c r="V91" s="64"/>
      <c r="W91" s="64"/>
      <c r="X91" s="64"/>
      <c r="Y91" s="64"/>
      <c r="Z91" s="64"/>
      <c r="AA91" s="64"/>
      <c r="AB91" s="65"/>
      <c r="AC91" s="63"/>
      <c r="AD91" s="64"/>
      <c r="AE91" s="64"/>
      <c r="AF91" s="64"/>
      <c r="AG91" s="64"/>
      <c r="AH91" s="64"/>
      <c r="AI91" s="64"/>
      <c r="AJ91" s="64"/>
      <c r="AK91" s="64"/>
      <c r="AL91" s="64"/>
      <c r="AM91" s="64"/>
      <c r="AN91" s="65"/>
      <c r="AO91" s="63"/>
      <c r="AP91" s="64"/>
      <c r="AQ91" s="64"/>
      <c r="AR91" s="64"/>
      <c r="AS91" s="64"/>
      <c r="AT91" s="64"/>
      <c r="AU91" s="64"/>
      <c r="AV91" s="64"/>
      <c r="AW91" s="64"/>
      <c r="AX91" s="66"/>
      <c r="AY91" s="51"/>
    </row>
    <row r="92" spans="1:52" ht="24.75" customHeight="1" x14ac:dyDescent="0.15">
      <c r="A92" s="62" t="s">
        <v>242</v>
      </c>
      <c r="B92" s="62"/>
      <c r="C92" s="62"/>
      <c r="D92" s="62"/>
      <c r="E92" s="63" t="s">
        <v>558</v>
      </c>
      <c r="F92" s="64"/>
      <c r="G92" s="64"/>
      <c r="H92" s="64"/>
      <c r="I92" s="64"/>
      <c r="J92" s="64"/>
      <c r="K92" s="64"/>
      <c r="L92" s="64"/>
      <c r="M92" s="64"/>
      <c r="N92" s="64"/>
      <c r="O92" s="64"/>
      <c r="P92" s="65"/>
      <c r="Q92" s="63"/>
      <c r="R92" s="64"/>
      <c r="S92" s="64"/>
      <c r="T92" s="64"/>
      <c r="U92" s="64"/>
      <c r="V92" s="64"/>
      <c r="W92" s="64"/>
      <c r="X92" s="64"/>
      <c r="Y92" s="64"/>
      <c r="Z92" s="64"/>
      <c r="AA92" s="64"/>
      <c r="AB92" s="65"/>
      <c r="AC92" s="63"/>
      <c r="AD92" s="64"/>
      <c r="AE92" s="64"/>
      <c r="AF92" s="64"/>
      <c r="AG92" s="64"/>
      <c r="AH92" s="64"/>
      <c r="AI92" s="64"/>
      <c r="AJ92" s="64"/>
      <c r="AK92" s="64"/>
      <c r="AL92" s="64"/>
      <c r="AM92" s="64"/>
      <c r="AN92" s="65"/>
      <c r="AO92" s="63"/>
      <c r="AP92" s="64"/>
      <c r="AQ92" s="64"/>
      <c r="AR92" s="64"/>
      <c r="AS92" s="64"/>
      <c r="AT92" s="64"/>
      <c r="AU92" s="64"/>
      <c r="AV92" s="64"/>
      <c r="AW92" s="64"/>
      <c r="AX92" s="66"/>
    </row>
    <row r="93" spans="1:52" ht="24.75" customHeight="1" x14ac:dyDescent="0.15">
      <c r="A93" s="62" t="s">
        <v>241</v>
      </c>
      <c r="B93" s="62"/>
      <c r="C93" s="62"/>
      <c r="D93" s="62"/>
      <c r="E93" s="63" t="s">
        <v>558</v>
      </c>
      <c r="F93" s="64"/>
      <c r="G93" s="64"/>
      <c r="H93" s="64"/>
      <c r="I93" s="64"/>
      <c r="J93" s="64"/>
      <c r="K93" s="64"/>
      <c r="L93" s="64"/>
      <c r="M93" s="64"/>
      <c r="N93" s="64"/>
      <c r="O93" s="64"/>
      <c r="P93" s="65"/>
      <c r="Q93" s="63"/>
      <c r="R93" s="64"/>
      <c r="S93" s="64"/>
      <c r="T93" s="64"/>
      <c r="U93" s="64"/>
      <c r="V93" s="64"/>
      <c r="W93" s="64"/>
      <c r="X93" s="64"/>
      <c r="Y93" s="64"/>
      <c r="Z93" s="64"/>
      <c r="AA93" s="64"/>
      <c r="AB93" s="65"/>
      <c r="AC93" s="63"/>
      <c r="AD93" s="64"/>
      <c r="AE93" s="64"/>
      <c r="AF93" s="64"/>
      <c r="AG93" s="64"/>
      <c r="AH93" s="64"/>
      <c r="AI93" s="64"/>
      <c r="AJ93" s="64"/>
      <c r="AK93" s="64"/>
      <c r="AL93" s="64"/>
      <c r="AM93" s="64"/>
      <c r="AN93" s="65"/>
      <c r="AO93" s="63"/>
      <c r="AP93" s="64"/>
      <c r="AQ93" s="64"/>
      <c r="AR93" s="64"/>
      <c r="AS93" s="64"/>
      <c r="AT93" s="64"/>
      <c r="AU93" s="64"/>
      <c r="AV93" s="64"/>
      <c r="AW93" s="64"/>
      <c r="AX93" s="66"/>
    </row>
    <row r="94" spans="1:52" ht="24.75" customHeight="1" x14ac:dyDescent="0.15">
      <c r="A94" s="62" t="s">
        <v>240</v>
      </c>
      <c r="B94" s="62"/>
      <c r="C94" s="62"/>
      <c r="D94" s="62"/>
      <c r="E94" s="63" t="s">
        <v>558</v>
      </c>
      <c r="F94" s="64"/>
      <c r="G94" s="64"/>
      <c r="H94" s="64"/>
      <c r="I94" s="64"/>
      <c r="J94" s="64"/>
      <c r="K94" s="64"/>
      <c r="L94" s="64"/>
      <c r="M94" s="64"/>
      <c r="N94" s="64"/>
      <c r="O94" s="64"/>
      <c r="P94" s="65"/>
      <c r="Q94" s="63"/>
      <c r="R94" s="64"/>
      <c r="S94" s="64"/>
      <c r="T94" s="64"/>
      <c r="U94" s="64"/>
      <c r="V94" s="64"/>
      <c r="W94" s="64"/>
      <c r="X94" s="64"/>
      <c r="Y94" s="64"/>
      <c r="Z94" s="64"/>
      <c r="AA94" s="64"/>
      <c r="AB94" s="65"/>
      <c r="AC94" s="63"/>
      <c r="AD94" s="64"/>
      <c r="AE94" s="64"/>
      <c r="AF94" s="64"/>
      <c r="AG94" s="64"/>
      <c r="AH94" s="64"/>
      <c r="AI94" s="64"/>
      <c r="AJ94" s="64"/>
      <c r="AK94" s="64"/>
      <c r="AL94" s="64"/>
      <c r="AM94" s="64"/>
      <c r="AN94" s="65"/>
      <c r="AO94" s="63"/>
      <c r="AP94" s="64"/>
      <c r="AQ94" s="64"/>
      <c r="AR94" s="64"/>
      <c r="AS94" s="64"/>
      <c r="AT94" s="64"/>
      <c r="AU94" s="64"/>
      <c r="AV94" s="64"/>
      <c r="AW94" s="64"/>
      <c r="AX94" s="66"/>
    </row>
    <row r="95" spans="1:52" ht="24.75" customHeight="1" x14ac:dyDescent="0.15">
      <c r="A95" s="62" t="s">
        <v>239</v>
      </c>
      <c r="B95" s="62"/>
      <c r="C95" s="62"/>
      <c r="D95" s="62"/>
      <c r="E95" s="63" t="s">
        <v>558</v>
      </c>
      <c r="F95" s="64"/>
      <c r="G95" s="64"/>
      <c r="H95" s="64"/>
      <c r="I95" s="64"/>
      <c r="J95" s="64"/>
      <c r="K95" s="64"/>
      <c r="L95" s="64"/>
      <c r="M95" s="64"/>
      <c r="N95" s="64"/>
      <c r="O95" s="64"/>
      <c r="P95" s="65"/>
      <c r="Q95" s="63"/>
      <c r="R95" s="64"/>
      <c r="S95" s="64"/>
      <c r="T95" s="64"/>
      <c r="U95" s="64"/>
      <c r="V95" s="64"/>
      <c r="W95" s="64"/>
      <c r="X95" s="64"/>
      <c r="Y95" s="64"/>
      <c r="Z95" s="64"/>
      <c r="AA95" s="64"/>
      <c r="AB95" s="65"/>
      <c r="AC95" s="63"/>
      <c r="AD95" s="64"/>
      <c r="AE95" s="64"/>
      <c r="AF95" s="64"/>
      <c r="AG95" s="64"/>
      <c r="AH95" s="64"/>
      <c r="AI95" s="64"/>
      <c r="AJ95" s="64"/>
      <c r="AK95" s="64"/>
      <c r="AL95" s="64"/>
      <c r="AM95" s="64"/>
      <c r="AN95" s="65"/>
      <c r="AO95" s="63"/>
      <c r="AP95" s="64"/>
      <c r="AQ95" s="64"/>
      <c r="AR95" s="64"/>
      <c r="AS95" s="64"/>
      <c r="AT95" s="64"/>
      <c r="AU95" s="64"/>
      <c r="AV95" s="64"/>
      <c r="AW95" s="64"/>
      <c r="AX95" s="66"/>
    </row>
    <row r="96" spans="1:52" ht="24.75" customHeight="1" x14ac:dyDescent="0.15">
      <c r="A96" s="62" t="s">
        <v>238</v>
      </c>
      <c r="B96" s="62"/>
      <c r="C96" s="62"/>
      <c r="D96" s="62"/>
      <c r="E96" s="63" t="s">
        <v>558</v>
      </c>
      <c r="F96" s="64"/>
      <c r="G96" s="64"/>
      <c r="H96" s="64"/>
      <c r="I96" s="64"/>
      <c r="J96" s="64"/>
      <c r="K96" s="64"/>
      <c r="L96" s="64"/>
      <c r="M96" s="64"/>
      <c r="N96" s="64"/>
      <c r="O96" s="64"/>
      <c r="P96" s="65"/>
      <c r="Q96" s="63"/>
      <c r="R96" s="64"/>
      <c r="S96" s="64"/>
      <c r="T96" s="64"/>
      <c r="U96" s="64"/>
      <c r="V96" s="64"/>
      <c r="W96" s="64"/>
      <c r="X96" s="64"/>
      <c r="Y96" s="64"/>
      <c r="Z96" s="64"/>
      <c r="AA96" s="64"/>
      <c r="AB96" s="65"/>
      <c r="AC96" s="63"/>
      <c r="AD96" s="64"/>
      <c r="AE96" s="64"/>
      <c r="AF96" s="64"/>
      <c r="AG96" s="64"/>
      <c r="AH96" s="64"/>
      <c r="AI96" s="64"/>
      <c r="AJ96" s="64"/>
      <c r="AK96" s="64"/>
      <c r="AL96" s="64"/>
      <c r="AM96" s="64"/>
      <c r="AN96" s="65"/>
      <c r="AO96" s="63"/>
      <c r="AP96" s="64"/>
      <c r="AQ96" s="64"/>
      <c r="AR96" s="64"/>
      <c r="AS96" s="64"/>
      <c r="AT96" s="64"/>
      <c r="AU96" s="64"/>
      <c r="AV96" s="64"/>
      <c r="AW96" s="64"/>
      <c r="AX96" s="66"/>
    </row>
    <row r="97" spans="1:50" ht="24.75" customHeight="1" x14ac:dyDescent="0.15">
      <c r="A97" s="62" t="s">
        <v>237</v>
      </c>
      <c r="B97" s="62"/>
      <c r="C97" s="62"/>
      <c r="D97" s="62"/>
      <c r="E97" s="63" t="s">
        <v>558</v>
      </c>
      <c r="F97" s="64"/>
      <c r="G97" s="64"/>
      <c r="H97" s="64"/>
      <c r="I97" s="64"/>
      <c r="J97" s="64"/>
      <c r="K97" s="64"/>
      <c r="L97" s="64"/>
      <c r="M97" s="64"/>
      <c r="N97" s="64"/>
      <c r="O97" s="64"/>
      <c r="P97" s="65"/>
      <c r="Q97" s="63"/>
      <c r="R97" s="64"/>
      <c r="S97" s="64"/>
      <c r="T97" s="64"/>
      <c r="U97" s="64"/>
      <c r="V97" s="64"/>
      <c r="W97" s="64"/>
      <c r="X97" s="64"/>
      <c r="Y97" s="64"/>
      <c r="Z97" s="64"/>
      <c r="AA97" s="64"/>
      <c r="AB97" s="65"/>
      <c r="AC97" s="63"/>
      <c r="AD97" s="64"/>
      <c r="AE97" s="64"/>
      <c r="AF97" s="64"/>
      <c r="AG97" s="64"/>
      <c r="AH97" s="64"/>
      <c r="AI97" s="64"/>
      <c r="AJ97" s="64"/>
      <c r="AK97" s="64"/>
      <c r="AL97" s="64"/>
      <c r="AM97" s="64"/>
      <c r="AN97" s="65"/>
      <c r="AO97" s="63"/>
      <c r="AP97" s="64"/>
      <c r="AQ97" s="64"/>
      <c r="AR97" s="64"/>
      <c r="AS97" s="64"/>
      <c r="AT97" s="64"/>
      <c r="AU97" s="64"/>
      <c r="AV97" s="64"/>
      <c r="AW97" s="64"/>
      <c r="AX97" s="66"/>
    </row>
    <row r="98" spans="1:50" ht="24.75" customHeight="1" x14ac:dyDescent="0.15">
      <c r="A98" s="62" t="s">
        <v>236</v>
      </c>
      <c r="B98" s="62"/>
      <c r="C98" s="62"/>
      <c r="D98" s="62"/>
      <c r="E98" s="63" t="s">
        <v>558</v>
      </c>
      <c r="F98" s="64"/>
      <c r="G98" s="64"/>
      <c r="H98" s="64"/>
      <c r="I98" s="64"/>
      <c r="J98" s="64"/>
      <c r="K98" s="64"/>
      <c r="L98" s="64"/>
      <c r="M98" s="64"/>
      <c r="N98" s="64"/>
      <c r="O98" s="64"/>
      <c r="P98" s="65"/>
      <c r="Q98" s="63"/>
      <c r="R98" s="64"/>
      <c r="S98" s="64"/>
      <c r="T98" s="64"/>
      <c r="U98" s="64"/>
      <c r="V98" s="64"/>
      <c r="W98" s="64"/>
      <c r="X98" s="64"/>
      <c r="Y98" s="64"/>
      <c r="Z98" s="64"/>
      <c r="AA98" s="64"/>
      <c r="AB98" s="65"/>
      <c r="AC98" s="63"/>
      <c r="AD98" s="64"/>
      <c r="AE98" s="64"/>
      <c r="AF98" s="64"/>
      <c r="AG98" s="64"/>
      <c r="AH98" s="64"/>
      <c r="AI98" s="64"/>
      <c r="AJ98" s="64"/>
      <c r="AK98" s="64"/>
      <c r="AL98" s="64"/>
      <c r="AM98" s="64"/>
      <c r="AN98" s="65"/>
      <c r="AO98" s="63"/>
      <c r="AP98" s="64"/>
      <c r="AQ98" s="64"/>
      <c r="AR98" s="64"/>
      <c r="AS98" s="64"/>
      <c r="AT98" s="64"/>
      <c r="AU98" s="64"/>
      <c r="AV98" s="64"/>
      <c r="AW98" s="64"/>
      <c r="AX98" s="66"/>
    </row>
    <row r="99" spans="1:50" ht="24.75" customHeight="1" x14ac:dyDescent="0.15">
      <c r="A99" s="62" t="s">
        <v>235</v>
      </c>
      <c r="B99" s="62"/>
      <c r="C99" s="62"/>
      <c r="D99" s="62"/>
      <c r="E99" s="67" t="s">
        <v>558</v>
      </c>
      <c r="F99" s="68"/>
      <c r="G99" s="68"/>
      <c r="H99" s="68"/>
      <c r="I99" s="68"/>
      <c r="J99" s="68"/>
      <c r="K99" s="68"/>
      <c r="L99" s="68"/>
      <c r="M99" s="68"/>
      <c r="N99" s="68"/>
      <c r="O99" s="68"/>
      <c r="P99" s="69"/>
      <c r="Q99" s="67"/>
      <c r="R99" s="68"/>
      <c r="S99" s="68"/>
      <c r="T99" s="68"/>
      <c r="U99" s="68"/>
      <c r="V99" s="68"/>
      <c r="W99" s="68"/>
      <c r="X99" s="68"/>
      <c r="Y99" s="68"/>
      <c r="Z99" s="68"/>
      <c r="AA99" s="68"/>
      <c r="AB99" s="69"/>
      <c r="AC99" s="67"/>
      <c r="AD99" s="68"/>
      <c r="AE99" s="68"/>
      <c r="AF99" s="68"/>
      <c r="AG99" s="68"/>
      <c r="AH99" s="68"/>
      <c r="AI99" s="68"/>
      <c r="AJ99" s="68"/>
      <c r="AK99" s="68"/>
      <c r="AL99" s="68"/>
      <c r="AM99" s="68"/>
      <c r="AN99" s="69"/>
      <c r="AO99" s="63"/>
      <c r="AP99" s="64"/>
      <c r="AQ99" s="64"/>
      <c r="AR99" s="64"/>
      <c r="AS99" s="64"/>
      <c r="AT99" s="64"/>
      <c r="AU99" s="64"/>
      <c r="AV99" s="64"/>
      <c r="AW99" s="64"/>
      <c r="AX99" s="66"/>
    </row>
    <row r="100" spans="1:50" ht="24.75" customHeight="1" x14ac:dyDescent="0.15">
      <c r="A100" s="62" t="s">
        <v>383</v>
      </c>
      <c r="B100" s="62"/>
      <c r="C100" s="62"/>
      <c r="D100" s="62"/>
      <c r="E100" s="59"/>
      <c r="F100" s="60"/>
      <c r="G100" s="60"/>
      <c r="H100" s="54" t="str">
        <f>IF(E100="","","-")</f>
        <v/>
      </c>
      <c r="I100" s="60"/>
      <c r="J100" s="60"/>
      <c r="K100" s="54" t="str">
        <f>IF(I100="","","-")</f>
        <v/>
      </c>
      <c r="L100" s="61"/>
      <c r="M100" s="61"/>
      <c r="N100" s="54" t="str">
        <f>IF(O100="","","-")</f>
        <v/>
      </c>
      <c r="O100" s="57"/>
      <c r="P100" s="58"/>
      <c r="Q100" s="59"/>
      <c r="R100" s="60"/>
      <c r="S100" s="60"/>
      <c r="T100" s="54" t="str">
        <f>IF(Q100="","","-")</f>
        <v/>
      </c>
      <c r="U100" s="60"/>
      <c r="V100" s="60"/>
      <c r="W100" s="54" t="str">
        <f>IF(U100="","","-")</f>
        <v/>
      </c>
      <c r="X100" s="61"/>
      <c r="Y100" s="61"/>
      <c r="Z100" s="54" t="str">
        <f>IF(AA100="","","-")</f>
        <v/>
      </c>
      <c r="AA100" s="57"/>
      <c r="AB100" s="58"/>
      <c r="AC100" s="59"/>
      <c r="AD100" s="60"/>
      <c r="AE100" s="60"/>
      <c r="AF100" s="54" t="str">
        <f>IF(AC100="","","-")</f>
        <v/>
      </c>
      <c r="AG100" s="60"/>
      <c r="AH100" s="60"/>
      <c r="AI100" s="54" t="str">
        <f>IF(AG100="","","-")</f>
        <v/>
      </c>
      <c r="AJ100" s="61"/>
      <c r="AK100" s="61"/>
      <c r="AL100" s="54" t="str">
        <f>IF(AM100="","","-")</f>
        <v/>
      </c>
      <c r="AM100" s="57"/>
      <c r="AN100" s="58"/>
      <c r="AO100" s="59"/>
      <c r="AP100" s="60"/>
      <c r="AQ100" s="54" t="str">
        <f>IF(AO100="","","-")</f>
        <v/>
      </c>
      <c r="AR100" s="60"/>
      <c r="AS100" s="60"/>
      <c r="AT100" s="54" t="str">
        <f>IF(AR100="","","-")</f>
        <v/>
      </c>
      <c r="AU100" s="61"/>
      <c r="AV100" s="61"/>
      <c r="AW100" s="54" t="str">
        <f>IF(AX100="","","-")</f>
        <v/>
      </c>
      <c r="AX100" s="56"/>
    </row>
    <row r="101" spans="1:50" ht="24.75" customHeight="1" x14ac:dyDescent="0.15">
      <c r="A101" s="62" t="s">
        <v>349</v>
      </c>
      <c r="B101" s="62"/>
      <c r="C101" s="62"/>
      <c r="D101" s="62"/>
      <c r="E101" s="59"/>
      <c r="F101" s="60"/>
      <c r="G101" s="60"/>
      <c r="H101" s="54" t="str">
        <f>IF(E101="","","-")</f>
        <v/>
      </c>
      <c r="I101" s="60"/>
      <c r="J101" s="60"/>
      <c r="K101" s="54" t="str">
        <f>IF(I101="","","-")</f>
        <v/>
      </c>
      <c r="L101" s="61"/>
      <c r="M101" s="61"/>
      <c r="N101" s="54" t="str">
        <f>IF(O101="","","-")</f>
        <v/>
      </c>
      <c r="O101" s="57"/>
      <c r="P101" s="58"/>
      <c r="Q101" s="59"/>
      <c r="R101" s="60"/>
      <c r="S101" s="60"/>
      <c r="T101" s="54" t="str">
        <f>IF(Q101="","","-")</f>
        <v/>
      </c>
      <c r="U101" s="60"/>
      <c r="V101" s="60"/>
      <c r="W101" s="54" t="str">
        <f>IF(U101="","","-")</f>
        <v/>
      </c>
      <c r="X101" s="61"/>
      <c r="Y101" s="61"/>
      <c r="Z101" s="54" t="str">
        <f>IF(AA101="","","-")</f>
        <v/>
      </c>
      <c r="AA101" s="57"/>
      <c r="AB101" s="58"/>
      <c r="AC101" s="59"/>
      <c r="AD101" s="60"/>
      <c r="AE101" s="60"/>
      <c r="AF101" s="54" t="str">
        <f>IF(AC101="","","-")</f>
        <v/>
      </c>
      <c r="AG101" s="60"/>
      <c r="AH101" s="60"/>
      <c r="AI101" s="54" t="str">
        <f>IF(AG101="","","-")</f>
        <v/>
      </c>
      <c r="AJ101" s="61"/>
      <c r="AK101" s="61"/>
      <c r="AL101" s="54" t="str">
        <f>IF(AM101="","","-")</f>
        <v/>
      </c>
      <c r="AM101" s="57"/>
      <c r="AN101" s="58"/>
      <c r="AO101" s="59"/>
      <c r="AP101" s="60"/>
      <c r="AQ101" s="54" t="str">
        <f>IF(AO101="","","-")</f>
        <v/>
      </c>
      <c r="AR101" s="60"/>
      <c r="AS101" s="60"/>
      <c r="AT101" s="54" t="str">
        <f>IF(AR101="","","-")</f>
        <v/>
      </c>
      <c r="AU101" s="61"/>
      <c r="AV101" s="61"/>
      <c r="AW101" s="54" t="str">
        <f>IF(AX101="","","-")</f>
        <v/>
      </c>
      <c r="AX101" s="56"/>
    </row>
    <row r="102" spans="1:50" ht="28.35" customHeight="1" x14ac:dyDescent="0.15">
      <c r="A102" s="73" t="s">
        <v>230</v>
      </c>
      <c r="B102" s="74"/>
      <c r="C102" s="74"/>
      <c r="D102" s="74"/>
      <c r="E102" s="74"/>
      <c r="F102" s="75"/>
      <c r="G102" s="39" t="s">
        <v>545</v>
      </c>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73"/>
      <c r="B103" s="74"/>
      <c r="C103" s="74"/>
      <c r="D103" s="74"/>
      <c r="E103" s="74"/>
      <c r="F103" s="75"/>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73"/>
      <c r="B104" s="74"/>
      <c r="C104" s="74"/>
      <c r="D104" s="74"/>
      <c r="E104" s="74"/>
      <c r="F104" s="75"/>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73"/>
      <c r="B105" s="74"/>
      <c r="C105" s="74"/>
      <c r="D105" s="74"/>
      <c r="E105" s="74"/>
      <c r="F105" s="75"/>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7.75" customHeight="1" x14ac:dyDescent="0.15">
      <c r="A106" s="73"/>
      <c r="B106" s="74"/>
      <c r="C106" s="74"/>
      <c r="D106" s="74"/>
      <c r="E106" s="74"/>
      <c r="F106" s="75"/>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73"/>
      <c r="B107" s="74"/>
      <c r="C107" s="74"/>
      <c r="D107" s="74"/>
      <c r="E107" s="74"/>
      <c r="F107" s="75"/>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73"/>
      <c r="B108" s="74"/>
      <c r="C108" s="74"/>
      <c r="D108" s="74"/>
      <c r="E108" s="74"/>
      <c r="F108" s="75"/>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7.75" customHeight="1" x14ac:dyDescent="0.15">
      <c r="A109" s="73"/>
      <c r="B109" s="74"/>
      <c r="C109" s="74"/>
      <c r="D109" s="74"/>
      <c r="E109" s="74"/>
      <c r="F109" s="75"/>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73"/>
      <c r="B110" s="74"/>
      <c r="C110" s="74"/>
      <c r="D110" s="74"/>
      <c r="E110" s="74"/>
      <c r="F110" s="75"/>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45.75" customHeight="1" x14ac:dyDescent="0.15">
      <c r="A111" s="73"/>
      <c r="B111" s="74"/>
      <c r="C111" s="74"/>
      <c r="D111" s="74"/>
      <c r="E111" s="74"/>
      <c r="F111" s="75"/>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39" customHeight="1" x14ac:dyDescent="0.15">
      <c r="A112" s="73"/>
      <c r="B112" s="74"/>
      <c r="C112" s="74"/>
      <c r="D112" s="74"/>
      <c r="E112" s="74"/>
      <c r="F112" s="75"/>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15">
      <c r="A113" s="73"/>
      <c r="B113" s="74"/>
      <c r="C113" s="74"/>
      <c r="D113" s="74"/>
      <c r="E113" s="74"/>
      <c r="F113" s="75"/>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15">
      <c r="A114" s="73"/>
      <c r="B114" s="74"/>
      <c r="C114" s="74"/>
      <c r="D114" s="74"/>
      <c r="E114" s="74"/>
      <c r="F114" s="75"/>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7.75" customHeight="1" x14ac:dyDescent="0.15">
      <c r="A115" s="73"/>
      <c r="B115" s="74"/>
      <c r="C115" s="74"/>
      <c r="D115" s="74"/>
      <c r="E115" s="74"/>
      <c r="F115" s="75"/>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15">
      <c r="A116" s="73"/>
      <c r="B116" s="74"/>
      <c r="C116" s="74"/>
      <c r="D116" s="74"/>
      <c r="E116" s="74"/>
      <c r="F116" s="75"/>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15">
      <c r="A117" s="73"/>
      <c r="B117" s="74"/>
      <c r="C117" s="74"/>
      <c r="D117" s="74"/>
      <c r="E117" s="74"/>
      <c r="F117" s="75"/>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15">
      <c r="A118" s="73"/>
      <c r="B118" s="74"/>
      <c r="C118" s="74"/>
      <c r="D118" s="74"/>
      <c r="E118" s="74"/>
      <c r="F118" s="75"/>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52.5" customHeight="1" x14ac:dyDescent="0.15">
      <c r="A119" s="73"/>
      <c r="B119" s="74"/>
      <c r="C119" s="74"/>
      <c r="D119" s="74"/>
      <c r="E119" s="74"/>
      <c r="F119" s="75"/>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52.5" customHeight="1" x14ac:dyDescent="0.15">
      <c r="A120" s="73"/>
      <c r="B120" s="74"/>
      <c r="C120" s="74"/>
      <c r="D120" s="74"/>
      <c r="E120" s="74"/>
      <c r="F120" s="75"/>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52.5" customHeight="1" x14ac:dyDescent="0.15">
      <c r="A121" s="73"/>
      <c r="B121" s="74"/>
      <c r="C121" s="74"/>
      <c r="D121" s="74"/>
      <c r="E121" s="74"/>
      <c r="F121" s="75"/>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4.75" customHeight="1" thickBot="1" x14ac:dyDescent="0.2">
      <c r="A122" s="468"/>
      <c r="B122" s="469"/>
      <c r="C122" s="469"/>
      <c r="D122" s="469"/>
      <c r="E122" s="469"/>
      <c r="F122" s="470"/>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sheetData>
  <sheetProtection formatRows="0"/>
  <dataConsolidate/>
  <mergeCells count="454">
    <mergeCell ref="AG73:AX73"/>
    <mergeCell ref="C58:D59"/>
    <mergeCell ref="A58:B59"/>
    <mergeCell ref="G21:O21"/>
    <mergeCell ref="P21:V21"/>
    <mergeCell ref="W21:AC21"/>
    <mergeCell ref="AD21:AJ21"/>
    <mergeCell ref="AQ46:AT46"/>
    <mergeCell ref="AU46:AX46"/>
    <mergeCell ref="AQ47:AT47"/>
    <mergeCell ref="AQ48:AT48"/>
    <mergeCell ref="AU47:AX47"/>
    <mergeCell ref="AU48:AX48"/>
    <mergeCell ref="AQ49:AT49"/>
    <mergeCell ref="AU49:AX49"/>
    <mergeCell ref="AD71:AF71"/>
    <mergeCell ref="AG70:AX70"/>
    <mergeCell ref="AQ50:AT50"/>
    <mergeCell ref="AU50:AX50"/>
    <mergeCell ref="AQ51:AT51"/>
    <mergeCell ref="AU51:AX51"/>
    <mergeCell ref="AK21:AQ21"/>
    <mergeCell ref="AR21:AX21"/>
    <mergeCell ref="A34:F35"/>
    <mergeCell ref="G34:AX35"/>
    <mergeCell ref="AG63:AX63"/>
    <mergeCell ref="AD62:AF62"/>
    <mergeCell ref="AD61:AF61"/>
    <mergeCell ref="C61:AC61"/>
    <mergeCell ref="AG62:AX62"/>
    <mergeCell ref="C77:AC77"/>
    <mergeCell ref="G56:X57"/>
    <mergeCell ref="G6:AX6"/>
    <mergeCell ref="AW42:AX42"/>
    <mergeCell ref="AB36:AX37"/>
    <mergeCell ref="A52:F54"/>
    <mergeCell ref="G52:X52"/>
    <mergeCell ref="Y48:AA48"/>
    <mergeCell ref="Y45:AA45"/>
    <mergeCell ref="AB47:AD47"/>
    <mergeCell ref="AB56:AD56"/>
    <mergeCell ref="G49:X49"/>
    <mergeCell ref="Y49:AA49"/>
    <mergeCell ref="Y54:AA54"/>
    <mergeCell ref="AB54:AD54"/>
    <mergeCell ref="AB46:AD46"/>
    <mergeCell ref="G55:X55"/>
    <mergeCell ref="Y56:AA56"/>
    <mergeCell ref="A46:F48"/>
    <mergeCell ref="G46:X46"/>
    <mergeCell ref="AQ43:AT43"/>
    <mergeCell ref="AU43:AX43"/>
    <mergeCell ref="B36:F40"/>
    <mergeCell ref="AE47:AH47"/>
    <mergeCell ref="AI47:AL47"/>
    <mergeCell ref="AM47:AP47"/>
    <mergeCell ref="AE51:AH51"/>
    <mergeCell ref="AI51:AL51"/>
    <mergeCell ref="AM51:AP51"/>
    <mergeCell ref="AU45:AX45"/>
    <mergeCell ref="AE46:AH46"/>
    <mergeCell ref="AI46:AL46"/>
    <mergeCell ref="AM46:AP46"/>
    <mergeCell ref="AI45:AL45"/>
    <mergeCell ref="AM45:AP45"/>
    <mergeCell ref="AQ45:AT45"/>
    <mergeCell ref="Y47:AA47"/>
    <mergeCell ref="AQ57:AX57"/>
    <mergeCell ref="G47:X48"/>
    <mergeCell ref="AB41:AD42"/>
    <mergeCell ref="P43:X45"/>
    <mergeCell ref="AB44:AD44"/>
    <mergeCell ref="Y44:AA44"/>
    <mergeCell ref="AE43:AH43"/>
    <mergeCell ref="AI43:AL43"/>
    <mergeCell ref="AE44:AH44"/>
    <mergeCell ref="AI44:AL44"/>
    <mergeCell ref="Y43:AA43"/>
    <mergeCell ref="AM53:AP53"/>
    <mergeCell ref="AQ42:AR42"/>
    <mergeCell ref="AB53:AD53"/>
    <mergeCell ref="Y50:AA50"/>
    <mergeCell ref="AB50:AD50"/>
    <mergeCell ref="Y51:AA51"/>
    <mergeCell ref="AB51:AD51"/>
    <mergeCell ref="AI49:AL49"/>
    <mergeCell ref="AM49:AP49"/>
    <mergeCell ref="AE50:AH50"/>
    <mergeCell ref="AI50:AL50"/>
    <mergeCell ref="AM50:AP50"/>
    <mergeCell ref="AB55:AD55"/>
    <mergeCell ref="G80:AX80"/>
    <mergeCell ref="G36:AA37"/>
    <mergeCell ref="AE55:AH55"/>
    <mergeCell ref="AD69:AF69"/>
    <mergeCell ref="AB48:AD48"/>
    <mergeCell ref="G41:O42"/>
    <mergeCell ref="AI54:AL54"/>
    <mergeCell ref="AE56:AH56"/>
    <mergeCell ref="AI56:AL56"/>
    <mergeCell ref="AM56:AP56"/>
    <mergeCell ref="AQ56:AX56"/>
    <mergeCell ref="Y55:AA55"/>
    <mergeCell ref="Y57:AA57"/>
    <mergeCell ref="AB43:AD43"/>
    <mergeCell ref="AB45:AD45"/>
    <mergeCell ref="G50:X51"/>
    <mergeCell ref="AQ54:AX54"/>
    <mergeCell ref="AQ52:AX52"/>
    <mergeCell ref="AE53:AH53"/>
    <mergeCell ref="AI53:AL53"/>
    <mergeCell ref="P41:X42"/>
    <mergeCell ref="Y41:AA42"/>
    <mergeCell ref="AQ41:AT41"/>
    <mergeCell ref="AB57:AD57"/>
    <mergeCell ref="AG78:AX78"/>
    <mergeCell ref="C72:AC72"/>
    <mergeCell ref="A102:F122"/>
    <mergeCell ref="AG79:AX79"/>
    <mergeCell ref="C76:AC76"/>
    <mergeCell ref="AG76:AX76"/>
    <mergeCell ref="C79:AC79"/>
    <mergeCell ref="AE57:AH57"/>
    <mergeCell ref="AD77:AF77"/>
    <mergeCell ref="AD76:AF76"/>
    <mergeCell ref="A83:AX83"/>
    <mergeCell ref="F87:AX87"/>
    <mergeCell ref="A65:B74"/>
    <mergeCell ref="C74:AC74"/>
    <mergeCell ref="A90:AX90"/>
    <mergeCell ref="AD78:AF78"/>
    <mergeCell ref="AG65:AX67"/>
    <mergeCell ref="C70:AC70"/>
    <mergeCell ref="AD75:AF75"/>
    <mergeCell ref="A88:AX88"/>
    <mergeCell ref="AD70:AF70"/>
    <mergeCell ref="C78:AC78"/>
    <mergeCell ref="A79:B79"/>
    <mergeCell ref="G81:AX81"/>
    <mergeCell ref="G31:O33"/>
    <mergeCell ref="A11:F11"/>
    <mergeCell ref="AD66:AF66"/>
    <mergeCell ref="A87:E87"/>
    <mergeCell ref="G38:AA40"/>
    <mergeCell ref="P12:V12"/>
    <mergeCell ref="AB33:AD33"/>
    <mergeCell ref="G4:X4"/>
    <mergeCell ref="Y4:AD4"/>
    <mergeCell ref="AE4:AP4"/>
    <mergeCell ref="F85:AX85"/>
    <mergeCell ref="E66:AC66"/>
    <mergeCell ref="E67:AC67"/>
    <mergeCell ref="AG74:AX74"/>
    <mergeCell ref="A84:AX84"/>
    <mergeCell ref="AG75:AX75"/>
    <mergeCell ref="AD63:AF63"/>
    <mergeCell ref="AG71:AX71"/>
    <mergeCell ref="A82:AX82"/>
    <mergeCell ref="C81:F81"/>
    <mergeCell ref="W12:AC12"/>
    <mergeCell ref="AR20:AX20"/>
    <mergeCell ref="B41:F45"/>
    <mergeCell ref="AD79:AF79"/>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E8:AX8"/>
    <mergeCell ref="W16:AC16"/>
    <mergeCell ref="A10:F10"/>
    <mergeCell ref="AR12:AX12"/>
    <mergeCell ref="G13:H18"/>
    <mergeCell ref="P31:X33"/>
    <mergeCell ref="G12:O12"/>
    <mergeCell ref="P14:V14"/>
    <mergeCell ref="I14:O14"/>
    <mergeCell ref="I17:O17"/>
    <mergeCell ref="I13:O13"/>
    <mergeCell ref="AQ29:AT29"/>
    <mergeCell ref="G29:O30"/>
    <mergeCell ref="AD13:AJ13"/>
    <mergeCell ref="AK17:AQ17"/>
    <mergeCell ref="AR17:AX17"/>
    <mergeCell ref="Y33:AA33"/>
    <mergeCell ref="AE31:AH31"/>
    <mergeCell ref="AQ30:AR30"/>
    <mergeCell ref="AE32:AH32"/>
    <mergeCell ref="AS30:AT30"/>
    <mergeCell ref="AW30:AX30"/>
    <mergeCell ref="AU30:AV30"/>
    <mergeCell ref="AD14:AJ14"/>
    <mergeCell ref="AK14:AQ14"/>
    <mergeCell ref="P13:V13"/>
    <mergeCell ref="P17:V17"/>
    <mergeCell ref="W17:AC17"/>
    <mergeCell ref="AD16:AJ16"/>
    <mergeCell ref="AD72:AF72"/>
    <mergeCell ref="Y52:AA52"/>
    <mergeCell ref="AB52:AD52"/>
    <mergeCell ref="G53:X54"/>
    <mergeCell ref="Y53:AA53"/>
    <mergeCell ref="A75:B78"/>
    <mergeCell ref="C75:AC75"/>
    <mergeCell ref="AR14:AX14"/>
    <mergeCell ref="AK15:AQ15"/>
    <mergeCell ref="AG77:AX77"/>
    <mergeCell ref="AD68:AF68"/>
    <mergeCell ref="AD15:AJ15"/>
    <mergeCell ref="P19:V19"/>
    <mergeCell ref="AB29:AD30"/>
    <mergeCell ref="AB31:AD31"/>
    <mergeCell ref="A29:F33"/>
    <mergeCell ref="A36:A45"/>
    <mergeCell ref="AB32:AD32"/>
    <mergeCell ref="AI48:AL48"/>
    <mergeCell ref="AM48:AP48"/>
    <mergeCell ref="AU42:AV42"/>
    <mergeCell ref="AE41:AH42"/>
    <mergeCell ref="AI41:AL42"/>
    <mergeCell ref="AM41:AP42"/>
    <mergeCell ref="A89:AX89"/>
    <mergeCell ref="AI55:AL55"/>
    <mergeCell ref="AM55:AP55"/>
    <mergeCell ref="C66:D67"/>
    <mergeCell ref="A85:E85"/>
    <mergeCell ref="A80:B81"/>
    <mergeCell ref="A55:F57"/>
    <mergeCell ref="A86:AX86"/>
    <mergeCell ref="AR15:AX15"/>
    <mergeCell ref="C71:AC71"/>
    <mergeCell ref="AD74:AF74"/>
    <mergeCell ref="AG72:AX72"/>
    <mergeCell ref="C68:AC68"/>
    <mergeCell ref="C63:AC63"/>
    <mergeCell ref="C64:AC64"/>
    <mergeCell ref="C65:AC65"/>
    <mergeCell ref="AG61:AX61"/>
    <mergeCell ref="AD67:AF67"/>
    <mergeCell ref="AD64:AF64"/>
    <mergeCell ref="C80:F80"/>
    <mergeCell ref="Y29:AA30"/>
    <mergeCell ref="Y31:AA31"/>
    <mergeCell ref="Y32:AA32"/>
    <mergeCell ref="P29:X30"/>
    <mergeCell ref="G5:L5"/>
    <mergeCell ref="M5:R5"/>
    <mergeCell ref="S5:X5"/>
    <mergeCell ref="Y8:AD8"/>
    <mergeCell ref="A9:F9"/>
    <mergeCell ref="G9:AX9"/>
    <mergeCell ref="I15:O15"/>
    <mergeCell ref="P15:V15"/>
    <mergeCell ref="W15:AC15"/>
    <mergeCell ref="AK13:AQ13"/>
    <mergeCell ref="AR13:AX13"/>
    <mergeCell ref="Y7:AD7"/>
    <mergeCell ref="G10:AX10"/>
    <mergeCell ref="W13:AC13"/>
    <mergeCell ref="A7:F7"/>
    <mergeCell ref="G7:X7"/>
    <mergeCell ref="A8:F8"/>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AK20:AQ20"/>
    <mergeCell ref="A49:F51"/>
    <mergeCell ref="AB49:AD49"/>
    <mergeCell ref="AM43:AP43"/>
    <mergeCell ref="AE48:AH48"/>
    <mergeCell ref="AB38:AX40"/>
    <mergeCell ref="AQ44:AT44"/>
    <mergeCell ref="AU44:AX44"/>
    <mergeCell ref="AE45:AH45"/>
    <mergeCell ref="AM44:AP44"/>
    <mergeCell ref="Y46:AA46"/>
    <mergeCell ref="AE54:AH54"/>
    <mergeCell ref="AI52:AL52"/>
    <mergeCell ref="AM54:AP54"/>
    <mergeCell ref="AU41:AX41"/>
    <mergeCell ref="AS42:AT42"/>
    <mergeCell ref="AE49:AH49"/>
    <mergeCell ref="AQ53:AX53"/>
    <mergeCell ref="AE52:AH52"/>
    <mergeCell ref="AM52:AP52"/>
    <mergeCell ref="A60:AX60"/>
    <mergeCell ref="AW2:AX2"/>
    <mergeCell ref="AU31:AX31"/>
    <mergeCell ref="AU32:AX32"/>
    <mergeCell ref="AU33:AX33"/>
    <mergeCell ref="AI57:AL57"/>
    <mergeCell ref="AM57:AP57"/>
    <mergeCell ref="AQ55:AX5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D2:AH2"/>
    <mergeCell ref="AJ2:AM2"/>
    <mergeCell ref="G8:X8"/>
    <mergeCell ref="C73:AC73"/>
    <mergeCell ref="AD73:AF73"/>
    <mergeCell ref="W27:AC27"/>
    <mergeCell ref="AO2:AQ2"/>
    <mergeCell ref="AS2:AU2"/>
    <mergeCell ref="P27:V27"/>
    <mergeCell ref="P28:V28"/>
    <mergeCell ref="W28:AC28"/>
    <mergeCell ref="W23:AC23"/>
    <mergeCell ref="W24:AC24"/>
    <mergeCell ref="E59:F59"/>
    <mergeCell ref="G59:AX59"/>
    <mergeCell ref="E58:F58"/>
    <mergeCell ref="G58:AX58"/>
    <mergeCell ref="P22:V22"/>
    <mergeCell ref="P23:V23"/>
    <mergeCell ref="P24:V24"/>
    <mergeCell ref="P25:V25"/>
    <mergeCell ref="P26:V26"/>
    <mergeCell ref="G26:O26"/>
    <mergeCell ref="G27:O27"/>
    <mergeCell ref="AO91:AX91"/>
    <mergeCell ref="A92:D92"/>
    <mergeCell ref="E92:P92"/>
    <mergeCell ref="Q92:AB92"/>
    <mergeCell ref="AC92:AN92"/>
    <mergeCell ref="AO92:AX92"/>
    <mergeCell ref="A93:D93"/>
    <mergeCell ref="E93:P93"/>
    <mergeCell ref="Q93:AB93"/>
    <mergeCell ref="AC93:AN93"/>
    <mergeCell ref="AO93:AX93"/>
    <mergeCell ref="AC91:AN91"/>
    <mergeCell ref="A91:D91"/>
    <mergeCell ref="E91:P91"/>
    <mergeCell ref="Q91:AB91"/>
    <mergeCell ref="AG101:AH101"/>
    <mergeCell ref="AJ101:AK101"/>
    <mergeCell ref="A96:D96"/>
    <mergeCell ref="A95:D95"/>
    <mergeCell ref="A101:D101"/>
    <mergeCell ref="E101:G101"/>
    <mergeCell ref="I101:J101"/>
    <mergeCell ref="L101:M101"/>
    <mergeCell ref="Q101:S101"/>
    <mergeCell ref="U101:V101"/>
    <mergeCell ref="X101:Y101"/>
    <mergeCell ref="AC101:AE101"/>
    <mergeCell ref="U100:V100"/>
    <mergeCell ref="X100:Y100"/>
    <mergeCell ref="AA100:AB100"/>
    <mergeCell ref="AC100:AE100"/>
    <mergeCell ref="AG100:AH100"/>
    <mergeCell ref="AJ100:AK100"/>
    <mergeCell ref="A97:D97"/>
    <mergeCell ref="O101:P101"/>
    <mergeCell ref="AA101:AB101"/>
    <mergeCell ref="A94:D94"/>
    <mergeCell ref="E94:P94"/>
    <mergeCell ref="Q94:AB94"/>
    <mergeCell ref="AC94:AN94"/>
    <mergeCell ref="AO94:AX94"/>
    <mergeCell ref="E95:P95"/>
    <mergeCell ref="Q95:AB95"/>
    <mergeCell ref="AC95:AN95"/>
    <mergeCell ref="AO95:AX95"/>
    <mergeCell ref="A12:F21"/>
    <mergeCell ref="G22:O22"/>
    <mergeCell ref="G23:O23"/>
    <mergeCell ref="G24:O24"/>
    <mergeCell ref="G25:O25"/>
    <mergeCell ref="A22:F28"/>
    <mergeCell ref="AD22:AX22"/>
    <mergeCell ref="AD23:AX28"/>
    <mergeCell ref="W22:AC22"/>
    <mergeCell ref="G28:O28"/>
    <mergeCell ref="W25:AC25"/>
    <mergeCell ref="W26:AC26"/>
    <mergeCell ref="AR16:AX16"/>
    <mergeCell ref="AK16:AQ16"/>
    <mergeCell ref="E96:P96"/>
    <mergeCell ref="Q96:AB96"/>
    <mergeCell ref="AC96:AN96"/>
    <mergeCell ref="AO96:AX96"/>
    <mergeCell ref="E97:P97"/>
    <mergeCell ref="Q97:AB97"/>
    <mergeCell ref="AC97:AN97"/>
    <mergeCell ref="AO97:AX97"/>
    <mergeCell ref="AM100:AN100"/>
    <mergeCell ref="AO100:AP100"/>
    <mergeCell ref="AR100:AS100"/>
    <mergeCell ref="AM101:AN101"/>
    <mergeCell ref="AO101:AP101"/>
    <mergeCell ref="AR101:AS101"/>
    <mergeCell ref="AU101:AV101"/>
    <mergeCell ref="A98:D98"/>
    <mergeCell ref="E98:P98"/>
    <mergeCell ref="Q98:AB98"/>
    <mergeCell ref="AC98:AN98"/>
    <mergeCell ref="AO98:AX98"/>
    <mergeCell ref="A99:D99"/>
    <mergeCell ref="E99:P99"/>
    <mergeCell ref="Q99:AB99"/>
    <mergeCell ref="AC99:AN99"/>
    <mergeCell ref="AO99:AX99"/>
    <mergeCell ref="A100:D100"/>
    <mergeCell ref="E100:G100"/>
    <mergeCell ref="I100:J100"/>
    <mergeCell ref="L100:M100"/>
    <mergeCell ref="O100:P100"/>
    <mergeCell ref="Q100:S100"/>
    <mergeCell ref="AU100:AV100"/>
  </mergeCells>
  <phoneticPr fontId="5"/>
  <conditionalFormatting sqref="P14:AQ14">
    <cfRule type="expression" dxfId="123" priority="14063">
      <formula>IF(RIGHT(TEXT(P14,"0.#"),1)=".",FALSE,TRUE)</formula>
    </cfRule>
    <cfRule type="expression" dxfId="122" priority="14064">
      <formula>IF(RIGHT(TEXT(P14,"0.#"),1)=".",TRUE,FALSE)</formula>
    </cfRule>
  </conditionalFormatting>
  <conditionalFormatting sqref="AE31">
    <cfRule type="expression" dxfId="121" priority="14053">
      <formula>IF(RIGHT(TEXT(AE31,"0.#"),1)=".",FALSE,TRUE)</formula>
    </cfRule>
    <cfRule type="expression" dxfId="120" priority="14054">
      <formula>IF(RIGHT(TEXT(AE31,"0.#"),1)=".",TRUE,FALSE)</formula>
    </cfRule>
  </conditionalFormatting>
  <conditionalFormatting sqref="P18:AX18">
    <cfRule type="expression" dxfId="119" priority="13939">
      <formula>IF(RIGHT(TEXT(P18,"0.#"),1)=".",FALSE,TRUE)</formula>
    </cfRule>
    <cfRule type="expression" dxfId="118" priority="13940">
      <formula>IF(RIGHT(TEXT(P18,"0.#"),1)=".",TRUE,FALSE)</formula>
    </cfRule>
  </conditionalFormatting>
  <conditionalFormatting sqref="P16:AQ17 P15:AX15 P13:AX13">
    <cfRule type="expression" dxfId="117" priority="13761">
      <formula>IF(RIGHT(TEXT(P13,"0.#"),1)=".",FALSE,TRUE)</formula>
    </cfRule>
    <cfRule type="expression" dxfId="116" priority="13762">
      <formula>IF(RIGHT(TEXT(P13,"0.#"),1)=".",TRUE,FALSE)</formula>
    </cfRule>
  </conditionalFormatting>
  <conditionalFormatting sqref="P19:AJ19">
    <cfRule type="expression" dxfId="115" priority="13759">
      <formula>IF(RIGHT(TEXT(P19,"0.#"),1)=".",FALSE,TRUE)</formula>
    </cfRule>
    <cfRule type="expression" dxfId="114" priority="13760">
      <formula>IF(RIGHT(TEXT(P19,"0.#"),1)=".",TRUE,FALSE)</formula>
    </cfRule>
  </conditionalFormatting>
  <conditionalFormatting sqref="AE47 AQ47">
    <cfRule type="expression" dxfId="113" priority="13751">
      <formula>IF(RIGHT(TEXT(AE47,"0.#"),1)=".",FALSE,TRUE)</formula>
    </cfRule>
    <cfRule type="expression" dxfId="112" priority="13752">
      <formula>IF(RIGHT(TEXT(AE47,"0.#"),1)=".",TRUE,FALSE)</formula>
    </cfRule>
  </conditionalFormatting>
  <conditionalFormatting sqref="AM43">
    <cfRule type="expression" dxfId="111" priority="13361">
      <formula>IF(RIGHT(TEXT(AM43,"0.#"),1)=".",FALSE,TRUE)</formula>
    </cfRule>
    <cfRule type="expression" dxfId="110" priority="13362">
      <formula>IF(RIGHT(TEXT(AM43,"0.#"),1)=".",TRUE,FALSE)</formula>
    </cfRule>
  </conditionalFormatting>
  <conditionalFormatting sqref="AM33">
    <cfRule type="expression" dxfId="109" priority="13507">
      <formula>IF(RIGHT(TEXT(AM33,"0.#"),1)=".",FALSE,TRUE)</formula>
    </cfRule>
    <cfRule type="expression" dxfId="108" priority="13508">
      <formula>IF(RIGHT(TEXT(AM33,"0.#"),1)=".",TRUE,FALSE)</formula>
    </cfRule>
  </conditionalFormatting>
  <conditionalFormatting sqref="AE32">
    <cfRule type="expression" dxfId="107" priority="13521">
      <formula>IF(RIGHT(TEXT(AE32,"0.#"),1)=".",FALSE,TRUE)</formula>
    </cfRule>
    <cfRule type="expression" dxfId="106" priority="13522">
      <formula>IF(RIGHT(TEXT(AE32,"0.#"),1)=".",TRUE,FALSE)</formula>
    </cfRule>
  </conditionalFormatting>
  <conditionalFormatting sqref="AE33">
    <cfRule type="expression" dxfId="105" priority="13519">
      <formula>IF(RIGHT(TEXT(AE33,"0.#"),1)=".",FALSE,TRUE)</formula>
    </cfRule>
    <cfRule type="expression" dxfId="104" priority="13520">
      <formula>IF(RIGHT(TEXT(AE33,"0.#"),1)=".",TRUE,FALSE)</formula>
    </cfRule>
  </conditionalFormatting>
  <conditionalFormatting sqref="AI33">
    <cfRule type="expression" dxfId="103" priority="13517">
      <formula>IF(RIGHT(TEXT(AI33,"0.#"),1)=".",FALSE,TRUE)</formula>
    </cfRule>
    <cfRule type="expression" dxfId="102" priority="13518">
      <formula>IF(RIGHT(TEXT(AI33,"0.#"),1)=".",TRUE,FALSE)</formula>
    </cfRule>
  </conditionalFormatting>
  <conditionalFormatting sqref="AI32">
    <cfRule type="expression" dxfId="101" priority="13515">
      <formula>IF(RIGHT(TEXT(AI32,"0.#"),1)=".",FALSE,TRUE)</formula>
    </cfRule>
    <cfRule type="expression" dxfId="100" priority="13516">
      <formula>IF(RIGHT(TEXT(AI32,"0.#"),1)=".",TRUE,FALSE)</formula>
    </cfRule>
  </conditionalFormatting>
  <conditionalFormatting sqref="AI31">
    <cfRule type="expression" dxfId="99" priority="13513">
      <formula>IF(RIGHT(TEXT(AI31,"0.#"),1)=".",FALSE,TRUE)</formula>
    </cfRule>
    <cfRule type="expression" dxfId="98" priority="13514">
      <formula>IF(RIGHT(TEXT(AI31,"0.#"),1)=".",TRUE,FALSE)</formula>
    </cfRule>
  </conditionalFormatting>
  <conditionalFormatting sqref="AM31">
    <cfRule type="expression" dxfId="97" priority="13511">
      <formula>IF(RIGHT(TEXT(AM31,"0.#"),1)=".",FALSE,TRUE)</formula>
    </cfRule>
    <cfRule type="expression" dxfId="96" priority="13512">
      <formula>IF(RIGHT(TEXT(AM31,"0.#"),1)=".",TRUE,FALSE)</formula>
    </cfRule>
  </conditionalFormatting>
  <conditionalFormatting sqref="AM32">
    <cfRule type="expression" dxfId="95" priority="13509">
      <formula>IF(RIGHT(TEXT(AM32,"0.#"),1)=".",FALSE,TRUE)</formula>
    </cfRule>
    <cfRule type="expression" dxfId="94" priority="13510">
      <formula>IF(RIGHT(TEXT(AM32,"0.#"),1)=".",TRUE,FALSE)</formula>
    </cfRule>
  </conditionalFormatting>
  <conditionalFormatting sqref="AQ31:AQ33">
    <cfRule type="expression" dxfId="93" priority="13501">
      <formula>IF(RIGHT(TEXT(AQ31,"0.#"),1)=".",FALSE,TRUE)</formula>
    </cfRule>
    <cfRule type="expression" dxfId="92" priority="13502">
      <formula>IF(RIGHT(TEXT(AQ31,"0.#"),1)=".",TRUE,FALSE)</formula>
    </cfRule>
  </conditionalFormatting>
  <conditionalFormatting sqref="AU31:AU33">
    <cfRule type="expression" dxfId="91" priority="13499">
      <formula>IF(RIGHT(TEXT(AU31,"0.#"),1)=".",FALSE,TRUE)</formula>
    </cfRule>
    <cfRule type="expression" dxfId="90" priority="13500">
      <formula>IF(RIGHT(TEXT(AU31,"0.#"),1)=".",TRUE,FALSE)</formula>
    </cfRule>
  </conditionalFormatting>
  <conditionalFormatting sqref="AE43">
    <cfRule type="expression" dxfId="89" priority="13373">
      <formula>IF(RIGHT(TEXT(AE43,"0.#"),1)=".",FALSE,TRUE)</formula>
    </cfRule>
    <cfRule type="expression" dxfId="88" priority="13374">
      <formula>IF(RIGHT(TEXT(AE43,"0.#"),1)=".",TRUE,FALSE)</formula>
    </cfRule>
  </conditionalFormatting>
  <conditionalFormatting sqref="AE44">
    <cfRule type="expression" dxfId="87" priority="13371">
      <formula>IF(RIGHT(TEXT(AE44,"0.#"),1)=".",FALSE,TRUE)</formula>
    </cfRule>
    <cfRule type="expression" dxfId="86" priority="13372">
      <formula>IF(RIGHT(TEXT(AE44,"0.#"),1)=".",TRUE,FALSE)</formula>
    </cfRule>
  </conditionalFormatting>
  <conditionalFormatting sqref="AE45">
    <cfRule type="expression" dxfId="85" priority="13369">
      <formula>IF(RIGHT(TEXT(AE45,"0.#"),1)=".",FALSE,TRUE)</formula>
    </cfRule>
    <cfRule type="expression" dxfId="84" priority="13370">
      <formula>IF(RIGHT(TEXT(AE45,"0.#"),1)=".",TRUE,FALSE)</formula>
    </cfRule>
  </conditionalFormatting>
  <conditionalFormatting sqref="AI45">
    <cfRule type="expression" dxfId="83" priority="13367">
      <formula>IF(RIGHT(TEXT(AI45,"0.#"),1)=".",FALSE,TRUE)</formula>
    </cfRule>
    <cfRule type="expression" dxfId="82" priority="13368">
      <formula>IF(RIGHT(TEXT(AI45,"0.#"),1)=".",TRUE,FALSE)</formula>
    </cfRule>
  </conditionalFormatting>
  <conditionalFormatting sqref="AI44">
    <cfRule type="expression" dxfId="81" priority="13365">
      <formula>IF(RIGHT(TEXT(AI44,"0.#"),1)=".",FALSE,TRUE)</formula>
    </cfRule>
    <cfRule type="expression" dxfId="80" priority="13366">
      <formula>IF(RIGHT(TEXT(AI44,"0.#"),1)=".",TRUE,FALSE)</formula>
    </cfRule>
  </conditionalFormatting>
  <conditionalFormatting sqref="AI43">
    <cfRule type="expression" dxfId="79" priority="13363">
      <formula>IF(RIGHT(TEXT(AI43,"0.#"),1)=".",FALSE,TRUE)</formula>
    </cfRule>
    <cfRule type="expression" dxfId="78" priority="13364">
      <formula>IF(RIGHT(TEXT(AI43,"0.#"),1)=".",TRUE,FALSE)</formula>
    </cfRule>
  </conditionalFormatting>
  <conditionalFormatting sqref="AM44">
    <cfRule type="expression" dxfId="77" priority="13359">
      <formula>IF(RIGHT(TEXT(AM44,"0.#"),1)=".",FALSE,TRUE)</formula>
    </cfRule>
    <cfRule type="expression" dxfId="76" priority="13360">
      <formula>IF(RIGHT(TEXT(AM44,"0.#"),1)=".",TRUE,FALSE)</formula>
    </cfRule>
  </conditionalFormatting>
  <conditionalFormatting sqref="AM45">
    <cfRule type="expression" dxfId="75" priority="13357">
      <formula>IF(RIGHT(TEXT(AM45,"0.#"),1)=".",FALSE,TRUE)</formula>
    </cfRule>
    <cfRule type="expression" dxfId="74" priority="13358">
      <formula>IF(RIGHT(TEXT(AM45,"0.#"),1)=".",TRUE,FALSE)</formula>
    </cfRule>
  </conditionalFormatting>
  <conditionalFormatting sqref="AI47">
    <cfRule type="expression" dxfId="73" priority="13283">
      <formula>IF(RIGHT(TEXT(AI47,"0.#"),1)=".",FALSE,TRUE)</formula>
    </cfRule>
    <cfRule type="expression" dxfId="72" priority="13284">
      <formula>IF(RIGHT(TEXT(AI47,"0.#"),1)=".",TRUE,FALSE)</formula>
    </cfRule>
  </conditionalFormatting>
  <conditionalFormatting sqref="AM47">
    <cfRule type="expression" dxfId="71" priority="13281">
      <formula>IF(RIGHT(TEXT(AM47,"0.#"),1)=".",FALSE,TRUE)</formula>
    </cfRule>
    <cfRule type="expression" dxfId="70" priority="13282">
      <formula>IF(RIGHT(TEXT(AM47,"0.#"),1)=".",TRUE,FALSE)</formula>
    </cfRule>
  </conditionalFormatting>
  <conditionalFormatting sqref="AE48">
    <cfRule type="expression" dxfId="69" priority="13279">
      <formula>IF(RIGHT(TEXT(AE48,"0.#"),1)=".",FALSE,TRUE)</formula>
    </cfRule>
    <cfRule type="expression" dxfId="68" priority="13280">
      <formula>IF(RIGHT(TEXT(AE48,"0.#"),1)=".",TRUE,FALSE)</formula>
    </cfRule>
  </conditionalFormatting>
  <conditionalFormatting sqref="AI48">
    <cfRule type="expression" dxfId="67" priority="13277">
      <formula>IF(RIGHT(TEXT(AI48,"0.#"),1)=".",FALSE,TRUE)</formula>
    </cfRule>
    <cfRule type="expression" dxfId="66" priority="13278">
      <formula>IF(RIGHT(TEXT(AI48,"0.#"),1)=".",TRUE,FALSE)</formula>
    </cfRule>
  </conditionalFormatting>
  <conditionalFormatting sqref="AM48">
    <cfRule type="expression" dxfId="65" priority="13275">
      <formula>IF(RIGHT(TEXT(AM48,"0.#"),1)=".",FALSE,TRUE)</formula>
    </cfRule>
    <cfRule type="expression" dxfId="64" priority="13276">
      <formula>IF(RIGHT(TEXT(AM48,"0.#"),1)=".",TRUE,FALSE)</formula>
    </cfRule>
  </conditionalFormatting>
  <conditionalFormatting sqref="AQ48">
    <cfRule type="expression" dxfId="63" priority="13273">
      <formula>IF(RIGHT(TEXT(AQ48,"0.#"),1)=".",FALSE,TRUE)</formula>
    </cfRule>
    <cfRule type="expression" dxfId="62" priority="13274">
      <formula>IF(RIGHT(TEXT(AQ48,"0.#"),1)=".",TRUE,FALSE)</formula>
    </cfRule>
  </conditionalFormatting>
  <conditionalFormatting sqref="AE53 AQ53">
    <cfRule type="expression" dxfId="61" priority="13215">
      <formula>IF(RIGHT(TEXT(AE53,"0.#"),1)=".",FALSE,TRUE)</formula>
    </cfRule>
    <cfRule type="expression" dxfId="60" priority="13216">
      <formula>IF(RIGHT(TEXT(AE53,"0.#"),1)=".",TRUE,FALSE)</formula>
    </cfRule>
  </conditionalFormatting>
  <conditionalFormatting sqref="AI53">
    <cfRule type="expression" dxfId="59" priority="13213">
      <formula>IF(RIGHT(TEXT(AI53,"0.#"),1)=".",FALSE,TRUE)</formula>
    </cfRule>
    <cfRule type="expression" dxfId="58" priority="13214">
      <formula>IF(RIGHT(TEXT(AI53,"0.#"),1)=".",TRUE,FALSE)</formula>
    </cfRule>
  </conditionalFormatting>
  <conditionalFormatting sqref="AM53">
    <cfRule type="expression" dxfId="57" priority="13211">
      <formula>IF(RIGHT(TEXT(AM53,"0.#"),1)=".",FALSE,TRUE)</formula>
    </cfRule>
    <cfRule type="expression" dxfId="56" priority="13212">
      <formula>IF(RIGHT(TEXT(AM53,"0.#"),1)=".",TRUE,FALSE)</formula>
    </cfRule>
  </conditionalFormatting>
  <conditionalFormatting sqref="AE54 AM54">
    <cfRule type="expression" dxfId="55" priority="13209">
      <formula>IF(RIGHT(TEXT(AE54,"0.#"),1)=".",FALSE,TRUE)</formula>
    </cfRule>
    <cfRule type="expression" dxfId="54" priority="13210">
      <formula>IF(RIGHT(TEXT(AE54,"0.#"),1)=".",TRUE,FALSE)</formula>
    </cfRule>
  </conditionalFormatting>
  <conditionalFormatting sqref="AI54">
    <cfRule type="expression" dxfId="53" priority="13207">
      <formula>IF(RIGHT(TEXT(AI54,"0.#"),1)=".",FALSE,TRUE)</formula>
    </cfRule>
    <cfRule type="expression" dxfId="52" priority="13208">
      <formula>IF(RIGHT(TEXT(AI54,"0.#"),1)=".",TRUE,FALSE)</formula>
    </cfRule>
  </conditionalFormatting>
  <conditionalFormatting sqref="AQ54">
    <cfRule type="expression" dxfId="51" priority="13203">
      <formula>IF(RIGHT(TEXT(AQ54,"0.#"),1)=".",FALSE,TRUE)</formula>
    </cfRule>
    <cfRule type="expression" dxfId="50" priority="13204">
      <formula>IF(RIGHT(TEXT(AQ54,"0.#"),1)=".",TRUE,FALSE)</formula>
    </cfRule>
  </conditionalFormatting>
  <conditionalFormatting sqref="AQ43:AQ45">
    <cfRule type="expression" dxfId="49" priority="4695">
      <formula>IF(RIGHT(TEXT(AQ43,"0.#"),1)=".",FALSE,TRUE)</formula>
    </cfRule>
    <cfRule type="expression" dxfId="48" priority="4696">
      <formula>IF(RIGHT(TEXT(AQ43,"0.#"),1)=".",TRUE,FALSE)</formula>
    </cfRule>
  </conditionalFormatting>
  <conditionalFormatting sqref="AU43:AU45">
    <cfRule type="expression" dxfId="47" priority="4693">
      <formula>IF(RIGHT(TEXT(AU43,"0.#"),1)=".",FALSE,TRUE)</formula>
    </cfRule>
    <cfRule type="expression" dxfId="46" priority="4694">
      <formula>IF(RIGHT(TEXT(AU43,"0.#"),1)=".",TRUE,FALSE)</formula>
    </cfRule>
  </conditionalFormatting>
  <conditionalFormatting sqref="W26:W27">
    <cfRule type="expression" dxfId="45" priority="2363">
      <formula>IF(RIGHT(TEXT(W26,"0.#"),1)=".",FALSE,TRUE)</formula>
    </cfRule>
    <cfRule type="expression" dxfId="44" priority="2364">
      <formula>IF(RIGHT(TEXT(W26,"0.#"),1)=".",TRUE,FALSE)</formula>
    </cfRule>
  </conditionalFormatting>
  <conditionalFormatting sqref="P23">
    <cfRule type="expression" dxfId="43" priority="2353">
      <formula>IF(RIGHT(TEXT(P23,"0.#"),1)=".",FALSE,TRUE)</formula>
    </cfRule>
    <cfRule type="expression" dxfId="42" priority="2354">
      <formula>IF(RIGHT(TEXT(P23,"0.#"),1)=".",TRUE,FALSE)</formula>
    </cfRule>
  </conditionalFormatting>
  <conditionalFormatting sqref="P24:P27">
    <cfRule type="expression" dxfId="41" priority="2351">
      <formula>IF(RIGHT(TEXT(P24,"0.#"),1)=".",FALSE,TRUE)</formula>
    </cfRule>
    <cfRule type="expression" dxfId="40" priority="2352">
      <formula>IF(RIGHT(TEXT(P24,"0.#"),1)=".",TRUE,FALSE)</formula>
    </cfRule>
  </conditionalFormatting>
  <conditionalFormatting sqref="AU47">
    <cfRule type="expression" dxfId="39" priority="517">
      <formula>IF(RIGHT(TEXT(AU47,"0.#"),1)=".",FALSE,TRUE)</formula>
    </cfRule>
    <cfRule type="expression" dxfId="38" priority="518">
      <formula>IF(RIGHT(TEXT(AU47,"0.#"),1)=".",TRUE,FALSE)</formula>
    </cfRule>
  </conditionalFormatting>
  <conditionalFormatting sqref="AU48">
    <cfRule type="expression" dxfId="37" priority="515">
      <formula>IF(RIGHT(TEXT(AU48,"0.#"),1)=".",FALSE,TRUE)</formula>
    </cfRule>
    <cfRule type="expression" dxfId="36" priority="516">
      <formula>IF(RIGHT(TEXT(AU48,"0.#"),1)=".",TRUE,FALSE)</formula>
    </cfRule>
  </conditionalFormatting>
  <conditionalFormatting sqref="AU50">
    <cfRule type="expression" dxfId="35" priority="511">
      <formula>IF(RIGHT(TEXT(AU50,"0.#"),1)=".",FALSE,TRUE)</formula>
    </cfRule>
    <cfRule type="expression" dxfId="34" priority="512">
      <formula>IF(RIGHT(TEXT(AU50,"0.#"),1)=".",TRUE,FALSE)</formula>
    </cfRule>
  </conditionalFormatting>
  <conditionalFormatting sqref="AU51">
    <cfRule type="expression" dxfId="33" priority="509">
      <formula>IF(RIGHT(TEXT(AU51,"0.#"),1)=".",FALSE,TRUE)</formula>
    </cfRule>
    <cfRule type="expression" dxfId="32" priority="510">
      <formula>IF(RIGHT(TEXT(AU51,"0.#"),1)=".",TRUE,FALSE)</formula>
    </cfRule>
  </conditionalFormatting>
  <conditionalFormatting sqref="P28:AC28">
    <cfRule type="expression" dxfId="31" priority="61">
      <formula>IF(RIGHT(TEXT(P28,"0.#"),1)=".",FALSE,TRUE)</formula>
    </cfRule>
    <cfRule type="expression" dxfId="30" priority="62">
      <formula>IF(RIGHT(TEXT(P28,"0.#"),1)=".",TRUE,FALSE)</formula>
    </cfRule>
  </conditionalFormatting>
  <conditionalFormatting sqref="W23">
    <cfRule type="expression" dxfId="29" priority="55">
      <formula>IF(RIGHT(TEXT(W23,"0.#"),1)=".",FALSE,TRUE)</formula>
    </cfRule>
    <cfRule type="expression" dxfId="28" priority="56">
      <formula>IF(RIGHT(TEXT(W23,"0.#"),1)=".",TRUE,FALSE)</formula>
    </cfRule>
  </conditionalFormatting>
  <conditionalFormatting sqref="W24:W25">
    <cfRule type="expression" dxfId="27" priority="53">
      <formula>IF(RIGHT(TEXT(W24,"0.#"),1)=".",FALSE,TRUE)</formula>
    </cfRule>
    <cfRule type="expression" dxfId="26" priority="54">
      <formula>IF(RIGHT(TEXT(W24,"0.#"),1)=".",TRUE,FALSE)</formula>
    </cfRule>
  </conditionalFormatting>
  <conditionalFormatting sqref="AE50 AQ50">
    <cfRule type="expression" dxfId="25" priority="37">
      <formula>IF(RIGHT(TEXT(AE50,"0.#"),1)=".",FALSE,TRUE)</formula>
    </cfRule>
    <cfRule type="expression" dxfId="24" priority="38">
      <formula>IF(RIGHT(TEXT(AE50,"0.#"),1)=".",TRUE,FALSE)</formula>
    </cfRule>
  </conditionalFormatting>
  <conditionalFormatting sqref="AI50">
    <cfRule type="expression" dxfId="23" priority="35">
      <formula>IF(RIGHT(TEXT(AI50,"0.#"),1)=".",FALSE,TRUE)</formula>
    </cfRule>
    <cfRule type="expression" dxfId="22" priority="36">
      <formula>IF(RIGHT(TEXT(AI50,"0.#"),1)=".",TRUE,FALSE)</formula>
    </cfRule>
  </conditionalFormatting>
  <conditionalFormatting sqref="AM50">
    <cfRule type="expression" dxfId="21" priority="33">
      <formula>IF(RIGHT(TEXT(AM50,"0.#"),1)=".",FALSE,TRUE)</formula>
    </cfRule>
    <cfRule type="expression" dxfId="20" priority="34">
      <formula>IF(RIGHT(TEXT(AM50,"0.#"),1)=".",TRUE,FALSE)</formula>
    </cfRule>
  </conditionalFormatting>
  <conditionalFormatting sqref="AE51">
    <cfRule type="expression" dxfId="19" priority="31">
      <formula>IF(RIGHT(TEXT(AE51,"0.#"),1)=".",FALSE,TRUE)</formula>
    </cfRule>
    <cfRule type="expression" dxfId="18" priority="32">
      <formula>IF(RIGHT(TEXT(AE51,"0.#"),1)=".",TRUE,FALSE)</formula>
    </cfRule>
  </conditionalFormatting>
  <conditionalFormatting sqref="AI51">
    <cfRule type="expression" dxfId="17" priority="29">
      <formula>IF(RIGHT(TEXT(AI51,"0.#"),1)=".",FALSE,TRUE)</formula>
    </cfRule>
    <cfRule type="expression" dxfId="16" priority="30">
      <formula>IF(RIGHT(TEXT(AI51,"0.#"),1)=".",TRUE,FALSE)</formula>
    </cfRule>
  </conditionalFormatting>
  <conditionalFormatting sqref="AM51">
    <cfRule type="expression" dxfId="15" priority="27">
      <formula>IF(RIGHT(TEXT(AM51,"0.#"),1)=".",FALSE,TRUE)</formula>
    </cfRule>
    <cfRule type="expression" dxfId="14" priority="28">
      <formula>IF(RIGHT(TEXT(AM51,"0.#"),1)=".",TRUE,FALSE)</formula>
    </cfRule>
  </conditionalFormatting>
  <conditionalFormatting sqref="AQ51">
    <cfRule type="expression" dxfId="13" priority="25">
      <formula>IF(RIGHT(TEXT(AQ51,"0.#"),1)=".",FALSE,TRUE)</formula>
    </cfRule>
    <cfRule type="expression" dxfId="12" priority="26">
      <formula>IF(RIGHT(TEXT(AQ51,"0.#"),1)=".",TRUE,FALSE)</formula>
    </cfRule>
  </conditionalFormatting>
  <conditionalFormatting sqref="AE56 AQ56">
    <cfRule type="expression" dxfId="11" priority="11">
      <formula>IF(RIGHT(TEXT(AE56,"0.#"),1)=".",FALSE,TRUE)</formula>
    </cfRule>
    <cfRule type="expression" dxfId="10" priority="12">
      <formula>IF(RIGHT(TEXT(AE56,"0.#"),1)=".",TRUE,FALSE)</formula>
    </cfRule>
  </conditionalFormatting>
  <conditionalFormatting sqref="AI56">
    <cfRule type="expression" dxfId="9" priority="9">
      <formula>IF(RIGHT(TEXT(AI56,"0.#"),1)=".",FALSE,TRUE)</formula>
    </cfRule>
    <cfRule type="expression" dxfId="8" priority="10">
      <formula>IF(RIGHT(TEXT(AI56,"0.#"),1)=".",TRUE,FALSE)</formula>
    </cfRule>
  </conditionalFormatting>
  <conditionalFormatting sqref="AM56">
    <cfRule type="expression" dxfId="7" priority="7">
      <formula>IF(RIGHT(TEXT(AM56,"0.#"),1)=".",FALSE,TRUE)</formula>
    </cfRule>
    <cfRule type="expression" dxfId="6" priority="8">
      <formula>IF(RIGHT(TEXT(AM56,"0.#"),1)=".",TRUE,FALSE)</formula>
    </cfRule>
  </conditionalFormatting>
  <conditionalFormatting sqref="AE57 AM57">
    <cfRule type="expression" dxfId="5" priority="5">
      <formula>IF(RIGHT(TEXT(AE57,"0.#"),1)=".",FALSE,TRUE)</formula>
    </cfRule>
    <cfRule type="expression" dxfId="4" priority="6">
      <formula>IF(RIGHT(TEXT(AE57,"0.#"),1)=".",TRUE,FALSE)</formula>
    </cfRule>
  </conditionalFormatting>
  <conditionalFormatting sqref="AI57">
    <cfRule type="expression" dxfId="3" priority="3">
      <formula>IF(RIGHT(TEXT(AI57,"0.#"),1)=".",FALSE,TRUE)</formula>
    </cfRule>
    <cfRule type="expression" dxfId="2" priority="4">
      <formula>IF(RIGHT(TEXT(AI57,"0.#"),1)=".",TRUE,FALSE)</formula>
    </cfRule>
  </conditionalFormatting>
  <conditionalFormatting sqref="AQ57">
    <cfRule type="expression" dxfId="1" priority="1">
      <formula>IF(RIGHT(TEXT(AQ57,"0.#"),1)=".",FALSE,TRUE)</formula>
    </cfRule>
    <cfRule type="expression" dxfId="0" priority="2">
      <formula>IF(RIGHT(TEXT(AQ57,"0.#"),1)=".",TRUE,FALSE)</formula>
    </cfRule>
  </conditionalFormatting>
  <dataValidations count="12">
    <dataValidation type="custom" imeMode="disabled" allowBlank="1" showInputMessage="1" showErrorMessage="1" sqref="AY23 P13:AX13 AR15:AX15 P14:AQ18 AR18:AX18 P19:AJ19 AQ30:AR30 AU30:AX30 AE31:AX33 AQ42:AR42 AU42:AX42 AE43:AX45 AE47:AX48 AE50:AX51 AE53:AX53 AE56:AX56 P23:AC28">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87:E87">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85:E8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0:M101 X100:Y101 AJ100:AK101 AU100:AV101">
      <formula1>0</formula1>
      <formula2>9999</formula2>
    </dataValidation>
    <dataValidation type="whole" allowBlank="1" showInputMessage="1" showErrorMessage="1" sqref="O100:P101 AA100:AB101 AM100:AN101 AX100:AX10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5" max="49" man="1"/>
    <brk id="74" max="49" man="1"/>
    <brk id="101"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AO101 E100:G101 Q100:S101 AC100:AE101 AO100:AP100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I100:J100 U100:V100 AG100:AH100 AR100:AS100</xm:sqref>
        </x14:dataValidation>
        <x14:dataValidation type="list" allowBlank="1" showInputMessage="1" showErrorMessage="1">
          <x14:formula1>
            <xm:f>入力規則等!$U$7:$U$9</xm:f>
          </x14:formula1>
          <xm:sqref>I101:J101 U101:V101 AG101:AH101 AR101:AS101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75</v>
      </c>
      <c r="B1" s="17" t="s">
        <v>76</v>
      </c>
      <c r="F1" s="18" t="s">
        <v>4</v>
      </c>
      <c r="G1" s="18" t="s">
        <v>65</v>
      </c>
      <c r="K1" s="19" t="s">
        <v>94</v>
      </c>
      <c r="L1" s="17" t="s">
        <v>76</v>
      </c>
      <c r="O1" s="7"/>
      <c r="P1" s="18" t="s">
        <v>5</v>
      </c>
      <c r="Q1" s="18" t="s">
        <v>65</v>
      </c>
      <c r="T1" s="7"/>
      <c r="U1" s="21" t="s">
        <v>160</v>
      </c>
      <c r="W1" s="21" t="s">
        <v>159</v>
      </c>
      <c r="Y1" s="21" t="s">
        <v>73</v>
      </c>
      <c r="Z1" s="21" t="s">
        <v>384</v>
      </c>
      <c r="AA1" s="21" t="s">
        <v>74</v>
      </c>
      <c r="AB1" s="21" t="s">
        <v>385</v>
      </c>
      <c r="AC1" s="21" t="s">
        <v>26</v>
      </c>
      <c r="AD1" s="20"/>
      <c r="AE1" s="21" t="s">
        <v>38</v>
      </c>
      <c r="AF1" s="22"/>
      <c r="AG1" s="33" t="s">
        <v>172</v>
      </c>
      <c r="AI1" s="33" t="s">
        <v>174</v>
      </c>
      <c r="AK1" s="33" t="s">
        <v>178</v>
      </c>
      <c r="AM1" s="38"/>
      <c r="AN1" s="38"/>
      <c r="AP1" s="20" t="s">
        <v>213</v>
      </c>
    </row>
    <row r="2" spans="1:42" ht="13.5" customHeight="1" x14ac:dyDescent="0.15">
      <c r="A2" s="8" t="s">
        <v>77</v>
      </c>
      <c r="B2" s="9"/>
      <c r="C2" s="7" t="str">
        <f>IF(B2="","",A2)</f>
        <v/>
      </c>
      <c r="D2" s="7" t="str">
        <f>IF(C2="","",IF(D1&lt;&gt;"",CONCATENATE(D1,"、",C2),C2))</f>
        <v/>
      </c>
      <c r="F2" s="6" t="s">
        <v>64</v>
      </c>
      <c r="G2" s="11" t="s">
        <v>557</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5">
        <v>20</v>
      </c>
      <c r="W2" s="24" t="s">
        <v>165</v>
      </c>
      <c r="Y2" s="24" t="s">
        <v>60</v>
      </c>
      <c r="Z2" s="24" t="s">
        <v>60</v>
      </c>
      <c r="AA2" s="48" t="s">
        <v>251</v>
      </c>
      <c r="AB2" s="48" t="s">
        <v>479</v>
      </c>
      <c r="AC2" s="49" t="s">
        <v>127</v>
      </c>
      <c r="AD2" s="20"/>
      <c r="AE2" s="26" t="s">
        <v>161</v>
      </c>
      <c r="AF2" s="22"/>
      <c r="AG2" s="34" t="s">
        <v>219</v>
      </c>
      <c r="AI2" s="33" t="s">
        <v>248</v>
      </c>
      <c r="AK2" s="33" t="s">
        <v>179</v>
      </c>
      <c r="AM2" s="38"/>
      <c r="AN2" s="38"/>
      <c r="AP2" s="34" t="s">
        <v>219</v>
      </c>
    </row>
    <row r="3" spans="1:42" ht="13.5" customHeight="1" x14ac:dyDescent="0.15">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557</v>
      </c>
      <c r="R3" s="7" t="str">
        <f t="shared" ref="R3:R8" si="3">IF(Q3="","",P3)</f>
        <v>委託・請負</v>
      </c>
      <c r="S3" s="7" t="str">
        <f t="shared" ref="S3:S8" si="4">IF(R3="",S2,IF(S2&lt;&gt;"",CONCATENATE(S2,"、",R3),R3))</f>
        <v>委託・請負</v>
      </c>
      <c r="T3" s="7"/>
      <c r="U3" s="24" t="s">
        <v>510</v>
      </c>
      <c r="W3" s="24" t="s">
        <v>140</v>
      </c>
      <c r="Y3" s="24" t="s">
        <v>61</v>
      </c>
      <c r="Z3" s="24" t="s">
        <v>386</v>
      </c>
      <c r="AA3" s="48" t="s">
        <v>351</v>
      </c>
      <c r="AB3" s="48" t="s">
        <v>480</v>
      </c>
      <c r="AC3" s="49" t="s">
        <v>128</v>
      </c>
      <c r="AD3" s="20"/>
      <c r="AE3" s="26" t="s">
        <v>162</v>
      </c>
      <c r="AF3" s="22"/>
      <c r="AG3" s="34" t="s">
        <v>220</v>
      </c>
      <c r="AI3" s="33" t="s">
        <v>173</v>
      </c>
      <c r="AK3" s="33" t="str">
        <f>CHAR(CODE(AK2)+1)</f>
        <v>B</v>
      </c>
      <c r="AM3" s="38"/>
      <c r="AN3" s="38"/>
      <c r="AP3" s="34" t="s">
        <v>220</v>
      </c>
    </row>
    <row r="4" spans="1:42" ht="13.5" customHeight="1" x14ac:dyDescent="0.15">
      <c r="A4" s="8" t="s">
        <v>79</v>
      </c>
      <c r="B4" s="9" t="s">
        <v>557</v>
      </c>
      <c r="C4" s="7" t="str">
        <f t="shared" si="0"/>
        <v>沖縄振興</v>
      </c>
      <c r="D4" s="7" t="str">
        <f>IF(C4="",D3,IF(D3&lt;&gt;"",CONCATENATE(D3,"、",C4),C4))</f>
        <v>沖縄振興</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t="s">
        <v>557</v>
      </c>
      <c r="R4" s="7" t="str">
        <f t="shared" si="3"/>
        <v>補助</v>
      </c>
      <c r="S4" s="7" t="str">
        <f t="shared" si="4"/>
        <v>委託・請負、補助</v>
      </c>
      <c r="T4" s="7"/>
      <c r="U4" s="24" t="s">
        <v>511</v>
      </c>
      <c r="W4" s="24" t="s">
        <v>141</v>
      </c>
      <c r="Y4" s="24" t="s">
        <v>258</v>
      </c>
      <c r="Z4" s="24" t="s">
        <v>387</v>
      </c>
      <c r="AA4" s="48" t="s">
        <v>352</v>
      </c>
      <c r="AB4" s="48" t="s">
        <v>481</v>
      </c>
      <c r="AC4" s="48" t="s">
        <v>129</v>
      </c>
      <c r="AD4" s="20"/>
      <c r="AE4" s="26" t="s">
        <v>163</v>
      </c>
      <c r="AF4" s="22"/>
      <c r="AG4" s="34" t="s">
        <v>221</v>
      </c>
      <c r="AI4" s="33" t="s">
        <v>175</v>
      </c>
      <c r="AK4" s="33" t="str">
        <f t="shared" ref="AK4:AK49" si="7">CHAR(CODE(AK3)+1)</f>
        <v>C</v>
      </c>
      <c r="AM4" s="38"/>
      <c r="AN4" s="38"/>
      <c r="AP4" s="34" t="s">
        <v>221</v>
      </c>
    </row>
    <row r="5" spans="1:42" ht="13.5" customHeight="1" x14ac:dyDescent="0.15">
      <c r="A5" s="8" t="s">
        <v>80</v>
      </c>
      <c r="B5" s="9"/>
      <c r="C5" s="7" t="str">
        <f t="shared" si="0"/>
        <v/>
      </c>
      <c r="D5" s="7" t="str">
        <f>IF(C5="",D4,IF(D4&lt;&gt;"",CONCATENATE(D4,"、",C5),C5))</f>
        <v>沖縄振興</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委託・請負、補助</v>
      </c>
      <c r="T5" s="7"/>
      <c r="W5" s="24" t="s">
        <v>535</v>
      </c>
      <c r="Y5" s="24" t="s">
        <v>259</v>
      </c>
      <c r="Z5" s="24" t="s">
        <v>388</v>
      </c>
      <c r="AA5" s="48" t="s">
        <v>353</v>
      </c>
      <c r="AB5" s="48" t="s">
        <v>482</v>
      </c>
      <c r="AC5" s="48" t="s">
        <v>164</v>
      </c>
      <c r="AD5" s="23"/>
      <c r="AE5" s="26" t="s">
        <v>231</v>
      </c>
      <c r="AF5" s="22"/>
      <c r="AG5" s="34" t="s">
        <v>222</v>
      </c>
      <c r="AI5" s="33" t="s">
        <v>255</v>
      </c>
      <c r="AK5" s="33" t="str">
        <f t="shared" si="7"/>
        <v>D</v>
      </c>
      <c r="AP5" s="34" t="s">
        <v>222</v>
      </c>
    </row>
    <row r="6" spans="1:42" ht="13.5" customHeight="1" x14ac:dyDescent="0.15">
      <c r="A6" s="8" t="s">
        <v>81</v>
      </c>
      <c r="B6" s="9"/>
      <c r="C6" s="7" t="str">
        <f t="shared" si="0"/>
        <v/>
      </c>
      <c r="D6" s="7" t="str">
        <f t="shared" ref="D6:D21" si="8">IF(C6="",D5,IF(D5&lt;&gt;"",CONCATENATE(D5,"、",C6),C6))</f>
        <v>沖縄振興</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委託・請負、補助</v>
      </c>
      <c r="T6" s="7"/>
      <c r="U6" s="24" t="s">
        <v>232</v>
      </c>
      <c r="W6" s="24" t="s">
        <v>142</v>
      </c>
      <c r="Y6" s="24" t="s">
        <v>260</v>
      </c>
      <c r="Z6" s="24" t="s">
        <v>389</v>
      </c>
      <c r="AA6" s="48" t="s">
        <v>354</v>
      </c>
      <c r="AB6" s="48" t="s">
        <v>483</v>
      </c>
      <c r="AC6" s="48" t="s">
        <v>130</v>
      </c>
      <c r="AD6" s="23"/>
      <c r="AE6" s="26" t="s">
        <v>229</v>
      </c>
      <c r="AF6" s="22"/>
      <c r="AG6" s="34" t="s">
        <v>223</v>
      </c>
      <c r="AI6" s="33" t="s">
        <v>256</v>
      </c>
      <c r="AK6" s="33" t="str">
        <f>CHAR(CODE(AK5)+1)</f>
        <v>E</v>
      </c>
      <c r="AP6" s="34" t="s">
        <v>223</v>
      </c>
    </row>
    <row r="7" spans="1:42" ht="13.5" customHeight="1" x14ac:dyDescent="0.15">
      <c r="A7" s="8" t="s">
        <v>82</v>
      </c>
      <c r="B7" s="9"/>
      <c r="C7" s="7" t="str">
        <f t="shared" si="0"/>
        <v/>
      </c>
      <c r="D7" s="7" t="str">
        <f t="shared" si="8"/>
        <v>沖縄振興</v>
      </c>
      <c r="F7" s="12" t="s">
        <v>183</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委託・請負、補助</v>
      </c>
      <c r="T7" s="7"/>
      <c r="U7" s="24"/>
      <c r="W7" s="24" t="s">
        <v>143</v>
      </c>
      <c r="Y7" s="24" t="s">
        <v>261</v>
      </c>
      <c r="Z7" s="24" t="s">
        <v>390</v>
      </c>
      <c r="AA7" s="48" t="s">
        <v>355</v>
      </c>
      <c r="AB7" s="48" t="s">
        <v>484</v>
      </c>
      <c r="AC7" s="23"/>
      <c r="AD7" s="23"/>
      <c r="AE7" s="24" t="s">
        <v>130</v>
      </c>
      <c r="AF7" s="22"/>
      <c r="AG7" s="34" t="s">
        <v>224</v>
      </c>
      <c r="AH7" s="41"/>
      <c r="AI7" s="34" t="s">
        <v>244</v>
      </c>
      <c r="AK7" s="33" t="str">
        <f>CHAR(CODE(AK6)+1)</f>
        <v>F</v>
      </c>
      <c r="AP7" s="34" t="s">
        <v>224</v>
      </c>
    </row>
    <row r="8" spans="1:42" ht="13.5" customHeight="1" x14ac:dyDescent="0.15">
      <c r="A8" s="8" t="s">
        <v>83</v>
      </c>
      <c r="B8" s="9"/>
      <c r="C8" s="7" t="str">
        <f t="shared" si="0"/>
        <v/>
      </c>
      <c r="D8" s="7" t="str">
        <f t="shared" si="8"/>
        <v>沖縄振興</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委託・請負、補助</v>
      </c>
      <c r="T8" s="7"/>
      <c r="U8" s="24" t="s">
        <v>253</v>
      </c>
      <c r="W8" s="24" t="s">
        <v>144</v>
      </c>
      <c r="Y8" s="24" t="s">
        <v>262</v>
      </c>
      <c r="Z8" s="24" t="s">
        <v>391</v>
      </c>
      <c r="AA8" s="48" t="s">
        <v>356</v>
      </c>
      <c r="AB8" s="48" t="s">
        <v>485</v>
      </c>
      <c r="AC8" s="23"/>
      <c r="AD8" s="23"/>
      <c r="AE8" s="23"/>
      <c r="AF8" s="22"/>
      <c r="AG8" s="34" t="s">
        <v>225</v>
      </c>
      <c r="AI8" s="33" t="s">
        <v>245</v>
      </c>
      <c r="AK8" s="33" t="str">
        <f t="shared" si="7"/>
        <v>G</v>
      </c>
      <c r="AP8" s="34" t="s">
        <v>225</v>
      </c>
    </row>
    <row r="9" spans="1:42" ht="13.5" customHeight="1" x14ac:dyDescent="0.15">
      <c r="A9" s="8" t="s">
        <v>84</v>
      </c>
      <c r="B9" s="9"/>
      <c r="C9" s="7" t="str">
        <f t="shared" si="0"/>
        <v/>
      </c>
      <c r="D9" s="7" t="str">
        <f t="shared" si="8"/>
        <v>沖縄振興</v>
      </c>
      <c r="F9" s="12" t="s">
        <v>184</v>
      </c>
      <c r="G9" s="11"/>
      <c r="H9" s="7" t="str">
        <f t="shared" si="1"/>
        <v/>
      </c>
      <c r="I9" s="7" t="str">
        <f t="shared" si="5"/>
        <v>一般会計</v>
      </c>
      <c r="K9" s="8" t="s">
        <v>102</v>
      </c>
      <c r="L9" s="9"/>
      <c r="M9" s="7" t="str">
        <f t="shared" si="2"/>
        <v/>
      </c>
      <c r="N9" s="7" t="str">
        <f t="shared" si="6"/>
        <v/>
      </c>
      <c r="O9" s="7"/>
      <c r="P9" s="7"/>
      <c r="Q9" s="13"/>
      <c r="T9" s="7"/>
      <c r="U9" s="24" t="s">
        <v>254</v>
      </c>
      <c r="W9" s="24" t="s">
        <v>145</v>
      </c>
      <c r="Y9" s="24" t="s">
        <v>263</v>
      </c>
      <c r="Z9" s="24" t="s">
        <v>392</v>
      </c>
      <c r="AA9" s="48" t="s">
        <v>357</v>
      </c>
      <c r="AB9" s="48" t="s">
        <v>486</v>
      </c>
      <c r="AC9" s="23"/>
      <c r="AD9" s="23"/>
      <c r="AE9" s="23"/>
      <c r="AF9" s="22"/>
      <c r="AG9" s="34" t="s">
        <v>226</v>
      </c>
      <c r="AI9" s="37"/>
      <c r="AK9" s="33" t="str">
        <f t="shared" si="7"/>
        <v>H</v>
      </c>
      <c r="AP9" s="34" t="s">
        <v>226</v>
      </c>
    </row>
    <row r="10" spans="1:42" ht="13.5" customHeight="1" x14ac:dyDescent="0.15">
      <c r="A10" s="8" t="s">
        <v>201</v>
      </c>
      <c r="B10" s="9"/>
      <c r="C10" s="7" t="str">
        <f t="shared" si="0"/>
        <v/>
      </c>
      <c r="D10" s="7" t="str">
        <f t="shared" si="8"/>
        <v>沖縄振興</v>
      </c>
      <c r="F10" s="12" t="s">
        <v>109</v>
      </c>
      <c r="G10" s="11"/>
      <c r="H10" s="7" t="str">
        <f t="shared" si="1"/>
        <v/>
      </c>
      <c r="I10" s="7" t="str">
        <f t="shared" si="5"/>
        <v>一般会計</v>
      </c>
      <c r="K10" s="8" t="s">
        <v>202</v>
      </c>
      <c r="L10" s="9"/>
      <c r="M10" s="7" t="str">
        <f t="shared" si="2"/>
        <v/>
      </c>
      <c r="N10" s="7" t="str">
        <f t="shared" si="6"/>
        <v/>
      </c>
      <c r="O10" s="7"/>
      <c r="P10" s="7" t="str">
        <f>S8</f>
        <v>委託・請負、補助</v>
      </c>
      <c r="Q10" s="13"/>
      <c r="T10" s="7"/>
      <c r="W10" s="24" t="s">
        <v>146</v>
      </c>
      <c r="Y10" s="24" t="s">
        <v>264</v>
      </c>
      <c r="Z10" s="24" t="s">
        <v>393</v>
      </c>
      <c r="AA10" s="48" t="s">
        <v>358</v>
      </c>
      <c r="AB10" s="48" t="s">
        <v>487</v>
      </c>
      <c r="AC10" s="23"/>
      <c r="AD10" s="23"/>
      <c r="AE10" s="23"/>
      <c r="AF10" s="22"/>
      <c r="AG10" s="34" t="s">
        <v>215</v>
      </c>
      <c r="AK10" s="33" t="str">
        <f t="shared" si="7"/>
        <v>I</v>
      </c>
      <c r="AP10" s="33" t="s">
        <v>214</v>
      </c>
    </row>
    <row r="11" spans="1:42" ht="13.5" customHeight="1" x14ac:dyDescent="0.15">
      <c r="A11" s="8" t="s">
        <v>85</v>
      </c>
      <c r="B11" s="9"/>
      <c r="C11" s="7" t="str">
        <f t="shared" si="0"/>
        <v/>
      </c>
      <c r="D11" s="7" t="str">
        <f t="shared" si="8"/>
        <v>沖縄振興</v>
      </c>
      <c r="F11" s="12" t="s">
        <v>110</v>
      </c>
      <c r="G11" s="11"/>
      <c r="H11" s="7" t="str">
        <f t="shared" si="1"/>
        <v/>
      </c>
      <c r="I11" s="7" t="str">
        <f t="shared" si="5"/>
        <v>一般会計</v>
      </c>
      <c r="K11" s="8" t="s">
        <v>103</v>
      </c>
      <c r="L11" s="9" t="s">
        <v>557</v>
      </c>
      <c r="M11" s="7" t="str">
        <f t="shared" si="2"/>
        <v>その他の事項経費</v>
      </c>
      <c r="N11" s="7" t="str">
        <f t="shared" si="6"/>
        <v>その他の事項経費</v>
      </c>
      <c r="O11" s="7"/>
      <c r="P11" s="7"/>
      <c r="Q11" s="13"/>
      <c r="T11" s="7"/>
      <c r="W11" s="24" t="s">
        <v>147</v>
      </c>
      <c r="Y11" s="24" t="s">
        <v>265</v>
      </c>
      <c r="Z11" s="24" t="s">
        <v>394</v>
      </c>
      <c r="AA11" s="48" t="s">
        <v>359</v>
      </c>
      <c r="AB11" s="48" t="s">
        <v>488</v>
      </c>
      <c r="AC11" s="23"/>
      <c r="AD11" s="23"/>
      <c r="AE11" s="23"/>
      <c r="AF11" s="22"/>
      <c r="AG11" s="33" t="s">
        <v>218</v>
      </c>
      <c r="AK11" s="33" t="str">
        <f t="shared" si="7"/>
        <v>J</v>
      </c>
    </row>
    <row r="12" spans="1:42" ht="13.5" customHeight="1" x14ac:dyDescent="0.15">
      <c r="A12" s="8" t="s">
        <v>86</v>
      </c>
      <c r="B12" s="9"/>
      <c r="C12" s="7" t="str">
        <f t="shared" ref="C12:C24" si="9">IF(B12="","",A12)</f>
        <v/>
      </c>
      <c r="D12" s="7" t="str">
        <f t="shared" si="8"/>
        <v>沖縄振興</v>
      </c>
      <c r="F12" s="12" t="s">
        <v>111</v>
      </c>
      <c r="G12" s="11"/>
      <c r="H12" s="7" t="str">
        <f t="shared" si="1"/>
        <v/>
      </c>
      <c r="I12" s="7" t="str">
        <f t="shared" si="5"/>
        <v>一般会計</v>
      </c>
      <c r="K12" s="7"/>
      <c r="L12" s="7"/>
      <c r="O12" s="7"/>
      <c r="P12" s="7"/>
      <c r="Q12" s="13"/>
      <c r="T12" s="7"/>
      <c r="U12" s="21" t="s">
        <v>512</v>
      </c>
      <c r="W12" s="24" t="s">
        <v>148</v>
      </c>
      <c r="Y12" s="24" t="s">
        <v>266</v>
      </c>
      <c r="Z12" s="24" t="s">
        <v>395</v>
      </c>
      <c r="AA12" s="48" t="s">
        <v>360</v>
      </c>
      <c r="AB12" s="48" t="s">
        <v>489</v>
      </c>
      <c r="AC12" s="23"/>
      <c r="AD12" s="23"/>
      <c r="AE12" s="23"/>
      <c r="AF12" s="22"/>
      <c r="AG12" s="33" t="s">
        <v>216</v>
      </c>
      <c r="AK12" s="33" t="str">
        <f t="shared" si="7"/>
        <v>K</v>
      </c>
    </row>
    <row r="13" spans="1:42" ht="13.5" customHeight="1" x14ac:dyDescent="0.15">
      <c r="A13" s="8" t="s">
        <v>87</v>
      </c>
      <c r="B13" s="9"/>
      <c r="C13" s="7" t="str">
        <f t="shared" si="9"/>
        <v/>
      </c>
      <c r="D13" s="7" t="str">
        <f t="shared" si="8"/>
        <v>沖縄振興</v>
      </c>
      <c r="F13" s="12" t="s">
        <v>112</v>
      </c>
      <c r="G13" s="11"/>
      <c r="H13" s="7" t="str">
        <f t="shared" si="1"/>
        <v/>
      </c>
      <c r="I13" s="7" t="str">
        <f t="shared" si="5"/>
        <v>一般会計</v>
      </c>
      <c r="K13" s="7" t="str">
        <f>N11</f>
        <v>その他の事項経費</v>
      </c>
      <c r="L13" s="7"/>
      <c r="O13" s="7"/>
      <c r="P13" s="7"/>
      <c r="Q13" s="13"/>
      <c r="T13" s="7"/>
      <c r="U13" s="24" t="s">
        <v>165</v>
      </c>
      <c r="W13" s="24" t="s">
        <v>149</v>
      </c>
      <c r="Y13" s="24" t="s">
        <v>267</v>
      </c>
      <c r="Z13" s="24" t="s">
        <v>396</v>
      </c>
      <c r="AA13" s="48" t="s">
        <v>361</v>
      </c>
      <c r="AB13" s="48" t="s">
        <v>490</v>
      </c>
      <c r="AC13" s="23"/>
      <c r="AD13" s="23"/>
      <c r="AE13" s="23"/>
      <c r="AF13" s="22"/>
      <c r="AG13" s="33" t="s">
        <v>217</v>
      </c>
      <c r="AK13" s="33" t="str">
        <f t="shared" si="7"/>
        <v>L</v>
      </c>
    </row>
    <row r="14" spans="1:42" ht="13.5" customHeight="1" x14ac:dyDescent="0.15">
      <c r="A14" s="8" t="s">
        <v>88</v>
      </c>
      <c r="B14" s="9"/>
      <c r="C14" s="7" t="str">
        <f t="shared" si="9"/>
        <v/>
      </c>
      <c r="D14" s="7" t="str">
        <f t="shared" si="8"/>
        <v>沖縄振興</v>
      </c>
      <c r="F14" s="12" t="s">
        <v>113</v>
      </c>
      <c r="G14" s="11"/>
      <c r="H14" s="7" t="str">
        <f t="shared" si="1"/>
        <v/>
      </c>
      <c r="I14" s="7" t="str">
        <f t="shared" si="5"/>
        <v>一般会計</v>
      </c>
      <c r="K14" s="7"/>
      <c r="L14" s="7"/>
      <c r="O14" s="7"/>
      <c r="P14" s="7"/>
      <c r="Q14" s="13"/>
      <c r="T14" s="7"/>
      <c r="U14" s="24" t="s">
        <v>513</v>
      </c>
      <c r="W14" s="24" t="s">
        <v>150</v>
      </c>
      <c r="Y14" s="24" t="s">
        <v>268</v>
      </c>
      <c r="Z14" s="24" t="s">
        <v>397</v>
      </c>
      <c r="AA14" s="48" t="s">
        <v>362</v>
      </c>
      <c r="AB14" s="48" t="s">
        <v>491</v>
      </c>
      <c r="AC14" s="23"/>
      <c r="AD14" s="23"/>
      <c r="AE14" s="23"/>
      <c r="AF14" s="22"/>
      <c r="AG14" s="37"/>
      <c r="AK14" s="33" t="str">
        <f t="shared" si="7"/>
        <v>M</v>
      </c>
    </row>
    <row r="15" spans="1:42" ht="13.5" customHeight="1" x14ac:dyDescent="0.15">
      <c r="A15" s="8" t="s">
        <v>89</v>
      </c>
      <c r="B15" s="9"/>
      <c r="C15" s="7" t="str">
        <f t="shared" si="9"/>
        <v/>
      </c>
      <c r="D15" s="7" t="str">
        <f t="shared" si="8"/>
        <v>沖縄振興</v>
      </c>
      <c r="F15" s="12" t="s">
        <v>114</v>
      </c>
      <c r="G15" s="11"/>
      <c r="H15" s="7" t="str">
        <f t="shared" si="1"/>
        <v/>
      </c>
      <c r="I15" s="7" t="str">
        <f t="shared" si="5"/>
        <v>一般会計</v>
      </c>
      <c r="K15" s="7"/>
      <c r="L15" s="7"/>
      <c r="O15" s="7"/>
      <c r="P15" s="7"/>
      <c r="Q15" s="13"/>
      <c r="T15" s="7"/>
      <c r="U15" s="24" t="s">
        <v>514</v>
      </c>
      <c r="W15" s="24" t="s">
        <v>151</v>
      </c>
      <c r="Y15" s="24" t="s">
        <v>269</v>
      </c>
      <c r="Z15" s="24" t="s">
        <v>398</v>
      </c>
      <c r="AA15" s="48" t="s">
        <v>363</v>
      </c>
      <c r="AB15" s="48" t="s">
        <v>492</v>
      </c>
      <c r="AC15" s="23"/>
      <c r="AD15" s="23"/>
      <c r="AE15" s="23"/>
      <c r="AF15" s="22"/>
      <c r="AG15" s="38"/>
      <c r="AK15" s="33" t="str">
        <f t="shared" si="7"/>
        <v>N</v>
      </c>
    </row>
    <row r="16" spans="1:42" ht="13.5" customHeight="1" x14ac:dyDescent="0.15">
      <c r="A16" s="8" t="s">
        <v>90</v>
      </c>
      <c r="B16" s="9"/>
      <c r="C16" s="7" t="str">
        <f t="shared" si="9"/>
        <v/>
      </c>
      <c r="D16" s="7" t="str">
        <f t="shared" si="8"/>
        <v>沖縄振興</v>
      </c>
      <c r="F16" s="12" t="s">
        <v>115</v>
      </c>
      <c r="G16" s="11"/>
      <c r="H16" s="7" t="str">
        <f t="shared" si="1"/>
        <v/>
      </c>
      <c r="I16" s="7" t="str">
        <f t="shared" si="5"/>
        <v>一般会計</v>
      </c>
      <c r="K16" s="7"/>
      <c r="L16" s="7"/>
      <c r="O16" s="7"/>
      <c r="P16" s="7"/>
      <c r="Q16" s="13"/>
      <c r="T16" s="7"/>
      <c r="U16" s="24" t="s">
        <v>515</v>
      </c>
      <c r="W16" s="24" t="s">
        <v>152</v>
      </c>
      <c r="Y16" s="24" t="s">
        <v>270</v>
      </c>
      <c r="Z16" s="24" t="s">
        <v>399</v>
      </c>
      <c r="AA16" s="48" t="s">
        <v>364</v>
      </c>
      <c r="AB16" s="48" t="s">
        <v>493</v>
      </c>
      <c r="AC16" s="23"/>
      <c r="AD16" s="23"/>
      <c r="AE16" s="23"/>
      <c r="AF16" s="22"/>
      <c r="AG16" s="38"/>
      <c r="AK16" s="33" t="str">
        <f t="shared" si="7"/>
        <v>O</v>
      </c>
    </row>
    <row r="17" spans="1:37" ht="13.5" customHeight="1" x14ac:dyDescent="0.15">
      <c r="A17" s="8" t="s">
        <v>91</v>
      </c>
      <c r="B17" s="9"/>
      <c r="C17" s="7" t="str">
        <f t="shared" si="9"/>
        <v/>
      </c>
      <c r="D17" s="7" t="str">
        <f t="shared" si="8"/>
        <v>沖縄振興</v>
      </c>
      <c r="F17" s="12" t="s">
        <v>116</v>
      </c>
      <c r="G17" s="11"/>
      <c r="H17" s="7" t="str">
        <f t="shared" si="1"/>
        <v/>
      </c>
      <c r="I17" s="7" t="str">
        <f t="shared" si="5"/>
        <v>一般会計</v>
      </c>
      <c r="K17" s="7"/>
      <c r="L17" s="7"/>
      <c r="O17" s="7"/>
      <c r="P17" s="7"/>
      <c r="Q17" s="13"/>
      <c r="T17" s="7"/>
      <c r="U17" s="24" t="s">
        <v>516</v>
      </c>
      <c r="W17" s="24" t="s">
        <v>153</v>
      </c>
      <c r="Y17" s="24" t="s">
        <v>271</v>
      </c>
      <c r="Z17" s="24" t="s">
        <v>400</v>
      </c>
      <c r="AA17" s="48" t="s">
        <v>365</v>
      </c>
      <c r="AB17" s="48" t="s">
        <v>494</v>
      </c>
      <c r="AC17" s="23"/>
      <c r="AD17" s="23"/>
      <c r="AE17" s="23"/>
      <c r="AF17" s="22"/>
      <c r="AG17" s="38"/>
      <c r="AK17" s="33" t="str">
        <f t="shared" si="7"/>
        <v>P</v>
      </c>
    </row>
    <row r="18" spans="1:37" ht="13.5" customHeight="1" x14ac:dyDescent="0.15">
      <c r="A18" s="8" t="s">
        <v>92</v>
      </c>
      <c r="B18" s="9"/>
      <c r="C18" s="7" t="str">
        <f t="shared" si="9"/>
        <v/>
      </c>
      <c r="D18" s="7" t="str">
        <f t="shared" si="8"/>
        <v>沖縄振興</v>
      </c>
      <c r="F18" s="12" t="s">
        <v>117</v>
      </c>
      <c r="G18" s="11"/>
      <c r="H18" s="7" t="str">
        <f t="shared" si="1"/>
        <v/>
      </c>
      <c r="I18" s="7" t="str">
        <f t="shared" si="5"/>
        <v>一般会計</v>
      </c>
      <c r="K18" s="7"/>
      <c r="L18" s="7"/>
      <c r="O18" s="7"/>
      <c r="P18" s="7"/>
      <c r="Q18" s="13"/>
      <c r="T18" s="7"/>
      <c r="U18" s="24" t="s">
        <v>517</v>
      </c>
      <c r="W18" s="24" t="s">
        <v>154</v>
      </c>
      <c r="Y18" s="24" t="s">
        <v>272</v>
      </c>
      <c r="Z18" s="24" t="s">
        <v>401</v>
      </c>
      <c r="AA18" s="48" t="s">
        <v>366</v>
      </c>
      <c r="AB18" s="48" t="s">
        <v>495</v>
      </c>
      <c r="AC18" s="23"/>
      <c r="AD18" s="23"/>
      <c r="AE18" s="23"/>
      <c r="AF18" s="22"/>
      <c r="AK18" s="33" t="str">
        <f t="shared" si="7"/>
        <v>Q</v>
      </c>
    </row>
    <row r="19" spans="1:37" ht="13.5" customHeight="1" x14ac:dyDescent="0.15">
      <c r="A19" s="8" t="s">
        <v>93</v>
      </c>
      <c r="B19" s="9"/>
      <c r="C19" s="7" t="str">
        <f t="shared" si="9"/>
        <v/>
      </c>
      <c r="D19" s="7" t="str">
        <f t="shared" si="8"/>
        <v>沖縄振興</v>
      </c>
      <c r="F19" s="12" t="s">
        <v>118</v>
      </c>
      <c r="G19" s="11"/>
      <c r="H19" s="7" t="str">
        <f t="shared" si="1"/>
        <v/>
      </c>
      <c r="I19" s="7" t="str">
        <f t="shared" si="5"/>
        <v>一般会計</v>
      </c>
      <c r="K19" s="7"/>
      <c r="L19" s="7"/>
      <c r="O19" s="7"/>
      <c r="P19" s="7"/>
      <c r="Q19" s="13"/>
      <c r="T19" s="7"/>
      <c r="U19" s="24" t="s">
        <v>518</v>
      </c>
      <c r="W19" s="24" t="s">
        <v>155</v>
      </c>
      <c r="Y19" s="24" t="s">
        <v>273</v>
      </c>
      <c r="Z19" s="24" t="s">
        <v>402</v>
      </c>
      <c r="AA19" s="48" t="s">
        <v>367</v>
      </c>
      <c r="AB19" s="48" t="s">
        <v>496</v>
      </c>
      <c r="AC19" s="23"/>
      <c r="AD19" s="23"/>
      <c r="AE19" s="23"/>
      <c r="AF19" s="22"/>
      <c r="AK19" s="33" t="str">
        <f t="shared" si="7"/>
        <v>R</v>
      </c>
    </row>
    <row r="20" spans="1:37" ht="13.5" customHeight="1" x14ac:dyDescent="0.15">
      <c r="A20" s="8" t="s">
        <v>194</v>
      </c>
      <c r="B20" s="9"/>
      <c r="C20" s="7" t="str">
        <f t="shared" si="9"/>
        <v/>
      </c>
      <c r="D20" s="7" t="str">
        <f t="shared" si="8"/>
        <v>沖縄振興</v>
      </c>
      <c r="F20" s="12" t="s">
        <v>193</v>
      </c>
      <c r="G20" s="11"/>
      <c r="H20" s="7" t="str">
        <f t="shared" si="1"/>
        <v/>
      </c>
      <c r="I20" s="7" t="str">
        <f t="shared" si="5"/>
        <v>一般会計</v>
      </c>
      <c r="K20" s="7"/>
      <c r="L20" s="7"/>
      <c r="O20" s="7"/>
      <c r="P20" s="7"/>
      <c r="Q20" s="13"/>
      <c r="T20" s="7"/>
      <c r="U20" s="24" t="s">
        <v>519</v>
      </c>
      <c r="W20" s="24" t="s">
        <v>156</v>
      </c>
      <c r="Y20" s="24" t="s">
        <v>274</v>
      </c>
      <c r="Z20" s="24" t="s">
        <v>403</v>
      </c>
      <c r="AA20" s="48" t="s">
        <v>368</v>
      </c>
      <c r="AB20" s="48" t="s">
        <v>497</v>
      </c>
      <c r="AC20" s="23"/>
      <c r="AD20" s="23"/>
      <c r="AE20" s="23"/>
      <c r="AF20" s="22"/>
      <c r="AK20" s="33" t="str">
        <f t="shared" si="7"/>
        <v>S</v>
      </c>
    </row>
    <row r="21" spans="1:37" ht="13.5" customHeight="1" x14ac:dyDescent="0.15">
      <c r="A21" s="8" t="s">
        <v>195</v>
      </c>
      <c r="B21" s="9" t="s">
        <v>557</v>
      </c>
      <c r="C21" s="7" t="str">
        <f t="shared" si="9"/>
        <v>地方創生</v>
      </c>
      <c r="D21" s="7" t="str">
        <f t="shared" si="8"/>
        <v>沖縄振興、地方創生</v>
      </c>
      <c r="F21" s="12" t="s">
        <v>119</v>
      </c>
      <c r="G21" s="11"/>
      <c r="H21" s="7" t="str">
        <f t="shared" si="1"/>
        <v/>
      </c>
      <c r="I21" s="7" t="str">
        <f t="shared" si="5"/>
        <v>一般会計</v>
      </c>
      <c r="K21" s="7"/>
      <c r="L21" s="7"/>
      <c r="O21" s="7"/>
      <c r="P21" s="7"/>
      <c r="Q21" s="13"/>
      <c r="T21" s="7"/>
      <c r="U21" s="24" t="s">
        <v>520</v>
      </c>
      <c r="W21" s="24" t="s">
        <v>157</v>
      </c>
      <c r="Y21" s="24" t="s">
        <v>275</v>
      </c>
      <c r="Z21" s="24" t="s">
        <v>404</v>
      </c>
      <c r="AA21" s="48" t="s">
        <v>369</v>
      </c>
      <c r="AB21" s="48" t="s">
        <v>498</v>
      </c>
      <c r="AC21" s="23"/>
      <c r="AD21" s="23"/>
      <c r="AE21" s="23"/>
      <c r="AF21" s="22"/>
      <c r="AK21" s="33" t="str">
        <f t="shared" si="7"/>
        <v>T</v>
      </c>
    </row>
    <row r="22" spans="1:37" ht="13.5" customHeight="1" x14ac:dyDescent="0.15">
      <c r="A22" s="8" t="s">
        <v>196</v>
      </c>
      <c r="B22" s="9"/>
      <c r="C22" s="7" t="str">
        <f t="shared" si="9"/>
        <v/>
      </c>
      <c r="D22" s="7" t="str">
        <f>IF(C22="",D21,IF(D21&lt;&gt;"",CONCATENATE(D21,"、",C22),C22))</f>
        <v>沖縄振興、地方創生</v>
      </c>
      <c r="F22" s="12" t="s">
        <v>120</v>
      </c>
      <c r="G22" s="11"/>
      <c r="H22" s="7" t="str">
        <f t="shared" si="1"/>
        <v/>
      </c>
      <c r="I22" s="7" t="str">
        <f t="shared" si="5"/>
        <v>一般会計</v>
      </c>
      <c r="K22" s="7"/>
      <c r="L22" s="7"/>
      <c r="O22" s="7"/>
      <c r="P22" s="7"/>
      <c r="Q22" s="13"/>
      <c r="T22" s="7"/>
      <c r="U22" s="24" t="s">
        <v>521</v>
      </c>
      <c r="W22" s="24" t="s">
        <v>158</v>
      </c>
      <c r="Y22" s="24" t="s">
        <v>276</v>
      </c>
      <c r="Z22" s="24" t="s">
        <v>405</v>
      </c>
      <c r="AA22" s="48" t="s">
        <v>370</v>
      </c>
      <c r="AB22" s="48" t="s">
        <v>499</v>
      </c>
      <c r="AC22" s="23"/>
      <c r="AD22" s="23"/>
      <c r="AE22" s="23"/>
      <c r="AF22" s="22"/>
      <c r="AK22" s="33" t="str">
        <f t="shared" si="7"/>
        <v>U</v>
      </c>
    </row>
    <row r="23" spans="1:37" ht="13.5" customHeight="1" x14ac:dyDescent="0.15">
      <c r="A23" s="8" t="s">
        <v>197</v>
      </c>
      <c r="B23" s="9"/>
      <c r="C23" s="7" t="str">
        <f t="shared" si="9"/>
        <v/>
      </c>
      <c r="D23" s="7" t="str">
        <f>IF(C23="",D22,IF(D22&lt;&gt;"",CONCATENATE(D22,"、",C23),C23))</f>
        <v>沖縄振興、地方創生</v>
      </c>
      <c r="F23" s="12" t="s">
        <v>121</v>
      </c>
      <c r="G23" s="11"/>
      <c r="H23" s="7" t="str">
        <f t="shared" si="1"/>
        <v/>
      </c>
      <c r="I23" s="7" t="str">
        <f t="shared" si="5"/>
        <v>一般会計</v>
      </c>
      <c r="K23" s="7"/>
      <c r="L23" s="7"/>
      <c r="O23" s="7"/>
      <c r="P23" s="7"/>
      <c r="Q23" s="13"/>
      <c r="T23" s="7"/>
      <c r="U23" s="24" t="s">
        <v>522</v>
      </c>
      <c r="W23" s="24" t="s">
        <v>538</v>
      </c>
      <c r="Y23" s="24" t="s">
        <v>277</v>
      </c>
      <c r="Z23" s="24" t="s">
        <v>406</v>
      </c>
      <c r="AA23" s="48" t="s">
        <v>371</v>
      </c>
      <c r="AB23" s="48" t="s">
        <v>500</v>
      </c>
      <c r="AC23" s="23"/>
      <c r="AD23" s="23"/>
      <c r="AE23" s="23"/>
      <c r="AF23" s="22"/>
      <c r="AK23" s="33" t="str">
        <f t="shared" si="7"/>
        <v>V</v>
      </c>
    </row>
    <row r="24" spans="1:37" ht="13.5" customHeight="1" x14ac:dyDescent="0.15">
      <c r="A24" s="44" t="s">
        <v>246</v>
      </c>
      <c r="B24" s="9"/>
      <c r="C24" s="7" t="str">
        <f t="shared" si="9"/>
        <v/>
      </c>
      <c r="D24" s="7" t="str">
        <f>IF(C24="",D23,IF(D23&lt;&gt;"",CONCATENATE(D23,"、",C24),C24))</f>
        <v>沖縄振興、地方創生</v>
      </c>
      <c r="F24" s="12" t="s">
        <v>249</v>
      </c>
      <c r="G24" s="11"/>
      <c r="H24" s="7" t="str">
        <f t="shared" si="1"/>
        <v/>
      </c>
      <c r="I24" s="7" t="str">
        <f t="shared" si="5"/>
        <v>一般会計</v>
      </c>
      <c r="K24" s="7"/>
      <c r="L24" s="7"/>
      <c r="O24" s="7"/>
      <c r="P24" s="7"/>
      <c r="Q24" s="13"/>
      <c r="T24" s="7"/>
      <c r="U24" s="24" t="s">
        <v>523</v>
      </c>
      <c r="Y24" s="24" t="s">
        <v>278</v>
      </c>
      <c r="Z24" s="24" t="s">
        <v>407</v>
      </c>
      <c r="AA24" s="48" t="s">
        <v>372</v>
      </c>
      <c r="AB24" s="48" t="s">
        <v>501</v>
      </c>
      <c r="AC24" s="23"/>
      <c r="AD24" s="23"/>
      <c r="AE24" s="23"/>
      <c r="AF24" s="22"/>
      <c r="AK24" s="33" t="str">
        <f>CHAR(CODE(AK23)+1)</f>
        <v>W</v>
      </c>
    </row>
    <row r="25" spans="1:37" ht="13.5" customHeight="1" x14ac:dyDescent="0.15">
      <c r="A25" s="46"/>
      <c r="B25" s="45"/>
      <c r="F25" s="12" t="s">
        <v>122</v>
      </c>
      <c r="G25" s="11"/>
      <c r="H25" s="7" t="str">
        <f t="shared" si="1"/>
        <v/>
      </c>
      <c r="I25" s="7" t="str">
        <f t="shared" si="5"/>
        <v>一般会計</v>
      </c>
      <c r="K25" s="7"/>
      <c r="L25" s="7"/>
      <c r="O25" s="7"/>
      <c r="P25" s="7"/>
      <c r="Q25" s="13"/>
      <c r="T25" s="7"/>
      <c r="U25" s="24" t="s">
        <v>524</v>
      </c>
      <c r="Y25" s="24" t="s">
        <v>279</v>
      </c>
      <c r="Z25" s="24" t="s">
        <v>408</v>
      </c>
      <c r="AA25" s="48" t="s">
        <v>373</v>
      </c>
      <c r="AB25" s="48" t="s">
        <v>502</v>
      </c>
      <c r="AC25" s="23"/>
      <c r="AD25" s="23"/>
      <c r="AE25" s="23"/>
      <c r="AF25" s="22"/>
      <c r="AK25" s="33" t="str">
        <f t="shared" si="7"/>
        <v>X</v>
      </c>
    </row>
    <row r="26" spans="1:37" ht="13.5" customHeight="1" x14ac:dyDescent="0.15">
      <c r="A26" s="43"/>
      <c r="B26" s="42"/>
      <c r="F26" s="12" t="s">
        <v>123</v>
      </c>
      <c r="G26" s="11"/>
      <c r="H26" s="7" t="str">
        <f t="shared" si="1"/>
        <v/>
      </c>
      <c r="I26" s="7" t="str">
        <f t="shared" si="5"/>
        <v>一般会計</v>
      </c>
      <c r="K26" s="7"/>
      <c r="L26" s="7"/>
      <c r="O26" s="7"/>
      <c r="P26" s="7"/>
      <c r="Q26" s="13"/>
      <c r="T26" s="7"/>
      <c r="U26" s="24" t="s">
        <v>525</v>
      </c>
      <c r="Y26" s="24" t="s">
        <v>280</v>
      </c>
      <c r="Z26" s="24" t="s">
        <v>409</v>
      </c>
      <c r="AA26" s="48" t="s">
        <v>374</v>
      </c>
      <c r="AB26" s="48" t="s">
        <v>503</v>
      </c>
      <c r="AC26" s="23"/>
      <c r="AD26" s="23"/>
      <c r="AE26" s="23"/>
      <c r="AF26" s="22"/>
      <c r="AK26" s="33" t="str">
        <f t="shared" si="7"/>
        <v>Y</v>
      </c>
    </row>
    <row r="27" spans="1:37" ht="13.5" customHeight="1" x14ac:dyDescent="0.15">
      <c r="A27" s="7" t="str">
        <f>IF(D24="", "-", D24)</f>
        <v>沖縄振興、地方創生</v>
      </c>
      <c r="B27" s="7"/>
      <c r="F27" s="12" t="s">
        <v>124</v>
      </c>
      <c r="G27" s="11"/>
      <c r="H27" s="7" t="str">
        <f t="shared" si="1"/>
        <v/>
      </c>
      <c r="I27" s="7" t="str">
        <f t="shared" si="5"/>
        <v>一般会計</v>
      </c>
      <c r="K27" s="7"/>
      <c r="L27" s="7"/>
      <c r="O27" s="7"/>
      <c r="P27" s="7"/>
      <c r="Q27" s="13"/>
      <c r="T27" s="7"/>
      <c r="U27" s="24" t="s">
        <v>526</v>
      </c>
      <c r="Y27" s="24" t="s">
        <v>281</v>
      </c>
      <c r="Z27" s="24" t="s">
        <v>410</v>
      </c>
      <c r="AA27" s="48" t="s">
        <v>375</v>
      </c>
      <c r="AB27" s="48" t="s">
        <v>504</v>
      </c>
      <c r="AC27" s="23"/>
      <c r="AD27" s="23"/>
      <c r="AE27" s="23"/>
      <c r="AF27" s="22"/>
      <c r="AK27" s="33" t="str">
        <f>CHAR(CODE(AK26)+1)</f>
        <v>Z</v>
      </c>
    </row>
    <row r="28" spans="1:37" ht="13.5" customHeight="1" x14ac:dyDescent="0.15">
      <c r="B28" s="7"/>
      <c r="F28" s="12" t="s">
        <v>125</v>
      </c>
      <c r="G28" s="11"/>
      <c r="H28" s="7" t="str">
        <f t="shared" si="1"/>
        <v/>
      </c>
      <c r="I28" s="7" t="str">
        <f t="shared" si="5"/>
        <v>一般会計</v>
      </c>
      <c r="K28" s="7"/>
      <c r="L28" s="7"/>
      <c r="O28" s="7"/>
      <c r="P28" s="7"/>
      <c r="Q28" s="13"/>
      <c r="T28" s="7"/>
      <c r="U28" s="24" t="s">
        <v>527</v>
      </c>
      <c r="Y28" s="24" t="s">
        <v>282</v>
      </c>
      <c r="Z28" s="24" t="s">
        <v>411</v>
      </c>
      <c r="AA28" s="48" t="s">
        <v>376</v>
      </c>
      <c r="AB28" s="48" t="s">
        <v>505</v>
      </c>
      <c r="AC28" s="23"/>
      <c r="AD28" s="23"/>
      <c r="AE28" s="23"/>
      <c r="AF28" s="22"/>
      <c r="AK28" s="33" t="s">
        <v>180</v>
      </c>
    </row>
    <row r="29" spans="1:37" ht="13.5" customHeight="1" x14ac:dyDescent="0.15">
      <c r="A29" s="7"/>
      <c r="B29" s="7"/>
      <c r="F29" s="12" t="s">
        <v>185</v>
      </c>
      <c r="G29" s="11"/>
      <c r="H29" s="7" t="str">
        <f t="shared" si="1"/>
        <v/>
      </c>
      <c r="I29" s="7" t="str">
        <f t="shared" si="5"/>
        <v>一般会計</v>
      </c>
      <c r="K29" s="7"/>
      <c r="L29" s="7"/>
      <c r="O29" s="7"/>
      <c r="P29" s="7"/>
      <c r="Q29" s="13"/>
      <c r="T29" s="7"/>
      <c r="U29" s="24" t="s">
        <v>528</v>
      </c>
      <c r="Y29" s="24" t="s">
        <v>283</v>
      </c>
      <c r="Z29" s="24" t="s">
        <v>412</v>
      </c>
      <c r="AA29" s="48" t="s">
        <v>377</v>
      </c>
      <c r="AB29" s="48" t="s">
        <v>506</v>
      </c>
      <c r="AC29" s="23"/>
      <c r="AD29" s="23"/>
      <c r="AE29" s="23"/>
      <c r="AF29" s="22"/>
      <c r="AK29" s="33" t="str">
        <f t="shared" si="7"/>
        <v>b</v>
      </c>
    </row>
    <row r="30" spans="1:37" ht="13.5" customHeight="1" x14ac:dyDescent="0.15">
      <c r="A30" s="7"/>
      <c r="B30" s="7"/>
      <c r="F30" s="12" t="s">
        <v>186</v>
      </c>
      <c r="G30" s="11"/>
      <c r="H30" s="7" t="str">
        <f t="shared" si="1"/>
        <v/>
      </c>
      <c r="I30" s="7" t="str">
        <f t="shared" si="5"/>
        <v>一般会計</v>
      </c>
      <c r="K30" s="7"/>
      <c r="L30" s="7"/>
      <c r="O30" s="7"/>
      <c r="P30" s="7"/>
      <c r="Q30" s="13"/>
      <c r="T30" s="7"/>
      <c r="U30" s="24" t="s">
        <v>529</v>
      </c>
      <c r="Y30" s="24" t="s">
        <v>284</v>
      </c>
      <c r="Z30" s="24" t="s">
        <v>413</v>
      </c>
      <c r="AA30" s="48" t="s">
        <v>378</v>
      </c>
      <c r="AB30" s="48" t="s">
        <v>507</v>
      </c>
      <c r="AC30" s="23"/>
      <c r="AD30" s="23"/>
      <c r="AE30" s="23"/>
      <c r="AF30" s="22"/>
      <c r="AK30" s="33" t="str">
        <f t="shared" si="7"/>
        <v>c</v>
      </c>
    </row>
    <row r="31" spans="1:37" ht="13.5" customHeight="1" x14ac:dyDescent="0.15">
      <c r="A31" s="7"/>
      <c r="B31" s="7"/>
      <c r="F31" s="12" t="s">
        <v>187</v>
      </c>
      <c r="G31" s="11"/>
      <c r="H31" s="7" t="str">
        <f t="shared" si="1"/>
        <v/>
      </c>
      <c r="I31" s="7" t="str">
        <f t="shared" si="5"/>
        <v>一般会計</v>
      </c>
      <c r="K31" s="7"/>
      <c r="L31" s="7"/>
      <c r="O31" s="7"/>
      <c r="P31" s="7"/>
      <c r="Q31" s="13"/>
      <c r="T31" s="7"/>
      <c r="U31" s="24" t="s">
        <v>530</v>
      </c>
      <c r="Y31" s="24" t="s">
        <v>285</v>
      </c>
      <c r="Z31" s="24" t="s">
        <v>414</v>
      </c>
      <c r="AA31" s="48" t="s">
        <v>379</v>
      </c>
      <c r="AB31" s="48" t="s">
        <v>508</v>
      </c>
      <c r="AC31" s="23"/>
      <c r="AD31" s="23"/>
      <c r="AE31" s="23"/>
      <c r="AF31" s="22"/>
      <c r="AK31" s="33" t="str">
        <f t="shared" si="7"/>
        <v>d</v>
      </c>
    </row>
    <row r="32" spans="1:37" ht="13.5" customHeight="1" x14ac:dyDescent="0.15">
      <c r="A32" s="7"/>
      <c r="B32" s="7"/>
      <c r="F32" s="12" t="s">
        <v>188</v>
      </c>
      <c r="G32" s="11"/>
      <c r="H32" s="7" t="str">
        <f t="shared" si="1"/>
        <v/>
      </c>
      <c r="I32" s="7" t="str">
        <f t="shared" si="5"/>
        <v>一般会計</v>
      </c>
      <c r="K32" s="7"/>
      <c r="L32" s="7"/>
      <c r="O32" s="7"/>
      <c r="P32" s="7"/>
      <c r="Q32" s="13"/>
      <c r="T32" s="7"/>
      <c r="U32" s="24" t="s">
        <v>531</v>
      </c>
      <c r="Y32" s="24" t="s">
        <v>286</v>
      </c>
      <c r="Z32" s="24" t="s">
        <v>415</v>
      </c>
      <c r="AA32" s="48" t="s">
        <v>62</v>
      </c>
      <c r="AB32" s="48" t="s">
        <v>62</v>
      </c>
      <c r="AC32" s="23"/>
      <c r="AD32" s="23"/>
      <c r="AE32" s="23"/>
      <c r="AF32" s="22"/>
      <c r="AK32" s="33" t="str">
        <f t="shared" si="7"/>
        <v>e</v>
      </c>
    </row>
    <row r="33" spans="1:37" ht="13.5" customHeight="1" x14ac:dyDescent="0.15">
      <c r="A33" s="7"/>
      <c r="B33" s="7"/>
      <c r="F33" s="12" t="s">
        <v>189</v>
      </c>
      <c r="G33" s="11"/>
      <c r="H33" s="7" t="str">
        <f t="shared" si="1"/>
        <v/>
      </c>
      <c r="I33" s="7" t="str">
        <f t="shared" si="5"/>
        <v>一般会計</v>
      </c>
      <c r="K33" s="7"/>
      <c r="L33" s="7"/>
      <c r="O33" s="7"/>
      <c r="P33" s="7"/>
      <c r="Q33" s="13"/>
      <c r="T33" s="7"/>
      <c r="U33" s="24" t="s">
        <v>532</v>
      </c>
      <c r="Y33" s="24" t="s">
        <v>287</v>
      </c>
      <c r="Z33" s="24" t="s">
        <v>416</v>
      </c>
      <c r="AA33" s="36"/>
      <c r="AB33" s="23"/>
      <c r="AC33" s="23"/>
      <c r="AD33" s="23"/>
      <c r="AE33" s="23"/>
      <c r="AF33" s="22"/>
      <c r="AK33" s="33" t="str">
        <f t="shared" si="7"/>
        <v>f</v>
      </c>
    </row>
    <row r="34" spans="1:37" ht="13.5" customHeight="1" x14ac:dyDescent="0.15">
      <c r="A34" s="7"/>
      <c r="B34" s="7"/>
      <c r="F34" s="12" t="s">
        <v>190</v>
      </c>
      <c r="G34" s="11"/>
      <c r="H34" s="7" t="str">
        <f t="shared" si="1"/>
        <v/>
      </c>
      <c r="I34" s="7" t="str">
        <f t="shared" si="5"/>
        <v>一般会計</v>
      </c>
      <c r="K34" s="7"/>
      <c r="L34" s="7"/>
      <c r="O34" s="7"/>
      <c r="P34" s="7"/>
      <c r="Q34" s="13"/>
      <c r="T34" s="7"/>
      <c r="U34" s="24" t="s">
        <v>533</v>
      </c>
      <c r="Y34" s="24" t="s">
        <v>288</v>
      </c>
      <c r="Z34" s="24" t="s">
        <v>417</v>
      </c>
      <c r="AB34" s="23"/>
      <c r="AC34" s="23"/>
      <c r="AD34" s="23"/>
      <c r="AE34" s="23"/>
      <c r="AF34" s="22"/>
      <c r="AK34" s="33" t="str">
        <f t="shared" si="7"/>
        <v>g</v>
      </c>
    </row>
    <row r="35" spans="1:37" ht="13.5" customHeight="1" x14ac:dyDescent="0.15">
      <c r="A35" s="7"/>
      <c r="B35" s="7"/>
      <c r="F35" s="12" t="s">
        <v>191</v>
      </c>
      <c r="G35" s="11"/>
      <c r="H35" s="7" t="str">
        <f t="shared" si="1"/>
        <v/>
      </c>
      <c r="I35" s="7" t="str">
        <f t="shared" si="5"/>
        <v>一般会計</v>
      </c>
      <c r="K35" s="7"/>
      <c r="L35" s="7"/>
      <c r="O35" s="7"/>
      <c r="P35" s="7"/>
      <c r="Q35" s="13"/>
      <c r="T35" s="7"/>
      <c r="Y35" s="24" t="s">
        <v>289</v>
      </c>
      <c r="Z35" s="24" t="s">
        <v>418</v>
      </c>
      <c r="AC35" s="23"/>
      <c r="AF35" s="22"/>
      <c r="AK35" s="33" t="str">
        <f t="shared" si="7"/>
        <v>h</v>
      </c>
    </row>
    <row r="36" spans="1:37" ht="13.5" customHeight="1" x14ac:dyDescent="0.15">
      <c r="A36" s="7"/>
      <c r="B36" s="7"/>
      <c r="F36" s="12" t="s">
        <v>192</v>
      </c>
      <c r="G36" s="11"/>
      <c r="H36" s="7" t="str">
        <f t="shared" si="1"/>
        <v/>
      </c>
      <c r="I36" s="7" t="str">
        <f t="shared" si="5"/>
        <v>一般会計</v>
      </c>
      <c r="K36" s="7"/>
      <c r="L36" s="7"/>
      <c r="O36" s="7"/>
      <c r="P36" s="7"/>
      <c r="Q36" s="13"/>
      <c r="T36" s="7"/>
      <c r="U36" s="24" t="s">
        <v>534</v>
      </c>
      <c r="Y36" s="24" t="s">
        <v>290</v>
      </c>
      <c r="Z36" s="24" t="s">
        <v>419</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291</v>
      </c>
      <c r="Z37" s="24" t="s">
        <v>420</v>
      </c>
      <c r="AF37" s="22"/>
      <c r="AK37" s="33" t="str">
        <f t="shared" si="7"/>
        <v>j</v>
      </c>
    </row>
    <row r="38" spans="1:37" x14ac:dyDescent="0.15">
      <c r="A38" s="7"/>
      <c r="B38" s="7"/>
      <c r="F38" s="7"/>
      <c r="G38" s="13"/>
      <c r="K38" s="7"/>
      <c r="L38" s="7"/>
      <c r="O38" s="7"/>
      <c r="P38" s="7"/>
      <c r="Q38" s="13"/>
      <c r="T38" s="7"/>
      <c r="U38" s="24" t="s">
        <v>233</v>
      </c>
      <c r="Y38" s="24" t="s">
        <v>292</v>
      </c>
      <c r="Z38" s="24" t="s">
        <v>421</v>
      </c>
      <c r="AF38" s="22"/>
      <c r="AK38" s="33" t="str">
        <f t="shared" si="7"/>
        <v>k</v>
      </c>
    </row>
    <row r="39" spans="1:37" x14ac:dyDescent="0.15">
      <c r="A39" s="7"/>
      <c r="B39" s="7"/>
      <c r="F39" s="7" t="str">
        <f>I37</f>
        <v>一般会計</v>
      </c>
      <c r="G39" s="13"/>
      <c r="K39" s="7"/>
      <c r="L39" s="7"/>
      <c r="O39" s="7"/>
      <c r="P39" s="7"/>
      <c r="Q39" s="13"/>
      <c r="T39" s="7"/>
      <c r="U39" s="24" t="s">
        <v>243</v>
      </c>
      <c r="Y39" s="24" t="s">
        <v>293</v>
      </c>
      <c r="Z39" s="24" t="s">
        <v>422</v>
      </c>
      <c r="AF39" s="22"/>
      <c r="AK39" s="33" t="str">
        <f t="shared" si="7"/>
        <v>l</v>
      </c>
    </row>
    <row r="40" spans="1:37" x14ac:dyDescent="0.15">
      <c r="A40" s="7"/>
      <c r="B40" s="7"/>
      <c r="F40" s="7"/>
      <c r="G40" s="13"/>
      <c r="K40" s="7"/>
      <c r="L40" s="7"/>
      <c r="O40" s="7"/>
      <c r="P40" s="7"/>
      <c r="Q40" s="13"/>
      <c r="T40" s="7"/>
      <c r="Y40" s="24" t="s">
        <v>294</v>
      </c>
      <c r="Z40" s="24" t="s">
        <v>423</v>
      </c>
      <c r="AF40" s="22"/>
      <c r="AK40" s="33" t="str">
        <f t="shared" si="7"/>
        <v>m</v>
      </c>
    </row>
    <row r="41" spans="1:37" x14ac:dyDescent="0.15">
      <c r="A41" s="7"/>
      <c r="B41" s="7"/>
      <c r="F41" s="7"/>
      <c r="G41" s="13"/>
      <c r="K41" s="7"/>
      <c r="L41" s="7"/>
      <c r="O41" s="7"/>
      <c r="P41" s="7"/>
      <c r="Q41" s="13"/>
      <c r="T41" s="7"/>
      <c r="Y41" s="24" t="s">
        <v>295</v>
      </c>
      <c r="Z41" s="24" t="s">
        <v>424</v>
      </c>
      <c r="AF41" s="22"/>
      <c r="AK41" s="33" t="str">
        <f t="shared" si="7"/>
        <v>n</v>
      </c>
    </row>
    <row r="42" spans="1:37" x14ac:dyDescent="0.15">
      <c r="A42" s="7"/>
      <c r="B42" s="7"/>
      <c r="F42" s="7"/>
      <c r="G42" s="13"/>
      <c r="K42" s="7"/>
      <c r="L42" s="7"/>
      <c r="O42" s="7"/>
      <c r="P42" s="7"/>
      <c r="Q42" s="13"/>
      <c r="T42" s="7"/>
      <c r="Y42" s="24" t="s">
        <v>296</v>
      </c>
      <c r="Z42" s="24" t="s">
        <v>425</v>
      </c>
      <c r="AF42" s="22"/>
      <c r="AK42" s="33" t="str">
        <f t="shared" si="7"/>
        <v>o</v>
      </c>
    </row>
    <row r="43" spans="1:37" x14ac:dyDescent="0.15">
      <c r="A43" s="7"/>
      <c r="B43" s="7"/>
      <c r="F43" s="7"/>
      <c r="G43" s="13"/>
      <c r="K43" s="7"/>
      <c r="L43" s="7"/>
      <c r="O43" s="7"/>
      <c r="P43" s="7"/>
      <c r="Q43" s="13"/>
      <c r="T43" s="7"/>
      <c r="Y43" s="24" t="s">
        <v>297</v>
      </c>
      <c r="Z43" s="24" t="s">
        <v>426</v>
      </c>
      <c r="AF43" s="22"/>
      <c r="AK43" s="33" t="str">
        <f t="shared" si="7"/>
        <v>p</v>
      </c>
    </row>
    <row r="44" spans="1:37" x14ac:dyDescent="0.15">
      <c r="A44" s="7"/>
      <c r="B44" s="7"/>
      <c r="F44" s="7"/>
      <c r="G44" s="13"/>
      <c r="K44" s="7"/>
      <c r="L44" s="7"/>
      <c r="O44" s="7"/>
      <c r="P44" s="7"/>
      <c r="Q44" s="13"/>
      <c r="T44" s="7"/>
      <c r="Y44" s="24" t="s">
        <v>298</v>
      </c>
      <c r="Z44" s="24" t="s">
        <v>427</v>
      </c>
      <c r="AF44" s="22"/>
      <c r="AK44" s="33" t="str">
        <f t="shared" si="7"/>
        <v>q</v>
      </c>
    </row>
    <row r="45" spans="1:37" x14ac:dyDescent="0.15">
      <c r="A45" s="7"/>
      <c r="B45" s="7"/>
      <c r="F45" s="7"/>
      <c r="G45" s="13"/>
      <c r="K45" s="7"/>
      <c r="L45" s="7"/>
      <c r="O45" s="7"/>
      <c r="P45" s="7"/>
      <c r="Q45" s="13"/>
      <c r="T45" s="7"/>
      <c r="Y45" s="24" t="s">
        <v>299</v>
      </c>
      <c r="Z45" s="24" t="s">
        <v>428</v>
      </c>
      <c r="AF45" s="22"/>
      <c r="AK45" s="33" t="str">
        <f t="shared" si="7"/>
        <v>r</v>
      </c>
    </row>
    <row r="46" spans="1:37" x14ac:dyDescent="0.15">
      <c r="A46" s="7"/>
      <c r="B46" s="7"/>
      <c r="F46" s="7"/>
      <c r="G46" s="13"/>
      <c r="K46" s="7"/>
      <c r="L46" s="7"/>
      <c r="O46" s="7"/>
      <c r="P46" s="7"/>
      <c r="Q46" s="13"/>
      <c r="T46" s="7"/>
      <c r="Y46" s="24" t="s">
        <v>300</v>
      </c>
      <c r="Z46" s="24" t="s">
        <v>429</v>
      </c>
      <c r="AF46" s="22"/>
      <c r="AK46" s="33" t="str">
        <f t="shared" si="7"/>
        <v>s</v>
      </c>
    </row>
    <row r="47" spans="1:37" x14ac:dyDescent="0.15">
      <c r="A47" s="7"/>
      <c r="B47" s="7"/>
      <c r="F47" s="7"/>
      <c r="G47" s="13"/>
      <c r="K47" s="7"/>
      <c r="L47" s="7"/>
      <c r="O47" s="7"/>
      <c r="P47" s="7"/>
      <c r="Q47" s="13"/>
      <c r="T47" s="7"/>
      <c r="Y47" s="24" t="s">
        <v>301</v>
      </c>
      <c r="Z47" s="24" t="s">
        <v>430</v>
      </c>
      <c r="AF47" s="22"/>
      <c r="AK47" s="33" t="str">
        <f t="shared" si="7"/>
        <v>t</v>
      </c>
    </row>
    <row r="48" spans="1:37" x14ac:dyDescent="0.15">
      <c r="A48" s="7"/>
      <c r="B48" s="7"/>
      <c r="F48" s="7"/>
      <c r="G48" s="13"/>
      <c r="K48" s="7"/>
      <c r="L48" s="7"/>
      <c r="O48" s="7"/>
      <c r="P48" s="7"/>
      <c r="Q48" s="13"/>
      <c r="T48" s="7"/>
      <c r="Y48" s="24" t="s">
        <v>302</v>
      </c>
      <c r="Z48" s="24" t="s">
        <v>431</v>
      </c>
      <c r="AF48" s="22"/>
      <c r="AK48" s="33" t="str">
        <f t="shared" si="7"/>
        <v>u</v>
      </c>
    </row>
    <row r="49" spans="1:37" x14ac:dyDescent="0.15">
      <c r="A49" s="7"/>
      <c r="B49" s="7"/>
      <c r="F49" s="7"/>
      <c r="G49" s="13"/>
      <c r="K49" s="7"/>
      <c r="L49" s="7"/>
      <c r="O49" s="7"/>
      <c r="P49" s="7"/>
      <c r="Q49" s="13"/>
      <c r="T49" s="7"/>
      <c r="Y49" s="24" t="s">
        <v>303</v>
      </c>
      <c r="Z49" s="24" t="s">
        <v>432</v>
      </c>
      <c r="AF49" s="22"/>
      <c r="AK49" s="33" t="str">
        <f t="shared" si="7"/>
        <v>v</v>
      </c>
    </row>
    <row r="50" spans="1:37" x14ac:dyDescent="0.15">
      <c r="A50" s="7"/>
      <c r="B50" s="7"/>
      <c r="F50" s="7"/>
      <c r="G50" s="13"/>
      <c r="K50" s="7"/>
      <c r="L50" s="7"/>
      <c r="O50" s="7"/>
      <c r="P50" s="7"/>
      <c r="Q50" s="13"/>
      <c r="T50" s="7"/>
      <c r="Y50" s="24" t="s">
        <v>304</v>
      </c>
      <c r="Z50" s="24" t="s">
        <v>433</v>
      </c>
      <c r="AF50" s="22"/>
    </row>
    <row r="51" spans="1:37" x14ac:dyDescent="0.15">
      <c r="A51" s="7"/>
      <c r="B51" s="7"/>
      <c r="F51" s="7"/>
      <c r="G51" s="13"/>
      <c r="K51" s="7"/>
      <c r="L51" s="7"/>
      <c r="O51" s="7"/>
      <c r="P51" s="7"/>
      <c r="Q51" s="13"/>
      <c r="T51" s="7"/>
      <c r="Y51" s="24" t="s">
        <v>305</v>
      </c>
      <c r="Z51" s="24" t="s">
        <v>434</v>
      </c>
      <c r="AF51" s="22"/>
    </row>
    <row r="52" spans="1:37" x14ac:dyDescent="0.15">
      <c r="A52" s="7"/>
      <c r="B52" s="7"/>
      <c r="F52" s="7"/>
      <c r="G52" s="13"/>
      <c r="K52" s="7"/>
      <c r="L52" s="7"/>
      <c r="O52" s="7"/>
      <c r="P52" s="7"/>
      <c r="Q52" s="13"/>
      <c r="T52" s="7"/>
      <c r="Y52" s="24" t="s">
        <v>306</v>
      </c>
      <c r="Z52" s="24" t="s">
        <v>435</v>
      </c>
      <c r="AF52" s="22"/>
    </row>
    <row r="53" spans="1:37" x14ac:dyDescent="0.15">
      <c r="A53" s="7"/>
      <c r="B53" s="7"/>
      <c r="F53" s="7"/>
      <c r="G53" s="13"/>
      <c r="K53" s="7"/>
      <c r="L53" s="7"/>
      <c r="O53" s="7"/>
      <c r="P53" s="7"/>
      <c r="Q53" s="13"/>
      <c r="T53" s="7"/>
      <c r="Y53" s="24" t="s">
        <v>307</v>
      </c>
      <c r="Z53" s="24" t="s">
        <v>436</v>
      </c>
      <c r="AF53" s="22"/>
    </row>
    <row r="54" spans="1:37" x14ac:dyDescent="0.15">
      <c r="A54" s="7"/>
      <c r="B54" s="7"/>
      <c r="F54" s="7"/>
      <c r="G54" s="13"/>
      <c r="K54" s="7"/>
      <c r="L54" s="7"/>
      <c r="O54" s="7"/>
      <c r="P54" s="14"/>
      <c r="Q54" s="13"/>
      <c r="T54" s="7"/>
      <c r="Y54" s="24" t="s">
        <v>308</v>
      </c>
      <c r="Z54" s="24" t="s">
        <v>437</v>
      </c>
      <c r="AF54" s="22"/>
    </row>
    <row r="55" spans="1:37" x14ac:dyDescent="0.15">
      <c r="A55" s="7"/>
      <c r="B55" s="7"/>
      <c r="F55" s="7"/>
      <c r="G55" s="13"/>
      <c r="K55" s="7"/>
      <c r="L55" s="7"/>
      <c r="O55" s="7"/>
      <c r="P55" s="7"/>
      <c r="Q55" s="13"/>
      <c r="T55" s="7"/>
      <c r="Y55" s="24" t="s">
        <v>309</v>
      </c>
      <c r="Z55" s="24" t="s">
        <v>438</v>
      </c>
      <c r="AF55" s="22"/>
    </row>
    <row r="56" spans="1:37" x14ac:dyDescent="0.15">
      <c r="A56" s="7"/>
      <c r="B56" s="7"/>
      <c r="F56" s="7"/>
      <c r="G56" s="13"/>
      <c r="K56" s="7"/>
      <c r="L56" s="7"/>
      <c r="O56" s="7"/>
      <c r="P56" s="7"/>
      <c r="Q56" s="13"/>
      <c r="T56" s="7"/>
      <c r="Y56" s="24" t="s">
        <v>310</v>
      </c>
      <c r="Z56" s="24" t="s">
        <v>439</v>
      </c>
      <c r="AF56" s="22"/>
    </row>
    <row r="57" spans="1:37" x14ac:dyDescent="0.15">
      <c r="A57" s="7"/>
      <c r="B57" s="7"/>
      <c r="F57" s="7"/>
      <c r="G57" s="13"/>
      <c r="K57" s="7"/>
      <c r="L57" s="7"/>
      <c r="O57" s="7"/>
      <c r="P57" s="7"/>
      <c r="Q57" s="13"/>
      <c r="T57" s="7"/>
      <c r="Y57" s="24" t="s">
        <v>311</v>
      </c>
      <c r="Z57" s="24" t="s">
        <v>440</v>
      </c>
      <c r="AF57" s="22"/>
    </row>
    <row r="58" spans="1:37" x14ac:dyDescent="0.15">
      <c r="A58" s="7"/>
      <c r="B58" s="7"/>
      <c r="F58" s="7"/>
      <c r="G58" s="13"/>
      <c r="K58" s="7"/>
      <c r="L58" s="7"/>
      <c r="O58" s="7"/>
      <c r="P58" s="7"/>
      <c r="Q58" s="13"/>
      <c r="T58" s="7"/>
      <c r="Y58" s="24" t="s">
        <v>312</v>
      </c>
      <c r="Z58" s="24" t="s">
        <v>441</v>
      </c>
      <c r="AF58" s="22"/>
    </row>
    <row r="59" spans="1:37" x14ac:dyDescent="0.15">
      <c r="A59" s="7"/>
      <c r="B59" s="7"/>
      <c r="F59" s="7"/>
      <c r="G59" s="13"/>
      <c r="K59" s="7"/>
      <c r="L59" s="7"/>
      <c r="O59" s="7"/>
      <c r="P59" s="7"/>
      <c r="Q59" s="13"/>
      <c r="T59" s="7"/>
      <c r="Y59" s="24" t="s">
        <v>313</v>
      </c>
      <c r="Z59" s="24" t="s">
        <v>442</v>
      </c>
      <c r="AF59" s="22"/>
    </row>
    <row r="60" spans="1:37" x14ac:dyDescent="0.15">
      <c r="A60" s="7"/>
      <c r="B60" s="7"/>
      <c r="F60" s="7"/>
      <c r="G60" s="13"/>
      <c r="K60" s="7"/>
      <c r="L60" s="7"/>
      <c r="O60" s="7"/>
      <c r="P60" s="7"/>
      <c r="Q60" s="13"/>
      <c r="T60" s="7"/>
      <c r="Y60" s="24" t="s">
        <v>314</v>
      </c>
      <c r="Z60" s="24" t="s">
        <v>443</v>
      </c>
      <c r="AF60" s="22"/>
    </row>
    <row r="61" spans="1:37" x14ac:dyDescent="0.15">
      <c r="A61" s="7"/>
      <c r="B61" s="7"/>
      <c r="F61" s="7"/>
      <c r="G61" s="13"/>
      <c r="K61" s="7"/>
      <c r="L61" s="7"/>
      <c r="O61" s="7"/>
      <c r="P61" s="7"/>
      <c r="Q61" s="13"/>
      <c r="T61" s="7"/>
      <c r="Y61" s="24" t="s">
        <v>315</v>
      </c>
      <c r="Z61" s="24" t="s">
        <v>444</v>
      </c>
      <c r="AF61" s="22"/>
    </row>
    <row r="62" spans="1:37" x14ac:dyDescent="0.15">
      <c r="A62" s="7"/>
      <c r="B62" s="7"/>
      <c r="F62" s="7"/>
      <c r="G62" s="13"/>
      <c r="K62" s="7"/>
      <c r="L62" s="7"/>
      <c r="O62" s="7"/>
      <c r="P62" s="7"/>
      <c r="Q62" s="13"/>
      <c r="T62" s="7"/>
      <c r="Y62" s="24" t="s">
        <v>316</v>
      </c>
      <c r="Z62" s="24" t="s">
        <v>445</v>
      </c>
      <c r="AF62" s="22"/>
    </row>
    <row r="63" spans="1:37" x14ac:dyDescent="0.15">
      <c r="A63" s="7"/>
      <c r="B63" s="7"/>
      <c r="F63" s="7"/>
      <c r="G63" s="13"/>
      <c r="K63" s="7"/>
      <c r="L63" s="7"/>
      <c r="O63" s="7"/>
      <c r="P63" s="7"/>
      <c r="Q63" s="13"/>
      <c r="T63" s="7"/>
      <c r="Y63" s="24" t="s">
        <v>317</v>
      </c>
      <c r="Z63" s="24" t="s">
        <v>446</v>
      </c>
      <c r="AF63" s="22"/>
    </row>
    <row r="64" spans="1:37" x14ac:dyDescent="0.15">
      <c r="A64" s="7"/>
      <c r="B64" s="7"/>
      <c r="F64" s="7"/>
      <c r="G64" s="13"/>
      <c r="K64" s="7"/>
      <c r="L64" s="7"/>
      <c r="O64" s="7"/>
      <c r="P64" s="7"/>
      <c r="Q64" s="13"/>
      <c r="T64" s="7"/>
      <c r="Y64" s="24" t="s">
        <v>318</v>
      </c>
      <c r="Z64" s="24" t="s">
        <v>447</v>
      </c>
      <c r="AF64" s="22"/>
    </row>
    <row r="65" spans="1:32" x14ac:dyDescent="0.15">
      <c r="A65" s="7"/>
      <c r="B65" s="7"/>
      <c r="F65" s="7"/>
      <c r="G65" s="13"/>
      <c r="K65" s="7"/>
      <c r="L65" s="7"/>
      <c r="O65" s="7"/>
      <c r="P65" s="7"/>
      <c r="Q65" s="13"/>
      <c r="T65" s="7"/>
      <c r="Y65" s="24" t="s">
        <v>319</v>
      </c>
      <c r="Z65" s="24" t="s">
        <v>448</v>
      </c>
      <c r="AF65" s="22"/>
    </row>
    <row r="66" spans="1:32" x14ac:dyDescent="0.15">
      <c r="A66" s="7"/>
      <c r="B66" s="7"/>
      <c r="F66" s="7"/>
      <c r="G66" s="13"/>
      <c r="K66" s="7"/>
      <c r="L66" s="7"/>
      <c r="O66" s="7"/>
      <c r="P66" s="7"/>
      <c r="Q66" s="13"/>
      <c r="T66" s="7"/>
      <c r="Y66" s="24" t="s">
        <v>63</v>
      </c>
      <c r="Z66" s="24" t="s">
        <v>449</v>
      </c>
      <c r="AF66" s="22"/>
    </row>
    <row r="67" spans="1:32" x14ac:dyDescent="0.15">
      <c r="A67" s="7"/>
      <c r="B67" s="7"/>
      <c r="F67" s="7"/>
      <c r="G67" s="13"/>
      <c r="K67" s="7"/>
      <c r="L67" s="7"/>
      <c r="O67" s="7"/>
      <c r="P67" s="7"/>
      <c r="Q67" s="13"/>
      <c r="T67" s="7"/>
      <c r="Y67" s="24" t="s">
        <v>320</v>
      </c>
      <c r="Z67" s="24" t="s">
        <v>450</v>
      </c>
      <c r="AF67" s="22"/>
    </row>
    <row r="68" spans="1:32" x14ac:dyDescent="0.15">
      <c r="A68" s="7"/>
      <c r="B68" s="7"/>
      <c r="F68" s="7"/>
      <c r="G68" s="13"/>
      <c r="K68" s="7"/>
      <c r="L68" s="7"/>
      <c r="O68" s="7"/>
      <c r="P68" s="7"/>
      <c r="Q68" s="13"/>
      <c r="T68" s="7"/>
      <c r="Y68" s="24" t="s">
        <v>321</v>
      </c>
      <c r="Z68" s="24" t="s">
        <v>451</v>
      </c>
      <c r="AF68" s="22"/>
    </row>
    <row r="69" spans="1:32" x14ac:dyDescent="0.15">
      <c r="A69" s="7"/>
      <c r="B69" s="7"/>
      <c r="F69" s="7"/>
      <c r="G69" s="13"/>
      <c r="K69" s="7"/>
      <c r="L69" s="7"/>
      <c r="O69" s="7"/>
      <c r="P69" s="7"/>
      <c r="Q69" s="13"/>
      <c r="T69" s="7"/>
      <c r="Y69" s="24" t="s">
        <v>322</v>
      </c>
      <c r="Z69" s="24" t="s">
        <v>452</v>
      </c>
      <c r="AF69" s="22"/>
    </row>
    <row r="70" spans="1:32" x14ac:dyDescent="0.15">
      <c r="A70" s="7"/>
      <c r="B70" s="7"/>
      <c r="Y70" s="24" t="s">
        <v>323</v>
      </c>
      <c r="Z70" s="24" t="s">
        <v>453</v>
      </c>
    </row>
    <row r="71" spans="1:32" x14ac:dyDescent="0.15">
      <c r="Y71" s="24" t="s">
        <v>324</v>
      </c>
      <c r="Z71" s="24" t="s">
        <v>454</v>
      </c>
    </row>
    <row r="72" spans="1:32" x14ac:dyDescent="0.15">
      <c r="Y72" s="24" t="s">
        <v>325</v>
      </c>
      <c r="Z72" s="24" t="s">
        <v>455</v>
      </c>
    </row>
    <row r="73" spans="1:32" x14ac:dyDescent="0.15">
      <c r="Y73" s="24" t="s">
        <v>326</v>
      </c>
      <c r="Z73" s="24" t="s">
        <v>456</v>
      </c>
    </row>
    <row r="74" spans="1:32" x14ac:dyDescent="0.15">
      <c r="Y74" s="24" t="s">
        <v>327</v>
      </c>
      <c r="Z74" s="24" t="s">
        <v>457</v>
      </c>
    </row>
    <row r="75" spans="1:32" x14ac:dyDescent="0.15">
      <c r="Y75" s="24" t="s">
        <v>328</v>
      </c>
      <c r="Z75" s="24" t="s">
        <v>458</v>
      </c>
    </row>
    <row r="76" spans="1:32" x14ac:dyDescent="0.15">
      <c r="Y76" s="24" t="s">
        <v>329</v>
      </c>
      <c r="Z76" s="24" t="s">
        <v>459</v>
      </c>
    </row>
    <row r="77" spans="1:32" x14ac:dyDescent="0.15">
      <c r="Y77" s="24" t="s">
        <v>330</v>
      </c>
      <c r="Z77" s="24" t="s">
        <v>460</v>
      </c>
    </row>
    <row r="78" spans="1:32" x14ac:dyDescent="0.15">
      <c r="Y78" s="24" t="s">
        <v>331</v>
      </c>
      <c r="Z78" s="24" t="s">
        <v>461</v>
      </c>
    </row>
    <row r="79" spans="1:32" x14ac:dyDescent="0.15">
      <c r="Y79" s="24" t="s">
        <v>332</v>
      </c>
      <c r="Z79" s="24" t="s">
        <v>462</v>
      </c>
    </row>
    <row r="80" spans="1:32" x14ac:dyDescent="0.15">
      <c r="Y80" s="24" t="s">
        <v>333</v>
      </c>
      <c r="Z80" s="24" t="s">
        <v>463</v>
      </c>
    </row>
    <row r="81" spans="25:26" x14ac:dyDescent="0.15">
      <c r="Y81" s="24" t="s">
        <v>334</v>
      </c>
      <c r="Z81" s="24" t="s">
        <v>464</v>
      </c>
    </row>
    <row r="82" spans="25:26" x14ac:dyDescent="0.15">
      <c r="Y82" s="24" t="s">
        <v>335</v>
      </c>
      <c r="Z82" s="24" t="s">
        <v>465</v>
      </c>
    </row>
    <row r="83" spans="25:26" x14ac:dyDescent="0.15">
      <c r="Y83" s="24" t="s">
        <v>336</v>
      </c>
      <c r="Z83" s="24" t="s">
        <v>466</v>
      </c>
    </row>
    <row r="84" spans="25:26" x14ac:dyDescent="0.15">
      <c r="Y84" s="24" t="s">
        <v>337</v>
      </c>
      <c r="Z84" s="24" t="s">
        <v>467</v>
      </c>
    </row>
    <row r="85" spans="25:26" x14ac:dyDescent="0.15">
      <c r="Y85" s="24" t="s">
        <v>338</v>
      </c>
      <c r="Z85" s="24" t="s">
        <v>468</v>
      </c>
    </row>
    <row r="86" spans="25:26" x14ac:dyDescent="0.15">
      <c r="Y86" s="24" t="s">
        <v>339</v>
      </c>
      <c r="Z86" s="24" t="s">
        <v>469</v>
      </c>
    </row>
    <row r="87" spans="25:26" x14ac:dyDescent="0.15">
      <c r="Y87" s="24" t="s">
        <v>340</v>
      </c>
      <c r="Z87" s="24" t="s">
        <v>470</v>
      </c>
    </row>
    <row r="88" spans="25:26" x14ac:dyDescent="0.15">
      <c r="Y88" s="24" t="s">
        <v>341</v>
      </c>
      <c r="Z88" s="24" t="s">
        <v>471</v>
      </c>
    </row>
    <row r="89" spans="25:26" x14ac:dyDescent="0.15">
      <c r="Y89" s="24" t="s">
        <v>342</v>
      </c>
      <c r="Z89" s="24" t="s">
        <v>472</v>
      </c>
    </row>
    <row r="90" spans="25:26" x14ac:dyDescent="0.15">
      <c r="Y90" s="24" t="s">
        <v>343</v>
      </c>
      <c r="Z90" s="24" t="s">
        <v>473</v>
      </c>
    </row>
    <row r="91" spans="25:26" x14ac:dyDescent="0.15">
      <c r="Y91" s="24" t="s">
        <v>344</v>
      </c>
      <c r="Z91" s="24" t="s">
        <v>474</v>
      </c>
    </row>
    <row r="92" spans="25:26" x14ac:dyDescent="0.15">
      <c r="Y92" s="24" t="s">
        <v>345</v>
      </c>
      <c r="Z92" s="24" t="s">
        <v>475</v>
      </c>
    </row>
    <row r="93" spans="25:26" x14ac:dyDescent="0.15">
      <c r="Y93" s="24" t="s">
        <v>346</v>
      </c>
      <c r="Z93" s="24" t="s">
        <v>476</v>
      </c>
    </row>
    <row r="94" spans="25:26" x14ac:dyDescent="0.15">
      <c r="Y94" s="24" t="s">
        <v>347</v>
      </c>
      <c r="Z94" s="24" t="s">
        <v>477</v>
      </c>
    </row>
    <row r="95" spans="25:26" x14ac:dyDescent="0.15">
      <c r="Y95" s="24" t="s">
        <v>348</v>
      </c>
      <c r="Z95" s="24" t="s">
        <v>478</v>
      </c>
    </row>
    <row r="96" spans="25:26" x14ac:dyDescent="0.15">
      <c r="Y96" s="24" t="s">
        <v>250</v>
      </c>
      <c r="Z96" s="24" t="s">
        <v>479</v>
      </c>
    </row>
    <row r="97" spans="25:26" x14ac:dyDescent="0.15">
      <c r="Y97" s="24" t="s">
        <v>349</v>
      </c>
      <c r="Z97" s="24" t="s">
        <v>480</v>
      </c>
    </row>
    <row r="98" spans="25:26" x14ac:dyDescent="0.15">
      <c r="Y98" s="24" t="s">
        <v>350</v>
      </c>
      <c r="Z98" s="24" t="s">
        <v>481</v>
      </c>
    </row>
    <row r="99" spans="25:26" x14ac:dyDescent="0.15">
      <c r="Y99" s="24" t="s">
        <v>380</v>
      </c>
      <c r="Z99" s="24"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2021-09-07T11:21:35Z</dcterms:created>
  <dcterms:modified xsi:type="dcterms:W3CDTF">2021-09-07T13:04:53Z</dcterms:modified>
</cp:coreProperties>
</file>