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行政事業レビューシート!$A$1:$AX$100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AY41" i="3" l="1"/>
  <c r="AY42" i="3" s="1"/>
  <c r="AW74" i="3" l="1"/>
  <c r="AT74" i="3"/>
  <c r="AQ74" i="3"/>
  <c r="AL74" i="3"/>
  <c r="AI74" i="3"/>
  <c r="AF74" i="3"/>
  <c r="Z74" i="3"/>
  <c r="W74" i="3"/>
  <c r="T74" i="3"/>
  <c r="N74" i="3"/>
  <c r="K74" i="3"/>
  <c r="H74" i="3"/>
  <c r="AV2" i="3" l="1"/>
  <c r="C12" i="4" l="1"/>
  <c r="W27" i="3" l="1"/>
  <c r="C23" i="4" l="1"/>
  <c r="C24" i="4"/>
  <c r="W21" i="3" l="1"/>
  <c r="AD21" i="3"/>
  <c r="P21" i="3"/>
  <c r="P18" i="3" l="1"/>
  <c r="P20" i="3" s="1"/>
  <c r="W18" i="3"/>
  <c r="W20" i="3" s="1"/>
  <c r="AU100" i="3"/>
  <c r="Y10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<sst xmlns="http://schemas.openxmlformats.org/spreadsheetml/2006/main" count="711" uniqueCount="581">
  <si>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</si>
  <si>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</si>
  <si>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</si>
  <si>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</si>
  <si>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</si>
  <si>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</si>
  <si>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</si>
  <si>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</si>
  <si>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</si>
  <si>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</si>
  <si>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</si>
  <si>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</si>
  <si>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</si>
  <si>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</si>
  <si>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</si>
  <si>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</si>
  <si>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</si>
  <si>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</si>
  <si>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</si>
  <si>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</si>
  <si>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</si>
  <si>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</si>
  <si>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</si>
  <si>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</si>
  <si>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</si>
  <si>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</si>
  <si>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</si>
  <si>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</si>
  <si>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</si>
  <si>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</si>
  <si>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</si>
  <si>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</si>
  <si>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</si>
  <si>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</si>
  <si>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</si>
  <si>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</si>
  <si>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</si>
  <si>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</si>
  <si>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</si>
  <si>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</si>
  <si>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</si>
  <si>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</si>
  <si>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</si>
  <si>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</si>
  <si>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</si>
  <si>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</si>
  <si>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</si>
  <si>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</si>
  <si>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</si>
  <si>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</si>
  <si>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</si>
  <si>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</si>
  <si>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</si>
  <si>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</si>
  <si>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</si>
  <si>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</si>
  <si>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</si>
  <si>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</si>
  <si>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</si>
  <si>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</si>
  <si>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</si>
  <si>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</si>
  <si>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</si>
  <si>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</si>
  <si>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</si>
  <si>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</si>
  <si>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</si>
  <si>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</si>
  <si>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</si>
  <si>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</si>
  <si>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</si>
  <si>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</si>
  <si>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</si>
  <si>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</si>
  <si>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</si>
  <si>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</si>
  <si>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</si>
  <si>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</si>
  <si>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</si>
  <si>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</si>
  <si>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</si>
  <si>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</si>
  <si>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</si>
  <si>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</si>
  <si>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</si>
  <si>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</si>
  <si>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</si>
  <si>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</si>
  <si>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</si>
  <si>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</si>
  <si>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</si>
  <si>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</si>
  <si>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</si>
  <si>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</si>
  <si>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</si>
  <si>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</si>
  <si>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</si>
  <si>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</si>
  <si>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</si>
  <si>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</si>
  <si>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</si>
  <si>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</si>
  <si>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</si>
  <si>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</si>
  <si>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</si>
  <si>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</si>
  <si>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</si>
  <si>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</si>
  <si>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</si>
  <si>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</si>
  <si>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</si>
  <si>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</si>
  <si>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</si>
  <si>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</si>
  <si>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</si>
  <si>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</si>
  <si>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</si>
  <si>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</si>
  <si>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</si>
  <si>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</si>
  <si>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</si>
  <si>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</si>
  <si>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</si>
  <si>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</si>
  <si>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</si>
  <si>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</si>
  <si>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</si>
  <si>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</si>
  <si>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</si>
  <si>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</si>
  <si>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</si>
  <si>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</si>
  <si>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</si>
  <si>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</si>
  <si>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</si>
  <si>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</si>
  <si>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</si>
  <si>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</si>
  <si>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</si>
  <si>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</si>
  <si>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</si>
  <si>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</si>
  <si>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</si>
  <si>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</si>
  <si>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</si>
  <si>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</si>
  <si>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</si>
  <si>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</si>
  <si>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</si>
  <si>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</si>
  <si>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</si>
  <si>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</si>
  <si>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</si>
  <si>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</si>
  <si>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</si>
  <si>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</si>
  <si>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</si>
  <si>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</si>
  <si>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</si>
  <si>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</si>
  <si>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</si>
  <si>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</si>
  <si>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</si>
  <si>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</si>
  <si>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</si>
  <si>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</si>
  <si>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</si>
  <si>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</si>
  <si>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</si>
  <si>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</si>
  <si>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</si>
  <si>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</si>
  <si>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</si>
  <si>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</si>
  <si>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</si>
  <si>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</si>
  <si>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</si>
  <si>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</si>
  <si>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</si>
  <si>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</si>
  <si>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</si>
  <si>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</si>
  <si>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</si>
  <si>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</si>
  <si>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</si>
  <si>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</si>
  <si>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</si>
  <si>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</si>
  <si>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</si>
  <si>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</si>
  <si>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</si>
  <si>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</si>
  <si>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</si>
  <si>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</si>
  <si>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</si>
  <si>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</si>
  <si>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</si>
  <si>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</si>
  <si>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</si>
  <si>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</si>
  <si>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</si>
  <si>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</si>
  <si>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</si>
  <si>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</si>
  <si>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</si>
  <si>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</si>
  <si>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</si>
  <si>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</si>
  <si>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</si>
  <si>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</si>
  <si>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B.</t>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</si>
  <si>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</si>
  <si>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</si>
  <si>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</si>
  <si>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</si>
  <si>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</si>
  <si>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</si>
  <si>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</si>
  <si>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</si>
  <si>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</si>
  <si>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</si>
  <si>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</si>
  <si>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</si>
  <si>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</si>
  <si>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</si>
  <si>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</si>
  <si>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</si>
  <si>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</si>
  <si>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</si>
  <si>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</si>
  <si>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</si>
  <si>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</si>
  <si>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</si>
  <si>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</si>
  <si>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</si>
  <si>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</si>
  <si>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</si>
  <si>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</si>
  <si>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</si>
  <si>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</si>
  <si>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</si>
  <si>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</si>
  <si>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</si>
  <si>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</si>
  <si>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</si>
  <si>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</si>
  <si>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</si>
  <si>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</si>
  <si>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</si>
  <si>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</si>
  <si>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</si>
  <si>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</si>
  <si>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</si>
  <si>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</si>
  <si>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</si>
  <si>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</si>
  <si>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</si>
  <si>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</si>
  <si>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</si>
  <si>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</si>
  <si>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</si>
  <si>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</si>
  <si>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</si>
  <si>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</si>
  <si>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</si>
  <si>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</si>
  <si>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</si>
  <si>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</si>
  <si>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</si>
  <si>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</si>
  <si>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</si>
  <si>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</si>
  <si>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</si>
  <si>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</si>
  <si>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</si>
  <si>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</si>
  <si>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</si>
  <si>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</si>
  <si>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</si>
  <si>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</si>
  <si>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</si>
  <si>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</si>
  <si>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</si>
  <si>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</si>
  <si>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</si>
  <si>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</si>
  <si>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</si>
  <si>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</si>
  <si>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</si>
  <si>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</si>
  <si>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</si>
  <si>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</si>
  <si>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</si>
  <si>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</si>
  <si>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</si>
  <si>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</si>
  <si>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</si>
  <si>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</si>
  <si>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</si>
  <si>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</si>
  <si>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</si>
  <si>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</si>
  <si>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</si>
  <si>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</si>
  <si>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</si>
  <si>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</si>
  <si>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</si>
  <si>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</si>
  <si>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</si>
  <si>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</si>
  <si>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</si>
  <si>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</si>
  <si>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</si>
  <si>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</si>
  <si>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</si>
  <si>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</si>
  <si>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</si>
  <si>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</si>
  <si>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</si>
  <si>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</si>
  <si>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</si>
  <si>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</si>
  <si>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</si>
  <si>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</si>
  <si>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</si>
  <si>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</si>
  <si>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</si>
  <si>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</si>
  <si>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</si>
  <si>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</si>
  <si>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</si>
  <si>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</si>
  <si>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</si>
  <si>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</si>
  <si>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</si>
  <si>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</si>
  <si>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</si>
  <si>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</si>
  <si>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</si>
  <si>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</si>
  <si>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</si>
  <si>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</si>
  <si>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</si>
  <si>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</si>
  <si>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</si>
  <si>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</si>
  <si>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</si>
  <si>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</si>
  <si>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</si>
  <si>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</si>
  <si>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</si>
  <si>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</si>
  <si>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</si>
  <si>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</si>
  <si>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</si>
  <si>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</si>
  <si>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</si>
  <si>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</si>
  <si>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</si>
  <si>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</si>
  <si>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</si>
  <si>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</si>
  <si>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</si>
  <si>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</si>
  <si>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</si>
  <si>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</si>
  <si>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</si>
  <si>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</si>
  <si>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</si>
  <si>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</si>
  <si>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</si>
  <si>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</si>
  <si>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</si>
  <si>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</si>
  <si>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</si>
  <si>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</si>
  <si>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</si>
  <si>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</si>
  <si>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</si>
  <si>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</si>
  <si>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</si>
  <si>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</si>
  <si>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</si>
  <si>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</si>
  <si>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</si>
  <si>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</si>
  <si>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</si>
  <si>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</si>
  <si>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</si>
  <si>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</si>
  <si>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</si>
  <si>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</si>
  <si>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</si>
  <si>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</si>
  <si>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</si>
  <si>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</si>
  <si>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</si>
  <si>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</si>
  <si>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</si>
  <si>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</si>
  <si>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</si>
  <si>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</si>
  <si>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</si>
  <si>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</si>
  <si>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</si>
  <si>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</si>
  <si>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</si>
  <si>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</si>
  <si>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</si>
  <si>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</si>
  <si>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</si>
  <si>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</si>
  <si>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</si>
  <si>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</si>
  <si>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</si>
  <si>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</si>
  <si>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</si>
  <si>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</si>
  <si>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</si>
  <si>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</si>
  <si>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</si>
  <si>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</si>
  <si>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</si>
  <si>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</si>
  <si>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</si>
  <si>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</si>
  <si>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</si>
  <si>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</si>
  <si>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</si>
  <si>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</si>
  <si>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</si>
  <si>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</si>
  <si>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</si>
  <si>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</si>
  <si>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</si>
  <si>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</si>
  <si>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</si>
  <si>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</si>
  <si>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</si>
  <si>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</si>
  <si>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</si>
  <si>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</si>
  <si>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</si>
  <si>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</si>
  <si>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</si>
  <si>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</si>
  <si>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</si>
  <si>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</si>
  <si>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</si>
  <si>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</si>
  <si>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</si>
  <si>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</si>
  <si>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</si>
  <si>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</si>
  <si>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</si>
  <si>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</si>
  <si>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</si>
  <si>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</si>
  <si>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</si>
  <si>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</si>
  <si>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</si>
  <si>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</si>
  <si>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</si>
  <si>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</si>
  <si>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</si>
  <si>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</si>
  <si>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</si>
  <si>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</si>
  <si>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</si>
  <si>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</si>
  <si>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</si>
  <si>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</si>
  <si>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</si>
  <si>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</si>
  <si>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</si>
  <si>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</si>
  <si>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</si>
  <si>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</si>
  <si>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</si>
  <si>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</si>
  <si>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</si>
  <si>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</si>
  <si>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</si>
  <si>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</si>
  <si>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</si>
  <si>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</si>
  <si>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</si>
  <si>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</si>
  <si>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</si>
  <si>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</si>
  <si>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</si>
  <si>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</si>
  <si>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</si>
  <si>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</si>
  <si>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</si>
  <si>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</si>
  <si>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</si>
  <si>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</si>
  <si>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</si>
  <si>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</si>
  <si>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</si>
  <si>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</si>
  <si>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</si>
  <si>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</si>
  <si>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</si>
  <si>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</si>
  <si>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</si>
  <si>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</si>
  <si>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</si>
  <si>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</si>
  <si>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</si>
  <si>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</si>
  <si>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</si>
  <si>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</si>
  <si>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</si>
  <si>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</si>
  <si>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</si>
  <si>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</si>
  <si>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</si>
  <si>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</si>
  <si>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</si>
  <si>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</si>
  <si>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</si>
  <si>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</si>
  <si>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</si>
  <si>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</si>
  <si>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</si>
  <si>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</si>
  <si>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</si>
  <si>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</si>
  <si>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</si>
  <si>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</si>
  <si>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</si>
  <si>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</si>
  <si>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</si>
  <si>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</si>
  <si>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新たな沖縄観光サービス創出支援事業</t>
  </si>
  <si>
    <t>政策統括官（沖縄政策担当）</t>
  </si>
  <si>
    <t>令和3年度</t>
  </si>
  <si>
    <t>産業振興担当参事官室</t>
  </si>
  <si>
    <t>－</t>
  </si>
  <si>
    <t>沖縄振興基本方針（平成24年5月　内閣総理大臣決定）
沖縄振興計画（平成24年5月　沖縄県）</t>
  </si>
  <si>
    <t>-</t>
  </si>
  <si>
    <t>開発された新たな観光サービスについて、60％以上の商品化を目標とする。</t>
  </si>
  <si>
    <t>旅行代理店における新たな観光ツアー数</t>
  </si>
  <si>
    <t>事業採択件数</t>
  </si>
  <si>
    <t>件</t>
  </si>
  <si>
    <t>執行額（X）／補助件数（Y）　　　　　　　　　　　　　　</t>
    <phoneticPr fontId="5"/>
  </si>
  <si>
    <t>百万円/件</t>
  </si>
  <si>
    <t>X/Y</t>
    <phoneticPr fontId="5"/>
  </si>
  <si>
    <t>○</t>
  </si>
  <si>
    <t>-</t>
    <phoneticPr fontId="5"/>
  </si>
  <si>
    <t>「経済財政運営と改革の基本方針 2020」において、観光の再生等の沖縄振興策を総合的・積極的に推進する旨記載されている。</t>
    <rPh sb="1" eb="3">
      <t>ケイザイ</t>
    </rPh>
    <rPh sb="3" eb="5">
      <t>ザイセイ</t>
    </rPh>
    <rPh sb="5" eb="7">
      <t>ウンエイ</t>
    </rPh>
    <rPh sb="8" eb="10">
      <t>カイカク</t>
    </rPh>
    <rPh sb="11" eb="13">
      <t>キホン</t>
    </rPh>
    <rPh sb="13" eb="15">
      <t>ホウシン</t>
    </rPh>
    <rPh sb="26" eb="28">
      <t>カンコウ</t>
    </rPh>
    <rPh sb="29" eb="31">
      <t>サイセイ</t>
    </rPh>
    <rPh sb="31" eb="32">
      <t>ナド</t>
    </rPh>
    <rPh sb="33" eb="35">
      <t>オキナワ</t>
    </rPh>
    <rPh sb="35" eb="38">
      <t>シンコウサク</t>
    </rPh>
    <rPh sb="39" eb="42">
      <t>ソウゴウテキ</t>
    </rPh>
    <rPh sb="43" eb="46">
      <t>セッキョクテキ</t>
    </rPh>
    <rPh sb="47" eb="49">
      <t>スイシン</t>
    </rPh>
    <rPh sb="51" eb="52">
      <t>ムネ</t>
    </rPh>
    <rPh sb="52" eb="54">
      <t>キサイ</t>
    </rPh>
    <phoneticPr fontId="5"/>
  </si>
  <si>
    <t>本事業では、民間の旅行代理店がなかなか商品化に踏み込めない長期滞在型ツアーの開発を支援するとともに、モニターツアーの実施によってその効果を検証し、商品化に繋げることを企図するものであり、沖縄振興施策の一環として国により実施するもの。</t>
    <rPh sb="0" eb="1">
      <t>ホン</t>
    </rPh>
    <rPh sb="1" eb="3">
      <t>ジギョウ</t>
    </rPh>
    <rPh sb="93" eb="95">
      <t>オキナワ</t>
    </rPh>
    <rPh sb="95" eb="97">
      <t>シンコウ</t>
    </rPh>
    <rPh sb="97" eb="99">
      <t>シサク</t>
    </rPh>
    <rPh sb="100" eb="102">
      <t>イッカン</t>
    </rPh>
    <rPh sb="105" eb="106">
      <t>クニ</t>
    </rPh>
    <phoneticPr fontId="5"/>
  </si>
  <si>
    <t>沖縄の観光産業の収益向上を図るためには、長期滞在型の観光サービスの開発による観光需要喚起や高付加価値化に向けた新たな取組が必要であり、かつ、新型コロナウィルスの影響により観光客が激減している状況であるため、優先度は高い。</t>
    <rPh sb="0" eb="2">
      <t>オキナワ</t>
    </rPh>
    <rPh sb="3" eb="5">
      <t>カンコウ</t>
    </rPh>
    <rPh sb="5" eb="7">
      <t>サンギョウ</t>
    </rPh>
    <rPh sb="8" eb="10">
      <t>シュウエキ</t>
    </rPh>
    <rPh sb="10" eb="12">
      <t>コウジョウ</t>
    </rPh>
    <rPh sb="13" eb="14">
      <t>ハカ</t>
    </rPh>
    <rPh sb="20" eb="22">
      <t>チョウキ</t>
    </rPh>
    <rPh sb="22" eb="25">
      <t>タイザイガタ</t>
    </rPh>
    <rPh sb="26" eb="28">
      <t>カンコウ</t>
    </rPh>
    <rPh sb="33" eb="35">
      <t>カイハツ</t>
    </rPh>
    <rPh sb="38" eb="40">
      <t>カンコウ</t>
    </rPh>
    <rPh sb="40" eb="42">
      <t>ジュヨウ</t>
    </rPh>
    <rPh sb="42" eb="44">
      <t>カンキ</t>
    </rPh>
    <rPh sb="45" eb="46">
      <t>コウ</t>
    </rPh>
    <rPh sb="46" eb="48">
      <t>フカ</t>
    </rPh>
    <rPh sb="48" eb="51">
      <t>カチカ</t>
    </rPh>
    <rPh sb="52" eb="53">
      <t>ム</t>
    </rPh>
    <rPh sb="55" eb="56">
      <t>アラ</t>
    </rPh>
    <rPh sb="58" eb="60">
      <t>トリクミ</t>
    </rPh>
    <rPh sb="61" eb="63">
      <t>ヒツヨウ</t>
    </rPh>
    <rPh sb="70" eb="72">
      <t>シンガタ</t>
    </rPh>
    <rPh sb="80" eb="82">
      <t>エイキョウ</t>
    </rPh>
    <rPh sb="85" eb="88">
      <t>カンコウキャク</t>
    </rPh>
    <rPh sb="89" eb="91">
      <t>ゲキゲン</t>
    </rPh>
    <rPh sb="95" eb="97">
      <t>ジョウキョウ</t>
    </rPh>
    <rPh sb="103" eb="106">
      <t>ユウセンド</t>
    </rPh>
    <rPh sb="107" eb="108">
      <t>タカ</t>
    </rPh>
    <phoneticPr fontId="5"/>
  </si>
  <si>
    <t>中村 浩一郎</t>
    <phoneticPr fontId="5"/>
  </si>
  <si>
    <t>事業費</t>
    <rPh sb="0" eb="3">
      <t>ジギョウヒ</t>
    </rPh>
    <phoneticPr fontId="5"/>
  </si>
  <si>
    <t>管理費</t>
    <rPh sb="0" eb="3">
      <t>カンリヒ</t>
    </rPh>
    <phoneticPr fontId="5"/>
  </si>
  <si>
    <t xml:space="preserve">　沖縄の年間観光客数は1,016万人（令和元年）となり、ハワイ（1,038万人）と同程度となったものの、滞在日数や消費額はハワイに及ばない状況であり、観光産業の収益向上が喫緊の課題。加えて、新型コロナウイルスの影響により観光客が激減している状況。そうした中、沖縄のリーディング産業である観光産業の再生のためには、新しい生活様式に配慮しつつ、沖縄の自然・歴史・文化などを活かした、観光需要喚起や高付加価値化に向けた新たな取組が必要。本事業では、こうした沖縄ならではの長期滞在型の新しい観光サービスの開発を支援し、現地体験ツアーや沖縄の現地に行かなくとも体験できるバーチャルツアーなどを通じて、ワーケーションも含めた沖縄のさらなる魅力を訴求し、もって観光産業の収益の向上等を図ることを目的とする。
</t>
    <rPh sb="225" eb="227">
      <t>オキナワ</t>
    </rPh>
    <phoneticPr fontId="5"/>
  </si>
  <si>
    <t>職員旅費</t>
    <rPh sb="0" eb="2">
      <t>ショクイン</t>
    </rPh>
    <rPh sb="2" eb="4">
      <t>リョヒ</t>
    </rPh>
    <phoneticPr fontId="5"/>
  </si>
  <si>
    <t>沖縄産業創出支援事業費補助金</t>
    <rPh sb="2" eb="4">
      <t>サンギョウ</t>
    </rPh>
    <rPh sb="4" eb="6">
      <t>ソウシュツ</t>
    </rPh>
    <rPh sb="6" eb="8">
      <t>シエン</t>
    </rPh>
    <phoneticPr fontId="5"/>
  </si>
  <si>
    <t>-</t>
    <phoneticPr fontId="5"/>
  </si>
  <si>
    <t>260.5/15</t>
    <phoneticPr fontId="5"/>
  </si>
  <si>
    <t>‐</t>
  </si>
  <si>
    <t>新たな観光サービスの開発等を行う事業者への補助</t>
    <rPh sb="18" eb="19">
      <t>シャ</t>
    </rPh>
    <rPh sb="21" eb="23">
      <t>ホジョ</t>
    </rPh>
    <phoneticPr fontId="5"/>
  </si>
  <si>
    <t>A.　
一般社団法人沖縄観光コンベンションビューロー</t>
    <phoneticPr fontId="5"/>
  </si>
  <si>
    <t>府</t>
  </si>
  <si>
    <t xml:space="preserve">　沖縄の地域ポテンシャル（自然・歴史・文化など）を活かした新たな観光サービスの開発、モニターツアー（現地体験、バーチャル）の広報・実施及び効果検証等を支援する。
（補助率：定額、8/10　　補助事業者：民間団体等）
</t>
    <rPh sb="86" eb="88">
      <t>テイガク</t>
    </rPh>
    <rPh sb="103" eb="105">
      <t>ダンタイ</t>
    </rPh>
    <phoneticPr fontId="5"/>
  </si>
  <si>
    <t>９．沖縄政策</t>
  </si>
  <si>
    <t>９．沖縄振興に関する施策の推進</t>
  </si>
  <si>
    <t>-</t>
    <phoneticPr fontId="5"/>
  </si>
  <si>
    <t>事業の有効性・効率性・成果について適切かつ的確に検証し、予算の効率的執行に努めるべき。</t>
    <phoneticPr fontId="5"/>
  </si>
  <si>
    <t>－</t>
    <phoneticPr fontId="5"/>
  </si>
  <si>
    <t>事業の有効性・効率性・成果について適切かつ的確に検証し、予算の効率的執行に努めてまいりたい。</t>
    <rPh sb="37" eb="38">
      <t>ツト</t>
    </rPh>
    <phoneticPr fontId="5"/>
  </si>
  <si>
    <t>諸謝金</t>
    <rPh sb="0" eb="1">
      <t>ショ</t>
    </rPh>
    <rPh sb="1" eb="3">
      <t>シャキン</t>
    </rPh>
    <phoneticPr fontId="5"/>
  </si>
  <si>
    <t>-</t>
    <phoneticPr fontId="5"/>
  </si>
  <si>
    <t>沖縄振興開発調査委託費</t>
    <phoneticPr fontId="5"/>
  </si>
  <si>
    <t>事業数の減、新規調査事業の増</t>
    <rPh sb="0" eb="3">
      <t>ジギョウスウ</t>
    </rPh>
    <rPh sb="4" eb="5">
      <t>ゲン</t>
    </rPh>
    <rPh sb="6" eb="8">
      <t>シンキ</t>
    </rPh>
    <rPh sb="8" eb="10">
      <t>チョウサ</t>
    </rPh>
    <rPh sb="10" eb="12">
      <t>ジギョウ</t>
    </rPh>
    <rPh sb="13" eb="14">
      <t>ゾウ</t>
    </rPh>
    <phoneticPr fontId="5"/>
  </si>
  <si>
    <t>人件費（個別事業の管理及び補助、検討委員会等の準備・運営、結果の取りまとめ）、旅費、謝金等</t>
    <rPh sb="0" eb="3">
      <t>ジンケンヒ</t>
    </rPh>
    <rPh sb="29" eb="31">
      <t>ケッカ</t>
    </rPh>
    <rPh sb="32" eb="33">
      <t>ト</t>
    </rPh>
    <rPh sb="39" eb="41">
      <t>リョヒ</t>
    </rPh>
    <rPh sb="42" eb="44">
      <t>シャキン</t>
    </rPh>
    <rPh sb="44" eb="45">
      <t>ナド</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</si>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</sst>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72">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23" fillId="0" borderId="41" xfId="0" applyFont="1" applyBorder="1" applyAlignment="1" applyProtection="1">
      <alignment horizontal="center" vertical="center"/>
      <protection locked="0"/>
    </xf>
    <xf numFmtId="0" fontId="22"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13" fillId="3" borderId="86" xfId="0" applyFont="1" applyFill="1" applyBorder="1" applyAlignment="1">
      <alignment horizontal="center" vertical="center" wrapText="1"/>
    </xf>
    <xf numFmtId="0" fontId="13" fillId="3" borderId="131" xfId="0" applyFont="1" applyFill="1" applyBorder="1" applyAlignment="1">
      <alignment horizontal="center" vertical="center"/>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3" borderId="11"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1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3"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176" fontId="0" fillId="0" borderId="34" xfId="0" applyNumberFormat="1"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11" xfId="0" applyNumberFormat="1" applyFont="1" applyFill="1" applyBorder="1" applyAlignment="1" applyProtection="1">
      <alignment horizontal="center" vertical="center" shrinkToFit="1"/>
      <protection locked="0"/>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0"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0" fillId="0" borderId="24" xfId="0" applyNumberFormat="1" applyFont="1" applyFill="1" applyBorder="1" applyAlignment="1" applyProtection="1">
      <alignment horizontal="right" vertical="center"/>
    </xf>
    <xf numFmtId="176" fontId="0" fillId="0" borderId="25" xfId="0" applyNumberFormat="1" applyFont="1" applyFill="1" applyBorder="1" applyAlignment="1" applyProtection="1">
      <alignment horizontal="right" vertical="center"/>
    </xf>
    <xf numFmtId="176" fontId="0" fillId="0" borderId="43" xfId="0" applyNumberFormat="1" applyFont="1" applyFill="1" applyBorder="1" applyAlignment="1" applyProtection="1">
      <alignment horizontal="right"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176" fontId="0" fillId="0" borderId="70" xfId="0" applyNumberFormat="1" applyFont="1" applyFill="1" applyBorder="1" applyAlignment="1" applyProtection="1">
      <alignment horizontal="right" vertical="center"/>
      <protection locked="0"/>
    </xf>
    <xf numFmtId="176" fontId="0" fillId="0" borderId="71" xfId="0" applyNumberFormat="1" applyFont="1" applyFill="1" applyBorder="1" applyAlignment="1" applyProtection="1">
      <alignment horizontal="right" vertical="center"/>
      <protection locked="0"/>
    </xf>
    <xf numFmtId="176" fontId="0" fillId="0" borderId="94" xfId="0" applyNumberFormat="1" applyFont="1" applyFill="1" applyBorder="1" applyAlignment="1" applyProtection="1">
      <alignment horizontal="right"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3" fillId="0" borderId="41" xfId="0" applyFont="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176" fontId="0" fillId="0" borderId="34"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176" fontId="0" fillId="0" borderId="13" xfId="0" applyNumberFormat="1" applyFont="1" applyFill="1" applyBorder="1" applyAlignment="1" applyProtection="1">
      <alignment horizontal="right" vertical="center"/>
      <protection locked="0"/>
    </xf>
    <xf numFmtId="176" fontId="0" fillId="0" borderId="14" xfId="0" applyNumberFormat="1" applyFont="1" applyFill="1" applyBorder="1" applyAlignment="1" applyProtection="1">
      <alignment horizontal="right" vertical="center"/>
      <protection locked="0"/>
    </xf>
    <xf numFmtId="176"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11"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6" fontId="0" fillId="0" borderId="115" xfId="0" applyNumberFormat="1" applyFont="1" applyFill="1" applyBorder="1" applyAlignment="1" applyProtection="1">
      <alignment horizontal="right"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3" borderId="130"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29"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0" fillId="2" borderId="24" xfId="0" applyFont="1" applyFill="1" applyBorder="1" applyAlignment="1">
      <alignment horizontal="center" vertical="center" wrapText="1" shrinkToFit="1"/>
    </xf>
    <xf numFmtId="0" fontId="20" fillId="2" borderId="25" xfId="0" applyFont="1" applyFill="1" applyBorder="1" applyAlignment="1">
      <alignment horizontal="center" vertical="center" shrinkToFit="1"/>
    </xf>
    <xf numFmtId="0" fontId="20"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6" fontId="0" fillId="0" borderId="112" xfId="0" applyNumberFormat="1" applyFont="1" applyFill="1" applyBorder="1" applyAlignment="1" applyProtection="1">
      <alignment horizontal="right" vertical="center"/>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5" fillId="3" borderId="130" xfId="0" applyFont="1" applyFill="1" applyBorder="1" applyAlignment="1">
      <alignment horizontal="center" vertical="center" textRotation="255" wrapText="1"/>
    </xf>
    <xf numFmtId="0" fontId="15" fillId="3" borderId="129"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4" xfId="0" applyFont="1" applyFill="1" applyBorder="1" applyAlignment="1">
      <alignment vertical="center" wrapText="1"/>
    </xf>
    <xf numFmtId="0" fontId="0" fillId="5" borderId="121" xfId="0" applyFont="1" applyFill="1" applyBorder="1" applyAlignment="1">
      <alignment vertical="center" wrapText="1"/>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69438</xdr:colOff>
      <xdr:row>74</xdr:row>
      <xdr:rowOff>234462</xdr:rowOff>
    </xdr:from>
    <xdr:to>
      <xdr:col>32</xdr:col>
      <xdr:colOff>66386</xdr:colOff>
      <xdr:row>76</xdr:row>
      <xdr:rowOff>140246</xdr:rowOff>
    </xdr:to>
    <xdr:sp macro="" textlink="">
      <xdr:nvSpPr>
        <xdr:cNvPr id="12" name="正方形/長方形 11"/>
        <xdr:cNvSpPr/>
      </xdr:nvSpPr>
      <xdr:spPr>
        <a:xfrm>
          <a:off x="4421630" y="33813750"/>
          <a:ext cx="1975218" cy="60916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en-US" altLang="ja-JP" sz="1100">
              <a:solidFill>
                <a:sysClr val="windowText" lastClr="000000"/>
              </a:solidFill>
            </a:rPr>
            <a:t>260</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15</xdr:col>
      <xdr:colOff>62752</xdr:colOff>
      <xdr:row>79</xdr:row>
      <xdr:rowOff>242046</xdr:rowOff>
    </xdr:from>
    <xdr:to>
      <xdr:col>40</xdr:col>
      <xdr:colOff>80682</xdr:colOff>
      <xdr:row>82</xdr:row>
      <xdr:rowOff>192850</xdr:rowOff>
    </xdr:to>
    <xdr:sp macro="" textlink="">
      <xdr:nvSpPr>
        <xdr:cNvPr id="13" name="大かっこ 12"/>
        <xdr:cNvSpPr/>
      </xdr:nvSpPr>
      <xdr:spPr>
        <a:xfrm>
          <a:off x="2752164" y="35751246"/>
          <a:ext cx="4500283" cy="101760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ja-JP" sz="1100" b="0" i="0" baseline="0">
              <a:solidFill>
                <a:schemeClr val="tx1"/>
              </a:solidFill>
              <a:effectLst/>
              <a:latin typeface="+mn-lt"/>
              <a:ea typeface="+mn-ea"/>
              <a:cs typeface="+mn-cs"/>
            </a:rPr>
            <a:t>新たな沖縄観光サービスの開発等を行う</a:t>
          </a:r>
          <a:r>
            <a:rPr kumimoji="1" lang="ja-JP" altLang="ja-JP" sz="1100">
              <a:solidFill>
                <a:schemeClr val="tx1"/>
              </a:solidFill>
              <a:effectLst/>
              <a:latin typeface="+mn-lt"/>
              <a:ea typeface="+mn-ea"/>
              <a:cs typeface="+mn-cs"/>
            </a:rPr>
            <a:t>者にする、サービスの開発、モニターツアーの広報・実施、効果検証等に要する経費を補助する事業及びこれらのサービスを取りまとめた全体の効果検証等の事業を行う民間団体等への補助を実施</a:t>
          </a:r>
          <a:endParaRPr lang="ja-JP" altLang="ja-JP">
            <a:effectLst/>
          </a:endParaRPr>
        </a:p>
      </xdr:txBody>
    </xdr:sp>
    <xdr:clientData/>
  </xdr:twoCellAnchor>
  <xdr:twoCellAnchor>
    <xdr:from>
      <xdr:col>27</xdr:col>
      <xdr:colOff>77932</xdr:colOff>
      <xdr:row>82</xdr:row>
      <xdr:rowOff>257849</xdr:rowOff>
    </xdr:from>
    <xdr:to>
      <xdr:col>27</xdr:col>
      <xdr:colOff>77932</xdr:colOff>
      <xdr:row>83</xdr:row>
      <xdr:rowOff>142380</xdr:rowOff>
    </xdr:to>
    <xdr:cxnSp macro="">
      <xdr:nvCxnSpPr>
        <xdr:cNvPr id="14" name="直線矢印コネクタ 13"/>
        <xdr:cNvCxnSpPr/>
      </xdr:nvCxnSpPr>
      <xdr:spPr>
        <a:xfrm>
          <a:off x="5065568" y="36756879"/>
          <a:ext cx="0" cy="24244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25040</xdr:colOff>
      <xdr:row>83</xdr:row>
      <xdr:rowOff>180202</xdr:rowOff>
    </xdr:from>
    <xdr:ext cx="1383712" cy="275717"/>
    <xdr:sp macro="" textlink="">
      <xdr:nvSpPr>
        <xdr:cNvPr id="15" name="テキスト ボックス 14"/>
        <xdr:cNvSpPr txBox="1"/>
      </xdr:nvSpPr>
      <xdr:spPr>
        <a:xfrm>
          <a:off x="4328099" y="40619990"/>
          <a:ext cx="138371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100"/>
            <a:t>【</a:t>
          </a:r>
          <a:r>
            <a:rPr kumimoji="1" lang="ja-JP" altLang="en-US" sz="1100"/>
            <a:t>（公募）補助：定額</a:t>
          </a:r>
          <a:r>
            <a:rPr kumimoji="1" lang="en-US" altLang="ja-JP" sz="1100"/>
            <a:t>】</a:t>
          </a:r>
          <a:endParaRPr kumimoji="1" lang="ja-JP" altLang="en-US" sz="1100"/>
        </a:p>
      </xdr:txBody>
    </xdr:sp>
    <xdr:clientData/>
  </xdr:oneCellAnchor>
  <xdr:twoCellAnchor>
    <xdr:from>
      <xdr:col>19</xdr:col>
      <xdr:colOff>22413</xdr:colOff>
      <xdr:row>84</xdr:row>
      <xdr:rowOff>89648</xdr:rowOff>
    </xdr:from>
    <xdr:to>
      <xdr:col>35</xdr:col>
      <xdr:colOff>112059</xdr:colOff>
      <xdr:row>86</xdr:row>
      <xdr:rowOff>194382</xdr:rowOff>
    </xdr:to>
    <xdr:sp macro="" textlink="">
      <xdr:nvSpPr>
        <xdr:cNvPr id="16" name="正方形/長方形 15"/>
        <xdr:cNvSpPr/>
      </xdr:nvSpPr>
      <xdr:spPr>
        <a:xfrm>
          <a:off x="3854825" y="36519972"/>
          <a:ext cx="3316940" cy="79949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en-US" altLang="ja-JP" sz="1100">
              <a:solidFill>
                <a:sysClr val="windowText" lastClr="000000"/>
              </a:solidFill>
            </a:rPr>
            <a:t>A.</a:t>
          </a:r>
          <a:r>
            <a:rPr kumimoji="1" lang="ja-JP" altLang="en-US" sz="1100">
              <a:solidFill>
                <a:sysClr val="windowText" lastClr="000000"/>
              </a:solidFill>
            </a:rPr>
            <a:t>一般社団法人沖縄観光</a:t>
          </a:r>
          <a:endParaRPr kumimoji="1" lang="en-US" altLang="ja-JP" sz="1100">
            <a:solidFill>
              <a:sysClr val="windowText" lastClr="000000"/>
            </a:solidFill>
          </a:endParaRPr>
        </a:p>
        <a:p>
          <a:pPr algn="ctr"/>
          <a:r>
            <a:rPr kumimoji="1" lang="ja-JP" altLang="en-US" sz="1100">
              <a:solidFill>
                <a:sysClr val="windowText" lastClr="000000"/>
              </a:solidFill>
            </a:rPr>
            <a:t>コンベンションビューロー</a:t>
          </a:r>
          <a:endParaRPr kumimoji="1" lang="en-US" altLang="ja-JP" sz="1100">
            <a:solidFill>
              <a:sysClr val="windowText" lastClr="000000"/>
            </a:solidFill>
          </a:endParaRPr>
        </a:p>
        <a:p>
          <a:pPr algn="ctr"/>
          <a:r>
            <a:rPr kumimoji="1" lang="en-US" altLang="ja-JP" sz="1100">
              <a:solidFill>
                <a:sysClr val="windowText" lastClr="000000"/>
              </a:solidFill>
            </a:rPr>
            <a:t>260</a:t>
          </a:r>
          <a:r>
            <a:rPr kumimoji="1" lang="ja-JP" altLang="en-US" sz="1100">
              <a:solidFill>
                <a:sysClr val="windowText" lastClr="000000"/>
              </a:solidFill>
            </a:rPr>
            <a:t>百万円</a:t>
          </a:r>
        </a:p>
      </xdr:txBody>
    </xdr:sp>
    <xdr:clientData/>
  </xdr:twoCellAnchor>
  <xdr:twoCellAnchor>
    <xdr:from>
      <xdr:col>20</xdr:col>
      <xdr:colOff>103670</xdr:colOff>
      <xdr:row>87</xdr:row>
      <xdr:rowOff>25744</xdr:rowOff>
    </xdr:from>
    <xdr:to>
      <xdr:col>34</xdr:col>
      <xdr:colOff>69790</xdr:colOff>
      <xdr:row>88</xdr:row>
      <xdr:rowOff>128716</xdr:rowOff>
    </xdr:to>
    <xdr:sp macro="" textlink="">
      <xdr:nvSpPr>
        <xdr:cNvPr id="17" name="大かっこ 16"/>
        <xdr:cNvSpPr/>
      </xdr:nvSpPr>
      <xdr:spPr>
        <a:xfrm>
          <a:off x="3689552" y="41899885"/>
          <a:ext cx="2476238" cy="452596"/>
        </a:xfrm>
        <a:prstGeom prst="bracketPair">
          <a:avLst>
            <a:gd name="adj" fmla="val 15880"/>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補助金交付の手続き等</a:t>
          </a:r>
        </a:p>
      </xdr:txBody>
    </xdr:sp>
    <xdr:clientData/>
  </xdr:twoCellAnchor>
  <xdr:twoCellAnchor>
    <xdr:from>
      <xdr:col>27</xdr:col>
      <xdr:colOff>77933</xdr:colOff>
      <xdr:row>88</xdr:row>
      <xdr:rowOff>205941</xdr:rowOff>
    </xdr:from>
    <xdr:to>
      <xdr:col>27</xdr:col>
      <xdr:colOff>83454</xdr:colOff>
      <xdr:row>90</xdr:row>
      <xdr:rowOff>10040</xdr:rowOff>
    </xdr:to>
    <xdr:cxnSp macro="">
      <xdr:nvCxnSpPr>
        <xdr:cNvPr id="18" name="直線矢印コネクタ 17"/>
        <xdr:cNvCxnSpPr/>
      </xdr:nvCxnSpPr>
      <xdr:spPr>
        <a:xfrm>
          <a:off x="4918874" y="42429706"/>
          <a:ext cx="5521" cy="5212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35494</xdr:colOff>
      <xdr:row>90</xdr:row>
      <xdr:rowOff>90104</xdr:rowOff>
    </xdr:from>
    <xdr:ext cx="1793760" cy="275717"/>
    <xdr:sp macro="" textlink="">
      <xdr:nvSpPr>
        <xdr:cNvPr id="19" name="テキスト ボックス 18"/>
        <xdr:cNvSpPr txBox="1"/>
      </xdr:nvSpPr>
      <xdr:spPr>
        <a:xfrm>
          <a:off x="4159259" y="43031045"/>
          <a:ext cx="17937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100"/>
            <a:t>【</a:t>
          </a:r>
          <a:r>
            <a:rPr kumimoji="1" lang="ja-JP" altLang="en-US" sz="1100"/>
            <a:t>（公募）補助：補助率</a:t>
          </a:r>
          <a:r>
            <a:rPr kumimoji="1" lang="en-US" altLang="ja-JP" sz="1100"/>
            <a:t>8/10】</a:t>
          </a:r>
          <a:endParaRPr kumimoji="1" lang="ja-JP" altLang="en-US" sz="1100"/>
        </a:p>
      </xdr:txBody>
    </xdr:sp>
    <xdr:clientData/>
  </xdr:oneCellAnchor>
  <xdr:twoCellAnchor>
    <xdr:from>
      <xdr:col>21</xdr:col>
      <xdr:colOff>103671</xdr:colOff>
      <xdr:row>91</xdr:row>
      <xdr:rowOff>77218</xdr:rowOff>
    </xdr:from>
    <xdr:to>
      <xdr:col>33</xdr:col>
      <xdr:colOff>97224</xdr:colOff>
      <xdr:row>92</xdr:row>
      <xdr:rowOff>117812</xdr:rowOff>
    </xdr:to>
    <xdr:sp macro="" textlink="">
      <xdr:nvSpPr>
        <xdr:cNvPr id="20" name="正方形/長方形 19"/>
        <xdr:cNvSpPr/>
      </xdr:nvSpPr>
      <xdr:spPr>
        <a:xfrm>
          <a:off x="3868847" y="43376747"/>
          <a:ext cx="2145083" cy="7039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en-US" altLang="ja-JP" sz="1100">
              <a:solidFill>
                <a:sysClr val="windowText" lastClr="000000"/>
              </a:solidFill>
            </a:rPr>
            <a:t>B.</a:t>
          </a:r>
          <a:r>
            <a:rPr kumimoji="1" lang="ja-JP" altLang="en-US" sz="1100">
              <a:solidFill>
                <a:sysClr val="windowText" lastClr="000000"/>
              </a:solidFill>
            </a:rPr>
            <a:t>民間団体等（</a:t>
          </a:r>
          <a:r>
            <a:rPr kumimoji="1" lang="en-US" altLang="ja-JP" sz="1100">
              <a:solidFill>
                <a:sysClr val="windowText" lastClr="000000"/>
              </a:solidFill>
            </a:rPr>
            <a:t>15</a:t>
          </a:r>
          <a:r>
            <a:rPr kumimoji="1" lang="ja-JP" altLang="en-US" sz="1100">
              <a:solidFill>
                <a:sysClr val="windowText" lastClr="000000"/>
              </a:solidFill>
            </a:rPr>
            <a:t>事業）</a:t>
          </a:r>
          <a:endParaRPr kumimoji="1" lang="en-US" altLang="ja-JP" sz="1100">
            <a:solidFill>
              <a:sysClr val="windowText" lastClr="000000"/>
            </a:solidFill>
          </a:endParaRPr>
        </a:p>
        <a:p>
          <a:pPr algn="ctr"/>
          <a:r>
            <a:rPr kumimoji="1" lang="en-US" altLang="ja-JP" sz="1100">
              <a:solidFill>
                <a:sysClr val="windowText" lastClr="000000"/>
              </a:solidFill>
            </a:rPr>
            <a:t>230</a:t>
          </a:r>
          <a:r>
            <a:rPr kumimoji="1" lang="ja-JP" altLang="en-US" sz="1100">
              <a:solidFill>
                <a:sysClr val="windowText" lastClr="000000"/>
              </a:solidFill>
            </a:rPr>
            <a:t>百万円</a:t>
          </a:r>
        </a:p>
      </xdr:txBody>
    </xdr:sp>
    <xdr:clientData/>
  </xdr:twoCellAnchor>
  <xdr:twoCellAnchor>
    <xdr:from>
      <xdr:col>22</xdr:col>
      <xdr:colOff>84091</xdr:colOff>
      <xdr:row>77</xdr:row>
      <xdr:rowOff>278423</xdr:rowOff>
    </xdr:from>
    <xdr:to>
      <xdr:col>32</xdr:col>
      <xdr:colOff>81039</xdr:colOff>
      <xdr:row>79</xdr:row>
      <xdr:rowOff>212481</xdr:rowOff>
    </xdr:to>
    <xdr:sp macro="" textlink="">
      <xdr:nvSpPr>
        <xdr:cNvPr id="22" name="正方形/長方形 21"/>
        <xdr:cNvSpPr/>
      </xdr:nvSpPr>
      <xdr:spPr>
        <a:xfrm>
          <a:off x="4436283" y="34912788"/>
          <a:ext cx="1975218" cy="63744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沖縄総合事務局</a:t>
          </a:r>
          <a:endParaRPr kumimoji="1" lang="en-US" altLang="ja-JP" sz="1100">
            <a:solidFill>
              <a:sysClr val="windowText" lastClr="000000"/>
            </a:solidFill>
          </a:endParaRPr>
        </a:p>
        <a:p>
          <a:pPr algn="ctr"/>
          <a:r>
            <a:rPr kumimoji="1" lang="en-US" altLang="ja-JP" sz="1100">
              <a:solidFill>
                <a:sysClr val="windowText" lastClr="000000"/>
              </a:solidFill>
            </a:rPr>
            <a:t>260</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27</xdr:col>
      <xdr:colOff>71718</xdr:colOff>
      <xdr:row>76</xdr:row>
      <xdr:rowOff>137832</xdr:rowOff>
    </xdr:from>
    <xdr:to>
      <xdr:col>27</xdr:col>
      <xdr:colOff>73269</xdr:colOff>
      <xdr:row>77</xdr:row>
      <xdr:rowOff>51289</xdr:rowOff>
    </xdr:to>
    <xdr:cxnSp macro="">
      <xdr:nvCxnSpPr>
        <xdr:cNvPr id="23" name="直線矢印コネクタ 22"/>
        <xdr:cNvCxnSpPr/>
      </xdr:nvCxnSpPr>
      <xdr:spPr>
        <a:xfrm>
          <a:off x="5413045" y="34420505"/>
          <a:ext cx="1551" cy="26514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48562</xdr:colOff>
      <xdr:row>77</xdr:row>
      <xdr:rowOff>32801</xdr:rowOff>
    </xdr:from>
    <xdr:ext cx="889987" cy="275717"/>
    <xdr:sp macro="" textlink="">
      <xdr:nvSpPr>
        <xdr:cNvPr id="24" name="テキスト ボックス 23"/>
        <xdr:cNvSpPr txBox="1"/>
      </xdr:nvSpPr>
      <xdr:spPr>
        <a:xfrm>
          <a:off x="4994235" y="34667166"/>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100"/>
            <a:t>【</a:t>
          </a:r>
          <a:r>
            <a:rPr kumimoji="1" lang="ja-JP" altLang="en-US" sz="1100"/>
            <a:t>事務委任</a:t>
          </a:r>
          <a:r>
            <a:rPr kumimoji="1" lang="en-US" altLang="ja-JP" sz="1100"/>
            <a:t>】</a:t>
          </a:r>
          <a:endParaRPr kumimoji="1" lang="ja-JP" altLang="en-US" sz="1100"/>
        </a:p>
      </xdr:txBody>
    </xdr:sp>
    <xdr:clientData/>
  </xdr:oneCellAnchor>
  <xdr:twoCellAnchor>
    <xdr:from>
      <xdr:col>14</xdr:col>
      <xdr:colOff>176891</xdr:colOff>
      <xdr:row>92</xdr:row>
      <xdr:rowOff>340179</xdr:rowOff>
    </xdr:from>
    <xdr:to>
      <xdr:col>40</xdr:col>
      <xdr:colOff>163284</xdr:colOff>
      <xdr:row>93</xdr:row>
      <xdr:rowOff>204108</xdr:rowOff>
    </xdr:to>
    <xdr:sp macro="" textlink="">
      <xdr:nvSpPr>
        <xdr:cNvPr id="21" name="大かっこ 20"/>
        <xdr:cNvSpPr/>
      </xdr:nvSpPr>
      <xdr:spPr>
        <a:xfrm>
          <a:off x="3034391" y="38916429"/>
          <a:ext cx="5293179" cy="530679"/>
        </a:xfrm>
        <a:prstGeom prst="bracketPair">
          <a:avLst>
            <a:gd name="adj" fmla="val 15880"/>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新たな沖縄観光サービス創出支援事業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00"/>
  <sheetViews>
    <sheetView tabSelected="1" view="pageBreakPreview" zoomScale="70" zoomScaleNormal="130"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9" t="s">
        <v>0</v>
      </c>
      <c r="Y2" s="40"/>
      <c r="Z2" s="35"/>
      <c r="AA2" s="35"/>
      <c r="AB2" s="35"/>
      <c r="AC2" s="35"/>
      <c r="AD2" s="106">
        <v>2021</v>
      </c>
      <c r="AE2" s="106"/>
      <c r="AF2" s="106"/>
      <c r="AG2" s="106"/>
      <c r="AH2" s="106"/>
      <c r="AI2" s="50" t="s">
        <v>239</v>
      </c>
      <c r="AJ2" s="106" t="s">
        <v>566</v>
      </c>
      <c r="AK2" s="106"/>
      <c r="AL2" s="106"/>
      <c r="AM2" s="106"/>
      <c r="AN2" s="50" t="s">
        <v>239</v>
      </c>
      <c r="AO2" s="106" t="s">
        <v>499</v>
      </c>
      <c r="AP2" s="106"/>
      <c r="AQ2" s="106"/>
      <c r="AR2" s="51" t="s">
        <v>534</v>
      </c>
      <c r="AS2" s="107">
        <v>1</v>
      </c>
      <c r="AT2" s="107"/>
      <c r="AU2" s="107"/>
      <c r="AV2" s="50" t="str">
        <f>IF(AW2="","","-")</f>
        <v/>
      </c>
      <c r="AW2" s="148"/>
      <c r="AX2" s="148"/>
    </row>
    <row r="3" spans="1:50" ht="21" customHeight="1" thickBot="1" x14ac:dyDescent="0.2">
      <c r="A3" s="150" t="s">
        <v>527</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 t="s">
        <v>55</v>
      </c>
      <c r="AJ3" s="152" t="s">
        <v>535</v>
      </c>
      <c r="AK3" s="152"/>
      <c r="AL3" s="152"/>
      <c r="AM3" s="152"/>
      <c r="AN3" s="152"/>
      <c r="AO3" s="152"/>
      <c r="AP3" s="152"/>
      <c r="AQ3" s="152"/>
      <c r="AR3" s="152"/>
      <c r="AS3" s="152"/>
      <c r="AT3" s="152"/>
      <c r="AU3" s="152"/>
      <c r="AV3" s="152"/>
      <c r="AW3" s="152"/>
      <c r="AX3" s="16" t="s">
        <v>56</v>
      </c>
    </row>
    <row r="4" spans="1:50" ht="24.75" customHeight="1" x14ac:dyDescent="0.15">
      <c r="A4" s="407" t="s">
        <v>23</v>
      </c>
      <c r="B4" s="408"/>
      <c r="C4" s="408"/>
      <c r="D4" s="408"/>
      <c r="E4" s="408"/>
      <c r="F4" s="408"/>
      <c r="G4" s="385" t="s">
        <v>536</v>
      </c>
      <c r="H4" s="386"/>
      <c r="I4" s="386"/>
      <c r="J4" s="386"/>
      <c r="K4" s="386"/>
      <c r="L4" s="386"/>
      <c r="M4" s="386"/>
      <c r="N4" s="386"/>
      <c r="O4" s="386"/>
      <c r="P4" s="386"/>
      <c r="Q4" s="386"/>
      <c r="R4" s="386"/>
      <c r="S4" s="386"/>
      <c r="T4" s="386"/>
      <c r="U4" s="386"/>
      <c r="V4" s="386"/>
      <c r="W4" s="386"/>
      <c r="X4" s="386"/>
      <c r="Y4" s="387" t="s">
        <v>1</v>
      </c>
      <c r="Z4" s="388"/>
      <c r="AA4" s="388"/>
      <c r="AB4" s="388"/>
      <c r="AC4" s="388"/>
      <c r="AD4" s="389"/>
      <c r="AE4" s="390" t="s">
        <v>537</v>
      </c>
      <c r="AF4" s="391"/>
      <c r="AG4" s="391"/>
      <c r="AH4" s="391"/>
      <c r="AI4" s="391"/>
      <c r="AJ4" s="391"/>
      <c r="AK4" s="391"/>
      <c r="AL4" s="391"/>
      <c r="AM4" s="391"/>
      <c r="AN4" s="391"/>
      <c r="AO4" s="391"/>
      <c r="AP4" s="392"/>
      <c r="AQ4" s="393" t="s">
        <v>2</v>
      </c>
      <c r="AR4" s="388"/>
      <c r="AS4" s="388"/>
      <c r="AT4" s="388"/>
      <c r="AU4" s="388"/>
      <c r="AV4" s="388"/>
      <c r="AW4" s="388"/>
      <c r="AX4" s="394"/>
    </row>
    <row r="5" spans="1:50" ht="30" customHeight="1" x14ac:dyDescent="0.15">
      <c r="A5" s="395" t="s">
        <v>58</v>
      </c>
      <c r="B5" s="396"/>
      <c r="C5" s="396"/>
      <c r="D5" s="396"/>
      <c r="E5" s="396"/>
      <c r="F5" s="397"/>
      <c r="G5" s="153" t="s">
        <v>538</v>
      </c>
      <c r="H5" s="154"/>
      <c r="I5" s="154"/>
      <c r="J5" s="154"/>
      <c r="K5" s="154"/>
      <c r="L5" s="154"/>
      <c r="M5" s="155" t="s">
        <v>57</v>
      </c>
      <c r="N5" s="156"/>
      <c r="O5" s="156"/>
      <c r="P5" s="156"/>
      <c r="Q5" s="156"/>
      <c r="R5" s="157"/>
      <c r="S5" s="158" t="s">
        <v>343</v>
      </c>
      <c r="T5" s="154"/>
      <c r="U5" s="154"/>
      <c r="V5" s="154"/>
      <c r="W5" s="154"/>
      <c r="X5" s="159"/>
      <c r="Y5" s="401" t="s">
        <v>3</v>
      </c>
      <c r="Z5" s="195"/>
      <c r="AA5" s="195"/>
      <c r="AB5" s="195"/>
      <c r="AC5" s="195"/>
      <c r="AD5" s="196"/>
      <c r="AE5" s="402" t="s">
        <v>539</v>
      </c>
      <c r="AF5" s="402"/>
      <c r="AG5" s="402"/>
      <c r="AH5" s="402"/>
      <c r="AI5" s="402"/>
      <c r="AJ5" s="402"/>
      <c r="AK5" s="402"/>
      <c r="AL5" s="402"/>
      <c r="AM5" s="402"/>
      <c r="AN5" s="402"/>
      <c r="AO5" s="402"/>
      <c r="AP5" s="403"/>
      <c r="AQ5" s="404" t="s">
        <v>555</v>
      </c>
      <c r="AR5" s="405"/>
      <c r="AS5" s="405"/>
      <c r="AT5" s="405"/>
      <c r="AU5" s="405"/>
      <c r="AV5" s="405"/>
      <c r="AW5" s="405"/>
      <c r="AX5" s="406"/>
    </row>
    <row r="6" spans="1:50" ht="39" customHeight="1" x14ac:dyDescent="0.15">
      <c r="A6" s="409" t="s">
        <v>4</v>
      </c>
      <c r="B6" s="410"/>
      <c r="C6" s="410"/>
      <c r="D6" s="410"/>
      <c r="E6" s="410"/>
      <c r="F6" s="410"/>
      <c r="G6" s="497" t="str">
        <f>入力規則等!F39</f>
        <v>一般会計</v>
      </c>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9"/>
    </row>
    <row r="7" spans="1:50" ht="49.5" customHeight="1" x14ac:dyDescent="0.15">
      <c r="A7" s="449" t="s">
        <v>20</v>
      </c>
      <c r="B7" s="450"/>
      <c r="C7" s="450"/>
      <c r="D7" s="450"/>
      <c r="E7" s="450"/>
      <c r="F7" s="451"/>
      <c r="G7" s="452" t="s">
        <v>540</v>
      </c>
      <c r="H7" s="453"/>
      <c r="I7" s="453"/>
      <c r="J7" s="453"/>
      <c r="K7" s="453"/>
      <c r="L7" s="453"/>
      <c r="M7" s="453"/>
      <c r="N7" s="453"/>
      <c r="O7" s="453"/>
      <c r="P7" s="453"/>
      <c r="Q7" s="453"/>
      <c r="R7" s="453"/>
      <c r="S7" s="453"/>
      <c r="T7" s="453"/>
      <c r="U7" s="453"/>
      <c r="V7" s="453"/>
      <c r="W7" s="453"/>
      <c r="X7" s="454"/>
      <c r="Y7" s="138" t="s">
        <v>232</v>
      </c>
      <c r="Z7" s="139"/>
      <c r="AA7" s="139"/>
      <c r="AB7" s="139"/>
      <c r="AC7" s="139"/>
      <c r="AD7" s="140"/>
      <c r="AE7" s="117" t="s">
        <v>541</v>
      </c>
      <c r="AF7" s="118"/>
      <c r="AG7" s="118"/>
      <c r="AH7" s="118"/>
      <c r="AI7" s="118"/>
      <c r="AJ7" s="118"/>
      <c r="AK7" s="118"/>
      <c r="AL7" s="118"/>
      <c r="AM7" s="118"/>
      <c r="AN7" s="118"/>
      <c r="AO7" s="118"/>
      <c r="AP7" s="118"/>
      <c r="AQ7" s="118"/>
      <c r="AR7" s="118"/>
      <c r="AS7" s="118"/>
      <c r="AT7" s="118"/>
      <c r="AU7" s="118"/>
      <c r="AV7" s="118"/>
      <c r="AW7" s="118"/>
      <c r="AX7" s="119"/>
    </row>
    <row r="8" spans="1:50" ht="53.25" customHeight="1" x14ac:dyDescent="0.15">
      <c r="A8" s="449" t="s">
        <v>172</v>
      </c>
      <c r="B8" s="450"/>
      <c r="C8" s="450"/>
      <c r="D8" s="450"/>
      <c r="E8" s="450"/>
      <c r="F8" s="451"/>
      <c r="G8" s="111" t="str">
        <f>入力規則等!A27</f>
        <v>沖縄振興、地方創生</v>
      </c>
      <c r="H8" s="112"/>
      <c r="I8" s="112"/>
      <c r="J8" s="112"/>
      <c r="K8" s="112"/>
      <c r="L8" s="112"/>
      <c r="M8" s="112"/>
      <c r="N8" s="112"/>
      <c r="O8" s="112"/>
      <c r="P8" s="112"/>
      <c r="Q8" s="112"/>
      <c r="R8" s="112"/>
      <c r="S8" s="112"/>
      <c r="T8" s="112"/>
      <c r="U8" s="112"/>
      <c r="V8" s="112"/>
      <c r="W8" s="112"/>
      <c r="X8" s="113"/>
      <c r="Y8" s="160" t="s">
        <v>173</v>
      </c>
      <c r="Z8" s="161"/>
      <c r="AA8" s="161"/>
      <c r="AB8" s="161"/>
      <c r="AC8" s="161"/>
      <c r="AD8" s="162"/>
      <c r="AE8" s="419" t="str">
        <f>入力規則等!K13</f>
        <v>その他の事項経費</v>
      </c>
      <c r="AF8" s="112"/>
      <c r="AG8" s="112"/>
      <c r="AH8" s="112"/>
      <c r="AI8" s="112"/>
      <c r="AJ8" s="112"/>
      <c r="AK8" s="112"/>
      <c r="AL8" s="112"/>
      <c r="AM8" s="112"/>
      <c r="AN8" s="112"/>
      <c r="AO8" s="112"/>
      <c r="AP8" s="112"/>
      <c r="AQ8" s="112"/>
      <c r="AR8" s="112"/>
      <c r="AS8" s="112"/>
      <c r="AT8" s="112"/>
      <c r="AU8" s="112"/>
      <c r="AV8" s="112"/>
      <c r="AW8" s="112"/>
      <c r="AX8" s="420"/>
    </row>
    <row r="9" spans="1:50" ht="78.599999999999994" customHeight="1" x14ac:dyDescent="0.15">
      <c r="A9" s="68" t="s">
        <v>21</v>
      </c>
      <c r="B9" s="69"/>
      <c r="C9" s="69"/>
      <c r="D9" s="69"/>
      <c r="E9" s="69"/>
      <c r="F9" s="69"/>
      <c r="G9" s="163" t="s">
        <v>558</v>
      </c>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5"/>
    </row>
    <row r="10" spans="1:50" ht="80.25" customHeight="1" x14ac:dyDescent="0.15">
      <c r="A10" s="466" t="s">
        <v>24</v>
      </c>
      <c r="B10" s="467"/>
      <c r="C10" s="467"/>
      <c r="D10" s="467"/>
      <c r="E10" s="467"/>
      <c r="F10" s="467"/>
      <c r="G10" s="485" t="s">
        <v>567</v>
      </c>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7"/>
    </row>
    <row r="11" spans="1:50" ht="42" customHeight="1" x14ac:dyDescent="0.15">
      <c r="A11" s="466" t="s">
        <v>5</v>
      </c>
      <c r="B11" s="467"/>
      <c r="C11" s="467"/>
      <c r="D11" s="467"/>
      <c r="E11" s="467"/>
      <c r="F11" s="484"/>
      <c r="G11" s="398" t="str">
        <f>入力規則等!P10</f>
        <v>補助</v>
      </c>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400"/>
    </row>
    <row r="12" spans="1:50" ht="21" customHeight="1" x14ac:dyDescent="0.15">
      <c r="A12" s="62" t="s">
        <v>22</v>
      </c>
      <c r="B12" s="63"/>
      <c r="C12" s="63"/>
      <c r="D12" s="63"/>
      <c r="E12" s="63"/>
      <c r="F12" s="64"/>
      <c r="G12" s="492"/>
      <c r="H12" s="493"/>
      <c r="I12" s="493"/>
      <c r="J12" s="493"/>
      <c r="K12" s="493"/>
      <c r="L12" s="493"/>
      <c r="M12" s="493"/>
      <c r="N12" s="493"/>
      <c r="O12" s="493"/>
      <c r="P12" s="141" t="s">
        <v>233</v>
      </c>
      <c r="Q12" s="142"/>
      <c r="R12" s="142"/>
      <c r="S12" s="142"/>
      <c r="T12" s="142"/>
      <c r="U12" s="142"/>
      <c r="V12" s="143"/>
      <c r="W12" s="141" t="s">
        <v>243</v>
      </c>
      <c r="X12" s="142"/>
      <c r="Y12" s="142"/>
      <c r="Z12" s="142"/>
      <c r="AA12" s="142"/>
      <c r="AB12" s="142"/>
      <c r="AC12" s="143"/>
      <c r="AD12" s="141" t="s">
        <v>525</v>
      </c>
      <c r="AE12" s="142"/>
      <c r="AF12" s="142"/>
      <c r="AG12" s="142"/>
      <c r="AH12" s="142"/>
      <c r="AI12" s="142"/>
      <c r="AJ12" s="143"/>
      <c r="AK12" s="141" t="s">
        <v>528</v>
      </c>
      <c r="AL12" s="142"/>
      <c r="AM12" s="142"/>
      <c r="AN12" s="142"/>
      <c r="AO12" s="142"/>
      <c r="AP12" s="142"/>
      <c r="AQ12" s="143"/>
      <c r="AR12" s="141" t="s">
        <v>529</v>
      </c>
      <c r="AS12" s="142"/>
      <c r="AT12" s="142"/>
      <c r="AU12" s="142"/>
      <c r="AV12" s="142"/>
      <c r="AW12" s="142"/>
      <c r="AX12" s="468"/>
    </row>
    <row r="13" spans="1:50" ht="21" customHeight="1" x14ac:dyDescent="0.15">
      <c r="A13" s="65"/>
      <c r="B13" s="66"/>
      <c r="C13" s="66"/>
      <c r="D13" s="66"/>
      <c r="E13" s="66"/>
      <c r="F13" s="67"/>
      <c r="G13" s="469" t="s">
        <v>6</v>
      </c>
      <c r="H13" s="470"/>
      <c r="I13" s="494" t="s">
        <v>7</v>
      </c>
      <c r="J13" s="495"/>
      <c r="K13" s="495"/>
      <c r="L13" s="495"/>
      <c r="M13" s="495"/>
      <c r="N13" s="495"/>
      <c r="O13" s="496"/>
      <c r="P13" s="102" t="s">
        <v>542</v>
      </c>
      <c r="Q13" s="103"/>
      <c r="R13" s="103"/>
      <c r="S13" s="103"/>
      <c r="T13" s="103"/>
      <c r="U13" s="103"/>
      <c r="V13" s="104"/>
      <c r="W13" s="102" t="s">
        <v>542</v>
      </c>
      <c r="X13" s="103"/>
      <c r="Y13" s="103"/>
      <c r="Z13" s="103"/>
      <c r="AA13" s="103"/>
      <c r="AB13" s="103"/>
      <c r="AC13" s="104"/>
      <c r="AD13" s="102" t="s">
        <v>542</v>
      </c>
      <c r="AE13" s="103"/>
      <c r="AF13" s="103"/>
      <c r="AG13" s="103"/>
      <c r="AH13" s="103"/>
      <c r="AI13" s="103"/>
      <c r="AJ13" s="104"/>
      <c r="AK13" s="102">
        <v>260</v>
      </c>
      <c r="AL13" s="103"/>
      <c r="AM13" s="103"/>
      <c r="AN13" s="103"/>
      <c r="AO13" s="103"/>
      <c r="AP13" s="103"/>
      <c r="AQ13" s="104"/>
      <c r="AR13" s="99">
        <v>221</v>
      </c>
      <c r="AS13" s="100"/>
      <c r="AT13" s="100"/>
      <c r="AU13" s="100"/>
      <c r="AV13" s="100"/>
      <c r="AW13" s="100"/>
      <c r="AX13" s="137"/>
    </row>
    <row r="14" spans="1:50" ht="21" customHeight="1" x14ac:dyDescent="0.15">
      <c r="A14" s="65"/>
      <c r="B14" s="66"/>
      <c r="C14" s="66"/>
      <c r="D14" s="66"/>
      <c r="E14" s="66"/>
      <c r="F14" s="67"/>
      <c r="G14" s="471"/>
      <c r="H14" s="472"/>
      <c r="I14" s="166" t="s">
        <v>8</v>
      </c>
      <c r="J14" s="358"/>
      <c r="K14" s="358"/>
      <c r="L14" s="358"/>
      <c r="M14" s="358"/>
      <c r="N14" s="358"/>
      <c r="O14" s="359"/>
      <c r="P14" s="102" t="s">
        <v>542</v>
      </c>
      <c r="Q14" s="103"/>
      <c r="R14" s="103"/>
      <c r="S14" s="103"/>
      <c r="T14" s="103"/>
      <c r="U14" s="103"/>
      <c r="V14" s="104"/>
      <c r="W14" s="102" t="s">
        <v>542</v>
      </c>
      <c r="X14" s="103"/>
      <c r="Y14" s="103"/>
      <c r="Z14" s="103"/>
      <c r="AA14" s="103"/>
      <c r="AB14" s="103"/>
      <c r="AC14" s="104"/>
      <c r="AD14" s="102" t="s">
        <v>542</v>
      </c>
      <c r="AE14" s="103"/>
      <c r="AF14" s="103"/>
      <c r="AG14" s="103"/>
      <c r="AH14" s="103"/>
      <c r="AI14" s="103"/>
      <c r="AJ14" s="104"/>
      <c r="AK14" s="102" t="s">
        <v>542</v>
      </c>
      <c r="AL14" s="103"/>
      <c r="AM14" s="103"/>
      <c r="AN14" s="103"/>
      <c r="AO14" s="103"/>
      <c r="AP14" s="103"/>
      <c r="AQ14" s="104"/>
      <c r="AR14" s="383"/>
      <c r="AS14" s="383"/>
      <c r="AT14" s="383"/>
      <c r="AU14" s="383"/>
      <c r="AV14" s="383"/>
      <c r="AW14" s="383"/>
      <c r="AX14" s="384"/>
    </row>
    <row r="15" spans="1:50" ht="21" customHeight="1" x14ac:dyDescent="0.15">
      <c r="A15" s="65"/>
      <c r="B15" s="66"/>
      <c r="C15" s="66"/>
      <c r="D15" s="66"/>
      <c r="E15" s="66"/>
      <c r="F15" s="67"/>
      <c r="G15" s="471"/>
      <c r="H15" s="472"/>
      <c r="I15" s="166" t="s">
        <v>45</v>
      </c>
      <c r="J15" s="167"/>
      <c r="K15" s="167"/>
      <c r="L15" s="167"/>
      <c r="M15" s="167"/>
      <c r="N15" s="167"/>
      <c r="O15" s="168"/>
      <c r="P15" s="102" t="s">
        <v>542</v>
      </c>
      <c r="Q15" s="103"/>
      <c r="R15" s="103"/>
      <c r="S15" s="103"/>
      <c r="T15" s="103"/>
      <c r="U15" s="103"/>
      <c r="V15" s="104"/>
      <c r="W15" s="102" t="s">
        <v>542</v>
      </c>
      <c r="X15" s="103"/>
      <c r="Y15" s="103"/>
      <c r="Z15" s="103"/>
      <c r="AA15" s="103"/>
      <c r="AB15" s="103"/>
      <c r="AC15" s="104"/>
      <c r="AD15" s="102" t="s">
        <v>542</v>
      </c>
      <c r="AE15" s="103"/>
      <c r="AF15" s="103"/>
      <c r="AG15" s="103"/>
      <c r="AH15" s="103"/>
      <c r="AI15" s="103"/>
      <c r="AJ15" s="104"/>
      <c r="AK15" s="102" t="s">
        <v>542</v>
      </c>
      <c r="AL15" s="103"/>
      <c r="AM15" s="103"/>
      <c r="AN15" s="103"/>
      <c r="AO15" s="103"/>
      <c r="AP15" s="103"/>
      <c r="AQ15" s="104"/>
      <c r="AR15" s="102" t="s">
        <v>580</v>
      </c>
      <c r="AS15" s="103"/>
      <c r="AT15" s="103"/>
      <c r="AU15" s="103"/>
      <c r="AV15" s="103"/>
      <c r="AW15" s="103"/>
      <c r="AX15" s="169"/>
    </row>
    <row r="16" spans="1:50" ht="21" customHeight="1" x14ac:dyDescent="0.15">
      <c r="A16" s="65"/>
      <c r="B16" s="66"/>
      <c r="C16" s="66"/>
      <c r="D16" s="66"/>
      <c r="E16" s="66"/>
      <c r="F16" s="67"/>
      <c r="G16" s="471"/>
      <c r="H16" s="472"/>
      <c r="I16" s="166" t="s">
        <v>46</v>
      </c>
      <c r="J16" s="167"/>
      <c r="K16" s="167"/>
      <c r="L16" s="167"/>
      <c r="M16" s="167"/>
      <c r="N16" s="167"/>
      <c r="O16" s="168"/>
      <c r="P16" s="102" t="s">
        <v>542</v>
      </c>
      <c r="Q16" s="103"/>
      <c r="R16" s="103"/>
      <c r="S16" s="103"/>
      <c r="T16" s="103"/>
      <c r="U16" s="103"/>
      <c r="V16" s="104"/>
      <c r="W16" s="102" t="s">
        <v>542</v>
      </c>
      <c r="X16" s="103"/>
      <c r="Y16" s="103"/>
      <c r="Z16" s="103"/>
      <c r="AA16" s="103"/>
      <c r="AB16" s="103"/>
      <c r="AC16" s="104"/>
      <c r="AD16" s="102" t="s">
        <v>542</v>
      </c>
      <c r="AE16" s="103"/>
      <c r="AF16" s="103"/>
      <c r="AG16" s="103"/>
      <c r="AH16" s="103"/>
      <c r="AI16" s="103"/>
      <c r="AJ16" s="104"/>
      <c r="AK16" s="102" t="s">
        <v>542</v>
      </c>
      <c r="AL16" s="103"/>
      <c r="AM16" s="103"/>
      <c r="AN16" s="103"/>
      <c r="AO16" s="103"/>
      <c r="AP16" s="103"/>
      <c r="AQ16" s="104"/>
      <c r="AR16" s="488"/>
      <c r="AS16" s="489"/>
      <c r="AT16" s="489"/>
      <c r="AU16" s="489"/>
      <c r="AV16" s="489"/>
      <c r="AW16" s="489"/>
      <c r="AX16" s="490"/>
    </row>
    <row r="17" spans="1:50" ht="24.75" customHeight="1" x14ac:dyDescent="0.15">
      <c r="A17" s="65"/>
      <c r="B17" s="66"/>
      <c r="C17" s="66"/>
      <c r="D17" s="66"/>
      <c r="E17" s="66"/>
      <c r="F17" s="67"/>
      <c r="G17" s="471"/>
      <c r="H17" s="472"/>
      <c r="I17" s="166" t="s">
        <v>44</v>
      </c>
      <c r="J17" s="358"/>
      <c r="K17" s="358"/>
      <c r="L17" s="358"/>
      <c r="M17" s="358"/>
      <c r="N17" s="358"/>
      <c r="O17" s="359"/>
      <c r="P17" s="102" t="s">
        <v>542</v>
      </c>
      <c r="Q17" s="103"/>
      <c r="R17" s="103"/>
      <c r="S17" s="103"/>
      <c r="T17" s="103"/>
      <c r="U17" s="103"/>
      <c r="V17" s="104"/>
      <c r="W17" s="102" t="s">
        <v>542</v>
      </c>
      <c r="X17" s="103"/>
      <c r="Y17" s="103"/>
      <c r="Z17" s="103"/>
      <c r="AA17" s="103"/>
      <c r="AB17" s="103"/>
      <c r="AC17" s="104"/>
      <c r="AD17" s="102" t="s">
        <v>542</v>
      </c>
      <c r="AE17" s="103"/>
      <c r="AF17" s="103"/>
      <c r="AG17" s="103"/>
      <c r="AH17" s="103"/>
      <c r="AI17" s="103"/>
      <c r="AJ17" s="104"/>
      <c r="AK17" s="102" t="s">
        <v>542</v>
      </c>
      <c r="AL17" s="103"/>
      <c r="AM17" s="103"/>
      <c r="AN17" s="103"/>
      <c r="AO17" s="103"/>
      <c r="AP17" s="103"/>
      <c r="AQ17" s="104"/>
      <c r="AR17" s="135"/>
      <c r="AS17" s="135"/>
      <c r="AT17" s="135"/>
      <c r="AU17" s="135"/>
      <c r="AV17" s="135"/>
      <c r="AW17" s="135"/>
      <c r="AX17" s="136"/>
    </row>
    <row r="18" spans="1:50" ht="24.75" customHeight="1" x14ac:dyDescent="0.15">
      <c r="A18" s="65"/>
      <c r="B18" s="66"/>
      <c r="C18" s="66"/>
      <c r="D18" s="66"/>
      <c r="E18" s="66"/>
      <c r="F18" s="67"/>
      <c r="G18" s="473"/>
      <c r="H18" s="474"/>
      <c r="I18" s="416" t="s">
        <v>19</v>
      </c>
      <c r="J18" s="417"/>
      <c r="K18" s="417"/>
      <c r="L18" s="417"/>
      <c r="M18" s="417"/>
      <c r="N18" s="417"/>
      <c r="O18" s="418"/>
      <c r="P18" s="220">
        <f>SUM(P13:V17)</f>
        <v>0</v>
      </c>
      <c r="Q18" s="221"/>
      <c r="R18" s="221"/>
      <c r="S18" s="221"/>
      <c r="T18" s="221"/>
      <c r="U18" s="221"/>
      <c r="V18" s="222"/>
      <c r="W18" s="220">
        <f>SUM(W13:AC17)</f>
        <v>0</v>
      </c>
      <c r="X18" s="221"/>
      <c r="Y18" s="221"/>
      <c r="Z18" s="221"/>
      <c r="AA18" s="221"/>
      <c r="AB18" s="221"/>
      <c r="AC18" s="222"/>
      <c r="AD18" s="220">
        <f>SUM(AD13:AJ17)</f>
        <v>0</v>
      </c>
      <c r="AE18" s="221"/>
      <c r="AF18" s="221"/>
      <c r="AG18" s="221"/>
      <c r="AH18" s="221"/>
      <c r="AI18" s="221"/>
      <c r="AJ18" s="222"/>
      <c r="AK18" s="220">
        <f>SUM(AK13:AQ17)</f>
        <v>260</v>
      </c>
      <c r="AL18" s="221"/>
      <c r="AM18" s="221"/>
      <c r="AN18" s="221"/>
      <c r="AO18" s="221"/>
      <c r="AP18" s="221"/>
      <c r="AQ18" s="222"/>
      <c r="AR18" s="220">
        <f>SUM(AR13:AX17)</f>
        <v>221</v>
      </c>
      <c r="AS18" s="221"/>
      <c r="AT18" s="221"/>
      <c r="AU18" s="221"/>
      <c r="AV18" s="221"/>
      <c r="AW18" s="221"/>
      <c r="AX18" s="223"/>
    </row>
    <row r="19" spans="1:50" ht="24.75" customHeight="1" x14ac:dyDescent="0.15">
      <c r="A19" s="65"/>
      <c r="B19" s="66"/>
      <c r="C19" s="66"/>
      <c r="D19" s="66"/>
      <c r="E19" s="66"/>
      <c r="F19" s="67"/>
      <c r="G19" s="204" t="s">
        <v>9</v>
      </c>
      <c r="H19" s="205"/>
      <c r="I19" s="205"/>
      <c r="J19" s="205"/>
      <c r="K19" s="205"/>
      <c r="L19" s="205"/>
      <c r="M19" s="205"/>
      <c r="N19" s="205"/>
      <c r="O19" s="205"/>
      <c r="P19" s="102">
        <v>0</v>
      </c>
      <c r="Q19" s="103"/>
      <c r="R19" s="103"/>
      <c r="S19" s="103"/>
      <c r="T19" s="103"/>
      <c r="U19" s="103"/>
      <c r="V19" s="104"/>
      <c r="W19" s="102">
        <v>0</v>
      </c>
      <c r="X19" s="103"/>
      <c r="Y19" s="103"/>
      <c r="Z19" s="103"/>
      <c r="AA19" s="103"/>
      <c r="AB19" s="103"/>
      <c r="AC19" s="104"/>
      <c r="AD19" s="102">
        <v>0</v>
      </c>
      <c r="AE19" s="103"/>
      <c r="AF19" s="103"/>
      <c r="AG19" s="103"/>
      <c r="AH19" s="103"/>
      <c r="AI19" s="103"/>
      <c r="AJ19" s="104"/>
      <c r="AK19" s="170"/>
      <c r="AL19" s="170"/>
      <c r="AM19" s="170"/>
      <c r="AN19" s="170"/>
      <c r="AO19" s="170"/>
      <c r="AP19" s="170"/>
      <c r="AQ19" s="170"/>
      <c r="AR19" s="170"/>
      <c r="AS19" s="170"/>
      <c r="AT19" s="170"/>
      <c r="AU19" s="170"/>
      <c r="AV19" s="170"/>
      <c r="AW19" s="170"/>
      <c r="AX19" s="224"/>
    </row>
    <row r="20" spans="1:50" ht="24.75" customHeight="1" x14ac:dyDescent="0.15">
      <c r="A20" s="65"/>
      <c r="B20" s="66"/>
      <c r="C20" s="66"/>
      <c r="D20" s="66"/>
      <c r="E20" s="66"/>
      <c r="F20" s="67"/>
      <c r="G20" s="204" t="s">
        <v>10</v>
      </c>
      <c r="H20" s="205"/>
      <c r="I20" s="205"/>
      <c r="J20" s="205"/>
      <c r="K20" s="205"/>
      <c r="L20" s="205"/>
      <c r="M20" s="205"/>
      <c r="N20" s="205"/>
      <c r="O20" s="205"/>
      <c r="P20" s="206" t="str">
        <f>IF(P18=0, "-", SUM(P19)/P18)</f>
        <v>-</v>
      </c>
      <c r="Q20" s="206"/>
      <c r="R20" s="206"/>
      <c r="S20" s="206"/>
      <c r="T20" s="206"/>
      <c r="U20" s="206"/>
      <c r="V20" s="206"/>
      <c r="W20" s="206" t="str">
        <f t="shared" ref="W20" si="0">IF(W18=0, "-", SUM(W19)/W18)</f>
        <v>-</v>
      </c>
      <c r="X20" s="206"/>
      <c r="Y20" s="206"/>
      <c r="Z20" s="206"/>
      <c r="AA20" s="206"/>
      <c r="AB20" s="206"/>
      <c r="AC20" s="206"/>
      <c r="AD20" s="206" t="str">
        <f t="shared" ref="AD20" si="1">IF(AD18=0, "-", SUM(AD19)/AD18)</f>
        <v>-</v>
      </c>
      <c r="AE20" s="206"/>
      <c r="AF20" s="206"/>
      <c r="AG20" s="206"/>
      <c r="AH20" s="206"/>
      <c r="AI20" s="206"/>
      <c r="AJ20" s="206"/>
      <c r="AK20" s="170"/>
      <c r="AL20" s="170"/>
      <c r="AM20" s="170"/>
      <c r="AN20" s="170"/>
      <c r="AO20" s="170"/>
      <c r="AP20" s="170"/>
      <c r="AQ20" s="171"/>
      <c r="AR20" s="171"/>
      <c r="AS20" s="171"/>
      <c r="AT20" s="171"/>
      <c r="AU20" s="170"/>
      <c r="AV20" s="170"/>
      <c r="AW20" s="170"/>
      <c r="AX20" s="224"/>
    </row>
    <row r="21" spans="1:50" ht="25.5" customHeight="1" x14ac:dyDescent="0.15">
      <c r="A21" s="68"/>
      <c r="B21" s="69"/>
      <c r="C21" s="69"/>
      <c r="D21" s="69"/>
      <c r="E21" s="69"/>
      <c r="F21" s="70"/>
      <c r="G21" s="532" t="s">
        <v>207</v>
      </c>
      <c r="H21" s="533"/>
      <c r="I21" s="533"/>
      <c r="J21" s="533"/>
      <c r="K21" s="533"/>
      <c r="L21" s="533"/>
      <c r="M21" s="533"/>
      <c r="N21" s="533"/>
      <c r="O21" s="533"/>
      <c r="P21" s="206" t="str">
        <f>IF(P19=0, "-", SUM(P19)/SUM(P13,P14))</f>
        <v>-</v>
      </c>
      <c r="Q21" s="206"/>
      <c r="R21" s="206"/>
      <c r="S21" s="206"/>
      <c r="T21" s="206"/>
      <c r="U21" s="206"/>
      <c r="V21" s="206"/>
      <c r="W21" s="206" t="str">
        <f t="shared" ref="W21" si="2">IF(W19=0, "-", SUM(W19)/SUM(W13,W14))</f>
        <v>-</v>
      </c>
      <c r="X21" s="206"/>
      <c r="Y21" s="206"/>
      <c r="Z21" s="206"/>
      <c r="AA21" s="206"/>
      <c r="AB21" s="206"/>
      <c r="AC21" s="206"/>
      <c r="AD21" s="206" t="str">
        <f t="shared" ref="AD21" si="3">IF(AD19=0, "-", SUM(AD19)/SUM(AD13,AD14))</f>
        <v>-</v>
      </c>
      <c r="AE21" s="206"/>
      <c r="AF21" s="206"/>
      <c r="AG21" s="206"/>
      <c r="AH21" s="206"/>
      <c r="AI21" s="206"/>
      <c r="AJ21" s="206"/>
      <c r="AK21" s="170"/>
      <c r="AL21" s="170"/>
      <c r="AM21" s="170"/>
      <c r="AN21" s="170"/>
      <c r="AO21" s="170"/>
      <c r="AP21" s="170"/>
      <c r="AQ21" s="171"/>
      <c r="AR21" s="171"/>
      <c r="AS21" s="171"/>
      <c r="AT21" s="171"/>
      <c r="AU21" s="170"/>
      <c r="AV21" s="170"/>
      <c r="AW21" s="170"/>
      <c r="AX21" s="224"/>
    </row>
    <row r="22" spans="1:50" ht="18.75" customHeight="1" x14ac:dyDescent="0.15">
      <c r="A22" s="80" t="s">
        <v>532</v>
      </c>
      <c r="B22" s="81"/>
      <c r="C22" s="81"/>
      <c r="D22" s="81"/>
      <c r="E22" s="81"/>
      <c r="F22" s="82"/>
      <c r="G22" s="71" t="s">
        <v>200</v>
      </c>
      <c r="H22" s="72"/>
      <c r="I22" s="72"/>
      <c r="J22" s="72"/>
      <c r="K22" s="72"/>
      <c r="L22" s="72"/>
      <c r="M22" s="72"/>
      <c r="N22" s="72"/>
      <c r="O22" s="73"/>
      <c r="P22" s="89" t="s">
        <v>530</v>
      </c>
      <c r="Q22" s="72"/>
      <c r="R22" s="72"/>
      <c r="S22" s="72"/>
      <c r="T22" s="72"/>
      <c r="U22" s="72"/>
      <c r="V22" s="73"/>
      <c r="W22" s="89" t="s">
        <v>531</v>
      </c>
      <c r="X22" s="72"/>
      <c r="Y22" s="72"/>
      <c r="Z22" s="72"/>
      <c r="AA22" s="72"/>
      <c r="AB22" s="72"/>
      <c r="AC22" s="73"/>
      <c r="AD22" s="89" t="s">
        <v>199</v>
      </c>
      <c r="AE22" s="72"/>
      <c r="AF22" s="72"/>
      <c r="AG22" s="72"/>
      <c r="AH22" s="72"/>
      <c r="AI22" s="72"/>
      <c r="AJ22" s="72"/>
      <c r="AK22" s="72"/>
      <c r="AL22" s="72"/>
      <c r="AM22" s="72"/>
      <c r="AN22" s="72"/>
      <c r="AO22" s="72"/>
      <c r="AP22" s="72"/>
      <c r="AQ22" s="72"/>
      <c r="AR22" s="72"/>
      <c r="AS22" s="72"/>
      <c r="AT22" s="72"/>
      <c r="AU22" s="72"/>
      <c r="AV22" s="72"/>
      <c r="AW22" s="72"/>
      <c r="AX22" s="90"/>
    </row>
    <row r="23" spans="1:50" ht="25.5" customHeight="1" x14ac:dyDescent="0.15">
      <c r="A23" s="83"/>
      <c r="B23" s="84"/>
      <c r="C23" s="84"/>
      <c r="D23" s="84"/>
      <c r="E23" s="84"/>
      <c r="F23" s="85"/>
      <c r="G23" s="74" t="s">
        <v>560</v>
      </c>
      <c r="H23" s="75"/>
      <c r="I23" s="75"/>
      <c r="J23" s="75"/>
      <c r="K23" s="75"/>
      <c r="L23" s="75"/>
      <c r="M23" s="75"/>
      <c r="N23" s="75"/>
      <c r="O23" s="76"/>
      <c r="P23" s="99">
        <v>260</v>
      </c>
      <c r="Q23" s="100"/>
      <c r="R23" s="100"/>
      <c r="S23" s="100"/>
      <c r="T23" s="100"/>
      <c r="U23" s="100"/>
      <c r="V23" s="101"/>
      <c r="W23" s="99">
        <v>145</v>
      </c>
      <c r="X23" s="100"/>
      <c r="Y23" s="100"/>
      <c r="Z23" s="100"/>
      <c r="AA23" s="100"/>
      <c r="AB23" s="100"/>
      <c r="AC23" s="101"/>
      <c r="AD23" s="91" t="s">
        <v>577</v>
      </c>
      <c r="AE23" s="92"/>
      <c r="AF23" s="92"/>
      <c r="AG23" s="92"/>
      <c r="AH23" s="92"/>
      <c r="AI23" s="92"/>
      <c r="AJ23" s="92"/>
      <c r="AK23" s="92"/>
      <c r="AL23" s="92"/>
      <c r="AM23" s="92"/>
      <c r="AN23" s="92"/>
      <c r="AO23" s="92"/>
      <c r="AP23" s="92"/>
      <c r="AQ23" s="92"/>
      <c r="AR23" s="92"/>
      <c r="AS23" s="92"/>
      <c r="AT23" s="92"/>
      <c r="AU23" s="92"/>
      <c r="AV23" s="92"/>
      <c r="AW23" s="92"/>
      <c r="AX23" s="93"/>
    </row>
    <row r="24" spans="1:50" ht="25.5" customHeight="1" x14ac:dyDescent="0.15">
      <c r="A24" s="83"/>
      <c r="B24" s="84"/>
      <c r="C24" s="84"/>
      <c r="D24" s="84"/>
      <c r="E24" s="84"/>
      <c r="F24" s="85"/>
      <c r="G24" s="77" t="s">
        <v>576</v>
      </c>
      <c r="H24" s="78"/>
      <c r="I24" s="78"/>
      <c r="J24" s="78"/>
      <c r="K24" s="78"/>
      <c r="L24" s="78"/>
      <c r="M24" s="78"/>
      <c r="N24" s="78"/>
      <c r="O24" s="79"/>
      <c r="P24" s="102" t="s">
        <v>575</v>
      </c>
      <c r="Q24" s="103"/>
      <c r="R24" s="103"/>
      <c r="S24" s="103"/>
      <c r="T24" s="103"/>
      <c r="U24" s="103"/>
      <c r="V24" s="104"/>
      <c r="W24" s="102">
        <v>75</v>
      </c>
      <c r="X24" s="103"/>
      <c r="Y24" s="103"/>
      <c r="Z24" s="103"/>
      <c r="AA24" s="103"/>
      <c r="AB24" s="103"/>
      <c r="AC24" s="104"/>
      <c r="AD24" s="94"/>
      <c r="AE24" s="95"/>
      <c r="AF24" s="95"/>
      <c r="AG24" s="95"/>
      <c r="AH24" s="95"/>
      <c r="AI24" s="95"/>
      <c r="AJ24" s="95"/>
      <c r="AK24" s="95"/>
      <c r="AL24" s="95"/>
      <c r="AM24" s="95"/>
      <c r="AN24" s="95"/>
      <c r="AO24" s="95"/>
      <c r="AP24" s="95"/>
      <c r="AQ24" s="95"/>
      <c r="AR24" s="95"/>
      <c r="AS24" s="95"/>
      <c r="AT24" s="95"/>
      <c r="AU24" s="95"/>
      <c r="AV24" s="95"/>
      <c r="AW24" s="95"/>
      <c r="AX24" s="96"/>
    </row>
    <row r="25" spans="1:50" ht="25.5" customHeight="1" x14ac:dyDescent="0.15">
      <c r="A25" s="83"/>
      <c r="B25" s="84"/>
      <c r="C25" s="84"/>
      <c r="D25" s="84"/>
      <c r="E25" s="84"/>
      <c r="F25" s="85"/>
      <c r="G25" s="77" t="s">
        <v>574</v>
      </c>
      <c r="H25" s="78"/>
      <c r="I25" s="78"/>
      <c r="J25" s="78"/>
      <c r="K25" s="78"/>
      <c r="L25" s="78"/>
      <c r="M25" s="78"/>
      <c r="N25" s="78"/>
      <c r="O25" s="79"/>
      <c r="P25" s="102">
        <v>0.1</v>
      </c>
      <c r="Q25" s="103"/>
      <c r="R25" s="103"/>
      <c r="S25" s="103"/>
      <c r="T25" s="103"/>
      <c r="U25" s="103"/>
      <c r="V25" s="104"/>
      <c r="W25" s="102">
        <v>0.1</v>
      </c>
      <c r="X25" s="103"/>
      <c r="Y25" s="103"/>
      <c r="Z25" s="103"/>
      <c r="AA25" s="103"/>
      <c r="AB25" s="103"/>
      <c r="AC25" s="104"/>
      <c r="AD25" s="94"/>
      <c r="AE25" s="95"/>
      <c r="AF25" s="95"/>
      <c r="AG25" s="95"/>
      <c r="AH25" s="95"/>
      <c r="AI25" s="95"/>
      <c r="AJ25" s="95"/>
      <c r="AK25" s="95"/>
      <c r="AL25" s="95"/>
      <c r="AM25" s="95"/>
      <c r="AN25" s="95"/>
      <c r="AO25" s="95"/>
      <c r="AP25" s="95"/>
      <c r="AQ25" s="95"/>
      <c r="AR25" s="95"/>
      <c r="AS25" s="95"/>
      <c r="AT25" s="95"/>
      <c r="AU25" s="95"/>
      <c r="AV25" s="95"/>
      <c r="AW25" s="95"/>
      <c r="AX25" s="96"/>
    </row>
    <row r="26" spans="1:50" ht="25.5" customHeight="1" x14ac:dyDescent="0.15">
      <c r="A26" s="83"/>
      <c r="B26" s="84"/>
      <c r="C26" s="84"/>
      <c r="D26" s="84"/>
      <c r="E26" s="84"/>
      <c r="F26" s="85"/>
      <c r="G26" s="77" t="s">
        <v>559</v>
      </c>
      <c r="H26" s="78"/>
      <c r="I26" s="78"/>
      <c r="J26" s="78"/>
      <c r="K26" s="78"/>
      <c r="L26" s="78"/>
      <c r="M26" s="78"/>
      <c r="N26" s="78"/>
      <c r="O26" s="79"/>
      <c r="P26" s="102">
        <v>0.2</v>
      </c>
      <c r="Q26" s="103"/>
      <c r="R26" s="103"/>
      <c r="S26" s="103"/>
      <c r="T26" s="103"/>
      <c r="U26" s="103"/>
      <c r="V26" s="104"/>
      <c r="W26" s="102">
        <v>0.2</v>
      </c>
      <c r="X26" s="103"/>
      <c r="Y26" s="103"/>
      <c r="Z26" s="103"/>
      <c r="AA26" s="103"/>
      <c r="AB26" s="103"/>
      <c r="AC26" s="104"/>
      <c r="AD26" s="94"/>
      <c r="AE26" s="95"/>
      <c r="AF26" s="95"/>
      <c r="AG26" s="95"/>
      <c r="AH26" s="95"/>
      <c r="AI26" s="95"/>
      <c r="AJ26" s="95"/>
      <c r="AK26" s="95"/>
      <c r="AL26" s="95"/>
      <c r="AM26" s="95"/>
      <c r="AN26" s="95"/>
      <c r="AO26" s="95"/>
      <c r="AP26" s="95"/>
      <c r="AQ26" s="95"/>
      <c r="AR26" s="95"/>
      <c r="AS26" s="95"/>
      <c r="AT26" s="95"/>
      <c r="AU26" s="95"/>
      <c r="AV26" s="95"/>
      <c r="AW26" s="95"/>
      <c r="AX26" s="96"/>
    </row>
    <row r="27" spans="1:50" ht="25.5" customHeight="1" thickBot="1" x14ac:dyDescent="0.2">
      <c r="A27" s="86"/>
      <c r="B27" s="87"/>
      <c r="C27" s="87"/>
      <c r="D27" s="87"/>
      <c r="E27" s="87"/>
      <c r="F27" s="88"/>
      <c r="G27" s="114" t="s">
        <v>201</v>
      </c>
      <c r="H27" s="115"/>
      <c r="I27" s="115"/>
      <c r="J27" s="115"/>
      <c r="K27" s="115"/>
      <c r="L27" s="115"/>
      <c r="M27" s="115"/>
      <c r="N27" s="115"/>
      <c r="O27" s="116"/>
      <c r="P27" s="108">
        <f>AK13</f>
        <v>260</v>
      </c>
      <c r="Q27" s="109"/>
      <c r="R27" s="109"/>
      <c r="S27" s="109"/>
      <c r="T27" s="109"/>
      <c r="U27" s="109"/>
      <c r="V27" s="110"/>
      <c r="W27" s="108">
        <f>AR13</f>
        <v>221</v>
      </c>
      <c r="X27" s="109"/>
      <c r="Y27" s="109"/>
      <c r="Z27" s="109"/>
      <c r="AA27" s="109"/>
      <c r="AB27" s="109"/>
      <c r="AC27" s="110"/>
      <c r="AD27" s="97"/>
      <c r="AE27" s="97"/>
      <c r="AF27" s="97"/>
      <c r="AG27" s="97"/>
      <c r="AH27" s="97"/>
      <c r="AI27" s="97"/>
      <c r="AJ27" s="97"/>
      <c r="AK27" s="97"/>
      <c r="AL27" s="97"/>
      <c r="AM27" s="97"/>
      <c r="AN27" s="97"/>
      <c r="AO27" s="97"/>
      <c r="AP27" s="97"/>
      <c r="AQ27" s="97"/>
      <c r="AR27" s="97"/>
      <c r="AS27" s="97"/>
      <c r="AT27" s="97"/>
      <c r="AU27" s="97"/>
      <c r="AV27" s="97"/>
      <c r="AW27" s="97"/>
      <c r="AX27" s="98"/>
    </row>
    <row r="28" spans="1:50" ht="18.75" customHeight="1" x14ac:dyDescent="0.15">
      <c r="A28" s="173" t="s">
        <v>204</v>
      </c>
      <c r="B28" s="174"/>
      <c r="C28" s="174"/>
      <c r="D28" s="174"/>
      <c r="E28" s="174"/>
      <c r="F28" s="175"/>
      <c r="G28" s="363" t="s">
        <v>135</v>
      </c>
      <c r="H28" s="128"/>
      <c r="I28" s="128"/>
      <c r="J28" s="128"/>
      <c r="K28" s="128"/>
      <c r="L28" s="128"/>
      <c r="M28" s="128"/>
      <c r="N28" s="128"/>
      <c r="O28" s="217"/>
      <c r="P28" s="216" t="s">
        <v>53</v>
      </c>
      <c r="Q28" s="128"/>
      <c r="R28" s="128"/>
      <c r="S28" s="128"/>
      <c r="T28" s="128"/>
      <c r="U28" s="128"/>
      <c r="V28" s="128"/>
      <c r="W28" s="128"/>
      <c r="X28" s="217"/>
      <c r="Y28" s="207"/>
      <c r="Z28" s="208"/>
      <c r="AA28" s="209"/>
      <c r="AB28" s="120" t="s">
        <v>11</v>
      </c>
      <c r="AC28" s="121"/>
      <c r="AD28" s="122"/>
      <c r="AE28" s="120" t="s">
        <v>233</v>
      </c>
      <c r="AF28" s="121"/>
      <c r="AG28" s="121"/>
      <c r="AH28" s="122"/>
      <c r="AI28" s="126" t="s">
        <v>243</v>
      </c>
      <c r="AJ28" s="126"/>
      <c r="AK28" s="126"/>
      <c r="AL28" s="120"/>
      <c r="AM28" s="126" t="s">
        <v>340</v>
      </c>
      <c r="AN28" s="126"/>
      <c r="AO28" s="126"/>
      <c r="AP28" s="120"/>
      <c r="AQ28" s="360" t="s">
        <v>164</v>
      </c>
      <c r="AR28" s="361"/>
      <c r="AS28" s="361"/>
      <c r="AT28" s="362"/>
      <c r="AU28" s="128" t="s">
        <v>125</v>
      </c>
      <c r="AV28" s="128"/>
      <c r="AW28" s="128"/>
      <c r="AX28" s="129"/>
    </row>
    <row r="29" spans="1:50" ht="18.75" customHeight="1" x14ac:dyDescent="0.15">
      <c r="A29" s="176"/>
      <c r="B29" s="177"/>
      <c r="C29" s="177"/>
      <c r="D29" s="177"/>
      <c r="E29" s="177"/>
      <c r="F29" s="178"/>
      <c r="G29" s="364"/>
      <c r="H29" s="201"/>
      <c r="I29" s="201"/>
      <c r="J29" s="201"/>
      <c r="K29" s="201"/>
      <c r="L29" s="201"/>
      <c r="M29" s="201"/>
      <c r="N29" s="201"/>
      <c r="O29" s="219"/>
      <c r="P29" s="218"/>
      <c r="Q29" s="201"/>
      <c r="R29" s="201"/>
      <c r="S29" s="201"/>
      <c r="T29" s="201"/>
      <c r="U29" s="201"/>
      <c r="V29" s="201"/>
      <c r="W29" s="201"/>
      <c r="X29" s="219"/>
      <c r="Y29" s="210"/>
      <c r="Z29" s="211"/>
      <c r="AA29" s="212"/>
      <c r="AB29" s="123"/>
      <c r="AC29" s="124"/>
      <c r="AD29" s="125"/>
      <c r="AE29" s="123"/>
      <c r="AF29" s="124"/>
      <c r="AG29" s="124"/>
      <c r="AH29" s="125"/>
      <c r="AI29" s="127"/>
      <c r="AJ29" s="127"/>
      <c r="AK29" s="127"/>
      <c r="AL29" s="123"/>
      <c r="AM29" s="127"/>
      <c r="AN29" s="127"/>
      <c r="AO29" s="127"/>
      <c r="AP29" s="123"/>
      <c r="AQ29" s="144" t="s">
        <v>561</v>
      </c>
      <c r="AR29" s="145"/>
      <c r="AS29" s="146" t="s">
        <v>165</v>
      </c>
      <c r="AT29" s="147"/>
      <c r="AU29" s="203">
        <v>5</v>
      </c>
      <c r="AV29" s="203"/>
      <c r="AW29" s="201" t="s">
        <v>162</v>
      </c>
      <c r="AX29" s="202"/>
    </row>
    <row r="30" spans="1:50" ht="23.25" customHeight="1" x14ac:dyDescent="0.15">
      <c r="A30" s="179"/>
      <c r="B30" s="177"/>
      <c r="C30" s="177"/>
      <c r="D30" s="177"/>
      <c r="E30" s="177"/>
      <c r="F30" s="178"/>
      <c r="G30" s="475" t="s">
        <v>543</v>
      </c>
      <c r="H30" s="476"/>
      <c r="I30" s="476"/>
      <c r="J30" s="476"/>
      <c r="K30" s="476"/>
      <c r="L30" s="476"/>
      <c r="M30" s="476"/>
      <c r="N30" s="476"/>
      <c r="O30" s="477"/>
      <c r="P30" s="190" t="s">
        <v>544</v>
      </c>
      <c r="Q30" s="190"/>
      <c r="R30" s="190"/>
      <c r="S30" s="190"/>
      <c r="T30" s="190"/>
      <c r="U30" s="190"/>
      <c r="V30" s="190"/>
      <c r="W30" s="190"/>
      <c r="X30" s="191"/>
      <c r="Y30" s="213" t="s">
        <v>12</v>
      </c>
      <c r="Z30" s="214"/>
      <c r="AA30" s="215"/>
      <c r="AB30" s="184" t="s">
        <v>215</v>
      </c>
      <c r="AC30" s="184"/>
      <c r="AD30" s="184"/>
      <c r="AE30" s="130" t="s">
        <v>542</v>
      </c>
      <c r="AF30" s="131"/>
      <c r="AG30" s="131"/>
      <c r="AH30" s="131"/>
      <c r="AI30" s="130" t="s">
        <v>542</v>
      </c>
      <c r="AJ30" s="131"/>
      <c r="AK30" s="131"/>
      <c r="AL30" s="131"/>
      <c r="AM30" s="130" t="s">
        <v>551</v>
      </c>
      <c r="AN30" s="131"/>
      <c r="AO30" s="131"/>
      <c r="AP30" s="131"/>
      <c r="AQ30" s="132" t="s">
        <v>542</v>
      </c>
      <c r="AR30" s="133"/>
      <c r="AS30" s="133"/>
      <c r="AT30" s="134"/>
      <c r="AU30" s="131" t="s">
        <v>570</v>
      </c>
      <c r="AV30" s="131"/>
      <c r="AW30" s="131"/>
      <c r="AX30" s="149"/>
    </row>
    <row r="31" spans="1:50" ht="23.25" customHeight="1" x14ac:dyDescent="0.15">
      <c r="A31" s="180"/>
      <c r="B31" s="181"/>
      <c r="C31" s="181"/>
      <c r="D31" s="181"/>
      <c r="E31" s="181"/>
      <c r="F31" s="182"/>
      <c r="G31" s="478"/>
      <c r="H31" s="479"/>
      <c r="I31" s="479"/>
      <c r="J31" s="479"/>
      <c r="K31" s="479"/>
      <c r="L31" s="479"/>
      <c r="M31" s="479"/>
      <c r="N31" s="479"/>
      <c r="O31" s="480"/>
      <c r="P31" s="301"/>
      <c r="Q31" s="301"/>
      <c r="R31" s="301"/>
      <c r="S31" s="301"/>
      <c r="T31" s="301"/>
      <c r="U31" s="301"/>
      <c r="V31" s="301"/>
      <c r="W31" s="301"/>
      <c r="X31" s="491"/>
      <c r="Y31" s="141" t="s">
        <v>48</v>
      </c>
      <c r="Z31" s="142"/>
      <c r="AA31" s="143"/>
      <c r="AB31" s="183" t="s">
        <v>215</v>
      </c>
      <c r="AC31" s="183"/>
      <c r="AD31" s="183"/>
      <c r="AE31" s="130" t="s">
        <v>542</v>
      </c>
      <c r="AF31" s="131"/>
      <c r="AG31" s="131"/>
      <c r="AH31" s="131"/>
      <c r="AI31" s="130" t="s">
        <v>542</v>
      </c>
      <c r="AJ31" s="131"/>
      <c r="AK31" s="131"/>
      <c r="AL31" s="131"/>
      <c r="AM31" s="130" t="s">
        <v>551</v>
      </c>
      <c r="AN31" s="131"/>
      <c r="AO31" s="131"/>
      <c r="AP31" s="131"/>
      <c r="AQ31" s="132" t="s">
        <v>542</v>
      </c>
      <c r="AR31" s="133"/>
      <c r="AS31" s="133"/>
      <c r="AT31" s="134"/>
      <c r="AU31" s="131">
        <v>60</v>
      </c>
      <c r="AV31" s="131"/>
      <c r="AW31" s="131"/>
      <c r="AX31" s="149"/>
    </row>
    <row r="32" spans="1:50" ht="23.25" customHeight="1" x14ac:dyDescent="0.15">
      <c r="A32" s="179"/>
      <c r="B32" s="177"/>
      <c r="C32" s="177"/>
      <c r="D32" s="177"/>
      <c r="E32" s="177"/>
      <c r="F32" s="178"/>
      <c r="G32" s="481"/>
      <c r="H32" s="482"/>
      <c r="I32" s="482"/>
      <c r="J32" s="482"/>
      <c r="K32" s="482"/>
      <c r="L32" s="482"/>
      <c r="M32" s="482"/>
      <c r="N32" s="482"/>
      <c r="O32" s="483"/>
      <c r="P32" s="192"/>
      <c r="Q32" s="192"/>
      <c r="R32" s="192"/>
      <c r="S32" s="192"/>
      <c r="T32" s="192"/>
      <c r="U32" s="192"/>
      <c r="V32" s="192"/>
      <c r="W32" s="192"/>
      <c r="X32" s="193"/>
      <c r="Y32" s="141" t="s">
        <v>13</v>
      </c>
      <c r="Z32" s="142"/>
      <c r="AA32" s="143"/>
      <c r="AB32" s="425" t="s">
        <v>163</v>
      </c>
      <c r="AC32" s="425"/>
      <c r="AD32" s="425"/>
      <c r="AE32" s="130" t="s">
        <v>542</v>
      </c>
      <c r="AF32" s="131"/>
      <c r="AG32" s="131"/>
      <c r="AH32" s="131"/>
      <c r="AI32" s="130" t="s">
        <v>542</v>
      </c>
      <c r="AJ32" s="131"/>
      <c r="AK32" s="131"/>
      <c r="AL32" s="131"/>
      <c r="AM32" s="130" t="s">
        <v>551</v>
      </c>
      <c r="AN32" s="131"/>
      <c r="AO32" s="131"/>
      <c r="AP32" s="131"/>
      <c r="AQ32" s="132" t="s">
        <v>542</v>
      </c>
      <c r="AR32" s="133"/>
      <c r="AS32" s="133"/>
      <c r="AT32" s="134"/>
      <c r="AU32" s="131" t="s">
        <v>570</v>
      </c>
      <c r="AV32" s="131"/>
      <c r="AW32" s="131"/>
      <c r="AX32" s="149"/>
    </row>
    <row r="33" spans="1:51" ht="23.25" customHeight="1" x14ac:dyDescent="0.15">
      <c r="A33" s="519" t="s">
        <v>224</v>
      </c>
      <c r="B33" s="520"/>
      <c r="C33" s="520"/>
      <c r="D33" s="520"/>
      <c r="E33" s="520"/>
      <c r="F33" s="521"/>
      <c r="G33" s="525" t="s">
        <v>579</v>
      </c>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6"/>
      <c r="AM33" s="526"/>
      <c r="AN33" s="526"/>
      <c r="AO33" s="526"/>
      <c r="AP33" s="526"/>
      <c r="AQ33" s="526"/>
      <c r="AR33" s="526"/>
      <c r="AS33" s="526"/>
      <c r="AT33" s="526"/>
      <c r="AU33" s="526"/>
      <c r="AV33" s="526"/>
      <c r="AW33" s="526"/>
      <c r="AX33" s="527"/>
    </row>
    <row r="34" spans="1:51" ht="23.25" customHeight="1" thickBot="1" x14ac:dyDescent="0.2">
      <c r="A34" s="522"/>
      <c r="B34" s="523"/>
      <c r="C34" s="523"/>
      <c r="D34" s="523"/>
      <c r="E34" s="523"/>
      <c r="F34" s="524"/>
      <c r="G34" s="528"/>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30"/>
      <c r="AF34" s="530"/>
      <c r="AG34" s="530"/>
      <c r="AH34" s="530"/>
      <c r="AI34" s="530"/>
      <c r="AJ34" s="530"/>
      <c r="AK34" s="530"/>
      <c r="AL34" s="530"/>
      <c r="AM34" s="530"/>
      <c r="AN34" s="530"/>
      <c r="AO34" s="530"/>
      <c r="AP34" s="530"/>
      <c r="AQ34" s="529"/>
      <c r="AR34" s="529"/>
      <c r="AS34" s="529"/>
      <c r="AT34" s="529"/>
      <c r="AU34" s="529"/>
      <c r="AV34" s="529"/>
      <c r="AW34" s="529"/>
      <c r="AX34" s="531"/>
    </row>
    <row r="35" spans="1:51" ht="31.5" customHeight="1" x14ac:dyDescent="0.15">
      <c r="A35" s="455" t="s">
        <v>205</v>
      </c>
      <c r="B35" s="456"/>
      <c r="C35" s="456"/>
      <c r="D35" s="456"/>
      <c r="E35" s="456"/>
      <c r="F35" s="457"/>
      <c r="G35" s="464" t="s">
        <v>54</v>
      </c>
      <c r="H35" s="464"/>
      <c r="I35" s="464"/>
      <c r="J35" s="464"/>
      <c r="K35" s="464"/>
      <c r="L35" s="464"/>
      <c r="M35" s="464"/>
      <c r="N35" s="464"/>
      <c r="O35" s="464"/>
      <c r="P35" s="464"/>
      <c r="Q35" s="464"/>
      <c r="R35" s="464"/>
      <c r="S35" s="464"/>
      <c r="T35" s="464"/>
      <c r="U35" s="464"/>
      <c r="V35" s="464"/>
      <c r="W35" s="464"/>
      <c r="X35" s="465"/>
      <c r="Y35" s="207"/>
      <c r="Z35" s="208"/>
      <c r="AA35" s="209"/>
      <c r="AB35" s="553" t="s">
        <v>11</v>
      </c>
      <c r="AC35" s="553"/>
      <c r="AD35" s="553"/>
      <c r="AE35" s="537" t="s">
        <v>233</v>
      </c>
      <c r="AF35" s="538"/>
      <c r="AG35" s="538"/>
      <c r="AH35" s="539"/>
      <c r="AI35" s="537" t="s">
        <v>243</v>
      </c>
      <c r="AJ35" s="538"/>
      <c r="AK35" s="538"/>
      <c r="AL35" s="539"/>
      <c r="AM35" s="537" t="s">
        <v>340</v>
      </c>
      <c r="AN35" s="538"/>
      <c r="AO35" s="538"/>
      <c r="AP35" s="539"/>
      <c r="AQ35" s="534" t="s">
        <v>248</v>
      </c>
      <c r="AR35" s="535"/>
      <c r="AS35" s="535"/>
      <c r="AT35" s="536"/>
      <c r="AU35" s="534" t="s">
        <v>372</v>
      </c>
      <c r="AV35" s="535"/>
      <c r="AW35" s="535"/>
      <c r="AX35" s="540"/>
    </row>
    <row r="36" spans="1:51" ht="23.25" customHeight="1" x14ac:dyDescent="0.15">
      <c r="A36" s="458"/>
      <c r="B36" s="459"/>
      <c r="C36" s="459"/>
      <c r="D36" s="459"/>
      <c r="E36" s="459"/>
      <c r="F36" s="460"/>
      <c r="G36" s="190" t="s">
        <v>545</v>
      </c>
      <c r="H36" s="190"/>
      <c r="I36" s="190"/>
      <c r="J36" s="190"/>
      <c r="K36" s="190"/>
      <c r="L36" s="190"/>
      <c r="M36" s="190"/>
      <c r="N36" s="190"/>
      <c r="O36" s="190"/>
      <c r="P36" s="190"/>
      <c r="Q36" s="190"/>
      <c r="R36" s="190"/>
      <c r="S36" s="190"/>
      <c r="T36" s="190"/>
      <c r="U36" s="190"/>
      <c r="V36" s="190"/>
      <c r="W36" s="190"/>
      <c r="X36" s="191"/>
      <c r="Y36" s="194" t="s">
        <v>49</v>
      </c>
      <c r="Z36" s="195"/>
      <c r="AA36" s="196"/>
      <c r="AB36" s="184" t="s">
        <v>546</v>
      </c>
      <c r="AC36" s="184"/>
      <c r="AD36" s="184"/>
      <c r="AE36" s="172" t="s">
        <v>542</v>
      </c>
      <c r="AF36" s="172"/>
      <c r="AG36" s="172"/>
      <c r="AH36" s="172"/>
      <c r="AI36" s="172" t="s">
        <v>542</v>
      </c>
      <c r="AJ36" s="172"/>
      <c r="AK36" s="172"/>
      <c r="AL36" s="172"/>
      <c r="AM36" s="130" t="s">
        <v>239</v>
      </c>
      <c r="AN36" s="131"/>
      <c r="AO36" s="131"/>
      <c r="AP36" s="131"/>
      <c r="AQ36" s="172" t="s">
        <v>561</v>
      </c>
      <c r="AR36" s="172"/>
      <c r="AS36" s="172"/>
      <c r="AT36" s="172"/>
      <c r="AU36" s="130" t="s">
        <v>570</v>
      </c>
      <c r="AV36" s="131"/>
      <c r="AW36" s="131"/>
      <c r="AX36" s="149"/>
    </row>
    <row r="37" spans="1:51" ht="23.25" customHeight="1" x14ac:dyDescent="0.15">
      <c r="A37" s="461"/>
      <c r="B37" s="462"/>
      <c r="C37" s="462"/>
      <c r="D37" s="462"/>
      <c r="E37" s="462"/>
      <c r="F37" s="463"/>
      <c r="G37" s="192"/>
      <c r="H37" s="192"/>
      <c r="I37" s="192"/>
      <c r="J37" s="192"/>
      <c r="K37" s="192"/>
      <c r="L37" s="192"/>
      <c r="M37" s="192"/>
      <c r="N37" s="192"/>
      <c r="O37" s="192"/>
      <c r="P37" s="192"/>
      <c r="Q37" s="192"/>
      <c r="R37" s="192"/>
      <c r="S37" s="192"/>
      <c r="T37" s="192"/>
      <c r="U37" s="192"/>
      <c r="V37" s="192"/>
      <c r="W37" s="192"/>
      <c r="X37" s="193"/>
      <c r="Y37" s="508" t="s">
        <v>50</v>
      </c>
      <c r="Z37" s="509"/>
      <c r="AA37" s="510"/>
      <c r="AB37" s="184" t="s">
        <v>546</v>
      </c>
      <c r="AC37" s="184"/>
      <c r="AD37" s="184"/>
      <c r="AE37" s="172" t="s">
        <v>542</v>
      </c>
      <c r="AF37" s="172"/>
      <c r="AG37" s="172"/>
      <c r="AH37" s="172"/>
      <c r="AI37" s="172" t="s">
        <v>542</v>
      </c>
      <c r="AJ37" s="172"/>
      <c r="AK37" s="172"/>
      <c r="AL37" s="172"/>
      <c r="AM37" s="130" t="s">
        <v>239</v>
      </c>
      <c r="AN37" s="131"/>
      <c r="AO37" s="131"/>
      <c r="AP37" s="131"/>
      <c r="AQ37" s="172">
        <v>15</v>
      </c>
      <c r="AR37" s="172"/>
      <c r="AS37" s="172"/>
      <c r="AT37" s="172"/>
      <c r="AU37" s="541" t="s">
        <v>570</v>
      </c>
      <c r="AV37" s="542"/>
      <c r="AW37" s="542"/>
      <c r="AX37" s="543"/>
    </row>
    <row r="38" spans="1:51" ht="23.25" customHeight="1" x14ac:dyDescent="0.15">
      <c r="A38" s="500" t="s">
        <v>14</v>
      </c>
      <c r="B38" s="501"/>
      <c r="C38" s="501"/>
      <c r="D38" s="501"/>
      <c r="E38" s="501"/>
      <c r="F38" s="502"/>
      <c r="G38" s="142" t="s">
        <v>15</v>
      </c>
      <c r="H38" s="142"/>
      <c r="I38" s="142"/>
      <c r="J38" s="142"/>
      <c r="K38" s="142"/>
      <c r="L38" s="142"/>
      <c r="M38" s="142"/>
      <c r="N38" s="142"/>
      <c r="O38" s="142"/>
      <c r="P38" s="142"/>
      <c r="Q38" s="142"/>
      <c r="R38" s="142"/>
      <c r="S38" s="142"/>
      <c r="T38" s="142"/>
      <c r="U38" s="142"/>
      <c r="V38" s="142"/>
      <c r="W38" s="142"/>
      <c r="X38" s="143"/>
      <c r="Y38" s="367"/>
      <c r="Z38" s="368"/>
      <c r="AA38" s="369"/>
      <c r="AB38" s="141" t="s">
        <v>11</v>
      </c>
      <c r="AC38" s="142"/>
      <c r="AD38" s="143"/>
      <c r="AE38" s="197" t="s">
        <v>233</v>
      </c>
      <c r="AF38" s="197"/>
      <c r="AG38" s="197"/>
      <c r="AH38" s="197"/>
      <c r="AI38" s="197" t="s">
        <v>243</v>
      </c>
      <c r="AJ38" s="197"/>
      <c r="AK38" s="197"/>
      <c r="AL38" s="197"/>
      <c r="AM38" s="197" t="s">
        <v>340</v>
      </c>
      <c r="AN38" s="197"/>
      <c r="AO38" s="197"/>
      <c r="AP38" s="197"/>
      <c r="AQ38" s="187" t="s">
        <v>373</v>
      </c>
      <c r="AR38" s="188"/>
      <c r="AS38" s="188"/>
      <c r="AT38" s="188"/>
      <c r="AU38" s="188"/>
      <c r="AV38" s="188"/>
      <c r="AW38" s="188"/>
      <c r="AX38" s="189"/>
    </row>
    <row r="39" spans="1:51" ht="23.25" customHeight="1" x14ac:dyDescent="0.15">
      <c r="A39" s="503"/>
      <c r="B39" s="504"/>
      <c r="C39" s="504"/>
      <c r="D39" s="504"/>
      <c r="E39" s="504"/>
      <c r="F39" s="505"/>
      <c r="G39" s="370" t="s">
        <v>547</v>
      </c>
      <c r="H39" s="370"/>
      <c r="I39" s="370"/>
      <c r="J39" s="370"/>
      <c r="K39" s="370"/>
      <c r="L39" s="370"/>
      <c r="M39" s="370"/>
      <c r="N39" s="370"/>
      <c r="O39" s="370"/>
      <c r="P39" s="370"/>
      <c r="Q39" s="370"/>
      <c r="R39" s="370"/>
      <c r="S39" s="370"/>
      <c r="T39" s="370"/>
      <c r="U39" s="370"/>
      <c r="V39" s="370"/>
      <c r="W39" s="370"/>
      <c r="X39" s="370"/>
      <c r="Y39" s="372" t="s">
        <v>14</v>
      </c>
      <c r="Z39" s="373"/>
      <c r="AA39" s="374"/>
      <c r="AB39" s="198" t="s">
        <v>548</v>
      </c>
      <c r="AC39" s="199"/>
      <c r="AD39" s="200"/>
      <c r="AE39" s="172" t="s">
        <v>542</v>
      </c>
      <c r="AF39" s="172"/>
      <c r="AG39" s="172"/>
      <c r="AH39" s="172"/>
      <c r="AI39" s="172" t="s">
        <v>542</v>
      </c>
      <c r="AJ39" s="172"/>
      <c r="AK39" s="172"/>
      <c r="AL39" s="172"/>
      <c r="AM39" s="130" t="s">
        <v>239</v>
      </c>
      <c r="AN39" s="131"/>
      <c r="AO39" s="131"/>
      <c r="AP39" s="131"/>
      <c r="AQ39" s="130">
        <v>17.399999999999999</v>
      </c>
      <c r="AR39" s="131"/>
      <c r="AS39" s="131"/>
      <c r="AT39" s="131"/>
      <c r="AU39" s="131"/>
      <c r="AV39" s="131"/>
      <c r="AW39" s="131"/>
      <c r="AX39" s="149"/>
    </row>
    <row r="40" spans="1:51" ht="46.5" customHeight="1" thickBot="1" x14ac:dyDescent="0.2">
      <c r="A40" s="506"/>
      <c r="B40" s="139"/>
      <c r="C40" s="139"/>
      <c r="D40" s="139"/>
      <c r="E40" s="139"/>
      <c r="F40" s="507"/>
      <c r="G40" s="371"/>
      <c r="H40" s="371"/>
      <c r="I40" s="371"/>
      <c r="J40" s="371"/>
      <c r="K40" s="371"/>
      <c r="L40" s="371"/>
      <c r="M40" s="371"/>
      <c r="N40" s="371"/>
      <c r="O40" s="371"/>
      <c r="P40" s="371"/>
      <c r="Q40" s="371"/>
      <c r="R40" s="371"/>
      <c r="S40" s="371"/>
      <c r="T40" s="371"/>
      <c r="U40" s="371"/>
      <c r="V40" s="371"/>
      <c r="W40" s="371"/>
      <c r="X40" s="371"/>
      <c r="Y40" s="213" t="s">
        <v>43</v>
      </c>
      <c r="Z40" s="509"/>
      <c r="AA40" s="510"/>
      <c r="AB40" s="550" t="s">
        <v>549</v>
      </c>
      <c r="AC40" s="551"/>
      <c r="AD40" s="552"/>
      <c r="AE40" s="185" t="s">
        <v>542</v>
      </c>
      <c r="AF40" s="185"/>
      <c r="AG40" s="185"/>
      <c r="AH40" s="185"/>
      <c r="AI40" s="185" t="s">
        <v>542</v>
      </c>
      <c r="AJ40" s="185"/>
      <c r="AK40" s="185"/>
      <c r="AL40" s="185"/>
      <c r="AM40" s="130" t="s">
        <v>239</v>
      </c>
      <c r="AN40" s="131"/>
      <c r="AO40" s="131"/>
      <c r="AP40" s="131"/>
      <c r="AQ40" s="185" t="s">
        <v>562</v>
      </c>
      <c r="AR40" s="185"/>
      <c r="AS40" s="185"/>
      <c r="AT40" s="185"/>
      <c r="AU40" s="185"/>
      <c r="AV40" s="185"/>
      <c r="AW40" s="185"/>
      <c r="AX40" s="186"/>
    </row>
    <row r="41" spans="1:51" ht="85.5" customHeight="1" x14ac:dyDescent="0.15">
      <c r="A41" s="548" t="s">
        <v>238</v>
      </c>
      <c r="B41" s="545"/>
      <c r="C41" s="544" t="s">
        <v>166</v>
      </c>
      <c r="D41" s="545"/>
      <c r="E41" s="55" t="s">
        <v>178</v>
      </c>
      <c r="F41" s="56"/>
      <c r="G41" s="564" t="s">
        <v>568</v>
      </c>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c r="AU41" s="565"/>
      <c r="AV41" s="565"/>
      <c r="AW41" s="565"/>
      <c r="AX41" s="566"/>
      <c r="AY41">
        <f>COUNTA($G$41)</f>
        <v>1</v>
      </c>
    </row>
    <row r="42" spans="1:51" ht="85.5" customHeight="1" thickBot="1" x14ac:dyDescent="0.2">
      <c r="A42" s="549"/>
      <c r="B42" s="547"/>
      <c r="C42" s="546"/>
      <c r="D42" s="547"/>
      <c r="E42" s="567" t="s">
        <v>177</v>
      </c>
      <c r="F42" s="568"/>
      <c r="G42" s="569" t="s">
        <v>569</v>
      </c>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c r="AI42" s="570"/>
      <c r="AJ42" s="570"/>
      <c r="AK42" s="570"/>
      <c r="AL42" s="570"/>
      <c r="AM42" s="570"/>
      <c r="AN42" s="570"/>
      <c r="AO42" s="570"/>
      <c r="AP42" s="570"/>
      <c r="AQ42" s="570"/>
      <c r="AR42" s="570"/>
      <c r="AS42" s="570"/>
      <c r="AT42" s="570"/>
      <c r="AU42" s="570"/>
      <c r="AV42" s="570"/>
      <c r="AW42" s="570"/>
      <c r="AX42" s="571"/>
      <c r="AY42">
        <f>$AY$41</f>
        <v>1</v>
      </c>
    </row>
    <row r="43" spans="1:51" ht="27" customHeight="1" x14ac:dyDescent="0.15">
      <c r="A43" s="561" t="s">
        <v>41</v>
      </c>
      <c r="B43" s="562"/>
      <c r="C43" s="562"/>
      <c r="D43" s="562"/>
      <c r="E43" s="562"/>
      <c r="F43" s="562"/>
      <c r="G43" s="562"/>
      <c r="H43" s="562"/>
      <c r="I43" s="562"/>
      <c r="J43" s="562"/>
      <c r="K43" s="562"/>
      <c r="L43" s="562"/>
      <c r="M43" s="562"/>
      <c r="N43" s="562"/>
      <c r="O43" s="562"/>
      <c r="P43" s="562"/>
      <c r="Q43" s="562"/>
      <c r="R43" s="562"/>
      <c r="S43" s="562"/>
      <c r="T43" s="562"/>
      <c r="U43" s="562"/>
      <c r="V43" s="562"/>
      <c r="W43" s="562"/>
      <c r="X43" s="562"/>
      <c r="Y43" s="562"/>
      <c r="Z43" s="562"/>
      <c r="AA43" s="562"/>
      <c r="AB43" s="562"/>
      <c r="AC43" s="562"/>
      <c r="AD43" s="562"/>
      <c r="AE43" s="562"/>
      <c r="AF43" s="562"/>
      <c r="AG43" s="562"/>
      <c r="AH43" s="562"/>
      <c r="AI43" s="562"/>
      <c r="AJ43" s="562"/>
      <c r="AK43" s="562"/>
      <c r="AL43" s="562"/>
      <c r="AM43" s="562"/>
      <c r="AN43" s="562"/>
      <c r="AO43" s="562"/>
      <c r="AP43" s="562"/>
      <c r="AQ43" s="562"/>
      <c r="AR43" s="562"/>
      <c r="AS43" s="562"/>
      <c r="AT43" s="562"/>
      <c r="AU43" s="562"/>
      <c r="AV43" s="562"/>
      <c r="AW43" s="562"/>
      <c r="AX43" s="563"/>
    </row>
    <row r="44" spans="1:51" ht="27" customHeight="1" x14ac:dyDescent="0.15">
      <c r="A44" s="2"/>
      <c r="B44" s="3"/>
      <c r="C44" s="512" t="s">
        <v>26</v>
      </c>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3"/>
      <c r="AD44" s="511" t="s">
        <v>30</v>
      </c>
      <c r="AE44" s="511"/>
      <c r="AF44" s="511"/>
      <c r="AG44" s="559" t="s">
        <v>25</v>
      </c>
      <c r="AH44" s="511"/>
      <c r="AI44" s="511"/>
      <c r="AJ44" s="511"/>
      <c r="AK44" s="511"/>
      <c r="AL44" s="511"/>
      <c r="AM44" s="511"/>
      <c r="AN44" s="511"/>
      <c r="AO44" s="511"/>
      <c r="AP44" s="511"/>
      <c r="AQ44" s="511"/>
      <c r="AR44" s="511"/>
      <c r="AS44" s="511"/>
      <c r="AT44" s="511"/>
      <c r="AU44" s="511"/>
      <c r="AV44" s="511"/>
      <c r="AW44" s="511"/>
      <c r="AX44" s="560"/>
    </row>
    <row r="45" spans="1:51" ht="64.150000000000006" customHeight="1" x14ac:dyDescent="0.15">
      <c r="A45" s="294" t="s">
        <v>130</v>
      </c>
      <c r="B45" s="295"/>
      <c r="C45" s="411" t="s">
        <v>131</v>
      </c>
      <c r="D45" s="412"/>
      <c r="E45" s="412"/>
      <c r="F45" s="412"/>
      <c r="G45" s="412"/>
      <c r="H45" s="412"/>
      <c r="I45" s="412"/>
      <c r="J45" s="412"/>
      <c r="K45" s="412"/>
      <c r="L45" s="412"/>
      <c r="M45" s="412"/>
      <c r="N45" s="412"/>
      <c r="O45" s="412"/>
      <c r="P45" s="412"/>
      <c r="Q45" s="412"/>
      <c r="R45" s="412"/>
      <c r="S45" s="412"/>
      <c r="T45" s="412"/>
      <c r="U45" s="412"/>
      <c r="V45" s="412"/>
      <c r="W45" s="412"/>
      <c r="X45" s="412"/>
      <c r="Y45" s="412"/>
      <c r="Z45" s="412"/>
      <c r="AA45" s="412"/>
      <c r="AB45" s="412"/>
      <c r="AC45" s="413"/>
      <c r="AD45" s="517" t="s">
        <v>550</v>
      </c>
      <c r="AE45" s="518"/>
      <c r="AF45" s="518"/>
      <c r="AG45" s="514" t="s">
        <v>552</v>
      </c>
      <c r="AH45" s="515"/>
      <c r="AI45" s="515"/>
      <c r="AJ45" s="515"/>
      <c r="AK45" s="515"/>
      <c r="AL45" s="515"/>
      <c r="AM45" s="515"/>
      <c r="AN45" s="515"/>
      <c r="AO45" s="515"/>
      <c r="AP45" s="515"/>
      <c r="AQ45" s="515"/>
      <c r="AR45" s="515"/>
      <c r="AS45" s="515"/>
      <c r="AT45" s="515"/>
      <c r="AU45" s="515"/>
      <c r="AV45" s="515"/>
      <c r="AW45" s="515"/>
      <c r="AX45" s="516"/>
    </row>
    <row r="46" spans="1:51" ht="88.15" customHeight="1" x14ac:dyDescent="0.15">
      <c r="A46" s="296"/>
      <c r="B46" s="297"/>
      <c r="C46" s="554" t="s">
        <v>31</v>
      </c>
      <c r="D46" s="555"/>
      <c r="E46" s="555"/>
      <c r="F46" s="555"/>
      <c r="G46" s="555"/>
      <c r="H46" s="555"/>
      <c r="I46" s="555"/>
      <c r="J46" s="555"/>
      <c r="K46" s="555"/>
      <c r="L46" s="555"/>
      <c r="M46" s="555"/>
      <c r="N46" s="555"/>
      <c r="O46" s="555"/>
      <c r="P46" s="555"/>
      <c r="Q46" s="555"/>
      <c r="R46" s="555"/>
      <c r="S46" s="555"/>
      <c r="T46" s="555"/>
      <c r="U46" s="555"/>
      <c r="V46" s="555"/>
      <c r="W46" s="555"/>
      <c r="X46" s="555"/>
      <c r="Y46" s="555"/>
      <c r="Z46" s="555"/>
      <c r="AA46" s="555"/>
      <c r="AB46" s="555"/>
      <c r="AC46" s="239"/>
      <c r="AD46" s="255" t="s">
        <v>550</v>
      </c>
      <c r="AE46" s="256"/>
      <c r="AF46" s="256"/>
      <c r="AG46" s="249" t="s">
        <v>553</v>
      </c>
      <c r="AH46" s="250"/>
      <c r="AI46" s="250"/>
      <c r="AJ46" s="250"/>
      <c r="AK46" s="250"/>
      <c r="AL46" s="250"/>
      <c r="AM46" s="250"/>
      <c r="AN46" s="250"/>
      <c r="AO46" s="250"/>
      <c r="AP46" s="250"/>
      <c r="AQ46" s="250"/>
      <c r="AR46" s="250"/>
      <c r="AS46" s="250"/>
      <c r="AT46" s="250"/>
      <c r="AU46" s="250"/>
      <c r="AV46" s="250"/>
      <c r="AW46" s="250"/>
      <c r="AX46" s="251"/>
    </row>
    <row r="47" spans="1:51" ht="84.6" customHeight="1" x14ac:dyDescent="0.15">
      <c r="A47" s="298"/>
      <c r="B47" s="299"/>
      <c r="C47" s="556" t="s">
        <v>132</v>
      </c>
      <c r="D47" s="557"/>
      <c r="E47" s="557"/>
      <c r="F47" s="557"/>
      <c r="G47" s="557"/>
      <c r="H47" s="557"/>
      <c r="I47" s="557"/>
      <c r="J47" s="557"/>
      <c r="K47" s="557"/>
      <c r="L47" s="557"/>
      <c r="M47" s="557"/>
      <c r="N47" s="557"/>
      <c r="O47" s="557"/>
      <c r="P47" s="557"/>
      <c r="Q47" s="557"/>
      <c r="R47" s="557"/>
      <c r="S47" s="557"/>
      <c r="T47" s="557"/>
      <c r="U47" s="557"/>
      <c r="V47" s="557"/>
      <c r="W47" s="557"/>
      <c r="X47" s="557"/>
      <c r="Y47" s="557"/>
      <c r="Z47" s="557"/>
      <c r="AA47" s="557"/>
      <c r="AB47" s="557"/>
      <c r="AC47" s="558"/>
      <c r="AD47" s="282" t="s">
        <v>550</v>
      </c>
      <c r="AE47" s="283"/>
      <c r="AF47" s="283"/>
      <c r="AG47" s="300" t="s">
        <v>554</v>
      </c>
      <c r="AH47" s="301"/>
      <c r="AI47" s="301"/>
      <c r="AJ47" s="301"/>
      <c r="AK47" s="301"/>
      <c r="AL47" s="301"/>
      <c r="AM47" s="301"/>
      <c r="AN47" s="301"/>
      <c r="AO47" s="301"/>
      <c r="AP47" s="301"/>
      <c r="AQ47" s="301"/>
      <c r="AR47" s="301"/>
      <c r="AS47" s="301"/>
      <c r="AT47" s="301"/>
      <c r="AU47" s="301"/>
      <c r="AV47" s="301"/>
      <c r="AW47" s="301"/>
      <c r="AX47" s="302"/>
    </row>
    <row r="48" spans="1:51" ht="27" customHeight="1" x14ac:dyDescent="0.15">
      <c r="A48" s="335" t="s">
        <v>33</v>
      </c>
      <c r="B48" s="438"/>
      <c r="C48" s="317" t="s">
        <v>35</v>
      </c>
      <c r="D48" s="318"/>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319"/>
      <c r="AD48" s="414" t="s">
        <v>563</v>
      </c>
      <c r="AE48" s="415"/>
      <c r="AF48" s="415"/>
      <c r="AG48" s="244" t="s">
        <v>570</v>
      </c>
      <c r="AH48" s="190"/>
      <c r="AI48" s="190"/>
      <c r="AJ48" s="190"/>
      <c r="AK48" s="190"/>
      <c r="AL48" s="190"/>
      <c r="AM48" s="190"/>
      <c r="AN48" s="190"/>
      <c r="AO48" s="190"/>
      <c r="AP48" s="190"/>
      <c r="AQ48" s="190"/>
      <c r="AR48" s="190"/>
      <c r="AS48" s="190"/>
      <c r="AT48" s="190"/>
      <c r="AU48" s="190"/>
      <c r="AV48" s="190"/>
      <c r="AW48" s="190"/>
      <c r="AX48" s="245"/>
    </row>
    <row r="49" spans="1:50" ht="35.25" customHeight="1" x14ac:dyDescent="0.15">
      <c r="A49" s="376"/>
      <c r="B49" s="439"/>
      <c r="C49" s="327"/>
      <c r="D49" s="328"/>
      <c r="E49" s="349" t="s">
        <v>225</v>
      </c>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1"/>
      <c r="AD49" s="255"/>
      <c r="AE49" s="256"/>
      <c r="AF49" s="267"/>
      <c r="AG49" s="300"/>
      <c r="AH49" s="301"/>
      <c r="AI49" s="301"/>
      <c r="AJ49" s="301"/>
      <c r="AK49" s="301"/>
      <c r="AL49" s="301"/>
      <c r="AM49" s="301"/>
      <c r="AN49" s="301"/>
      <c r="AO49" s="301"/>
      <c r="AP49" s="301"/>
      <c r="AQ49" s="301"/>
      <c r="AR49" s="301"/>
      <c r="AS49" s="301"/>
      <c r="AT49" s="301"/>
      <c r="AU49" s="301"/>
      <c r="AV49" s="301"/>
      <c r="AW49" s="301"/>
      <c r="AX49" s="302"/>
    </row>
    <row r="50" spans="1:50" ht="26.25" customHeight="1" x14ac:dyDescent="0.15">
      <c r="A50" s="376"/>
      <c r="B50" s="439"/>
      <c r="C50" s="329"/>
      <c r="D50" s="330"/>
      <c r="E50" s="352" t="s">
        <v>194</v>
      </c>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4"/>
      <c r="AD50" s="280"/>
      <c r="AE50" s="281"/>
      <c r="AF50" s="281"/>
      <c r="AG50" s="300"/>
      <c r="AH50" s="301"/>
      <c r="AI50" s="301"/>
      <c r="AJ50" s="301"/>
      <c r="AK50" s="301"/>
      <c r="AL50" s="301"/>
      <c r="AM50" s="301"/>
      <c r="AN50" s="301"/>
      <c r="AO50" s="301"/>
      <c r="AP50" s="301"/>
      <c r="AQ50" s="301"/>
      <c r="AR50" s="301"/>
      <c r="AS50" s="301"/>
      <c r="AT50" s="301"/>
      <c r="AU50" s="301"/>
      <c r="AV50" s="301"/>
      <c r="AW50" s="301"/>
      <c r="AX50" s="302"/>
    </row>
    <row r="51" spans="1:50" ht="26.25" customHeight="1" x14ac:dyDescent="0.15">
      <c r="A51" s="376"/>
      <c r="B51" s="377"/>
      <c r="C51" s="313" t="s">
        <v>36</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03" t="s">
        <v>563</v>
      </c>
      <c r="AE51" s="304"/>
      <c r="AF51" s="304"/>
      <c r="AG51" s="291" t="s">
        <v>570</v>
      </c>
      <c r="AH51" s="292"/>
      <c r="AI51" s="292"/>
      <c r="AJ51" s="292"/>
      <c r="AK51" s="292"/>
      <c r="AL51" s="292"/>
      <c r="AM51" s="292"/>
      <c r="AN51" s="292"/>
      <c r="AO51" s="292"/>
      <c r="AP51" s="292"/>
      <c r="AQ51" s="292"/>
      <c r="AR51" s="292"/>
      <c r="AS51" s="292"/>
      <c r="AT51" s="292"/>
      <c r="AU51" s="292"/>
      <c r="AV51" s="292"/>
      <c r="AW51" s="292"/>
      <c r="AX51" s="293"/>
    </row>
    <row r="52" spans="1:50" ht="26.25" customHeight="1" x14ac:dyDescent="0.15">
      <c r="A52" s="376"/>
      <c r="B52" s="377"/>
      <c r="C52" s="238" t="s">
        <v>133</v>
      </c>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55" t="s">
        <v>563</v>
      </c>
      <c r="AE52" s="256"/>
      <c r="AF52" s="256"/>
      <c r="AG52" s="249" t="s">
        <v>570</v>
      </c>
      <c r="AH52" s="250"/>
      <c r="AI52" s="250"/>
      <c r="AJ52" s="250"/>
      <c r="AK52" s="250"/>
      <c r="AL52" s="250"/>
      <c r="AM52" s="250"/>
      <c r="AN52" s="250"/>
      <c r="AO52" s="250"/>
      <c r="AP52" s="250"/>
      <c r="AQ52" s="250"/>
      <c r="AR52" s="250"/>
      <c r="AS52" s="250"/>
      <c r="AT52" s="250"/>
      <c r="AU52" s="250"/>
      <c r="AV52" s="250"/>
      <c r="AW52" s="250"/>
      <c r="AX52" s="251"/>
    </row>
    <row r="53" spans="1:50" ht="26.25" customHeight="1" x14ac:dyDescent="0.15">
      <c r="A53" s="376"/>
      <c r="B53" s="377"/>
      <c r="C53" s="238" t="s">
        <v>32</v>
      </c>
      <c r="D53" s="239"/>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55" t="s">
        <v>563</v>
      </c>
      <c r="AE53" s="256"/>
      <c r="AF53" s="256"/>
      <c r="AG53" s="249" t="s">
        <v>570</v>
      </c>
      <c r="AH53" s="250"/>
      <c r="AI53" s="250"/>
      <c r="AJ53" s="250"/>
      <c r="AK53" s="250"/>
      <c r="AL53" s="250"/>
      <c r="AM53" s="250"/>
      <c r="AN53" s="250"/>
      <c r="AO53" s="250"/>
      <c r="AP53" s="250"/>
      <c r="AQ53" s="250"/>
      <c r="AR53" s="250"/>
      <c r="AS53" s="250"/>
      <c r="AT53" s="250"/>
      <c r="AU53" s="250"/>
      <c r="AV53" s="250"/>
      <c r="AW53" s="250"/>
      <c r="AX53" s="251"/>
    </row>
    <row r="54" spans="1:50" ht="26.25" customHeight="1" x14ac:dyDescent="0.15">
      <c r="A54" s="376"/>
      <c r="B54" s="377"/>
      <c r="C54" s="238" t="s">
        <v>37</v>
      </c>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40"/>
      <c r="AD54" s="255" t="s">
        <v>563</v>
      </c>
      <c r="AE54" s="256"/>
      <c r="AF54" s="256"/>
      <c r="AG54" s="249" t="s">
        <v>570</v>
      </c>
      <c r="AH54" s="250"/>
      <c r="AI54" s="250"/>
      <c r="AJ54" s="250"/>
      <c r="AK54" s="250"/>
      <c r="AL54" s="250"/>
      <c r="AM54" s="250"/>
      <c r="AN54" s="250"/>
      <c r="AO54" s="250"/>
      <c r="AP54" s="250"/>
      <c r="AQ54" s="250"/>
      <c r="AR54" s="250"/>
      <c r="AS54" s="250"/>
      <c r="AT54" s="250"/>
      <c r="AU54" s="250"/>
      <c r="AV54" s="250"/>
      <c r="AW54" s="250"/>
      <c r="AX54" s="251"/>
    </row>
    <row r="55" spans="1:50" ht="26.25" customHeight="1" x14ac:dyDescent="0.15">
      <c r="A55" s="376"/>
      <c r="B55" s="377"/>
      <c r="C55" s="238" t="s">
        <v>202</v>
      </c>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40"/>
      <c r="AD55" s="282" t="s">
        <v>563</v>
      </c>
      <c r="AE55" s="283"/>
      <c r="AF55" s="283"/>
      <c r="AG55" s="310" t="s">
        <v>570</v>
      </c>
      <c r="AH55" s="311"/>
      <c r="AI55" s="311"/>
      <c r="AJ55" s="311"/>
      <c r="AK55" s="311"/>
      <c r="AL55" s="311"/>
      <c r="AM55" s="311"/>
      <c r="AN55" s="311"/>
      <c r="AO55" s="311"/>
      <c r="AP55" s="311"/>
      <c r="AQ55" s="311"/>
      <c r="AR55" s="311"/>
      <c r="AS55" s="311"/>
      <c r="AT55" s="311"/>
      <c r="AU55" s="311"/>
      <c r="AV55" s="311"/>
      <c r="AW55" s="311"/>
      <c r="AX55" s="312"/>
    </row>
    <row r="56" spans="1:50" ht="26.25" customHeight="1" x14ac:dyDescent="0.15">
      <c r="A56" s="376"/>
      <c r="B56" s="377"/>
      <c r="C56" s="264" t="s">
        <v>203</v>
      </c>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6"/>
      <c r="AD56" s="255" t="s">
        <v>563</v>
      </c>
      <c r="AE56" s="256"/>
      <c r="AF56" s="267"/>
      <c r="AG56" s="249" t="s">
        <v>570</v>
      </c>
      <c r="AH56" s="250"/>
      <c r="AI56" s="250"/>
      <c r="AJ56" s="250"/>
      <c r="AK56" s="250"/>
      <c r="AL56" s="250"/>
      <c r="AM56" s="250"/>
      <c r="AN56" s="250"/>
      <c r="AO56" s="250"/>
      <c r="AP56" s="250"/>
      <c r="AQ56" s="250"/>
      <c r="AR56" s="250"/>
      <c r="AS56" s="250"/>
      <c r="AT56" s="250"/>
      <c r="AU56" s="250"/>
      <c r="AV56" s="250"/>
      <c r="AW56" s="250"/>
      <c r="AX56" s="251"/>
    </row>
    <row r="57" spans="1:50" ht="26.25" customHeight="1" x14ac:dyDescent="0.15">
      <c r="A57" s="378"/>
      <c r="B57" s="379"/>
      <c r="C57" s="440" t="s">
        <v>195</v>
      </c>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2"/>
      <c r="AD57" s="307" t="s">
        <v>563</v>
      </c>
      <c r="AE57" s="308"/>
      <c r="AF57" s="309"/>
      <c r="AG57" s="355" t="s">
        <v>570</v>
      </c>
      <c r="AH57" s="356"/>
      <c r="AI57" s="356"/>
      <c r="AJ57" s="356"/>
      <c r="AK57" s="356"/>
      <c r="AL57" s="356"/>
      <c r="AM57" s="356"/>
      <c r="AN57" s="356"/>
      <c r="AO57" s="356"/>
      <c r="AP57" s="356"/>
      <c r="AQ57" s="356"/>
      <c r="AR57" s="356"/>
      <c r="AS57" s="356"/>
      <c r="AT57" s="356"/>
      <c r="AU57" s="356"/>
      <c r="AV57" s="356"/>
      <c r="AW57" s="356"/>
      <c r="AX57" s="357"/>
    </row>
    <row r="58" spans="1:50" ht="27" customHeight="1" x14ac:dyDescent="0.15">
      <c r="A58" s="335" t="s">
        <v>34</v>
      </c>
      <c r="B58" s="375"/>
      <c r="C58" s="380" t="s">
        <v>196</v>
      </c>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2"/>
      <c r="AD58" s="303" t="s">
        <v>563</v>
      </c>
      <c r="AE58" s="304"/>
      <c r="AF58" s="305"/>
      <c r="AG58" s="291" t="s">
        <v>570</v>
      </c>
      <c r="AH58" s="292"/>
      <c r="AI58" s="292"/>
      <c r="AJ58" s="292"/>
      <c r="AK58" s="292"/>
      <c r="AL58" s="292"/>
      <c r="AM58" s="292"/>
      <c r="AN58" s="292"/>
      <c r="AO58" s="292"/>
      <c r="AP58" s="292"/>
      <c r="AQ58" s="292"/>
      <c r="AR58" s="292"/>
      <c r="AS58" s="292"/>
      <c r="AT58" s="292"/>
      <c r="AU58" s="292"/>
      <c r="AV58" s="292"/>
      <c r="AW58" s="292"/>
      <c r="AX58" s="293"/>
    </row>
    <row r="59" spans="1:50" ht="35.25" customHeight="1" x14ac:dyDescent="0.15">
      <c r="A59" s="376"/>
      <c r="B59" s="377"/>
      <c r="C59" s="246" t="s">
        <v>39</v>
      </c>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8"/>
      <c r="AD59" s="426" t="s">
        <v>563</v>
      </c>
      <c r="AE59" s="427"/>
      <c r="AF59" s="427"/>
      <c r="AG59" s="249" t="s">
        <v>570</v>
      </c>
      <c r="AH59" s="250"/>
      <c r="AI59" s="250"/>
      <c r="AJ59" s="250"/>
      <c r="AK59" s="250"/>
      <c r="AL59" s="250"/>
      <c r="AM59" s="250"/>
      <c r="AN59" s="250"/>
      <c r="AO59" s="250"/>
      <c r="AP59" s="250"/>
      <c r="AQ59" s="250"/>
      <c r="AR59" s="250"/>
      <c r="AS59" s="250"/>
      <c r="AT59" s="250"/>
      <c r="AU59" s="250"/>
      <c r="AV59" s="250"/>
      <c r="AW59" s="250"/>
      <c r="AX59" s="251"/>
    </row>
    <row r="60" spans="1:50" ht="27" customHeight="1" x14ac:dyDescent="0.15">
      <c r="A60" s="376"/>
      <c r="B60" s="377"/>
      <c r="C60" s="238" t="s">
        <v>167</v>
      </c>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55" t="s">
        <v>563</v>
      </c>
      <c r="AE60" s="256"/>
      <c r="AF60" s="256"/>
      <c r="AG60" s="249" t="s">
        <v>570</v>
      </c>
      <c r="AH60" s="250"/>
      <c r="AI60" s="250"/>
      <c r="AJ60" s="250"/>
      <c r="AK60" s="250"/>
      <c r="AL60" s="250"/>
      <c r="AM60" s="250"/>
      <c r="AN60" s="250"/>
      <c r="AO60" s="250"/>
      <c r="AP60" s="250"/>
      <c r="AQ60" s="250"/>
      <c r="AR60" s="250"/>
      <c r="AS60" s="250"/>
      <c r="AT60" s="250"/>
      <c r="AU60" s="250"/>
      <c r="AV60" s="250"/>
      <c r="AW60" s="250"/>
      <c r="AX60" s="251"/>
    </row>
    <row r="61" spans="1:50" ht="27" customHeight="1" x14ac:dyDescent="0.15">
      <c r="A61" s="378"/>
      <c r="B61" s="379"/>
      <c r="C61" s="238" t="s">
        <v>38</v>
      </c>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55" t="s">
        <v>563</v>
      </c>
      <c r="AE61" s="256"/>
      <c r="AF61" s="256"/>
      <c r="AG61" s="236" t="s">
        <v>570</v>
      </c>
      <c r="AH61" s="192"/>
      <c r="AI61" s="192"/>
      <c r="AJ61" s="192"/>
      <c r="AK61" s="192"/>
      <c r="AL61" s="192"/>
      <c r="AM61" s="192"/>
      <c r="AN61" s="192"/>
      <c r="AO61" s="192"/>
      <c r="AP61" s="192"/>
      <c r="AQ61" s="192"/>
      <c r="AR61" s="192"/>
      <c r="AS61" s="192"/>
      <c r="AT61" s="192"/>
      <c r="AU61" s="192"/>
      <c r="AV61" s="192"/>
      <c r="AW61" s="192"/>
      <c r="AX61" s="237"/>
    </row>
    <row r="62" spans="1:50" ht="41.25" customHeight="1" x14ac:dyDescent="0.15">
      <c r="A62" s="365" t="s">
        <v>52</v>
      </c>
      <c r="B62" s="366"/>
      <c r="C62" s="252" t="s">
        <v>134</v>
      </c>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4"/>
      <c r="AD62" s="303" t="s">
        <v>563</v>
      </c>
      <c r="AE62" s="304"/>
      <c r="AF62" s="304"/>
      <c r="AG62" s="244" t="s">
        <v>570</v>
      </c>
      <c r="AH62" s="190"/>
      <c r="AI62" s="190"/>
      <c r="AJ62" s="190"/>
      <c r="AK62" s="190"/>
      <c r="AL62" s="190"/>
      <c r="AM62" s="190"/>
      <c r="AN62" s="190"/>
      <c r="AO62" s="190"/>
      <c r="AP62" s="190"/>
      <c r="AQ62" s="190"/>
      <c r="AR62" s="190"/>
      <c r="AS62" s="190"/>
      <c r="AT62" s="190"/>
      <c r="AU62" s="190"/>
      <c r="AV62" s="190"/>
      <c r="AW62" s="190"/>
      <c r="AX62" s="245"/>
    </row>
    <row r="63" spans="1:50" ht="60" customHeight="1" x14ac:dyDescent="0.15">
      <c r="A63" s="335" t="s">
        <v>42</v>
      </c>
      <c r="B63" s="336"/>
      <c r="C63" s="277" t="s">
        <v>47</v>
      </c>
      <c r="D63" s="278"/>
      <c r="E63" s="278"/>
      <c r="F63" s="279"/>
      <c r="G63" s="259" t="s">
        <v>572</v>
      </c>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c r="AT63" s="259"/>
      <c r="AU63" s="259"/>
      <c r="AV63" s="259"/>
      <c r="AW63" s="259"/>
      <c r="AX63" s="260"/>
    </row>
    <row r="64" spans="1:50" ht="60" customHeight="1" thickBot="1" x14ac:dyDescent="0.2">
      <c r="A64" s="337"/>
      <c r="B64" s="338"/>
      <c r="C64" s="271" t="s">
        <v>51</v>
      </c>
      <c r="D64" s="272"/>
      <c r="E64" s="272"/>
      <c r="F64" s="273"/>
      <c r="G64" s="257" t="s">
        <v>572</v>
      </c>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8"/>
    </row>
    <row r="65" spans="1:52" ht="24" customHeight="1" x14ac:dyDescent="0.15">
      <c r="A65" s="268" t="s">
        <v>27</v>
      </c>
      <c r="B65" s="269"/>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70"/>
    </row>
    <row r="66" spans="1:52" ht="45" customHeight="1" thickBot="1" x14ac:dyDescent="0.2">
      <c r="A66" s="434" t="s">
        <v>572</v>
      </c>
      <c r="B66" s="347"/>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347"/>
      <c r="AN66" s="347"/>
      <c r="AO66" s="347"/>
      <c r="AP66" s="347"/>
      <c r="AQ66" s="347"/>
      <c r="AR66" s="347"/>
      <c r="AS66" s="347"/>
      <c r="AT66" s="347"/>
      <c r="AU66" s="347"/>
      <c r="AV66" s="347"/>
      <c r="AW66" s="347"/>
      <c r="AX66" s="348"/>
    </row>
    <row r="67" spans="1:52" ht="24.75" customHeight="1" x14ac:dyDescent="0.15">
      <c r="A67" s="343" t="s">
        <v>28</v>
      </c>
      <c r="B67" s="344"/>
      <c r="C67" s="344"/>
      <c r="D67" s="344"/>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4"/>
      <c r="AL67" s="344"/>
      <c r="AM67" s="344"/>
      <c r="AN67" s="344"/>
      <c r="AO67" s="344"/>
      <c r="AP67" s="344"/>
      <c r="AQ67" s="344"/>
      <c r="AR67" s="344"/>
      <c r="AS67" s="344"/>
      <c r="AT67" s="344"/>
      <c r="AU67" s="344"/>
      <c r="AV67" s="344"/>
      <c r="AW67" s="344"/>
      <c r="AX67" s="345"/>
    </row>
    <row r="68" spans="1:52" ht="45" customHeight="1" thickBot="1" x14ac:dyDescent="0.2">
      <c r="A68" s="332" t="s">
        <v>129</v>
      </c>
      <c r="B68" s="333"/>
      <c r="C68" s="333"/>
      <c r="D68" s="333"/>
      <c r="E68" s="334"/>
      <c r="F68" s="346" t="s">
        <v>571</v>
      </c>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c r="AI68" s="347"/>
      <c r="AJ68" s="347"/>
      <c r="AK68" s="347"/>
      <c r="AL68" s="347"/>
      <c r="AM68" s="347"/>
      <c r="AN68" s="347"/>
      <c r="AO68" s="347"/>
      <c r="AP68" s="347"/>
      <c r="AQ68" s="347"/>
      <c r="AR68" s="347"/>
      <c r="AS68" s="347"/>
      <c r="AT68" s="347"/>
      <c r="AU68" s="347"/>
      <c r="AV68" s="347"/>
      <c r="AW68" s="347"/>
      <c r="AX68" s="348"/>
    </row>
    <row r="69" spans="1:52" ht="24.75" customHeight="1" x14ac:dyDescent="0.15">
      <c r="A69" s="343" t="s">
        <v>40</v>
      </c>
      <c r="B69" s="344"/>
      <c r="C69" s="344"/>
      <c r="D69" s="344"/>
      <c r="E69" s="344"/>
      <c r="F69" s="344"/>
      <c r="G69" s="344"/>
      <c r="H69" s="344"/>
      <c r="I69" s="344"/>
      <c r="J69" s="344"/>
      <c r="K69" s="344"/>
      <c r="L69" s="344"/>
      <c r="M69" s="344"/>
      <c r="N69" s="344"/>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4"/>
      <c r="AL69" s="344"/>
      <c r="AM69" s="344"/>
      <c r="AN69" s="344"/>
      <c r="AO69" s="344"/>
      <c r="AP69" s="344"/>
      <c r="AQ69" s="344"/>
      <c r="AR69" s="344"/>
      <c r="AS69" s="344"/>
      <c r="AT69" s="344"/>
      <c r="AU69" s="344"/>
      <c r="AV69" s="344"/>
      <c r="AW69" s="344"/>
      <c r="AX69" s="345"/>
    </row>
    <row r="70" spans="1:52" ht="45" customHeight="1" thickBot="1" x14ac:dyDescent="0.2">
      <c r="A70" s="332" t="s">
        <v>129</v>
      </c>
      <c r="B70" s="333"/>
      <c r="C70" s="333"/>
      <c r="D70" s="333"/>
      <c r="E70" s="334"/>
      <c r="F70" s="435" t="s">
        <v>573</v>
      </c>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6"/>
      <c r="AT70" s="436"/>
      <c r="AU70" s="436"/>
      <c r="AV70" s="436"/>
      <c r="AW70" s="436"/>
      <c r="AX70" s="437"/>
    </row>
    <row r="71" spans="1:52" ht="24.75" customHeight="1" x14ac:dyDescent="0.15">
      <c r="A71" s="446" t="s">
        <v>29</v>
      </c>
      <c r="B71" s="447"/>
      <c r="C71" s="447"/>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7"/>
      <c r="AN71" s="447"/>
      <c r="AO71" s="447"/>
      <c r="AP71" s="447"/>
      <c r="AQ71" s="447"/>
      <c r="AR71" s="447"/>
      <c r="AS71" s="447"/>
      <c r="AT71" s="447"/>
      <c r="AU71" s="447"/>
      <c r="AV71" s="447"/>
      <c r="AW71" s="447"/>
      <c r="AX71" s="448"/>
    </row>
    <row r="72" spans="1:52" ht="45" customHeight="1" thickBot="1" x14ac:dyDescent="0.2">
      <c r="A72" s="323" t="s">
        <v>572</v>
      </c>
      <c r="B72" s="324"/>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4"/>
      <c r="AJ72" s="324"/>
      <c r="AK72" s="324"/>
      <c r="AL72" s="324"/>
      <c r="AM72" s="324"/>
      <c r="AN72" s="324"/>
      <c r="AO72" s="324"/>
      <c r="AP72" s="324"/>
      <c r="AQ72" s="324"/>
      <c r="AR72" s="324"/>
      <c r="AS72" s="324"/>
      <c r="AT72" s="324"/>
      <c r="AU72" s="324"/>
      <c r="AV72" s="324"/>
      <c r="AW72" s="324"/>
      <c r="AX72" s="325"/>
    </row>
    <row r="73" spans="1:52" ht="24.75" customHeight="1" x14ac:dyDescent="0.15">
      <c r="A73" s="443" t="s">
        <v>206</v>
      </c>
      <c r="B73" s="444"/>
      <c r="C73" s="444"/>
      <c r="D73" s="444"/>
      <c r="E73" s="444"/>
      <c r="F73" s="444"/>
      <c r="G73" s="444"/>
      <c r="H73" s="444"/>
      <c r="I73" s="444"/>
      <c r="J73" s="444"/>
      <c r="K73" s="444"/>
      <c r="L73" s="444"/>
      <c r="M73" s="444"/>
      <c r="N73" s="444"/>
      <c r="O73" s="444"/>
      <c r="P73" s="444"/>
      <c r="Q73" s="444"/>
      <c r="R73" s="444"/>
      <c r="S73" s="444"/>
      <c r="T73" s="444"/>
      <c r="U73" s="444"/>
      <c r="V73" s="444"/>
      <c r="W73" s="444"/>
      <c r="X73" s="444"/>
      <c r="Y73" s="444"/>
      <c r="Z73" s="444"/>
      <c r="AA73" s="444"/>
      <c r="AB73" s="444"/>
      <c r="AC73" s="444"/>
      <c r="AD73" s="444"/>
      <c r="AE73" s="444"/>
      <c r="AF73" s="444"/>
      <c r="AG73" s="444"/>
      <c r="AH73" s="444"/>
      <c r="AI73" s="444"/>
      <c r="AJ73" s="444"/>
      <c r="AK73" s="444"/>
      <c r="AL73" s="444"/>
      <c r="AM73" s="444"/>
      <c r="AN73" s="444"/>
      <c r="AO73" s="444"/>
      <c r="AP73" s="444"/>
      <c r="AQ73" s="444"/>
      <c r="AR73" s="444"/>
      <c r="AS73" s="444"/>
      <c r="AT73" s="444"/>
      <c r="AU73" s="444"/>
      <c r="AV73" s="444"/>
      <c r="AW73" s="444"/>
      <c r="AX73" s="445"/>
      <c r="AZ73" s="4"/>
    </row>
    <row r="74" spans="1:52" ht="24.75" customHeight="1" x14ac:dyDescent="0.15">
      <c r="A74" s="105" t="s">
        <v>340</v>
      </c>
      <c r="B74" s="105"/>
      <c r="C74" s="105"/>
      <c r="D74" s="105"/>
      <c r="E74" s="59" t="s">
        <v>535</v>
      </c>
      <c r="F74" s="60"/>
      <c r="G74" s="60"/>
      <c r="H74" s="52" t="str">
        <f>IF(E74="","","-")</f>
        <v>-</v>
      </c>
      <c r="I74" s="60" t="s">
        <v>245</v>
      </c>
      <c r="J74" s="60"/>
      <c r="K74" s="52" t="str">
        <f>IF(I74="","","-")</f>
        <v>-</v>
      </c>
      <c r="L74" s="61">
        <v>4</v>
      </c>
      <c r="M74" s="61"/>
      <c r="N74" s="52" t="str">
        <f>IF(O74="","","-")</f>
        <v/>
      </c>
      <c r="O74" s="57"/>
      <c r="P74" s="58"/>
      <c r="Q74" s="59"/>
      <c r="R74" s="60"/>
      <c r="S74" s="60"/>
      <c r="T74" s="52" t="str">
        <f>IF(Q74="","","-")</f>
        <v/>
      </c>
      <c r="U74" s="60"/>
      <c r="V74" s="60"/>
      <c r="W74" s="52" t="str">
        <f>IF(U74="","","-")</f>
        <v/>
      </c>
      <c r="X74" s="61"/>
      <c r="Y74" s="61"/>
      <c r="Z74" s="52" t="str">
        <f>IF(AA74="","","-")</f>
        <v/>
      </c>
      <c r="AA74" s="57"/>
      <c r="AB74" s="58"/>
      <c r="AC74" s="59"/>
      <c r="AD74" s="60"/>
      <c r="AE74" s="60"/>
      <c r="AF74" s="52" t="str">
        <f>IF(AC74="","","-")</f>
        <v/>
      </c>
      <c r="AG74" s="60"/>
      <c r="AH74" s="60"/>
      <c r="AI74" s="52" t="str">
        <f>IF(AG74="","","-")</f>
        <v/>
      </c>
      <c r="AJ74" s="61"/>
      <c r="AK74" s="61"/>
      <c r="AL74" s="52" t="str">
        <f>IF(AM74="","","-")</f>
        <v/>
      </c>
      <c r="AM74" s="57"/>
      <c r="AN74" s="58"/>
      <c r="AO74" s="59"/>
      <c r="AP74" s="60"/>
      <c r="AQ74" s="52" t="str">
        <f>IF(AO74="","","-")</f>
        <v/>
      </c>
      <c r="AR74" s="60"/>
      <c r="AS74" s="60"/>
      <c r="AT74" s="52" t="str">
        <f>IF(AR74="","","-")</f>
        <v/>
      </c>
      <c r="AU74" s="61"/>
      <c r="AV74" s="61"/>
      <c r="AW74" s="52" t="str">
        <f>IF(AX74="","","-")</f>
        <v/>
      </c>
      <c r="AX74" s="54"/>
    </row>
    <row r="75" spans="1:52" ht="28.35" customHeight="1" x14ac:dyDescent="0.15">
      <c r="A75" s="65" t="s">
        <v>227</v>
      </c>
      <c r="B75" s="66"/>
      <c r="C75" s="66"/>
      <c r="D75" s="66"/>
      <c r="E75" s="66"/>
      <c r="F75" s="67"/>
      <c r="G75" s="39" t="s">
        <v>533</v>
      </c>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9"/>
    </row>
    <row r="76" spans="1:52" ht="28.35" customHeight="1" x14ac:dyDescent="0.15">
      <c r="A76" s="65"/>
      <c r="B76" s="66"/>
      <c r="C76" s="66"/>
      <c r="D76" s="66"/>
      <c r="E76" s="66"/>
      <c r="F76" s="67"/>
      <c r="G76" s="27"/>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9"/>
    </row>
    <row r="77" spans="1:52" ht="28.35" customHeight="1" x14ac:dyDescent="0.15">
      <c r="A77" s="65"/>
      <c r="B77" s="66"/>
      <c r="C77" s="66"/>
      <c r="D77" s="66"/>
      <c r="E77" s="66"/>
      <c r="F77" s="67"/>
      <c r="G77" s="27"/>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9"/>
    </row>
    <row r="78" spans="1:52" ht="28.35" customHeight="1" x14ac:dyDescent="0.15">
      <c r="A78" s="65"/>
      <c r="B78" s="66"/>
      <c r="C78" s="66"/>
      <c r="D78" s="66"/>
      <c r="E78" s="66"/>
      <c r="F78" s="67"/>
      <c r="G78" s="27"/>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9"/>
    </row>
    <row r="79" spans="1:52" ht="27.75" customHeight="1" x14ac:dyDescent="0.15">
      <c r="A79" s="65"/>
      <c r="B79" s="66"/>
      <c r="C79" s="66"/>
      <c r="D79" s="66"/>
      <c r="E79" s="66"/>
      <c r="F79" s="67"/>
      <c r="G79" s="27"/>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9"/>
    </row>
    <row r="80" spans="1:52" ht="28.35" customHeight="1" x14ac:dyDescent="0.15">
      <c r="A80" s="65"/>
      <c r="B80" s="66"/>
      <c r="C80" s="66"/>
      <c r="D80" s="66"/>
      <c r="E80" s="66"/>
      <c r="F80" s="67"/>
      <c r="G80" s="27"/>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9"/>
    </row>
    <row r="81" spans="1:50" ht="28.35" customHeight="1" x14ac:dyDescent="0.15">
      <c r="A81" s="65"/>
      <c r="B81" s="66"/>
      <c r="C81" s="66"/>
      <c r="D81" s="66"/>
      <c r="E81" s="66"/>
      <c r="F81" s="67"/>
      <c r="G81" s="27"/>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9"/>
    </row>
    <row r="82" spans="1:50" ht="27.75" customHeight="1" x14ac:dyDescent="0.15">
      <c r="A82" s="65"/>
      <c r="B82" s="66"/>
      <c r="C82" s="66"/>
      <c r="D82" s="66"/>
      <c r="E82" s="66"/>
      <c r="F82" s="67"/>
      <c r="G82" s="27"/>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9"/>
    </row>
    <row r="83" spans="1:50" ht="28.35" customHeight="1" x14ac:dyDescent="0.15">
      <c r="A83" s="65"/>
      <c r="B83" s="66"/>
      <c r="C83" s="66"/>
      <c r="D83" s="66"/>
      <c r="E83" s="66"/>
      <c r="F83" s="67"/>
      <c r="G83" s="27"/>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9"/>
    </row>
    <row r="84" spans="1:50" ht="28.35" customHeight="1" x14ac:dyDescent="0.15">
      <c r="A84" s="65"/>
      <c r="B84" s="66"/>
      <c r="C84" s="66"/>
      <c r="D84" s="66"/>
      <c r="E84" s="66"/>
      <c r="F84" s="67"/>
      <c r="G84" s="27"/>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0" ht="28.35" customHeight="1" x14ac:dyDescent="0.15">
      <c r="A85" s="65"/>
      <c r="B85" s="66"/>
      <c r="C85" s="66"/>
      <c r="D85" s="66"/>
      <c r="E85" s="66"/>
      <c r="F85" s="67"/>
      <c r="G85" s="27"/>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28.35" customHeight="1" x14ac:dyDescent="0.15">
      <c r="A86" s="65"/>
      <c r="B86" s="66"/>
      <c r="C86" s="66"/>
      <c r="D86" s="66"/>
      <c r="E86" s="66"/>
      <c r="F86" s="67"/>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28.35" customHeight="1" x14ac:dyDescent="0.15">
      <c r="A87" s="65"/>
      <c r="B87" s="66"/>
      <c r="C87" s="66"/>
      <c r="D87" s="66"/>
      <c r="E87" s="66"/>
      <c r="F87" s="67"/>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27.75" customHeight="1" x14ac:dyDescent="0.15">
      <c r="A88" s="65"/>
      <c r="B88" s="66"/>
      <c r="C88" s="66"/>
      <c r="D88" s="66"/>
      <c r="E88" s="66"/>
      <c r="F88" s="67"/>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28.35" customHeight="1" x14ac:dyDescent="0.15">
      <c r="A89" s="65"/>
      <c r="B89" s="66"/>
      <c r="C89" s="66"/>
      <c r="D89" s="66"/>
      <c r="E89" s="66"/>
      <c r="F89" s="67"/>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28.35" customHeight="1" x14ac:dyDescent="0.15">
      <c r="A90" s="65"/>
      <c r="B90" s="66"/>
      <c r="C90" s="66"/>
      <c r="D90" s="66"/>
      <c r="E90" s="66"/>
      <c r="F90" s="67"/>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28.35" customHeight="1" x14ac:dyDescent="0.15">
      <c r="A91" s="65"/>
      <c r="B91" s="66"/>
      <c r="C91" s="66"/>
      <c r="D91" s="66"/>
      <c r="E91" s="66"/>
      <c r="F91" s="67"/>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52.5" customHeight="1" x14ac:dyDescent="0.15">
      <c r="A92" s="65"/>
      <c r="B92" s="66"/>
      <c r="C92" s="66"/>
      <c r="D92" s="66"/>
      <c r="E92" s="66"/>
      <c r="F92" s="67"/>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52.5" customHeight="1" x14ac:dyDescent="0.15">
      <c r="A93" s="65"/>
      <c r="B93" s="66"/>
      <c r="C93" s="66"/>
      <c r="D93" s="66"/>
      <c r="E93" s="66"/>
      <c r="F93" s="67"/>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5.5" customHeight="1" x14ac:dyDescent="0.15">
      <c r="A94" s="65"/>
      <c r="B94" s="66"/>
      <c r="C94" s="66"/>
      <c r="D94" s="66"/>
      <c r="E94" s="66"/>
      <c r="F94" s="67"/>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4.75" customHeight="1" thickBot="1" x14ac:dyDescent="0.2">
      <c r="A95" s="241"/>
      <c r="B95" s="242"/>
      <c r="C95" s="242"/>
      <c r="D95" s="242"/>
      <c r="E95" s="242"/>
      <c r="F95" s="243"/>
      <c r="G95" s="30"/>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2"/>
    </row>
    <row r="96" spans="1:50" ht="56.45" customHeight="1" x14ac:dyDescent="0.15">
      <c r="A96" s="428" t="s">
        <v>229</v>
      </c>
      <c r="B96" s="429"/>
      <c r="C96" s="429"/>
      <c r="D96" s="429"/>
      <c r="E96" s="429"/>
      <c r="F96" s="430"/>
      <c r="G96" s="233" t="s">
        <v>565</v>
      </c>
      <c r="H96" s="234"/>
      <c r="I96" s="234"/>
      <c r="J96" s="234"/>
      <c r="K96" s="234"/>
      <c r="L96" s="234"/>
      <c r="M96" s="234"/>
      <c r="N96" s="234"/>
      <c r="O96" s="234"/>
      <c r="P96" s="234"/>
      <c r="Q96" s="234"/>
      <c r="R96" s="234"/>
      <c r="S96" s="234"/>
      <c r="T96" s="234"/>
      <c r="U96" s="234"/>
      <c r="V96" s="234"/>
      <c r="W96" s="234"/>
      <c r="X96" s="234"/>
      <c r="Y96" s="234"/>
      <c r="Z96" s="234"/>
      <c r="AA96" s="234"/>
      <c r="AB96" s="235"/>
      <c r="AC96" s="233" t="s">
        <v>210</v>
      </c>
      <c r="AD96" s="234"/>
      <c r="AE96" s="234"/>
      <c r="AF96" s="234"/>
      <c r="AG96" s="234"/>
      <c r="AH96" s="234"/>
      <c r="AI96" s="234"/>
      <c r="AJ96" s="234"/>
      <c r="AK96" s="234"/>
      <c r="AL96" s="234"/>
      <c r="AM96" s="234"/>
      <c r="AN96" s="234"/>
      <c r="AO96" s="234"/>
      <c r="AP96" s="234"/>
      <c r="AQ96" s="234"/>
      <c r="AR96" s="234"/>
      <c r="AS96" s="234"/>
      <c r="AT96" s="234"/>
      <c r="AU96" s="234"/>
      <c r="AV96" s="234"/>
      <c r="AW96" s="234"/>
      <c r="AX96" s="326"/>
    </row>
    <row r="97" spans="1:50" ht="24.75" customHeight="1" x14ac:dyDescent="0.15">
      <c r="A97" s="431"/>
      <c r="B97" s="432"/>
      <c r="C97" s="432"/>
      <c r="D97" s="432"/>
      <c r="E97" s="432"/>
      <c r="F97" s="433"/>
      <c r="G97" s="277" t="s">
        <v>16</v>
      </c>
      <c r="H97" s="290"/>
      <c r="I97" s="290"/>
      <c r="J97" s="290"/>
      <c r="K97" s="290"/>
      <c r="L97" s="315" t="s">
        <v>17</v>
      </c>
      <c r="M97" s="290"/>
      <c r="N97" s="290"/>
      <c r="O97" s="290"/>
      <c r="P97" s="290"/>
      <c r="Q97" s="290"/>
      <c r="R97" s="290"/>
      <c r="S97" s="290"/>
      <c r="T97" s="290"/>
      <c r="U97" s="290"/>
      <c r="V97" s="290"/>
      <c r="W97" s="290"/>
      <c r="X97" s="316"/>
      <c r="Y97" s="274" t="s">
        <v>18</v>
      </c>
      <c r="Z97" s="275"/>
      <c r="AA97" s="275"/>
      <c r="AB97" s="331"/>
      <c r="AC97" s="277" t="s">
        <v>16</v>
      </c>
      <c r="AD97" s="290"/>
      <c r="AE97" s="290"/>
      <c r="AF97" s="290"/>
      <c r="AG97" s="290"/>
      <c r="AH97" s="315" t="s">
        <v>17</v>
      </c>
      <c r="AI97" s="290"/>
      <c r="AJ97" s="290"/>
      <c r="AK97" s="290"/>
      <c r="AL97" s="290"/>
      <c r="AM97" s="290"/>
      <c r="AN97" s="290"/>
      <c r="AO97" s="290"/>
      <c r="AP97" s="290"/>
      <c r="AQ97" s="290"/>
      <c r="AR97" s="290"/>
      <c r="AS97" s="290"/>
      <c r="AT97" s="316"/>
      <c r="AU97" s="274" t="s">
        <v>18</v>
      </c>
      <c r="AV97" s="275"/>
      <c r="AW97" s="275"/>
      <c r="AX97" s="276"/>
    </row>
    <row r="98" spans="1:50" ht="29.25" customHeight="1" x14ac:dyDescent="0.15">
      <c r="A98" s="431"/>
      <c r="B98" s="432"/>
      <c r="C98" s="432"/>
      <c r="D98" s="432"/>
      <c r="E98" s="432"/>
      <c r="F98" s="433"/>
      <c r="G98" s="284" t="s">
        <v>556</v>
      </c>
      <c r="H98" s="285"/>
      <c r="I98" s="285"/>
      <c r="J98" s="285"/>
      <c r="K98" s="286"/>
      <c r="L98" s="287" t="s">
        <v>564</v>
      </c>
      <c r="M98" s="288"/>
      <c r="N98" s="288"/>
      <c r="O98" s="288"/>
      <c r="P98" s="288"/>
      <c r="Q98" s="288"/>
      <c r="R98" s="288"/>
      <c r="S98" s="288"/>
      <c r="T98" s="288"/>
      <c r="U98" s="288"/>
      <c r="V98" s="288"/>
      <c r="W98" s="288"/>
      <c r="X98" s="289"/>
      <c r="Y98" s="261">
        <v>230</v>
      </c>
      <c r="Z98" s="262"/>
      <c r="AA98" s="262"/>
      <c r="AB98" s="339"/>
      <c r="AC98" s="284"/>
      <c r="AD98" s="285"/>
      <c r="AE98" s="285"/>
      <c r="AF98" s="285"/>
      <c r="AG98" s="286"/>
      <c r="AH98" s="287"/>
      <c r="AI98" s="288"/>
      <c r="AJ98" s="288"/>
      <c r="AK98" s="288"/>
      <c r="AL98" s="288"/>
      <c r="AM98" s="288"/>
      <c r="AN98" s="288"/>
      <c r="AO98" s="288"/>
      <c r="AP98" s="288"/>
      <c r="AQ98" s="288"/>
      <c r="AR98" s="288"/>
      <c r="AS98" s="288"/>
      <c r="AT98" s="289"/>
      <c r="AU98" s="261"/>
      <c r="AV98" s="262"/>
      <c r="AW98" s="262"/>
      <c r="AX98" s="263"/>
    </row>
    <row r="99" spans="1:50" ht="51" customHeight="1" x14ac:dyDescent="0.15">
      <c r="A99" s="431"/>
      <c r="B99" s="432"/>
      <c r="C99" s="432"/>
      <c r="D99" s="432"/>
      <c r="E99" s="432"/>
      <c r="F99" s="433"/>
      <c r="G99" s="421" t="s">
        <v>557</v>
      </c>
      <c r="H99" s="422"/>
      <c r="I99" s="422"/>
      <c r="J99" s="422"/>
      <c r="K99" s="423"/>
      <c r="L99" s="340" t="s">
        <v>578</v>
      </c>
      <c r="M99" s="341"/>
      <c r="N99" s="341"/>
      <c r="O99" s="341"/>
      <c r="P99" s="341"/>
      <c r="Q99" s="341"/>
      <c r="R99" s="341"/>
      <c r="S99" s="341"/>
      <c r="T99" s="341"/>
      <c r="U99" s="341"/>
      <c r="V99" s="341"/>
      <c r="W99" s="341"/>
      <c r="X99" s="342"/>
      <c r="Y99" s="320">
        <v>30</v>
      </c>
      <c r="Z99" s="321"/>
      <c r="AA99" s="321"/>
      <c r="AB99" s="424"/>
      <c r="AC99" s="421"/>
      <c r="AD99" s="422"/>
      <c r="AE99" s="422"/>
      <c r="AF99" s="422"/>
      <c r="AG99" s="423"/>
      <c r="AH99" s="340"/>
      <c r="AI99" s="341"/>
      <c r="AJ99" s="341"/>
      <c r="AK99" s="341"/>
      <c r="AL99" s="341"/>
      <c r="AM99" s="341"/>
      <c r="AN99" s="341"/>
      <c r="AO99" s="341"/>
      <c r="AP99" s="341"/>
      <c r="AQ99" s="341"/>
      <c r="AR99" s="341"/>
      <c r="AS99" s="341"/>
      <c r="AT99" s="342"/>
      <c r="AU99" s="320"/>
      <c r="AV99" s="321"/>
      <c r="AW99" s="321"/>
      <c r="AX99" s="322"/>
    </row>
    <row r="100" spans="1:50" ht="24.75" customHeight="1" x14ac:dyDescent="0.15">
      <c r="A100" s="431"/>
      <c r="B100" s="432"/>
      <c r="C100" s="432"/>
      <c r="D100" s="432"/>
      <c r="E100" s="432"/>
      <c r="F100" s="433"/>
      <c r="G100" s="225" t="s">
        <v>19</v>
      </c>
      <c r="H100" s="226"/>
      <c r="I100" s="226"/>
      <c r="J100" s="226"/>
      <c r="K100" s="226"/>
      <c r="L100" s="227"/>
      <c r="M100" s="228"/>
      <c r="N100" s="228"/>
      <c r="O100" s="228"/>
      <c r="P100" s="228"/>
      <c r="Q100" s="228"/>
      <c r="R100" s="228"/>
      <c r="S100" s="228"/>
      <c r="T100" s="228"/>
      <c r="U100" s="228"/>
      <c r="V100" s="228"/>
      <c r="W100" s="228"/>
      <c r="X100" s="229"/>
      <c r="Y100" s="230">
        <f>SUM(Y98:AB99)</f>
        <v>260</v>
      </c>
      <c r="Z100" s="231"/>
      <c r="AA100" s="231"/>
      <c r="AB100" s="232"/>
      <c r="AC100" s="225" t="s">
        <v>19</v>
      </c>
      <c r="AD100" s="226"/>
      <c r="AE100" s="226"/>
      <c r="AF100" s="226"/>
      <c r="AG100" s="226"/>
      <c r="AH100" s="227"/>
      <c r="AI100" s="228"/>
      <c r="AJ100" s="228"/>
      <c r="AK100" s="228"/>
      <c r="AL100" s="228"/>
      <c r="AM100" s="228"/>
      <c r="AN100" s="228"/>
      <c r="AO100" s="228"/>
      <c r="AP100" s="228"/>
      <c r="AQ100" s="228"/>
      <c r="AR100" s="228"/>
      <c r="AS100" s="228"/>
      <c r="AT100" s="229"/>
      <c r="AU100" s="230">
        <f>SUM(AU98:AX99)</f>
        <v>0</v>
      </c>
      <c r="AV100" s="231"/>
      <c r="AW100" s="231"/>
      <c r="AX100" s="306"/>
    </row>
  </sheetData>
  <sheetProtection formatRows="0"/>
  <dataConsolidate/>
  <mergeCells count="329">
    <mergeCell ref="A41:B42"/>
    <mergeCell ref="AG56:AX56"/>
    <mergeCell ref="Y40:AA40"/>
    <mergeCell ref="AB40:AD40"/>
    <mergeCell ref="AB35:AD35"/>
    <mergeCell ref="AM35:AP35"/>
    <mergeCell ref="AD49:AF49"/>
    <mergeCell ref="C46:AC46"/>
    <mergeCell ref="C47:AC47"/>
    <mergeCell ref="AG44:AX44"/>
    <mergeCell ref="A43:AX43"/>
    <mergeCell ref="AE40:AH40"/>
    <mergeCell ref="AI38:AL38"/>
    <mergeCell ref="AM40:AP40"/>
    <mergeCell ref="Y35:AA35"/>
    <mergeCell ref="G41:AX41"/>
    <mergeCell ref="E42:F42"/>
    <mergeCell ref="G42:AX42"/>
    <mergeCell ref="G6:AX6"/>
    <mergeCell ref="A38:F40"/>
    <mergeCell ref="G38:X38"/>
    <mergeCell ref="Y37:AA37"/>
    <mergeCell ref="AD44:AF44"/>
    <mergeCell ref="C44:AC44"/>
    <mergeCell ref="AG45:AX45"/>
    <mergeCell ref="AG46:AX46"/>
    <mergeCell ref="AD45:AF45"/>
    <mergeCell ref="AK21:AQ21"/>
    <mergeCell ref="AR21:AX21"/>
    <mergeCell ref="A33:F34"/>
    <mergeCell ref="G33:AX34"/>
    <mergeCell ref="G21:O21"/>
    <mergeCell ref="P21:V21"/>
    <mergeCell ref="W21:AC21"/>
    <mergeCell ref="AD21:AJ21"/>
    <mergeCell ref="AQ35:AT35"/>
    <mergeCell ref="AM36:AP36"/>
    <mergeCell ref="AE35:AH35"/>
    <mergeCell ref="AI35:AL35"/>
    <mergeCell ref="AU35:AX35"/>
    <mergeCell ref="AQ36:AT36"/>
    <mergeCell ref="AQ37:AT37"/>
    <mergeCell ref="A7:F7"/>
    <mergeCell ref="G7:X7"/>
    <mergeCell ref="A8:F8"/>
    <mergeCell ref="A35:F37"/>
    <mergeCell ref="G35:X35"/>
    <mergeCell ref="AB36:AD36"/>
    <mergeCell ref="A10:F10"/>
    <mergeCell ref="AR12:AX12"/>
    <mergeCell ref="G13:H18"/>
    <mergeCell ref="W13:AC13"/>
    <mergeCell ref="G30:O32"/>
    <mergeCell ref="A11:F11"/>
    <mergeCell ref="G10:AX10"/>
    <mergeCell ref="P13:V13"/>
    <mergeCell ref="P17:V17"/>
    <mergeCell ref="W17:AC17"/>
    <mergeCell ref="AD16:AJ16"/>
    <mergeCell ref="AR16:AX16"/>
    <mergeCell ref="AK16:AQ16"/>
    <mergeCell ref="P30:X32"/>
    <mergeCell ref="G12:O12"/>
    <mergeCell ref="P14:V14"/>
    <mergeCell ref="I13:O13"/>
    <mergeCell ref="AD13:AJ13"/>
    <mergeCell ref="G99:K99"/>
    <mergeCell ref="L99:X99"/>
    <mergeCell ref="AH98:AT98"/>
    <mergeCell ref="Y99:AB99"/>
    <mergeCell ref="AC99:AG99"/>
    <mergeCell ref="AH97:AT97"/>
    <mergeCell ref="G98:K98"/>
    <mergeCell ref="A70:E70"/>
    <mergeCell ref="P12:V12"/>
    <mergeCell ref="AB32:AD32"/>
    <mergeCell ref="AD59:AF59"/>
    <mergeCell ref="A96:F100"/>
    <mergeCell ref="A66:AX66"/>
    <mergeCell ref="F70:AX70"/>
    <mergeCell ref="A48:B57"/>
    <mergeCell ref="C57:AC57"/>
    <mergeCell ref="A73:AX73"/>
    <mergeCell ref="W12:AC12"/>
    <mergeCell ref="AR20:AX20"/>
    <mergeCell ref="A71:AX71"/>
    <mergeCell ref="AD53:AF53"/>
    <mergeCell ref="C61:AC61"/>
    <mergeCell ref="AD14:AJ14"/>
    <mergeCell ref="AK14:AQ14"/>
    <mergeCell ref="G4:X4"/>
    <mergeCell ref="Y4:AD4"/>
    <mergeCell ref="AE4:AP4"/>
    <mergeCell ref="AQ4:AX4"/>
    <mergeCell ref="A5:F5"/>
    <mergeCell ref="C52:AC52"/>
    <mergeCell ref="G11:AX11"/>
    <mergeCell ref="Y5:AD5"/>
    <mergeCell ref="AE5:AP5"/>
    <mergeCell ref="AQ5:AX5"/>
    <mergeCell ref="A4:F4"/>
    <mergeCell ref="A6:F6"/>
    <mergeCell ref="AK12:AQ12"/>
    <mergeCell ref="W14:AC14"/>
    <mergeCell ref="AG47:AX47"/>
    <mergeCell ref="AG52:AX52"/>
    <mergeCell ref="C45:AC45"/>
    <mergeCell ref="I16:O16"/>
    <mergeCell ref="P16:V16"/>
    <mergeCell ref="AD48:AF48"/>
    <mergeCell ref="I18:O18"/>
    <mergeCell ref="AD12:AJ12"/>
    <mergeCell ref="AE8:AX8"/>
    <mergeCell ref="W16:AC16"/>
    <mergeCell ref="AD46:AF46"/>
    <mergeCell ref="I14:O14"/>
    <mergeCell ref="I17:O17"/>
    <mergeCell ref="AQ28:AT28"/>
    <mergeCell ref="G28:O29"/>
    <mergeCell ref="A62:B62"/>
    <mergeCell ref="AD55:AF55"/>
    <mergeCell ref="Y38:AA38"/>
    <mergeCell ref="AB38:AD38"/>
    <mergeCell ref="G39:X40"/>
    <mergeCell ref="Y39:AA39"/>
    <mergeCell ref="A58:B61"/>
    <mergeCell ref="C58:AC58"/>
    <mergeCell ref="AR14:AX14"/>
    <mergeCell ref="AK15:AQ15"/>
    <mergeCell ref="AG60:AX60"/>
    <mergeCell ref="AD51:AF51"/>
    <mergeCell ref="AG54:AX54"/>
    <mergeCell ref="C60:AC60"/>
    <mergeCell ref="AD54:AF54"/>
    <mergeCell ref="AG53:AX53"/>
    <mergeCell ref="AU36:AX36"/>
    <mergeCell ref="AU37:AX37"/>
    <mergeCell ref="C41:D42"/>
    <mergeCell ref="A45:B47"/>
    <mergeCell ref="AD61:AF61"/>
    <mergeCell ref="AG48:AX50"/>
    <mergeCell ref="C53:AC53"/>
    <mergeCell ref="AD58:AF58"/>
    <mergeCell ref="AD62:AF62"/>
    <mergeCell ref="AH100:AT100"/>
    <mergeCell ref="AU100:AX100"/>
    <mergeCell ref="C54:AC54"/>
    <mergeCell ref="AD57:AF57"/>
    <mergeCell ref="AG55:AX55"/>
    <mergeCell ref="C51:AC51"/>
    <mergeCell ref="G97:K97"/>
    <mergeCell ref="L97:X97"/>
    <mergeCell ref="C48:AC48"/>
    <mergeCell ref="AU99:AX99"/>
    <mergeCell ref="A72:AX72"/>
    <mergeCell ref="AC96:AX96"/>
    <mergeCell ref="C49:D50"/>
    <mergeCell ref="Y97:AB97"/>
    <mergeCell ref="A68:E68"/>
    <mergeCell ref="A63:B64"/>
    <mergeCell ref="Y98:AB98"/>
    <mergeCell ref="AH99:AT99"/>
    <mergeCell ref="AU97:AX97"/>
    <mergeCell ref="C63:F63"/>
    <mergeCell ref="AD50:AF50"/>
    <mergeCell ref="AD47:AF47"/>
    <mergeCell ref="AC98:AG98"/>
    <mergeCell ref="L98:X98"/>
    <mergeCell ref="AC97:AG97"/>
    <mergeCell ref="AD52:AF52"/>
    <mergeCell ref="AG51:AX51"/>
    <mergeCell ref="A69:AX69"/>
    <mergeCell ref="F68:AX68"/>
    <mergeCell ref="E49:AC49"/>
    <mergeCell ref="E50:AC50"/>
    <mergeCell ref="AG57:AX57"/>
    <mergeCell ref="A67:AX67"/>
    <mergeCell ref="AG58:AX58"/>
    <mergeCell ref="G100:K100"/>
    <mergeCell ref="L100:X100"/>
    <mergeCell ref="Y100:AB100"/>
    <mergeCell ref="AC100:AG100"/>
    <mergeCell ref="G96:AB96"/>
    <mergeCell ref="AG61:AX61"/>
    <mergeCell ref="C55:AC55"/>
    <mergeCell ref="A75:F95"/>
    <mergeCell ref="AG62:AX62"/>
    <mergeCell ref="C59:AC59"/>
    <mergeCell ref="AG59:AX59"/>
    <mergeCell ref="C62:AC62"/>
    <mergeCell ref="AD60:AF60"/>
    <mergeCell ref="G64:AX64"/>
    <mergeCell ref="G63:AX63"/>
    <mergeCell ref="AU98:AX98"/>
    <mergeCell ref="U74:V74"/>
    <mergeCell ref="X74:Y74"/>
    <mergeCell ref="AC74:AE74"/>
    <mergeCell ref="C56:AC56"/>
    <mergeCell ref="AD56:AF56"/>
    <mergeCell ref="Q74:S74"/>
    <mergeCell ref="A65:AX65"/>
    <mergeCell ref="C64:F64"/>
    <mergeCell ref="AK19:AQ19"/>
    <mergeCell ref="P18:V18"/>
    <mergeCell ref="W18:AC18"/>
    <mergeCell ref="AD18:AJ18"/>
    <mergeCell ref="AK18:AQ18"/>
    <mergeCell ref="AR18:AX18"/>
    <mergeCell ref="AR19:AX19"/>
    <mergeCell ref="W19:AC19"/>
    <mergeCell ref="AD19:AJ19"/>
    <mergeCell ref="P19:V19"/>
    <mergeCell ref="W20:AC20"/>
    <mergeCell ref="AD20:AJ20"/>
    <mergeCell ref="Y28:AA29"/>
    <mergeCell ref="Y30:AA30"/>
    <mergeCell ref="Y31:AA31"/>
    <mergeCell ref="P28:X29"/>
    <mergeCell ref="AB28:AD29"/>
    <mergeCell ref="AB30:AD30"/>
    <mergeCell ref="G19:O19"/>
    <mergeCell ref="AE37:AH37"/>
    <mergeCell ref="AI37:AL37"/>
    <mergeCell ref="AM37:AP37"/>
    <mergeCell ref="A28:F32"/>
    <mergeCell ref="AB31:AD31"/>
    <mergeCell ref="AB37:AD37"/>
    <mergeCell ref="AI40:AL40"/>
    <mergeCell ref="AQ40:AX40"/>
    <mergeCell ref="AQ38:AX38"/>
    <mergeCell ref="AE39:AH39"/>
    <mergeCell ref="AI39:AL39"/>
    <mergeCell ref="G36:X37"/>
    <mergeCell ref="AM39:AP39"/>
    <mergeCell ref="Y36:AA36"/>
    <mergeCell ref="AM38:AP38"/>
    <mergeCell ref="AB39:AD39"/>
    <mergeCell ref="AE36:AH36"/>
    <mergeCell ref="AI36:AL36"/>
    <mergeCell ref="AQ39:AX39"/>
    <mergeCell ref="AE38:AH38"/>
    <mergeCell ref="AW29:AX29"/>
    <mergeCell ref="AU29:AV29"/>
    <mergeCell ref="Y32:AA32"/>
    <mergeCell ref="AE30:AH30"/>
    <mergeCell ref="AQ29:AR29"/>
    <mergeCell ref="AE31:AH31"/>
    <mergeCell ref="AS29:AT29"/>
    <mergeCell ref="AW2:AX2"/>
    <mergeCell ref="AU30:AX30"/>
    <mergeCell ref="AU31:AX31"/>
    <mergeCell ref="AU32:AX32"/>
    <mergeCell ref="A3:AH3"/>
    <mergeCell ref="AJ3:AW3"/>
    <mergeCell ref="G5:L5"/>
    <mergeCell ref="M5:R5"/>
    <mergeCell ref="S5:X5"/>
    <mergeCell ref="Y8:AD8"/>
    <mergeCell ref="A9:F9"/>
    <mergeCell ref="G9:AX9"/>
    <mergeCell ref="I15:O15"/>
    <mergeCell ref="P15:V15"/>
    <mergeCell ref="W15:AC15"/>
    <mergeCell ref="AD15:AJ15"/>
    <mergeCell ref="AR15:AX15"/>
    <mergeCell ref="AK20:AQ20"/>
    <mergeCell ref="G20:O20"/>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AE7:AX7"/>
    <mergeCell ref="AD17:AJ17"/>
    <mergeCell ref="AK17:AQ17"/>
    <mergeCell ref="AR17:AX17"/>
    <mergeCell ref="AK13:AQ13"/>
    <mergeCell ref="AR13:AX13"/>
    <mergeCell ref="Y7:AD7"/>
    <mergeCell ref="P20:V20"/>
    <mergeCell ref="E41:F41"/>
    <mergeCell ref="O74:P74"/>
    <mergeCell ref="AA74:AB74"/>
    <mergeCell ref="AM74:AN74"/>
    <mergeCell ref="AO74:AP74"/>
    <mergeCell ref="AR74:AS74"/>
    <mergeCell ref="AU74:AV74"/>
    <mergeCell ref="A12:F21"/>
    <mergeCell ref="G22:O22"/>
    <mergeCell ref="G23:O23"/>
    <mergeCell ref="G24:O24"/>
    <mergeCell ref="G25:O25"/>
    <mergeCell ref="A22:F27"/>
    <mergeCell ref="AD22:AX22"/>
    <mergeCell ref="AD23:AX27"/>
    <mergeCell ref="W22:AC22"/>
    <mergeCell ref="W23:AC23"/>
    <mergeCell ref="W24:AC24"/>
    <mergeCell ref="AG74:AH74"/>
    <mergeCell ref="AJ74:AK74"/>
    <mergeCell ref="A74:D74"/>
    <mergeCell ref="E74:G74"/>
    <mergeCell ref="I74:J74"/>
    <mergeCell ref="L74:M74"/>
  </mergeCells>
  <phoneticPr fontId="5"/>
  <conditionalFormatting sqref="P14:AQ14">
    <cfRule type="expression" dxfId="83" priority="14011">
      <formula>IF(RIGHT(TEXT(P14,"0.#"),1)=".",FALSE,TRUE)</formula>
    </cfRule>
    <cfRule type="expression" dxfId="82" priority="14012">
      <formula>IF(RIGHT(TEXT(P14,"0.#"),1)=".",TRUE,FALSE)</formula>
    </cfRule>
  </conditionalFormatting>
  <conditionalFormatting sqref="AE30">
    <cfRule type="expression" dxfId="81" priority="14001">
      <formula>IF(RIGHT(TEXT(AE30,"0.#"),1)=".",FALSE,TRUE)</formula>
    </cfRule>
    <cfRule type="expression" dxfId="80" priority="14002">
      <formula>IF(RIGHT(TEXT(AE30,"0.#"),1)=".",TRUE,FALSE)</formula>
    </cfRule>
  </conditionalFormatting>
  <conditionalFormatting sqref="P18:AX18">
    <cfRule type="expression" dxfId="79" priority="13887">
      <formula>IF(RIGHT(TEXT(P18,"0.#"),1)=".",FALSE,TRUE)</formula>
    </cfRule>
    <cfRule type="expression" dxfId="78" priority="13888">
      <formula>IF(RIGHT(TEXT(P18,"0.#"),1)=".",TRUE,FALSE)</formula>
    </cfRule>
  </conditionalFormatting>
  <conditionalFormatting sqref="Y99">
    <cfRule type="expression" dxfId="77" priority="13883">
      <formula>IF(RIGHT(TEXT(Y99,"0.#"),1)=".",FALSE,TRUE)</formula>
    </cfRule>
    <cfRule type="expression" dxfId="76" priority="13884">
      <formula>IF(RIGHT(TEXT(Y99,"0.#"),1)=".",TRUE,FALSE)</formula>
    </cfRule>
  </conditionalFormatting>
  <conditionalFormatting sqref="Y100">
    <cfRule type="expression" dxfId="75" priority="13879">
      <formula>IF(RIGHT(TEXT(Y100,"0.#"),1)=".",FALSE,TRUE)</formula>
    </cfRule>
    <cfRule type="expression" dxfId="74" priority="13880">
      <formula>IF(RIGHT(TEXT(Y100,"0.#"),1)=".",TRUE,FALSE)</formula>
    </cfRule>
  </conditionalFormatting>
  <conditionalFormatting sqref="P16:AQ17 P15:AX15 P13:AX13">
    <cfRule type="expression" dxfId="73" priority="13709">
      <formula>IF(RIGHT(TEXT(P13,"0.#"),1)=".",FALSE,TRUE)</formula>
    </cfRule>
    <cfRule type="expression" dxfId="72" priority="13710">
      <formula>IF(RIGHT(TEXT(P13,"0.#"),1)=".",TRUE,FALSE)</formula>
    </cfRule>
  </conditionalFormatting>
  <conditionalFormatting sqref="P19:AJ19">
    <cfRule type="expression" dxfId="71" priority="13707">
      <formula>IF(RIGHT(TEXT(P19,"0.#"),1)=".",FALSE,TRUE)</formula>
    </cfRule>
    <cfRule type="expression" dxfId="70" priority="13708">
      <formula>IF(RIGHT(TEXT(P19,"0.#"),1)=".",TRUE,FALSE)</formula>
    </cfRule>
  </conditionalFormatting>
  <conditionalFormatting sqref="AE36 AQ36">
    <cfRule type="expression" dxfId="69" priority="13699">
      <formula>IF(RIGHT(TEXT(AE36,"0.#"),1)=".",FALSE,TRUE)</formula>
    </cfRule>
    <cfRule type="expression" dxfId="68" priority="13700">
      <formula>IF(RIGHT(TEXT(AE36,"0.#"),1)=".",TRUE,FALSE)</formula>
    </cfRule>
  </conditionalFormatting>
  <conditionalFormatting sqref="Y98">
    <cfRule type="expression" dxfId="67" priority="13685">
      <formula>IF(RIGHT(TEXT(Y98,"0.#"),1)=".",FALSE,TRUE)</formula>
    </cfRule>
    <cfRule type="expression" dxfId="66" priority="13686">
      <formula>IF(RIGHT(TEXT(Y98,"0.#"),1)=".",TRUE,FALSE)</formula>
    </cfRule>
  </conditionalFormatting>
  <conditionalFormatting sqref="AU99">
    <cfRule type="expression" dxfId="65" priority="13683">
      <formula>IF(RIGHT(TEXT(AU99,"0.#"),1)=".",FALSE,TRUE)</formula>
    </cfRule>
    <cfRule type="expression" dxfId="64" priority="13684">
      <formula>IF(RIGHT(TEXT(AU99,"0.#"),1)=".",TRUE,FALSE)</formula>
    </cfRule>
  </conditionalFormatting>
  <conditionalFormatting sqref="AU100">
    <cfRule type="expression" dxfId="63" priority="13681">
      <formula>IF(RIGHT(TEXT(AU100,"0.#"),1)=".",FALSE,TRUE)</formula>
    </cfRule>
    <cfRule type="expression" dxfId="62" priority="13682">
      <formula>IF(RIGHT(TEXT(AU100,"0.#"),1)=".",TRUE,FALSE)</formula>
    </cfRule>
  </conditionalFormatting>
  <conditionalFormatting sqref="AU98">
    <cfRule type="expression" dxfId="61" priority="13679">
      <formula>IF(RIGHT(TEXT(AU98,"0.#"),1)=".",FALSE,TRUE)</formula>
    </cfRule>
    <cfRule type="expression" dxfId="60" priority="13680">
      <formula>IF(RIGHT(TEXT(AU98,"0.#"),1)=".",TRUE,FALSE)</formula>
    </cfRule>
  </conditionalFormatting>
  <conditionalFormatting sqref="AM32">
    <cfRule type="expression" dxfId="59" priority="13455">
      <formula>IF(RIGHT(TEXT(AM32,"0.#"),1)=".",FALSE,TRUE)</formula>
    </cfRule>
    <cfRule type="expression" dxfId="58" priority="13456">
      <formula>IF(RIGHT(TEXT(AM32,"0.#"),1)=".",TRUE,FALSE)</formula>
    </cfRule>
  </conditionalFormatting>
  <conditionalFormatting sqref="AE31">
    <cfRule type="expression" dxfId="57" priority="13469">
      <formula>IF(RIGHT(TEXT(AE31,"0.#"),1)=".",FALSE,TRUE)</formula>
    </cfRule>
    <cfRule type="expression" dxfId="56" priority="13470">
      <formula>IF(RIGHT(TEXT(AE31,"0.#"),1)=".",TRUE,FALSE)</formula>
    </cfRule>
  </conditionalFormatting>
  <conditionalFormatting sqref="AE32">
    <cfRule type="expression" dxfId="55" priority="13467">
      <formula>IF(RIGHT(TEXT(AE32,"0.#"),1)=".",FALSE,TRUE)</formula>
    </cfRule>
    <cfRule type="expression" dxfId="54" priority="13468">
      <formula>IF(RIGHT(TEXT(AE32,"0.#"),1)=".",TRUE,FALSE)</formula>
    </cfRule>
  </conditionalFormatting>
  <conditionalFormatting sqref="AI32">
    <cfRule type="expression" dxfId="53" priority="13465">
      <formula>IF(RIGHT(TEXT(AI32,"0.#"),1)=".",FALSE,TRUE)</formula>
    </cfRule>
    <cfRule type="expression" dxfId="52" priority="13466">
      <formula>IF(RIGHT(TEXT(AI32,"0.#"),1)=".",TRUE,FALSE)</formula>
    </cfRule>
  </conditionalFormatting>
  <conditionalFormatting sqref="AI31">
    <cfRule type="expression" dxfId="51" priority="13463">
      <formula>IF(RIGHT(TEXT(AI31,"0.#"),1)=".",FALSE,TRUE)</formula>
    </cfRule>
    <cfRule type="expression" dxfId="50" priority="13464">
      <formula>IF(RIGHT(TEXT(AI31,"0.#"),1)=".",TRUE,FALSE)</formula>
    </cfRule>
  </conditionalFormatting>
  <conditionalFormatting sqref="AI30">
    <cfRule type="expression" dxfId="49" priority="13461">
      <formula>IF(RIGHT(TEXT(AI30,"0.#"),1)=".",FALSE,TRUE)</formula>
    </cfRule>
    <cfRule type="expression" dxfId="48" priority="13462">
      <formula>IF(RIGHT(TEXT(AI30,"0.#"),1)=".",TRUE,FALSE)</formula>
    </cfRule>
  </conditionalFormatting>
  <conditionalFormatting sqref="AM30">
    <cfRule type="expression" dxfId="47" priority="13459">
      <formula>IF(RIGHT(TEXT(AM30,"0.#"),1)=".",FALSE,TRUE)</formula>
    </cfRule>
    <cfRule type="expression" dxfId="46" priority="13460">
      <formula>IF(RIGHT(TEXT(AM30,"0.#"),1)=".",TRUE,FALSE)</formula>
    </cfRule>
  </conditionalFormatting>
  <conditionalFormatting sqref="AM31">
    <cfRule type="expression" dxfId="45" priority="13457">
      <formula>IF(RIGHT(TEXT(AM31,"0.#"),1)=".",FALSE,TRUE)</formula>
    </cfRule>
    <cfRule type="expression" dxfId="44" priority="13458">
      <formula>IF(RIGHT(TEXT(AM31,"0.#"),1)=".",TRUE,FALSE)</formula>
    </cfRule>
  </conditionalFormatting>
  <conditionalFormatting sqref="AQ30:AQ32">
    <cfRule type="expression" dxfId="43" priority="13449">
      <formula>IF(RIGHT(TEXT(AQ30,"0.#"),1)=".",FALSE,TRUE)</formula>
    </cfRule>
    <cfRule type="expression" dxfId="42" priority="13450">
      <formula>IF(RIGHT(TEXT(AQ30,"0.#"),1)=".",TRUE,FALSE)</formula>
    </cfRule>
  </conditionalFormatting>
  <conditionalFormatting sqref="AU30:AU32">
    <cfRule type="expression" dxfId="41" priority="13447">
      <formula>IF(RIGHT(TEXT(AU30,"0.#"),1)=".",FALSE,TRUE)</formula>
    </cfRule>
    <cfRule type="expression" dxfId="40" priority="13448">
      <formula>IF(RIGHT(TEXT(AU30,"0.#"),1)=".",TRUE,FALSE)</formula>
    </cfRule>
  </conditionalFormatting>
  <conditionalFormatting sqref="AI36">
    <cfRule type="expression" dxfId="39" priority="13231">
      <formula>IF(RIGHT(TEXT(AI36,"0.#"),1)=".",FALSE,TRUE)</formula>
    </cfRule>
    <cfRule type="expression" dxfId="38" priority="13232">
      <formula>IF(RIGHT(TEXT(AI36,"0.#"),1)=".",TRUE,FALSE)</formula>
    </cfRule>
  </conditionalFormatting>
  <conditionalFormatting sqref="AE37">
    <cfRule type="expression" dxfId="37" priority="13227">
      <formula>IF(RIGHT(TEXT(AE37,"0.#"),1)=".",FALSE,TRUE)</formula>
    </cfRule>
    <cfRule type="expression" dxfId="36" priority="13228">
      <formula>IF(RIGHT(TEXT(AE37,"0.#"),1)=".",TRUE,FALSE)</formula>
    </cfRule>
  </conditionalFormatting>
  <conditionalFormatting sqref="AI37">
    <cfRule type="expression" dxfId="35" priority="13225">
      <formula>IF(RIGHT(TEXT(AI37,"0.#"),1)=".",FALSE,TRUE)</formula>
    </cfRule>
    <cfRule type="expression" dxfId="34" priority="13226">
      <formula>IF(RIGHT(TEXT(AI37,"0.#"),1)=".",TRUE,FALSE)</formula>
    </cfRule>
  </conditionalFormatting>
  <conditionalFormatting sqref="AQ37">
    <cfRule type="expression" dxfId="33" priority="13221">
      <formula>IF(RIGHT(TEXT(AQ37,"0.#"),1)=".",FALSE,TRUE)</formula>
    </cfRule>
    <cfRule type="expression" dxfId="32" priority="13222">
      <formula>IF(RIGHT(TEXT(AQ37,"0.#"),1)=".",TRUE,FALSE)</formula>
    </cfRule>
  </conditionalFormatting>
  <conditionalFormatting sqref="AE39 AQ39">
    <cfRule type="expression" dxfId="31" priority="13163">
      <formula>IF(RIGHT(TEXT(AE39,"0.#"),1)=".",FALSE,TRUE)</formula>
    </cfRule>
    <cfRule type="expression" dxfId="30" priority="13164">
      <formula>IF(RIGHT(TEXT(AE39,"0.#"),1)=".",TRUE,FALSE)</formula>
    </cfRule>
  </conditionalFormatting>
  <conditionalFormatting sqref="AI39">
    <cfRule type="expression" dxfId="29" priority="13161">
      <formula>IF(RIGHT(TEXT(AI39,"0.#"),1)=".",FALSE,TRUE)</formula>
    </cfRule>
    <cfRule type="expression" dxfId="28" priority="13162">
      <formula>IF(RIGHT(TEXT(AI39,"0.#"),1)=".",TRUE,FALSE)</formula>
    </cfRule>
  </conditionalFormatting>
  <conditionalFormatting sqref="AE40">
    <cfRule type="expression" dxfId="27" priority="13157">
      <formula>IF(RIGHT(TEXT(AE40,"0.#"),1)=".",FALSE,TRUE)</formula>
    </cfRule>
    <cfRule type="expression" dxfId="26" priority="13158">
      <formula>IF(RIGHT(TEXT(AE40,"0.#"),1)=".",TRUE,FALSE)</formula>
    </cfRule>
  </conditionalFormatting>
  <conditionalFormatting sqref="AI40">
    <cfRule type="expression" dxfId="25" priority="13155">
      <formula>IF(RIGHT(TEXT(AI40,"0.#"),1)=".",FALSE,TRUE)</formula>
    </cfRule>
    <cfRule type="expression" dxfId="24" priority="13156">
      <formula>IF(RIGHT(TEXT(AI40,"0.#"),1)=".",TRUE,FALSE)</formula>
    </cfRule>
  </conditionalFormatting>
  <conditionalFormatting sqref="AQ40">
    <cfRule type="expression" dxfId="23" priority="13151">
      <formula>IF(RIGHT(TEXT(AQ40,"0.#"),1)=".",FALSE,TRUE)</formula>
    </cfRule>
    <cfRule type="expression" dxfId="22" priority="13152">
      <formula>IF(RIGHT(TEXT(AQ40,"0.#"),1)=".",TRUE,FALSE)</formula>
    </cfRule>
  </conditionalFormatting>
  <conditionalFormatting sqref="W23">
    <cfRule type="expression" dxfId="21" priority="2313">
      <formula>IF(RIGHT(TEXT(W23,"0.#"),1)=".",FALSE,TRUE)</formula>
    </cfRule>
    <cfRule type="expression" dxfId="20" priority="2314">
      <formula>IF(RIGHT(TEXT(W23,"0.#"),1)=".",TRUE,FALSE)</formula>
    </cfRule>
  </conditionalFormatting>
  <conditionalFormatting sqref="W24:W26">
    <cfRule type="expression" dxfId="19" priority="2311">
      <formula>IF(RIGHT(TEXT(W24,"0.#"),1)=".",FALSE,TRUE)</formula>
    </cfRule>
    <cfRule type="expression" dxfId="18" priority="2312">
      <formula>IF(RIGHT(TEXT(W24,"0.#"),1)=".",TRUE,FALSE)</formula>
    </cfRule>
  </conditionalFormatting>
  <conditionalFormatting sqref="P23">
    <cfRule type="expression" dxfId="17" priority="2301">
      <formula>IF(RIGHT(TEXT(P23,"0.#"),1)=".",FALSE,TRUE)</formula>
    </cfRule>
    <cfRule type="expression" dxfId="16" priority="2302">
      <formula>IF(RIGHT(TEXT(P23,"0.#"),1)=".",TRUE,FALSE)</formula>
    </cfRule>
  </conditionalFormatting>
  <conditionalFormatting sqref="P24:P26">
    <cfRule type="expression" dxfId="15" priority="2299">
      <formula>IF(RIGHT(TEXT(P24,"0.#"),1)=".",FALSE,TRUE)</formula>
    </cfRule>
    <cfRule type="expression" dxfId="14" priority="2300">
      <formula>IF(RIGHT(TEXT(P24,"0.#"),1)=".",TRUE,FALSE)</formula>
    </cfRule>
  </conditionalFormatting>
  <conditionalFormatting sqref="AU36">
    <cfRule type="expression" dxfId="13" priority="465">
      <formula>IF(RIGHT(TEXT(AU36,"0.#"),1)=".",FALSE,TRUE)</formula>
    </cfRule>
    <cfRule type="expression" dxfId="12" priority="466">
      <formula>IF(RIGHT(TEXT(AU36,"0.#"),1)=".",TRUE,FALSE)</formula>
    </cfRule>
  </conditionalFormatting>
  <conditionalFormatting sqref="AU37">
    <cfRule type="expression" dxfId="11" priority="463">
      <formula>IF(RIGHT(TEXT(AU37,"0.#"),1)=".",FALSE,TRUE)</formula>
    </cfRule>
    <cfRule type="expression" dxfId="10" priority="464">
      <formula>IF(RIGHT(TEXT(AU37,"0.#"),1)=".",TRUE,FALSE)</formula>
    </cfRule>
  </conditionalFormatting>
  <conditionalFormatting sqref="P27:AC27">
    <cfRule type="expression" dxfId="9" priority="9">
      <formula>IF(RIGHT(TEXT(P27,"0.#"),1)=".",FALSE,TRUE)</formula>
    </cfRule>
    <cfRule type="expression" dxfId="8" priority="10">
      <formula>IF(RIGHT(TEXT(P27,"0.#"),1)=".",TRUE,FALSE)</formula>
    </cfRule>
  </conditionalFormatting>
  <conditionalFormatting sqref="AM36">
    <cfRule type="expression" dxfId="7" priority="7">
      <formula>IF(RIGHT(TEXT(AM36,"0.#"),1)=".",FALSE,TRUE)</formula>
    </cfRule>
    <cfRule type="expression" dxfId="6" priority="8">
      <formula>IF(RIGHT(TEXT(AM36,"0.#"),1)=".",TRUE,FALSE)</formula>
    </cfRule>
  </conditionalFormatting>
  <conditionalFormatting sqref="AM37">
    <cfRule type="expression" dxfId="5" priority="5">
      <formula>IF(RIGHT(TEXT(AM37,"0.#"),1)=".",FALSE,TRUE)</formula>
    </cfRule>
    <cfRule type="expression" dxfId="4" priority="6">
      <formula>IF(RIGHT(TEXT(AM37,"0.#"),1)=".",TRUE,FALSE)</formula>
    </cfRule>
  </conditionalFormatting>
  <conditionalFormatting sqref="AM39">
    <cfRule type="expression" dxfId="3" priority="3">
      <formula>IF(RIGHT(TEXT(AM39,"0.#"),1)=".",FALSE,TRUE)</formula>
    </cfRule>
    <cfRule type="expression" dxfId="2" priority="4">
      <formula>IF(RIGHT(TEXT(AM39,"0.#"),1)=".",TRUE,FALSE)</formula>
    </cfRule>
  </conditionalFormatting>
  <conditionalFormatting sqref="AM40">
    <cfRule type="expression" dxfId="1" priority="1">
      <formula>IF(RIGHT(TEXT(AM40,"0.#"),1)=".",FALSE,TRUE)</formula>
    </cfRule>
    <cfRule type="expression" dxfId="0" priority="2">
      <formula>IF(RIGHT(TEXT(AM40,"0.#"),1)=".",TRUE,FALSE)</formula>
    </cfRule>
  </conditionalFormatting>
  <dataValidations count="12">
    <dataValidation type="custom" imeMode="disabled" allowBlank="1" showInputMessage="1" showErrorMessage="1" sqref="AY23 P13:AX13 AR15:AX15 P14:AQ18 AR18:AX18 P19:AJ19 AQ29:AR29 AU29:AX29 AE30:AX32 AE36:AX37 AE39:AX39 Y98:AB99 AU98:AX99 P23:AC27">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70:E70">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68:E6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74:M74 AU74:AV74 AJ74:AK74 X74:Y74">
      <formula1>0</formula1>
      <formula2>9999</formula2>
    </dataValidation>
    <dataValidation type="whole" allowBlank="1" showInputMessage="1" showErrorMessage="1" sqref="O74:P74 AX74 AM74:AN74 AA74:AB7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0" max="49" man="1"/>
    <brk id="70"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入力規則等!$W$2:$W$23</xm:f>
          </x14:formula1>
          <xm:sqref>AO74 AC74:AE74 Q74:S74 E74:G74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入力規則等!$U$7:$U$9</xm:f>
          </x14:formula1>
          <xm:sqref>I74:J74 U74:V74 AG74:AH74 AR74:AS74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74</v>
      </c>
      <c r="B1" s="17" t="s">
        <v>75</v>
      </c>
      <c r="F1" s="18" t="s">
        <v>4</v>
      </c>
      <c r="G1" s="18" t="s">
        <v>64</v>
      </c>
      <c r="K1" s="19" t="s">
        <v>93</v>
      </c>
      <c r="L1" s="17" t="s">
        <v>75</v>
      </c>
      <c r="O1" s="7"/>
      <c r="P1" s="18" t="s">
        <v>5</v>
      </c>
      <c r="Q1" s="18" t="s">
        <v>64</v>
      </c>
      <c r="T1" s="7"/>
      <c r="U1" s="21" t="s">
        <v>156</v>
      </c>
      <c r="W1" s="21" t="s">
        <v>155</v>
      </c>
      <c r="Y1" s="21" t="s">
        <v>72</v>
      </c>
      <c r="Z1" s="21" t="s">
        <v>374</v>
      </c>
      <c r="AA1" s="21" t="s">
        <v>73</v>
      </c>
      <c r="AB1" s="21" t="s">
        <v>375</v>
      </c>
      <c r="AC1" s="21" t="s">
        <v>28</v>
      </c>
      <c r="AD1" s="20"/>
      <c r="AE1" s="21" t="s">
        <v>40</v>
      </c>
      <c r="AF1" s="22"/>
      <c r="AG1" s="33" t="s">
        <v>168</v>
      </c>
      <c r="AI1" s="33" t="s">
        <v>170</v>
      </c>
      <c r="AK1" s="33" t="s">
        <v>174</v>
      </c>
      <c r="AM1" s="38"/>
      <c r="AN1" s="38"/>
      <c r="AP1" s="20" t="s">
        <v>208</v>
      </c>
    </row>
    <row r="2" spans="1:42" ht="13.5" customHeight="1" x14ac:dyDescent="0.15">
      <c r="A2" s="8" t="s">
        <v>76</v>
      </c>
      <c r="B2" s="9"/>
      <c r="C2" s="7" t="str">
        <f>IF(B2="","",A2)</f>
        <v/>
      </c>
      <c r="D2" s="7" t="str">
        <f>IF(C2="","",IF(D1&lt;&gt;"",CONCATENATE(D1,"、",C2),C2))</f>
        <v/>
      </c>
      <c r="F2" s="6" t="s">
        <v>63</v>
      </c>
      <c r="G2" s="11" t="s">
        <v>550</v>
      </c>
      <c r="H2" s="7" t="str">
        <f>IF(G2="","",F2)</f>
        <v>一般会計</v>
      </c>
      <c r="I2" s="7" t="str">
        <f>IF(H2="","",IF(I1&lt;&gt;"",CONCATENATE(I1,"、",H2),H2))</f>
        <v>一般会計</v>
      </c>
      <c r="K2" s="8" t="s">
        <v>94</v>
      </c>
      <c r="L2" s="9"/>
      <c r="M2" s="7" t="str">
        <f>IF(L2="","",K2)</f>
        <v/>
      </c>
      <c r="N2" s="7" t="str">
        <f>IF(M2="","",IF(N1&lt;&gt;"",CONCATENATE(N1,"、",M2),M2))</f>
        <v/>
      </c>
      <c r="O2" s="7"/>
      <c r="P2" s="6" t="s">
        <v>65</v>
      </c>
      <c r="Q2" s="11"/>
      <c r="R2" s="7" t="str">
        <f>IF(Q2="","",P2)</f>
        <v/>
      </c>
      <c r="S2" s="7" t="str">
        <f>IF(R2="","",IF(S1&lt;&gt;"",CONCATENATE(S1,"、",R2),R2))</f>
        <v/>
      </c>
      <c r="T2" s="7"/>
      <c r="U2" s="53">
        <v>20</v>
      </c>
      <c r="W2" s="24" t="s">
        <v>161</v>
      </c>
      <c r="Y2" s="24" t="s">
        <v>59</v>
      </c>
      <c r="Z2" s="24" t="s">
        <v>59</v>
      </c>
      <c r="AA2" s="47" t="s">
        <v>242</v>
      </c>
      <c r="AB2" s="47" t="s">
        <v>469</v>
      </c>
      <c r="AC2" s="48" t="s">
        <v>126</v>
      </c>
      <c r="AD2" s="20"/>
      <c r="AE2" s="26" t="s">
        <v>157</v>
      </c>
      <c r="AF2" s="22"/>
      <c r="AG2" s="34" t="s">
        <v>216</v>
      </c>
      <c r="AI2" s="33" t="s">
        <v>239</v>
      </c>
      <c r="AK2" s="33" t="s">
        <v>175</v>
      </c>
      <c r="AM2" s="38"/>
      <c r="AN2" s="38"/>
      <c r="AP2" s="34" t="s">
        <v>216</v>
      </c>
    </row>
    <row r="3" spans="1:42" ht="13.5" customHeight="1" x14ac:dyDescent="0.15">
      <c r="A3" s="8" t="s">
        <v>77</v>
      </c>
      <c r="B3" s="9"/>
      <c r="C3" s="7" t="str">
        <f t="shared" ref="C3:C11" si="0">IF(B3="","",A3)</f>
        <v/>
      </c>
      <c r="D3" s="7" t="str">
        <f>IF(C3="",D2,IF(D2&lt;&gt;"",CONCATENATE(D2,"、",C3),C3))</f>
        <v/>
      </c>
      <c r="F3" s="12" t="s">
        <v>103</v>
      </c>
      <c r="G3" s="11"/>
      <c r="H3" s="7" t="str">
        <f t="shared" ref="H3:H37" si="1">IF(G3="","",F3)</f>
        <v/>
      </c>
      <c r="I3" s="7" t="str">
        <f>IF(H3="",I2,IF(I2&lt;&gt;"",CONCATENATE(I2,"、",H3),H3))</f>
        <v>一般会計</v>
      </c>
      <c r="K3" s="8" t="s">
        <v>95</v>
      </c>
      <c r="L3" s="9"/>
      <c r="M3" s="7" t="str">
        <f t="shared" ref="M3:M11" si="2">IF(L3="","",K3)</f>
        <v/>
      </c>
      <c r="N3" s="7" t="str">
        <f>IF(M3="",N2,IF(N2&lt;&gt;"",CONCATENATE(N2,"、",M3),M3))</f>
        <v/>
      </c>
      <c r="O3" s="7"/>
      <c r="P3" s="6" t="s">
        <v>66</v>
      </c>
      <c r="Q3" s="11"/>
      <c r="R3" s="7" t="str">
        <f t="shared" ref="R3:R8" si="3">IF(Q3="","",P3)</f>
        <v/>
      </c>
      <c r="S3" s="7" t="str">
        <f t="shared" ref="S3:S8" si="4">IF(R3="",S2,IF(S2&lt;&gt;"",CONCATENATE(S2,"、",R3),R3))</f>
        <v/>
      </c>
      <c r="T3" s="7"/>
      <c r="U3" s="24" t="s">
        <v>499</v>
      </c>
      <c r="W3" s="24" t="s">
        <v>136</v>
      </c>
      <c r="Y3" s="24" t="s">
        <v>60</v>
      </c>
      <c r="Z3" s="24" t="s">
        <v>376</v>
      </c>
      <c r="AA3" s="47" t="s">
        <v>342</v>
      </c>
      <c r="AB3" s="47" t="s">
        <v>470</v>
      </c>
      <c r="AC3" s="48" t="s">
        <v>127</v>
      </c>
      <c r="AD3" s="20"/>
      <c r="AE3" s="26" t="s">
        <v>158</v>
      </c>
      <c r="AF3" s="22"/>
      <c r="AG3" s="34" t="s">
        <v>217</v>
      </c>
      <c r="AI3" s="33" t="s">
        <v>169</v>
      </c>
      <c r="AK3" s="33" t="str">
        <f>CHAR(CODE(AK2)+1)</f>
        <v>B</v>
      </c>
      <c r="AM3" s="38"/>
      <c r="AN3" s="38"/>
      <c r="AP3" s="34" t="s">
        <v>217</v>
      </c>
    </row>
    <row r="4" spans="1:42" ht="13.5" customHeight="1" x14ac:dyDescent="0.15">
      <c r="A4" s="8" t="s">
        <v>78</v>
      </c>
      <c r="B4" s="9" t="s">
        <v>550</v>
      </c>
      <c r="C4" s="7" t="str">
        <f t="shared" si="0"/>
        <v>沖縄振興</v>
      </c>
      <c r="D4" s="7" t="str">
        <f>IF(C4="",D3,IF(D3&lt;&gt;"",CONCATENATE(D3,"、",C4),C4))</f>
        <v>沖縄振興</v>
      </c>
      <c r="F4" s="12" t="s">
        <v>104</v>
      </c>
      <c r="G4" s="11"/>
      <c r="H4" s="7" t="str">
        <f t="shared" si="1"/>
        <v/>
      </c>
      <c r="I4" s="7" t="str">
        <f t="shared" ref="I4:I37" si="5">IF(H4="",I3,IF(I3&lt;&gt;"",CONCATENATE(I3,"、",H4),H4))</f>
        <v>一般会計</v>
      </c>
      <c r="K4" s="8" t="s">
        <v>96</v>
      </c>
      <c r="L4" s="9"/>
      <c r="M4" s="7" t="str">
        <f t="shared" si="2"/>
        <v/>
      </c>
      <c r="N4" s="7" t="str">
        <f t="shared" ref="N4:N11" si="6">IF(M4="",N3,IF(N3&lt;&gt;"",CONCATENATE(N3,"、",M4),M4))</f>
        <v/>
      </c>
      <c r="O4" s="7"/>
      <c r="P4" s="6" t="s">
        <v>67</v>
      </c>
      <c r="Q4" s="11" t="s">
        <v>550</v>
      </c>
      <c r="R4" s="7" t="str">
        <f t="shared" si="3"/>
        <v>補助</v>
      </c>
      <c r="S4" s="7" t="str">
        <f t="shared" si="4"/>
        <v>補助</v>
      </c>
      <c r="T4" s="7"/>
      <c r="U4" s="24" t="s">
        <v>500</v>
      </c>
      <c r="W4" s="24" t="s">
        <v>137</v>
      </c>
      <c r="Y4" s="24" t="s">
        <v>249</v>
      </c>
      <c r="Z4" s="24" t="s">
        <v>377</v>
      </c>
      <c r="AA4" s="47" t="s">
        <v>343</v>
      </c>
      <c r="AB4" s="47" t="s">
        <v>471</v>
      </c>
      <c r="AC4" s="47" t="s">
        <v>128</v>
      </c>
      <c r="AD4" s="20"/>
      <c r="AE4" s="26" t="s">
        <v>159</v>
      </c>
      <c r="AF4" s="22"/>
      <c r="AG4" s="34" t="s">
        <v>218</v>
      </c>
      <c r="AI4" s="33" t="s">
        <v>171</v>
      </c>
      <c r="AK4" s="33" t="str">
        <f t="shared" ref="AK4:AK49" si="7">CHAR(CODE(AK3)+1)</f>
        <v>C</v>
      </c>
      <c r="AM4" s="38"/>
      <c r="AN4" s="38"/>
      <c r="AP4" s="34" t="s">
        <v>218</v>
      </c>
    </row>
    <row r="5" spans="1:42" ht="13.5" customHeight="1" x14ac:dyDescent="0.15">
      <c r="A5" s="8" t="s">
        <v>79</v>
      </c>
      <c r="B5" s="9"/>
      <c r="C5" s="7" t="str">
        <f t="shared" si="0"/>
        <v/>
      </c>
      <c r="D5" s="7" t="str">
        <f>IF(C5="",D4,IF(D4&lt;&gt;"",CONCATENATE(D4,"、",C5),C5))</f>
        <v>沖縄振興</v>
      </c>
      <c r="F5" s="12" t="s">
        <v>105</v>
      </c>
      <c r="G5" s="11"/>
      <c r="H5" s="7" t="str">
        <f t="shared" si="1"/>
        <v/>
      </c>
      <c r="I5" s="7" t="str">
        <f t="shared" si="5"/>
        <v>一般会計</v>
      </c>
      <c r="K5" s="8" t="s">
        <v>97</v>
      </c>
      <c r="L5" s="9"/>
      <c r="M5" s="7" t="str">
        <f t="shared" si="2"/>
        <v/>
      </c>
      <c r="N5" s="7" t="str">
        <f t="shared" si="6"/>
        <v/>
      </c>
      <c r="O5" s="7"/>
      <c r="P5" s="6" t="s">
        <v>68</v>
      </c>
      <c r="Q5" s="11"/>
      <c r="R5" s="7" t="str">
        <f t="shared" si="3"/>
        <v/>
      </c>
      <c r="S5" s="7" t="str">
        <f t="shared" si="4"/>
        <v>補助</v>
      </c>
      <c r="T5" s="7"/>
      <c r="W5" s="24" t="s">
        <v>524</v>
      </c>
      <c r="Y5" s="24" t="s">
        <v>250</v>
      </c>
      <c r="Z5" s="24" t="s">
        <v>378</v>
      </c>
      <c r="AA5" s="47" t="s">
        <v>344</v>
      </c>
      <c r="AB5" s="47" t="s">
        <v>472</v>
      </c>
      <c r="AC5" s="47" t="s">
        <v>160</v>
      </c>
      <c r="AD5" s="23"/>
      <c r="AE5" s="26" t="s">
        <v>228</v>
      </c>
      <c r="AF5" s="22"/>
      <c r="AG5" s="34" t="s">
        <v>219</v>
      </c>
      <c r="AI5" s="33" t="s">
        <v>246</v>
      </c>
      <c r="AK5" s="33" t="str">
        <f t="shared" si="7"/>
        <v>D</v>
      </c>
      <c r="AP5" s="34" t="s">
        <v>219</v>
      </c>
    </row>
    <row r="6" spans="1:42" ht="13.5" customHeight="1" x14ac:dyDescent="0.15">
      <c r="A6" s="8" t="s">
        <v>80</v>
      </c>
      <c r="B6" s="9"/>
      <c r="C6" s="7" t="str">
        <f t="shared" si="0"/>
        <v/>
      </c>
      <c r="D6" s="7" t="str">
        <f t="shared" ref="D6:D21" si="8">IF(C6="",D5,IF(D5&lt;&gt;"",CONCATENATE(D5,"、",C6),C6))</f>
        <v>沖縄振興</v>
      </c>
      <c r="F6" s="12" t="s">
        <v>106</v>
      </c>
      <c r="G6" s="11"/>
      <c r="H6" s="7" t="str">
        <f t="shared" si="1"/>
        <v/>
      </c>
      <c r="I6" s="7" t="str">
        <f t="shared" si="5"/>
        <v>一般会計</v>
      </c>
      <c r="K6" s="8" t="s">
        <v>98</v>
      </c>
      <c r="L6" s="9"/>
      <c r="M6" s="7" t="str">
        <f t="shared" si="2"/>
        <v/>
      </c>
      <c r="N6" s="7" t="str">
        <f t="shared" si="6"/>
        <v/>
      </c>
      <c r="O6" s="7"/>
      <c r="P6" s="6" t="s">
        <v>69</v>
      </c>
      <c r="Q6" s="11"/>
      <c r="R6" s="7" t="str">
        <f t="shared" si="3"/>
        <v/>
      </c>
      <c r="S6" s="7" t="str">
        <f t="shared" si="4"/>
        <v>補助</v>
      </c>
      <c r="T6" s="7"/>
      <c r="U6" s="24" t="s">
        <v>230</v>
      </c>
      <c r="W6" s="24" t="s">
        <v>138</v>
      </c>
      <c r="Y6" s="24" t="s">
        <v>251</v>
      </c>
      <c r="Z6" s="24" t="s">
        <v>379</v>
      </c>
      <c r="AA6" s="47" t="s">
        <v>345</v>
      </c>
      <c r="AB6" s="47" t="s">
        <v>473</v>
      </c>
      <c r="AC6" s="47" t="s">
        <v>129</v>
      </c>
      <c r="AD6" s="23"/>
      <c r="AE6" s="26" t="s">
        <v>226</v>
      </c>
      <c r="AF6" s="22"/>
      <c r="AG6" s="34" t="s">
        <v>220</v>
      </c>
      <c r="AI6" s="33" t="s">
        <v>247</v>
      </c>
      <c r="AK6" s="33" t="str">
        <f>CHAR(CODE(AK5)+1)</f>
        <v>E</v>
      </c>
      <c r="AP6" s="34" t="s">
        <v>220</v>
      </c>
    </row>
    <row r="7" spans="1:42" ht="13.5" customHeight="1" x14ac:dyDescent="0.15">
      <c r="A7" s="8" t="s">
        <v>81</v>
      </c>
      <c r="B7" s="9"/>
      <c r="C7" s="7" t="str">
        <f t="shared" si="0"/>
        <v/>
      </c>
      <c r="D7" s="7" t="str">
        <f t="shared" si="8"/>
        <v>沖縄振興</v>
      </c>
      <c r="F7" s="12" t="s">
        <v>179</v>
      </c>
      <c r="G7" s="11"/>
      <c r="H7" s="7" t="str">
        <f t="shared" si="1"/>
        <v/>
      </c>
      <c r="I7" s="7" t="str">
        <f t="shared" si="5"/>
        <v>一般会計</v>
      </c>
      <c r="K7" s="8" t="s">
        <v>99</v>
      </c>
      <c r="L7" s="9"/>
      <c r="M7" s="7" t="str">
        <f t="shared" si="2"/>
        <v/>
      </c>
      <c r="N7" s="7" t="str">
        <f t="shared" si="6"/>
        <v/>
      </c>
      <c r="O7" s="7"/>
      <c r="P7" s="6" t="s">
        <v>70</v>
      </c>
      <c r="Q7" s="11"/>
      <c r="R7" s="7" t="str">
        <f t="shared" si="3"/>
        <v/>
      </c>
      <c r="S7" s="7" t="str">
        <f t="shared" si="4"/>
        <v>補助</v>
      </c>
      <c r="T7" s="7"/>
      <c r="U7" s="24"/>
      <c r="W7" s="24" t="s">
        <v>139</v>
      </c>
      <c r="Y7" s="24" t="s">
        <v>252</v>
      </c>
      <c r="Z7" s="24" t="s">
        <v>380</v>
      </c>
      <c r="AA7" s="47" t="s">
        <v>346</v>
      </c>
      <c r="AB7" s="47" t="s">
        <v>474</v>
      </c>
      <c r="AC7" s="23"/>
      <c r="AD7" s="23"/>
      <c r="AE7" s="24" t="s">
        <v>129</v>
      </c>
      <c r="AF7" s="22"/>
      <c r="AG7" s="34" t="s">
        <v>221</v>
      </c>
      <c r="AH7" s="41"/>
      <c r="AI7" s="34" t="s">
        <v>235</v>
      </c>
      <c r="AK7" s="33" t="str">
        <f>CHAR(CODE(AK6)+1)</f>
        <v>F</v>
      </c>
      <c r="AP7" s="34" t="s">
        <v>221</v>
      </c>
    </row>
    <row r="8" spans="1:42" ht="13.5" customHeight="1" x14ac:dyDescent="0.15">
      <c r="A8" s="8" t="s">
        <v>82</v>
      </c>
      <c r="B8" s="9"/>
      <c r="C8" s="7" t="str">
        <f t="shared" si="0"/>
        <v/>
      </c>
      <c r="D8" s="7" t="str">
        <f t="shared" si="8"/>
        <v>沖縄振興</v>
      </c>
      <c r="F8" s="12" t="s">
        <v>107</v>
      </c>
      <c r="G8" s="11"/>
      <c r="H8" s="7" t="str">
        <f t="shared" si="1"/>
        <v/>
      </c>
      <c r="I8" s="7" t="str">
        <f t="shared" si="5"/>
        <v>一般会計</v>
      </c>
      <c r="K8" s="8" t="s">
        <v>100</v>
      </c>
      <c r="L8" s="9"/>
      <c r="M8" s="7" t="str">
        <f t="shared" si="2"/>
        <v/>
      </c>
      <c r="N8" s="7" t="str">
        <f t="shared" si="6"/>
        <v/>
      </c>
      <c r="O8" s="7"/>
      <c r="P8" s="6" t="s">
        <v>71</v>
      </c>
      <c r="Q8" s="11"/>
      <c r="R8" s="7" t="str">
        <f t="shared" si="3"/>
        <v/>
      </c>
      <c r="S8" s="7" t="str">
        <f t="shared" si="4"/>
        <v>補助</v>
      </c>
      <c r="T8" s="7"/>
      <c r="U8" s="24" t="s">
        <v>244</v>
      </c>
      <c r="W8" s="24" t="s">
        <v>140</v>
      </c>
      <c r="Y8" s="24" t="s">
        <v>253</v>
      </c>
      <c r="Z8" s="24" t="s">
        <v>381</v>
      </c>
      <c r="AA8" s="47" t="s">
        <v>347</v>
      </c>
      <c r="AB8" s="47" t="s">
        <v>475</v>
      </c>
      <c r="AC8" s="23"/>
      <c r="AD8" s="23"/>
      <c r="AE8" s="23"/>
      <c r="AF8" s="22"/>
      <c r="AG8" s="34" t="s">
        <v>222</v>
      </c>
      <c r="AI8" s="33" t="s">
        <v>236</v>
      </c>
      <c r="AK8" s="33" t="str">
        <f t="shared" si="7"/>
        <v>G</v>
      </c>
      <c r="AP8" s="34" t="s">
        <v>222</v>
      </c>
    </row>
    <row r="9" spans="1:42" ht="13.5" customHeight="1" x14ac:dyDescent="0.15">
      <c r="A9" s="8" t="s">
        <v>83</v>
      </c>
      <c r="B9" s="9"/>
      <c r="C9" s="7" t="str">
        <f t="shared" si="0"/>
        <v/>
      </c>
      <c r="D9" s="7" t="str">
        <f t="shared" si="8"/>
        <v>沖縄振興</v>
      </c>
      <c r="F9" s="12" t="s">
        <v>180</v>
      </c>
      <c r="G9" s="11"/>
      <c r="H9" s="7" t="str">
        <f t="shared" si="1"/>
        <v/>
      </c>
      <c r="I9" s="7" t="str">
        <f t="shared" si="5"/>
        <v>一般会計</v>
      </c>
      <c r="K9" s="8" t="s">
        <v>101</v>
      </c>
      <c r="L9" s="9"/>
      <c r="M9" s="7" t="str">
        <f t="shared" si="2"/>
        <v/>
      </c>
      <c r="N9" s="7" t="str">
        <f t="shared" si="6"/>
        <v/>
      </c>
      <c r="O9" s="7"/>
      <c r="P9" s="7"/>
      <c r="Q9" s="13"/>
      <c r="T9" s="7"/>
      <c r="U9" s="24" t="s">
        <v>245</v>
      </c>
      <c r="W9" s="24" t="s">
        <v>141</v>
      </c>
      <c r="Y9" s="24" t="s">
        <v>254</v>
      </c>
      <c r="Z9" s="24" t="s">
        <v>382</v>
      </c>
      <c r="AA9" s="47" t="s">
        <v>348</v>
      </c>
      <c r="AB9" s="47" t="s">
        <v>476</v>
      </c>
      <c r="AC9" s="23"/>
      <c r="AD9" s="23"/>
      <c r="AE9" s="23"/>
      <c r="AF9" s="22"/>
      <c r="AG9" s="34" t="s">
        <v>223</v>
      </c>
      <c r="AI9" s="37"/>
      <c r="AK9" s="33" t="str">
        <f t="shared" si="7"/>
        <v>H</v>
      </c>
      <c r="AP9" s="34" t="s">
        <v>223</v>
      </c>
    </row>
    <row r="10" spans="1:42" ht="13.5" customHeight="1" x14ac:dyDescent="0.15">
      <c r="A10" s="8" t="s">
        <v>197</v>
      </c>
      <c r="B10" s="9"/>
      <c r="C10" s="7" t="str">
        <f t="shared" si="0"/>
        <v/>
      </c>
      <c r="D10" s="7" t="str">
        <f t="shared" si="8"/>
        <v>沖縄振興</v>
      </c>
      <c r="F10" s="12" t="s">
        <v>108</v>
      </c>
      <c r="G10" s="11"/>
      <c r="H10" s="7" t="str">
        <f t="shared" si="1"/>
        <v/>
      </c>
      <c r="I10" s="7" t="str">
        <f t="shared" si="5"/>
        <v>一般会計</v>
      </c>
      <c r="K10" s="8" t="s">
        <v>198</v>
      </c>
      <c r="L10" s="9"/>
      <c r="M10" s="7" t="str">
        <f t="shared" si="2"/>
        <v/>
      </c>
      <c r="N10" s="7" t="str">
        <f t="shared" si="6"/>
        <v/>
      </c>
      <c r="O10" s="7"/>
      <c r="P10" s="7" t="str">
        <f>S8</f>
        <v>補助</v>
      </c>
      <c r="Q10" s="13"/>
      <c r="T10" s="7"/>
      <c r="W10" s="24" t="s">
        <v>142</v>
      </c>
      <c r="Y10" s="24" t="s">
        <v>255</v>
      </c>
      <c r="Z10" s="24" t="s">
        <v>383</v>
      </c>
      <c r="AA10" s="47" t="s">
        <v>349</v>
      </c>
      <c r="AB10" s="47" t="s">
        <v>477</v>
      </c>
      <c r="AC10" s="23"/>
      <c r="AD10" s="23"/>
      <c r="AE10" s="23"/>
      <c r="AF10" s="22"/>
      <c r="AG10" s="34" t="s">
        <v>211</v>
      </c>
      <c r="AK10" s="33" t="str">
        <f t="shared" si="7"/>
        <v>I</v>
      </c>
      <c r="AP10" s="33" t="s">
        <v>209</v>
      </c>
    </row>
    <row r="11" spans="1:42" ht="13.5" customHeight="1" x14ac:dyDescent="0.15">
      <c r="A11" s="8" t="s">
        <v>84</v>
      </c>
      <c r="B11" s="9"/>
      <c r="C11" s="7" t="str">
        <f t="shared" si="0"/>
        <v/>
      </c>
      <c r="D11" s="7" t="str">
        <f t="shared" si="8"/>
        <v>沖縄振興</v>
      </c>
      <c r="F11" s="12" t="s">
        <v>109</v>
      </c>
      <c r="G11" s="11"/>
      <c r="H11" s="7" t="str">
        <f t="shared" si="1"/>
        <v/>
      </c>
      <c r="I11" s="7" t="str">
        <f t="shared" si="5"/>
        <v>一般会計</v>
      </c>
      <c r="K11" s="8" t="s">
        <v>102</v>
      </c>
      <c r="L11" s="9" t="s">
        <v>550</v>
      </c>
      <c r="M11" s="7" t="str">
        <f t="shared" si="2"/>
        <v>その他の事項経費</v>
      </c>
      <c r="N11" s="7" t="str">
        <f t="shared" si="6"/>
        <v>その他の事項経費</v>
      </c>
      <c r="O11" s="7"/>
      <c r="P11" s="7"/>
      <c r="Q11" s="13"/>
      <c r="T11" s="7"/>
      <c r="W11" s="24" t="s">
        <v>143</v>
      </c>
      <c r="Y11" s="24" t="s">
        <v>256</v>
      </c>
      <c r="Z11" s="24" t="s">
        <v>384</v>
      </c>
      <c r="AA11" s="47" t="s">
        <v>350</v>
      </c>
      <c r="AB11" s="47" t="s">
        <v>478</v>
      </c>
      <c r="AC11" s="23"/>
      <c r="AD11" s="23"/>
      <c r="AE11" s="23"/>
      <c r="AF11" s="22"/>
      <c r="AG11" s="33" t="s">
        <v>214</v>
      </c>
      <c r="AK11" s="33" t="str">
        <f t="shared" si="7"/>
        <v>J</v>
      </c>
    </row>
    <row r="12" spans="1:42" ht="13.5" customHeight="1" x14ac:dyDescent="0.15">
      <c r="A12" s="8" t="s">
        <v>85</v>
      </c>
      <c r="B12" s="9"/>
      <c r="C12" s="7" t="str">
        <f t="shared" ref="C12:C24" si="9">IF(B12="","",A12)</f>
        <v/>
      </c>
      <c r="D12" s="7" t="str">
        <f t="shared" si="8"/>
        <v>沖縄振興</v>
      </c>
      <c r="F12" s="12" t="s">
        <v>110</v>
      </c>
      <c r="G12" s="11"/>
      <c r="H12" s="7" t="str">
        <f t="shared" si="1"/>
        <v/>
      </c>
      <c r="I12" s="7" t="str">
        <f t="shared" si="5"/>
        <v>一般会計</v>
      </c>
      <c r="K12" s="7"/>
      <c r="L12" s="7"/>
      <c r="O12" s="7"/>
      <c r="P12" s="7"/>
      <c r="Q12" s="13"/>
      <c r="T12" s="7"/>
      <c r="U12" s="21" t="s">
        <v>501</v>
      </c>
      <c r="W12" s="24" t="s">
        <v>144</v>
      </c>
      <c r="Y12" s="24" t="s">
        <v>257</v>
      </c>
      <c r="Z12" s="24" t="s">
        <v>385</v>
      </c>
      <c r="AA12" s="47" t="s">
        <v>351</v>
      </c>
      <c r="AB12" s="47" t="s">
        <v>479</v>
      </c>
      <c r="AC12" s="23"/>
      <c r="AD12" s="23"/>
      <c r="AE12" s="23"/>
      <c r="AF12" s="22"/>
      <c r="AG12" s="33" t="s">
        <v>212</v>
      </c>
      <c r="AK12" s="33" t="str">
        <f t="shared" si="7"/>
        <v>K</v>
      </c>
    </row>
    <row r="13" spans="1:42" ht="13.5" customHeight="1" x14ac:dyDescent="0.15">
      <c r="A13" s="8" t="s">
        <v>86</v>
      </c>
      <c r="B13" s="9"/>
      <c r="C13" s="7" t="str">
        <f t="shared" si="9"/>
        <v/>
      </c>
      <c r="D13" s="7" t="str">
        <f t="shared" si="8"/>
        <v>沖縄振興</v>
      </c>
      <c r="F13" s="12" t="s">
        <v>111</v>
      </c>
      <c r="G13" s="11"/>
      <c r="H13" s="7" t="str">
        <f t="shared" si="1"/>
        <v/>
      </c>
      <c r="I13" s="7" t="str">
        <f t="shared" si="5"/>
        <v>一般会計</v>
      </c>
      <c r="K13" s="7" t="str">
        <f>N11</f>
        <v>その他の事項経費</v>
      </c>
      <c r="L13" s="7"/>
      <c r="O13" s="7"/>
      <c r="P13" s="7"/>
      <c r="Q13" s="13"/>
      <c r="T13" s="7"/>
      <c r="U13" s="24" t="s">
        <v>161</v>
      </c>
      <c r="W13" s="24" t="s">
        <v>145</v>
      </c>
      <c r="Y13" s="24" t="s">
        <v>258</v>
      </c>
      <c r="Z13" s="24" t="s">
        <v>386</v>
      </c>
      <c r="AA13" s="47" t="s">
        <v>352</v>
      </c>
      <c r="AB13" s="47" t="s">
        <v>480</v>
      </c>
      <c r="AC13" s="23"/>
      <c r="AD13" s="23"/>
      <c r="AE13" s="23"/>
      <c r="AF13" s="22"/>
      <c r="AG13" s="33" t="s">
        <v>213</v>
      </c>
      <c r="AK13" s="33" t="str">
        <f t="shared" si="7"/>
        <v>L</v>
      </c>
    </row>
    <row r="14" spans="1:42" ht="13.5" customHeight="1" x14ac:dyDescent="0.15">
      <c r="A14" s="8" t="s">
        <v>87</v>
      </c>
      <c r="B14" s="9"/>
      <c r="C14" s="7" t="str">
        <f t="shared" si="9"/>
        <v/>
      </c>
      <c r="D14" s="7" t="str">
        <f t="shared" si="8"/>
        <v>沖縄振興</v>
      </c>
      <c r="F14" s="12" t="s">
        <v>112</v>
      </c>
      <c r="G14" s="11"/>
      <c r="H14" s="7" t="str">
        <f t="shared" si="1"/>
        <v/>
      </c>
      <c r="I14" s="7" t="str">
        <f t="shared" si="5"/>
        <v>一般会計</v>
      </c>
      <c r="K14" s="7"/>
      <c r="L14" s="7"/>
      <c r="O14" s="7"/>
      <c r="P14" s="7"/>
      <c r="Q14" s="13"/>
      <c r="T14" s="7"/>
      <c r="U14" s="24" t="s">
        <v>502</v>
      </c>
      <c r="W14" s="24" t="s">
        <v>146</v>
      </c>
      <c r="Y14" s="24" t="s">
        <v>259</v>
      </c>
      <c r="Z14" s="24" t="s">
        <v>387</v>
      </c>
      <c r="AA14" s="47" t="s">
        <v>353</v>
      </c>
      <c r="AB14" s="47" t="s">
        <v>481</v>
      </c>
      <c r="AC14" s="23"/>
      <c r="AD14" s="23"/>
      <c r="AE14" s="23"/>
      <c r="AF14" s="22"/>
      <c r="AG14" s="37"/>
      <c r="AK14" s="33" t="str">
        <f t="shared" si="7"/>
        <v>M</v>
      </c>
    </row>
    <row r="15" spans="1:42" ht="13.5" customHeight="1" x14ac:dyDescent="0.15">
      <c r="A15" s="8" t="s">
        <v>88</v>
      </c>
      <c r="B15" s="9"/>
      <c r="C15" s="7" t="str">
        <f t="shared" si="9"/>
        <v/>
      </c>
      <c r="D15" s="7" t="str">
        <f t="shared" si="8"/>
        <v>沖縄振興</v>
      </c>
      <c r="F15" s="12" t="s">
        <v>113</v>
      </c>
      <c r="G15" s="11"/>
      <c r="H15" s="7" t="str">
        <f t="shared" si="1"/>
        <v/>
      </c>
      <c r="I15" s="7" t="str">
        <f t="shared" si="5"/>
        <v>一般会計</v>
      </c>
      <c r="K15" s="7"/>
      <c r="L15" s="7"/>
      <c r="O15" s="7"/>
      <c r="P15" s="7"/>
      <c r="Q15" s="13"/>
      <c r="T15" s="7"/>
      <c r="U15" s="24" t="s">
        <v>503</v>
      </c>
      <c r="W15" s="24" t="s">
        <v>147</v>
      </c>
      <c r="Y15" s="24" t="s">
        <v>260</v>
      </c>
      <c r="Z15" s="24" t="s">
        <v>388</v>
      </c>
      <c r="AA15" s="47" t="s">
        <v>354</v>
      </c>
      <c r="AB15" s="47" t="s">
        <v>482</v>
      </c>
      <c r="AC15" s="23"/>
      <c r="AD15" s="23"/>
      <c r="AE15" s="23"/>
      <c r="AF15" s="22"/>
      <c r="AG15" s="38"/>
      <c r="AK15" s="33" t="str">
        <f t="shared" si="7"/>
        <v>N</v>
      </c>
    </row>
    <row r="16" spans="1:42" ht="13.5" customHeight="1" x14ac:dyDescent="0.15">
      <c r="A16" s="8" t="s">
        <v>89</v>
      </c>
      <c r="B16" s="9"/>
      <c r="C16" s="7" t="str">
        <f t="shared" si="9"/>
        <v/>
      </c>
      <c r="D16" s="7" t="str">
        <f t="shared" si="8"/>
        <v>沖縄振興</v>
      </c>
      <c r="F16" s="12" t="s">
        <v>114</v>
      </c>
      <c r="G16" s="11"/>
      <c r="H16" s="7" t="str">
        <f t="shared" si="1"/>
        <v/>
      </c>
      <c r="I16" s="7" t="str">
        <f t="shared" si="5"/>
        <v>一般会計</v>
      </c>
      <c r="K16" s="7"/>
      <c r="L16" s="7"/>
      <c r="O16" s="7"/>
      <c r="P16" s="7"/>
      <c r="Q16" s="13"/>
      <c r="T16" s="7"/>
      <c r="U16" s="24" t="s">
        <v>504</v>
      </c>
      <c r="W16" s="24" t="s">
        <v>148</v>
      </c>
      <c r="Y16" s="24" t="s">
        <v>261</v>
      </c>
      <c r="Z16" s="24" t="s">
        <v>389</v>
      </c>
      <c r="AA16" s="47" t="s">
        <v>355</v>
      </c>
      <c r="AB16" s="47" t="s">
        <v>483</v>
      </c>
      <c r="AC16" s="23"/>
      <c r="AD16" s="23"/>
      <c r="AE16" s="23"/>
      <c r="AF16" s="22"/>
      <c r="AG16" s="38"/>
      <c r="AK16" s="33" t="str">
        <f t="shared" si="7"/>
        <v>O</v>
      </c>
    </row>
    <row r="17" spans="1:37" ht="13.5" customHeight="1" x14ac:dyDescent="0.15">
      <c r="A17" s="8" t="s">
        <v>90</v>
      </c>
      <c r="B17" s="9"/>
      <c r="C17" s="7" t="str">
        <f t="shared" si="9"/>
        <v/>
      </c>
      <c r="D17" s="7" t="str">
        <f t="shared" si="8"/>
        <v>沖縄振興</v>
      </c>
      <c r="F17" s="12" t="s">
        <v>115</v>
      </c>
      <c r="G17" s="11"/>
      <c r="H17" s="7" t="str">
        <f t="shared" si="1"/>
        <v/>
      </c>
      <c r="I17" s="7" t="str">
        <f t="shared" si="5"/>
        <v>一般会計</v>
      </c>
      <c r="K17" s="7"/>
      <c r="L17" s="7"/>
      <c r="O17" s="7"/>
      <c r="P17" s="7"/>
      <c r="Q17" s="13"/>
      <c r="T17" s="7"/>
      <c r="U17" s="24" t="s">
        <v>505</v>
      </c>
      <c r="W17" s="24" t="s">
        <v>149</v>
      </c>
      <c r="Y17" s="24" t="s">
        <v>262</v>
      </c>
      <c r="Z17" s="24" t="s">
        <v>390</v>
      </c>
      <c r="AA17" s="47" t="s">
        <v>356</v>
      </c>
      <c r="AB17" s="47" t="s">
        <v>484</v>
      </c>
      <c r="AC17" s="23"/>
      <c r="AD17" s="23"/>
      <c r="AE17" s="23"/>
      <c r="AF17" s="22"/>
      <c r="AG17" s="38"/>
      <c r="AK17" s="33" t="str">
        <f t="shared" si="7"/>
        <v>P</v>
      </c>
    </row>
    <row r="18" spans="1:37" ht="13.5" customHeight="1" x14ac:dyDescent="0.15">
      <c r="A18" s="8" t="s">
        <v>91</v>
      </c>
      <c r="B18" s="9"/>
      <c r="C18" s="7" t="str">
        <f t="shared" si="9"/>
        <v/>
      </c>
      <c r="D18" s="7" t="str">
        <f t="shared" si="8"/>
        <v>沖縄振興</v>
      </c>
      <c r="F18" s="12" t="s">
        <v>116</v>
      </c>
      <c r="G18" s="11"/>
      <c r="H18" s="7" t="str">
        <f t="shared" si="1"/>
        <v/>
      </c>
      <c r="I18" s="7" t="str">
        <f t="shared" si="5"/>
        <v>一般会計</v>
      </c>
      <c r="K18" s="7"/>
      <c r="L18" s="7"/>
      <c r="O18" s="7"/>
      <c r="P18" s="7"/>
      <c r="Q18" s="13"/>
      <c r="T18" s="7"/>
      <c r="U18" s="24" t="s">
        <v>506</v>
      </c>
      <c r="W18" s="24" t="s">
        <v>150</v>
      </c>
      <c r="Y18" s="24" t="s">
        <v>263</v>
      </c>
      <c r="Z18" s="24" t="s">
        <v>391</v>
      </c>
      <c r="AA18" s="47" t="s">
        <v>357</v>
      </c>
      <c r="AB18" s="47" t="s">
        <v>485</v>
      </c>
      <c r="AC18" s="23"/>
      <c r="AD18" s="23"/>
      <c r="AE18" s="23"/>
      <c r="AF18" s="22"/>
      <c r="AK18" s="33" t="str">
        <f t="shared" si="7"/>
        <v>Q</v>
      </c>
    </row>
    <row r="19" spans="1:37" ht="13.5" customHeight="1" x14ac:dyDescent="0.15">
      <c r="A19" s="8" t="s">
        <v>92</v>
      </c>
      <c r="B19" s="9"/>
      <c r="C19" s="7" t="str">
        <f t="shared" si="9"/>
        <v/>
      </c>
      <c r="D19" s="7" t="str">
        <f t="shared" si="8"/>
        <v>沖縄振興</v>
      </c>
      <c r="F19" s="12" t="s">
        <v>117</v>
      </c>
      <c r="G19" s="11"/>
      <c r="H19" s="7" t="str">
        <f t="shared" si="1"/>
        <v/>
      </c>
      <c r="I19" s="7" t="str">
        <f t="shared" si="5"/>
        <v>一般会計</v>
      </c>
      <c r="K19" s="7"/>
      <c r="L19" s="7"/>
      <c r="O19" s="7"/>
      <c r="P19" s="7"/>
      <c r="Q19" s="13"/>
      <c r="T19" s="7"/>
      <c r="U19" s="24" t="s">
        <v>507</v>
      </c>
      <c r="W19" s="24" t="s">
        <v>151</v>
      </c>
      <c r="Y19" s="24" t="s">
        <v>264</v>
      </c>
      <c r="Z19" s="24" t="s">
        <v>392</v>
      </c>
      <c r="AA19" s="47" t="s">
        <v>358</v>
      </c>
      <c r="AB19" s="47" t="s">
        <v>486</v>
      </c>
      <c r="AC19" s="23"/>
      <c r="AD19" s="23"/>
      <c r="AE19" s="23"/>
      <c r="AF19" s="22"/>
      <c r="AK19" s="33" t="str">
        <f t="shared" si="7"/>
        <v>R</v>
      </c>
    </row>
    <row r="20" spans="1:37" ht="13.5" customHeight="1" x14ac:dyDescent="0.15">
      <c r="A20" s="8" t="s">
        <v>190</v>
      </c>
      <c r="B20" s="9"/>
      <c r="C20" s="7" t="str">
        <f t="shared" si="9"/>
        <v/>
      </c>
      <c r="D20" s="7" t="str">
        <f t="shared" si="8"/>
        <v>沖縄振興</v>
      </c>
      <c r="F20" s="12" t="s">
        <v>189</v>
      </c>
      <c r="G20" s="11"/>
      <c r="H20" s="7" t="str">
        <f t="shared" si="1"/>
        <v/>
      </c>
      <c r="I20" s="7" t="str">
        <f t="shared" si="5"/>
        <v>一般会計</v>
      </c>
      <c r="K20" s="7"/>
      <c r="L20" s="7"/>
      <c r="O20" s="7"/>
      <c r="P20" s="7"/>
      <c r="Q20" s="13"/>
      <c r="T20" s="7"/>
      <c r="U20" s="24" t="s">
        <v>508</v>
      </c>
      <c r="W20" s="24" t="s">
        <v>152</v>
      </c>
      <c r="Y20" s="24" t="s">
        <v>265</v>
      </c>
      <c r="Z20" s="24" t="s">
        <v>393</v>
      </c>
      <c r="AA20" s="47" t="s">
        <v>359</v>
      </c>
      <c r="AB20" s="47" t="s">
        <v>487</v>
      </c>
      <c r="AC20" s="23"/>
      <c r="AD20" s="23"/>
      <c r="AE20" s="23"/>
      <c r="AF20" s="22"/>
      <c r="AK20" s="33" t="str">
        <f t="shared" si="7"/>
        <v>S</v>
      </c>
    </row>
    <row r="21" spans="1:37" ht="13.5" customHeight="1" x14ac:dyDescent="0.15">
      <c r="A21" s="8" t="s">
        <v>191</v>
      </c>
      <c r="B21" s="9" t="s">
        <v>550</v>
      </c>
      <c r="C21" s="7" t="str">
        <f t="shared" si="9"/>
        <v>地方創生</v>
      </c>
      <c r="D21" s="7" t="str">
        <f t="shared" si="8"/>
        <v>沖縄振興、地方創生</v>
      </c>
      <c r="F21" s="12" t="s">
        <v>118</v>
      </c>
      <c r="G21" s="11"/>
      <c r="H21" s="7" t="str">
        <f t="shared" si="1"/>
        <v/>
      </c>
      <c r="I21" s="7" t="str">
        <f t="shared" si="5"/>
        <v>一般会計</v>
      </c>
      <c r="K21" s="7"/>
      <c r="L21" s="7"/>
      <c r="O21" s="7"/>
      <c r="P21" s="7"/>
      <c r="Q21" s="13"/>
      <c r="T21" s="7"/>
      <c r="U21" s="24" t="s">
        <v>509</v>
      </c>
      <c r="W21" s="24" t="s">
        <v>153</v>
      </c>
      <c r="Y21" s="24" t="s">
        <v>266</v>
      </c>
      <c r="Z21" s="24" t="s">
        <v>394</v>
      </c>
      <c r="AA21" s="47" t="s">
        <v>360</v>
      </c>
      <c r="AB21" s="47" t="s">
        <v>488</v>
      </c>
      <c r="AC21" s="23"/>
      <c r="AD21" s="23"/>
      <c r="AE21" s="23"/>
      <c r="AF21" s="22"/>
      <c r="AK21" s="33" t="str">
        <f t="shared" si="7"/>
        <v>T</v>
      </c>
    </row>
    <row r="22" spans="1:37" ht="13.5" customHeight="1" x14ac:dyDescent="0.15">
      <c r="A22" s="8" t="s">
        <v>192</v>
      </c>
      <c r="B22" s="9"/>
      <c r="C22" s="7" t="str">
        <f t="shared" si="9"/>
        <v/>
      </c>
      <c r="D22" s="7" t="str">
        <f>IF(C22="",D21,IF(D21&lt;&gt;"",CONCATENATE(D21,"、",C22),C22))</f>
        <v>沖縄振興、地方創生</v>
      </c>
      <c r="F22" s="12" t="s">
        <v>119</v>
      </c>
      <c r="G22" s="11"/>
      <c r="H22" s="7" t="str">
        <f t="shared" si="1"/>
        <v/>
      </c>
      <c r="I22" s="7" t="str">
        <f t="shared" si="5"/>
        <v>一般会計</v>
      </c>
      <c r="K22" s="7"/>
      <c r="L22" s="7"/>
      <c r="O22" s="7"/>
      <c r="P22" s="7"/>
      <c r="Q22" s="13"/>
      <c r="T22" s="7"/>
      <c r="U22" s="24" t="s">
        <v>510</v>
      </c>
      <c r="W22" s="24" t="s">
        <v>154</v>
      </c>
      <c r="Y22" s="24" t="s">
        <v>267</v>
      </c>
      <c r="Z22" s="24" t="s">
        <v>395</v>
      </c>
      <c r="AA22" s="47" t="s">
        <v>361</v>
      </c>
      <c r="AB22" s="47" t="s">
        <v>489</v>
      </c>
      <c r="AC22" s="23"/>
      <c r="AD22" s="23"/>
      <c r="AE22" s="23"/>
      <c r="AF22" s="22"/>
      <c r="AK22" s="33" t="str">
        <f t="shared" si="7"/>
        <v>U</v>
      </c>
    </row>
    <row r="23" spans="1:37" ht="13.5" customHeight="1" x14ac:dyDescent="0.15">
      <c r="A23" s="8" t="s">
        <v>193</v>
      </c>
      <c r="B23" s="9"/>
      <c r="C23" s="7" t="str">
        <f t="shared" si="9"/>
        <v/>
      </c>
      <c r="D23" s="7" t="str">
        <f>IF(C23="",D22,IF(D22&lt;&gt;"",CONCATENATE(D22,"、",C23),C23))</f>
        <v>沖縄振興、地方創生</v>
      </c>
      <c r="F23" s="12" t="s">
        <v>120</v>
      </c>
      <c r="G23" s="11"/>
      <c r="H23" s="7" t="str">
        <f t="shared" si="1"/>
        <v/>
      </c>
      <c r="I23" s="7" t="str">
        <f t="shared" si="5"/>
        <v>一般会計</v>
      </c>
      <c r="K23" s="7"/>
      <c r="L23" s="7"/>
      <c r="O23" s="7"/>
      <c r="P23" s="7"/>
      <c r="Q23" s="13"/>
      <c r="T23" s="7"/>
      <c r="U23" s="24" t="s">
        <v>511</v>
      </c>
      <c r="W23" s="24" t="s">
        <v>526</v>
      </c>
      <c r="Y23" s="24" t="s">
        <v>268</v>
      </c>
      <c r="Z23" s="24" t="s">
        <v>396</v>
      </c>
      <c r="AA23" s="47" t="s">
        <v>362</v>
      </c>
      <c r="AB23" s="47" t="s">
        <v>490</v>
      </c>
      <c r="AC23" s="23"/>
      <c r="AD23" s="23"/>
      <c r="AE23" s="23"/>
      <c r="AF23" s="22"/>
      <c r="AK23" s="33" t="str">
        <f t="shared" si="7"/>
        <v>V</v>
      </c>
    </row>
    <row r="24" spans="1:37" ht="13.5" customHeight="1" x14ac:dyDescent="0.15">
      <c r="A24" s="44" t="s">
        <v>237</v>
      </c>
      <c r="B24" s="9"/>
      <c r="C24" s="7" t="str">
        <f t="shared" si="9"/>
        <v/>
      </c>
      <c r="D24" s="7" t="str">
        <f>IF(C24="",D23,IF(D23&lt;&gt;"",CONCATENATE(D23,"、",C24),C24))</f>
        <v>沖縄振興、地方創生</v>
      </c>
      <c r="F24" s="12" t="s">
        <v>240</v>
      </c>
      <c r="G24" s="11"/>
      <c r="H24" s="7" t="str">
        <f t="shared" si="1"/>
        <v/>
      </c>
      <c r="I24" s="7" t="str">
        <f t="shared" si="5"/>
        <v>一般会計</v>
      </c>
      <c r="K24" s="7"/>
      <c r="L24" s="7"/>
      <c r="O24" s="7"/>
      <c r="P24" s="7"/>
      <c r="Q24" s="13"/>
      <c r="T24" s="7"/>
      <c r="U24" s="24" t="s">
        <v>512</v>
      </c>
      <c r="Y24" s="24" t="s">
        <v>269</v>
      </c>
      <c r="Z24" s="24" t="s">
        <v>397</v>
      </c>
      <c r="AA24" s="47" t="s">
        <v>363</v>
      </c>
      <c r="AB24" s="47" t="s">
        <v>491</v>
      </c>
      <c r="AC24" s="23"/>
      <c r="AD24" s="23"/>
      <c r="AE24" s="23"/>
      <c r="AF24" s="22"/>
      <c r="AK24" s="33" t="str">
        <f>CHAR(CODE(AK23)+1)</f>
        <v>W</v>
      </c>
    </row>
    <row r="25" spans="1:37" ht="13.5" customHeight="1" x14ac:dyDescent="0.15">
      <c r="A25" s="46"/>
      <c r="B25" s="45"/>
      <c r="F25" s="12" t="s">
        <v>121</v>
      </c>
      <c r="G25" s="11"/>
      <c r="H25" s="7" t="str">
        <f t="shared" si="1"/>
        <v/>
      </c>
      <c r="I25" s="7" t="str">
        <f t="shared" si="5"/>
        <v>一般会計</v>
      </c>
      <c r="K25" s="7"/>
      <c r="L25" s="7"/>
      <c r="O25" s="7"/>
      <c r="P25" s="7"/>
      <c r="Q25" s="13"/>
      <c r="T25" s="7"/>
      <c r="U25" s="24" t="s">
        <v>513</v>
      </c>
      <c r="Y25" s="24" t="s">
        <v>270</v>
      </c>
      <c r="Z25" s="24" t="s">
        <v>398</v>
      </c>
      <c r="AA25" s="47" t="s">
        <v>364</v>
      </c>
      <c r="AB25" s="47" t="s">
        <v>492</v>
      </c>
      <c r="AC25" s="23"/>
      <c r="AD25" s="23"/>
      <c r="AE25" s="23"/>
      <c r="AF25" s="22"/>
      <c r="AK25" s="33" t="str">
        <f t="shared" si="7"/>
        <v>X</v>
      </c>
    </row>
    <row r="26" spans="1:37" ht="13.5" customHeight="1" x14ac:dyDescent="0.15">
      <c r="A26" s="43"/>
      <c r="B26" s="42"/>
      <c r="F26" s="12" t="s">
        <v>122</v>
      </c>
      <c r="G26" s="11"/>
      <c r="H26" s="7" t="str">
        <f t="shared" si="1"/>
        <v/>
      </c>
      <c r="I26" s="7" t="str">
        <f t="shared" si="5"/>
        <v>一般会計</v>
      </c>
      <c r="K26" s="7"/>
      <c r="L26" s="7"/>
      <c r="O26" s="7"/>
      <c r="P26" s="7"/>
      <c r="Q26" s="13"/>
      <c r="T26" s="7"/>
      <c r="U26" s="24" t="s">
        <v>514</v>
      </c>
      <c r="Y26" s="24" t="s">
        <v>271</v>
      </c>
      <c r="Z26" s="24" t="s">
        <v>399</v>
      </c>
      <c r="AA26" s="47" t="s">
        <v>365</v>
      </c>
      <c r="AB26" s="47" t="s">
        <v>493</v>
      </c>
      <c r="AC26" s="23"/>
      <c r="AD26" s="23"/>
      <c r="AE26" s="23"/>
      <c r="AF26" s="22"/>
      <c r="AK26" s="33" t="str">
        <f t="shared" si="7"/>
        <v>Y</v>
      </c>
    </row>
    <row r="27" spans="1:37" ht="13.5" customHeight="1" x14ac:dyDescent="0.15">
      <c r="A27" s="7" t="str">
        <f>IF(D24="", "-", D24)</f>
        <v>沖縄振興、地方創生</v>
      </c>
      <c r="B27" s="7"/>
      <c r="F27" s="12" t="s">
        <v>123</v>
      </c>
      <c r="G27" s="11"/>
      <c r="H27" s="7" t="str">
        <f t="shared" si="1"/>
        <v/>
      </c>
      <c r="I27" s="7" t="str">
        <f t="shared" si="5"/>
        <v>一般会計</v>
      </c>
      <c r="K27" s="7"/>
      <c r="L27" s="7"/>
      <c r="O27" s="7"/>
      <c r="P27" s="7"/>
      <c r="Q27" s="13"/>
      <c r="T27" s="7"/>
      <c r="U27" s="24" t="s">
        <v>515</v>
      </c>
      <c r="Y27" s="24" t="s">
        <v>272</v>
      </c>
      <c r="Z27" s="24" t="s">
        <v>400</v>
      </c>
      <c r="AA27" s="47" t="s">
        <v>366</v>
      </c>
      <c r="AB27" s="47" t="s">
        <v>494</v>
      </c>
      <c r="AC27" s="23"/>
      <c r="AD27" s="23"/>
      <c r="AE27" s="23"/>
      <c r="AF27" s="22"/>
      <c r="AK27" s="33" t="str">
        <f>CHAR(CODE(AK26)+1)</f>
        <v>Z</v>
      </c>
    </row>
    <row r="28" spans="1:37" ht="13.5" customHeight="1" x14ac:dyDescent="0.15">
      <c r="B28" s="7"/>
      <c r="F28" s="12" t="s">
        <v>124</v>
      </c>
      <c r="G28" s="11"/>
      <c r="H28" s="7" t="str">
        <f t="shared" si="1"/>
        <v/>
      </c>
      <c r="I28" s="7" t="str">
        <f t="shared" si="5"/>
        <v>一般会計</v>
      </c>
      <c r="K28" s="7"/>
      <c r="L28" s="7"/>
      <c r="O28" s="7"/>
      <c r="P28" s="7"/>
      <c r="Q28" s="13"/>
      <c r="T28" s="7"/>
      <c r="U28" s="24" t="s">
        <v>516</v>
      </c>
      <c r="Y28" s="24" t="s">
        <v>273</v>
      </c>
      <c r="Z28" s="24" t="s">
        <v>401</v>
      </c>
      <c r="AA28" s="47" t="s">
        <v>367</v>
      </c>
      <c r="AB28" s="47" t="s">
        <v>495</v>
      </c>
      <c r="AC28" s="23"/>
      <c r="AD28" s="23"/>
      <c r="AE28" s="23"/>
      <c r="AF28" s="22"/>
      <c r="AK28" s="33" t="s">
        <v>176</v>
      </c>
    </row>
    <row r="29" spans="1:37" ht="13.5" customHeight="1" x14ac:dyDescent="0.15">
      <c r="A29" s="7"/>
      <c r="B29" s="7"/>
      <c r="F29" s="12" t="s">
        <v>181</v>
      </c>
      <c r="G29" s="11"/>
      <c r="H29" s="7" t="str">
        <f t="shared" si="1"/>
        <v/>
      </c>
      <c r="I29" s="7" t="str">
        <f t="shared" si="5"/>
        <v>一般会計</v>
      </c>
      <c r="K29" s="7"/>
      <c r="L29" s="7"/>
      <c r="O29" s="7"/>
      <c r="P29" s="7"/>
      <c r="Q29" s="13"/>
      <c r="T29" s="7"/>
      <c r="U29" s="24" t="s">
        <v>517</v>
      </c>
      <c r="Y29" s="24" t="s">
        <v>274</v>
      </c>
      <c r="Z29" s="24" t="s">
        <v>402</v>
      </c>
      <c r="AA29" s="47" t="s">
        <v>368</v>
      </c>
      <c r="AB29" s="47" t="s">
        <v>496</v>
      </c>
      <c r="AC29" s="23"/>
      <c r="AD29" s="23"/>
      <c r="AE29" s="23"/>
      <c r="AF29" s="22"/>
      <c r="AK29" s="33" t="str">
        <f t="shared" si="7"/>
        <v>b</v>
      </c>
    </row>
    <row r="30" spans="1:37" ht="13.5" customHeight="1" x14ac:dyDescent="0.15">
      <c r="A30" s="7"/>
      <c r="B30" s="7"/>
      <c r="F30" s="12" t="s">
        <v>182</v>
      </c>
      <c r="G30" s="11"/>
      <c r="H30" s="7" t="str">
        <f t="shared" si="1"/>
        <v/>
      </c>
      <c r="I30" s="7" t="str">
        <f t="shared" si="5"/>
        <v>一般会計</v>
      </c>
      <c r="K30" s="7"/>
      <c r="L30" s="7"/>
      <c r="O30" s="7"/>
      <c r="P30" s="7"/>
      <c r="Q30" s="13"/>
      <c r="T30" s="7"/>
      <c r="U30" s="24" t="s">
        <v>518</v>
      </c>
      <c r="Y30" s="24" t="s">
        <v>275</v>
      </c>
      <c r="Z30" s="24" t="s">
        <v>403</v>
      </c>
      <c r="AA30" s="47" t="s">
        <v>369</v>
      </c>
      <c r="AB30" s="47" t="s">
        <v>497</v>
      </c>
      <c r="AC30" s="23"/>
      <c r="AD30" s="23"/>
      <c r="AE30" s="23"/>
      <c r="AF30" s="22"/>
      <c r="AK30" s="33" t="str">
        <f t="shared" si="7"/>
        <v>c</v>
      </c>
    </row>
    <row r="31" spans="1:37" ht="13.5" customHeight="1" x14ac:dyDescent="0.15">
      <c r="A31" s="7"/>
      <c r="B31" s="7"/>
      <c r="F31" s="12" t="s">
        <v>183</v>
      </c>
      <c r="G31" s="11"/>
      <c r="H31" s="7" t="str">
        <f t="shared" si="1"/>
        <v/>
      </c>
      <c r="I31" s="7" t="str">
        <f t="shared" si="5"/>
        <v>一般会計</v>
      </c>
      <c r="K31" s="7"/>
      <c r="L31" s="7"/>
      <c r="O31" s="7"/>
      <c r="P31" s="7"/>
      <c r="Q31" s="13"/>
      <c r="T31" s="7"/>
      <c r="U31" s="24" t="s">
        <v>519</v>
      </c>
      <c r="Y31" s="24" t="s">
        <v>276</v>
      </c>
      <c r="Z31" s="24" t="s">
        <v>404</v>
      </c>
      <c r="AA31" s="47" t="s">
        <v>370</v>
      </c>
      <c r="AB31" s="47" t="s">
        <v>498</v>
      </c>
      <c r="AC31" s="23"/>
      <c r="AD31" s="23"/>
      <c r="AE31" s="23"/>
      <c r="AF31" s="22"/>
      <c r="AK31" s="33" t="str">
        <f t="shared" si="7"/>
        <v>d</v>
      </c>
    </row>
    <row r="32" spans="1:37" ht="13.5" customHeight="1" x14ac:dyDescent="0.15">
      <c r="A32" s="7"/>
      <c r="B32" s="7"/>
      <c r="F32" s="12" t="s">
        <v>184</v>
      </c>
      <c r="G32" s="11"/>
      <c r="H32" s="7" t="str">
        <f t="shared" si="1"/>
        <v/>
      </c>
      <c r="I32" s="7" t="str">
        <f t="shared" si="5"/>
        <v>一般会計</v>
      </c>
      <c r="K32" s="7"/>
      <c r="L32" s="7"/>
      <c r="O32" s="7"/>
      <c r="P32" s="7"/>
      <c r="Q32" s="13"/>
      <c r="T32" s="7"/>
      <c r="U32" s="24" t="s">
        <v>520</v>
      </c>
      <c r="Y32" s="24" t="s">
        <v>277</v>
      </c>
      <c r="Z32" s="24" t="s">
        <v>405</v>
      </c>
      <c r="AA32" s="47" t="s">
        <v>61</v>
      </c>
      <c r="AB32" s="47" t="s">
        <v>61</v>
      </c>
      <c r="AC32" s="23"/>
      <c r="AD32" s="23"/>
      <c r="AE32" s="23"/>
      <c r="AF32" s="22"/>
      <c r="AK32" s="33" t="str">
        <f t="shared" si="7"/>
        <v>e</v>
      </c>
    </row>
    <row r="33" spans="1:37" ht="13.5" customHeight="1" x14ac:dyDescent="0.15">
      <c r="A33" s="7"/>
      <c r="B33" s="7"/>
      <c r="F33" s="12" t="s">
        <v>185</v>
      </c>
      <c r="G33" s="11"/>
      <c r="H33" s="7" t="str">
        <f t="shared" si="1"/>
        <v/>
      </c>
      <c r="I33" s="7" t="str">
        <f t="shared" si="5"/>
        <v>一般会計</v>
      </c>
      <c r="K33" s="7"/>
      <c r="L33" s="7"/>
      <c r="O33" s="7"/>
      <c r="P33" s="7"/>
      <c r="Q33" s="13"/>
      <c r="T33" s="7"/>
      <c r="U33" s="24" t="s">
        <v>521</v>
      </c>
      <c r="Y33" s="24" t="s">
        <v>278</v>
      </c>
      <c r="Z33" s="24" t="s">
        <v>406</v>
      </c>
      <c r="AA33" s="36"/>
      <c r="AB33" s="23"/>
      <c r="AC33" s="23"/>
      <c r="AD33" s="23"/>
      <c r="AE33" s="23"/>
      <c r="AF33" s="22"/>
      <c r="AK33" s="33" t="str">
        <f t="shared" si="7"/>
        <v>f</v>
      </c>
    </row>
    <row r="34" spans="1:37" ht="13.5" customHeight="1" x14ac:dyDescent="0.15">
      <c r="A34" s="7"/>
      <c r="B34" s="7"/>
      <c r="F34" s="12" t="s">
        <v>186</v>
      </c>
      <c r="G34" s="11"/>
      <c r="H34" s="7" t="str">
        <f t="shared" si="1"/>
        <v/>
      </c>
      <c r="I34" s="7" t="str">
        <f t="shared" si="5"/>
        <v>一般会計</v>
      </c>
      <c r="K34" s="7"/>
      <c r="L34" s="7"/>
      <c r="O34" s="7"/>
      <c r="P34" s="7"/>
      <c r="Q34" s="13"/>
      <c r="T34" s="7"/>
      <c r="U34" s="24" t="s">
        <v>522</v>
      </c>
      <c r="Y34" s="24" t="s">
        <v>279</v>
      </c>
      <c r="Z34" s="24" t="s">
        <v>407</v>
      </c>
      <c r="AB34" s="23"/>
      <c r="AC34" s="23"/>
      <c r="AD34" s="23"/>
      <c r="AE34" s="23"/>
      <c r="AF34" s="22"/>
      <c r="AK34" s="33" t="str">
        <f t="shared" si="7"/>
        <v>g</v>
      </c>
    </row>
    <row r="35" spans="1:37" ht="13.5" customHeight="1" x14ac:dyDescent="0.15">
      <c r="A35" s="7"/>
      <c r="B35" s="7"/>
      <c r="F35" s="12" t="s">
        <v>187</v>
      </c>
      <c r="G35" s="11"/>
      <c r="H35" s="7" t="str">
        <f t="shared" si="1"/>
        <v/>
      </c>
      <c r="I35" s="7" t="str">
        <f t="shared" si="5"/>
        <v>一般会計</v>
      </c>
      <c r="K35" s="7"/>
      <c r="L35" s="7"/>
      <c r="O35" s="7"/>
      <c r="P35" s="7"/>
      <c r="Q35" s="13"/>
      <c r="T35" s="7"/>
      <c r="Y35" s="24" t="s">
        <v>280</v>
      </c>
      <c r="Z35" s="24" t="s">
        <v>408</v>
      </c>
      <c r="AC35" s="23"/>
      <c r="AF35" s="22"/>
      <c r="AK35" s="33" t="str">
        <f t="shared" si="7"/>
        <v>h</v>
      </c>
    </row>
    <row r="36" spans="1:37" ht="13.5" customHeight="1" x14ac:dyDescent="0.15">
      <c r="A36" s="7"/>
      <c r="B36" s="7"/>
      <c r="F36" s="12" t="s">
        <v>188</v>
      </c>
      <c r="G36" s="11"/>
      <c r="H36" s="7" t="str">
        <f t="shared" si="1"/>
        <v/>
      </c>
      <c r="I36" s="7" t="str">
        <f t="shared" si="5"/>
        <v>一般会計</v>
      </c>
      <c r="K36" s="7"/>
      <c r="L36" s="7"/>
      <c r="O36" s="7"/>
      <c r="P36" s="7"/>
      <c r="Q36" s="13"/>
      <c r="T36" s="7"/>
      <c r="U36" s="24" t="s">
        <v>523</v>
      </c>
      <c r="Y36" s="24" t="s">
        <v>281</v>
      </c>
      <c r="Z36" s="24" t="s">
        <v>409</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282</v>
      </c>
      <c r="Z37" s="24" t="s">
        <v>410</v>
      </c>
      <c r="AF37" s="22"/>
      <c r="AK37" s="33" t="str">
        <f t="shared" si="7"/>
        <v>j</v>
      </c>
    </row>
    <row r="38" spans="1:37" x14ac:dyDescent="0.15">
      <c r="A38" s="7"/>
      <c r="B38" s="7"/>
      <c r="F38" s="7"/>
      <c r="G38" s="13"/>
      <c r="K38" s="7"/>
      <c r="L38" s="7"/>
      <c r="O38" s="7"/>
      <c r="P38" s="7"/>
      <c r="Q38" s="13"/>
      <c r="T38" s="7"/>
      <c r="U38" s="24" t="s">
        <v>231</v>
      </c>
      <c r="Y38" s="24" t="s">
        <v>283</v>
      </c>
      <c r="Z38" s="24" t="s">
        <v>411</v>
      </c>
      <c r="AF38" s="22"/>
      <c r="AK38" s="33" t="str">
        <f t="shared" si="7"/>
        <v>k</v>
      </c>
    </row>
    <row r="39" spans="1:37" x14ac:dyDescent="0.15">
      <c r="A39" s="7"/>
      <c r="B39" s="7"/>
      <c r="F39" s="7" t="str">
        <f>I37</f>
        <v>一般会計</v>
      </c>
      <c r="G39" s="13"/>
      <c r="K39" s="7"/>
      <c r="L39" s="7"/>
      <c r="O39" s="7"/>
      <c r="P39" s="7"/>
      <c r="Q39" s="13"/>
      <c r="T39" s="7"/>
      <c r="U39" s="24" t="s">
        <v>234</v>
      </c>
      <c r="Y39" s="24" t="s">
        <v>284</v>
      </c>
      <c r="Z39" s="24" t="s">
        <v>412</v>
      </c>
      <c r="AF39" s="22"/>
      <c r="AK39" s="33" t="str">
        <f t="shared" si="7"/>
        <v>l</v>
      </c>
    </row>
    <row r="40" spans="1:37" x14ac:dyDescent="0.15">
      <c r="A40" s="7"/>
      <c r="B40" s="7"/>
      <c r="F40" s="7"/>
      <c r="G40" s="13"/>
      <c r="K40" s="7"/>
      <c r="L40" s="7"/>
      <c r="O40" s="7"/>
      <c r="P40" s="7"/>
      <c r="Q40" s="13"/>
      <c r="T40" s="7"/>
      <c r="Y40" s="24" t="s">
        <v>285</v>
      </c>
      <c r="Z40" s="24" t="s">
        <v>413</v>
      </c>
      <c r="AF40" s="22"/>
      <c r="AK40" s="33" t="str">
        <f t="shared" si="7"/>
        <v>m</v>
      </c>
    </row>
    <row r="41" spans="1:37" x14ac:dyDescent="0.15">
      <c r="A41" s="7"/>
      <c r="B41" s="7"/>
      <c r="F41" s="7"/>
      <c r="G41" s="13"/>
      <c r="K41" s="7"/>
      <c r="L41" s="7"/>
      <c r="O41" s="7"/>
      <c r="P41" s="7"/>
      <c r="Q41" s="13"/>
      <c r="T41" s="7"/>
      <c r="Y41" s="24" t="s">
        <v>286</v>
      </c>
      <c r="Z41" s="24" t="s">
        <v>414</v>
      </c>
      <c r="AF41" s="22"/>
      <c r="AK41" s="33" t="str">
        <f t="shared" si="7"/>
        <v>n</v>
      </c>
    </row>
    <row r="42" spans="1:37" x14ac:dyDescent="0.15">
      <c r="A42" s="7"/>
      <c r="B42" s="7"/>
      <c r="F42" s="7"/>
      <c r="G42" s="13"/>
      <c r="K42" s="7"/>
      <c r="L42" s="7"/>
      <c r="O42" s="7"/>
      <c r="P42" s="7"/>
      <c r="Q42" s="13"/>
      <c r="T42" s="7"/>
      <c r="Y42" s="24" t="s">
        <v>287</v>
      </c>
      <c r="Z42" s="24" t="s">
        <v>415</v>
      </c>
      <c r="AF42" s="22"/>
      <c r="AK42" s="33" t="str">
        <f t="shared" si="7"/>
        <v>o</v>
      </c>
    </row>
    <row r="43" spans="1:37" x14ac:dyDescent="0.15">
      <c r="A43" s="7"/>
      <c r="B43" s="7"/>
      <c r="F43" s="7"/>
      <c r="G43" s="13"/>
      <c r="K43" s="7"/>
      <c r="L43" s="7"/>
      <c r="O43" s="7"/>
      <c r="P43" s="7"/>
      <c r="Q43" s="13"/>
      <c r="T43" s="7"/>
      <c r="Y43" s="24" t="s">
        <v>288</v>
      </c>
      <c r="Z43" s="24" t="s">
        <v>416</v>
      </c>
      <c r="AF43" s="22"/>
      <c r="AK43" s="33" t="str">
        <f t="shared" si="7"/>
        <v>p</v>
      </c>
    </row>
    <row r="44" spans="1:37" x14ac:dyDescent="0.15">
      <c r="A44" s="7"/>
      <c r="B44" s="7"/>
      <c r="F44" s="7"/>
      <c r="G44" s="13"/>
      <c r="K44" s="7"/>
      <c r="L44" s="7"/>
      <c r="O44" s="7"/>
      <c r="P44" s="7"/>
      <c r="Q44" s="13"/>
      <c r="T44" s="7"/>
      <c r="Y44" s="24" t="s">
        <v>289</v>
      </c>
      <c r="Z44" s="24" t="s">
        <v>417</v>
      </c>
      <c r="AF44" s="22"/>
      <c r="AK44" s="33" t="str">
        <f t="shared" si="7"/>
        <v>q</v>
      </c>
    </row>
    <row r="45" spans="1:37" x14ac:dyDescent="0.15">
      <c r="A45" s="7"/>
      <c r="B45" s="7"/>
      <c r="F45" s="7"/>
      <c r="G45" s="13"/>
      <c r="K45" s="7"/>
      <c r="L45" s="7"/>
      <c r="O45" s="7"/>
      <c r="P45" s="7"/>
      <c r="Q45" s="13"/>
      <c r="T45" s="7"/>
      <c r="Y45" s="24" t="s">
        <v>290</v>
      </c>
      <c r="Z45" s="24" t="s">
        <v>418</v>
      </c>
      <c r="AF45" s="22"/>
      <c r="AK45" s="33" t="str">
        <f t="shared" si="7"/>
        <v>r</v>
      </c>
    </row>
    <row r="46" spans="1:37" x14ac:dyDescent="0.15">
      <c r="A46" s="7"/>
      <c r="B46" s="7"/>
      <c r="F46" s="7"/>
      <c r="G46" s="13"/>
      <c r="K46" s="7"/>
      <c r="L46" s="7"/>
      <c r="O46" s="7"/>
      <c r="P46" s="7"/>
      <c r="Q46" s="13"/>
      <c r="T46" s="7"/>
      <c r="Y46" s="24" t="s">
        <v>291</v>
      </c>
      <c r="Z46" s="24" t="s">
        <v>419</v>
      </c>
      <c r="AF46" s="22"/>
      <c r="AK46" s="33" t="str">
        <f t="shared" si="7"/>
        <v>s</v>
      </c>
    </row>
    <row r="47" spans="1:37" x14ac:dyDescent="0.15">
      <c r="A47" s="7"/>
      <c r="B47" s="7"/>
      <c r="F47" s="7"/>
      <c r="G47" s="13"/>
      <c r="K47" s="7"/>
      <c r="L47" s="7"/>
      <c r="O47" s="7"/>
      <c r="P47" s="7"/>
      <c r="Q47" s="13"/>
      <c r="T47" s="7"/>
      <c r="Y47" s="24" t="s">
        <v>292</v>
      </c>
      <c r="Z47" s="24" t="s">
        <v>420</v>
      </c>
      <c r="AF47" s="22"/>
      <c r="AK47" s="33" t="str">
        <f t="shared" si="7"/>
        <v>t</v>
      </c>
    </row>
    <row r="48" spans="1:37" x14ac:dyDescent="0.15">
      <c r="A48" s="7"/>
      <c r="B48" s="7"/>
      <c r="F48" s="7"/>
      <c r="G48" s="13"/>
      <c r="K48" s="7"/>
      <c r="L48" s="7"/>
      <c r="O48" s="7"/>
      <c r="P48" s="7"/>
      <c r="Q48" s="13"/>
      <c r="T48" s="7"/>
      <c r="Y48" s="24" t="s">
        <v>293</v>
      </c>
      <c r="Z48" s="24" t="s">
        <v>421</v>
      </c>
      <c r="AF48" s="22"/>
      <c r="AK48" s="33" t="str">
        <f t="shared" si="7"/>
        <v>u</v>
      </c>
    </row>
    <row r="49" spans="1:37" x14ac:dyDescent="0.15">
      <c r="A49" s="7"/>
      <c r="B49" s="7"/>
      <c r="F49" s="7"/>
      <c r="G49" s="13"/>
      <c r="K49" s="7"/>
      <c r="L49" s="7"/>
      <c r="O49" s="7"/>
      <c r="P49" s="7"/>
      <c r="Q49" s="13"/>
      <c r="T49" s="7"/>
      <c r="Y49" s="24" t="s">
        <v>294</v>
      </c>
      <c r="Z49" s="24" t="s">
        <v>422</v>
      </c>
      <c r="AF49" s="22"/>
      <c r="AK49" s="33" t="str">
        <f t="shared" si="7"/>
        <v>v</v>
      </c>
    </row>
    <row r="50" spans="1:37" x14ac:dyDescent="0.15">
      <c r="A50" s="7"/>
      <c r="B50" s="7"/>
      <c r="F50" s="7"/>
      <c r="G50" s="13"/>
      <c r="K50" s="7"/>
      <c r="L50" s="7"/>
      <c r="O50" s="7"/>
      <c r="P50" s="7"/>
      <c r="Q50" s="13"/>
      <c r="T50" s="7"/>
      <c r="Y50" s="24" t="s">
        <v>295</v>
      </c>
      <c r="Z50" s="24" t="s">
        <v>423</v>
      </c>
      <c r="AF50" s="22"/>
    </row>
    <row r="51" spans="1:37" x14ac:dyDescent="0.15">
      <c r="A51" s="7"/>
      <c r="B51" s="7"/>
      <c r="F51" s="7"/>
      <c r="G51" s="13"/>
      <c r="K51" s="7"/>
      <c r="L51" s="7"/>
      <c r="O51" s="7"/>
      <c r="P51" s="7"/>
      <c r="Q51" s="13"/>
      <c r="T51" s="7"/>
      <c r="Y51" s="24" t="s">
        <v>296</v>
      </c>
      <c r="Z51" s="24" t="s">
        <v>424</v>
      </c>
      <c r="AF51" s="22"/>
    </row>
    <row r="52" spans="1:37" x14ac:dyDescent="0.15">
      <c r="A52" s="7"/>
      <c r="B52" s="7"/>
      <c r="F52" s="7"/>
      <c r="G52" s="13"/>
      <c r="K52" s="7"/>
      <c r="L52" s="7"/>
      <c r="O52" s="7"/>
      <c r="P52" s="7"/>
      <c r="Q52" s="13"/>
      <c r="T52" s="7"/>
      <c r="Y52" s="24" t="s">
        <v>297</v>
      </c>
      <c r="Z52" s="24" t="s">
        <v>425</v>
      </c>
      <c r="AF52" s="22"/>
    </row>
    <row r="53" spans="1:37" x14ac:dyDescent="0.15">
      <c r="A53" s="7"/>
      <c r="B53" s="7"/>
      <c r="F53" s="7"/>
      <c r="G53" s="13"/>
      <c r="K53" s="7"/>
      <c r="L53" s="7"/>
      <c r="O53" s="7"/>
      <c r="P53" s="7"/>
      <c r="Q53" s="13"/>
      <c r="T53" s="7"/>
      <c r="Y53" s="24" t="s">
        <v>298</v>
      </c>
      <c r="Z53" s="24" t="s">
        <v>426</v>
      </c>
      <c r="AF53" s="22"/>
    </row>
    <row r="54" spans="1:37" x14ac:dyDescent="0.15">
      <c r="A54" s="7"/>
      <c r="B54" s="7"/>
      <c r="F54" s="7"/>
      <c r="G54" s="13"/>
      <c r="K54" s="7"/>
      <c r="L54" s="7"/>
      <c r="O54" s="7"/>
      <c r="P54" s="14"/>
      <c r="Q54" s="13"/>
      <c r="T54" s="7"/>
      <c r="Y54" s="24" t="s">
        <v>299</v>
      </c>
      <c r="Z54" s="24" t="s">
        <v>427</v>
      </c>
      <c r="AF54" s="22"/>
    </row>
    <row r="55" spans="1:37" x14ac:dyDescent="0.15">
      <c r="A55" s="7"/>
      <c r="B55" s="7"/>
      <c r="F55" s="7"/>
      <c r="G55" s="13"/>
      <c r="K55" s="7"/>
      <c r="L55" s="7"/>
      <c r="O55" s="7"/>
      <c r="P55" s="7"/>
      <c r="Q55" s="13"/>
      <c r="T55" s="7"/>
      <c r="Y55" s="24" t="s">
        <v>300</v>
      </c>
      <c r="Z55" s="24" t="s">
        <v>428</v>
      </c>
      <c r="AF55" s="22"/>
    </row>
    <row r="56" spans="1:37" x14ac:dyDescent="0.15">
      <c r="A56" s="7"/>
      <c r="B56" s="7"/>
      <c r="F56" s="7"/>
      <c r="G56" s="13"/>
      <c r="K56" s="7"/>
      <c r="L56" s="7"/>
      <c r="O56" s="7"/>
      <c r="P56" s="7"/>
      <c r="Q56" s="13"/>
      <c r="T56" s="7"/>
      <c r="Y56" s="24" t="s">
        <v>301</v>
      </c>
      <c r="Z56" s="24" t="s">
        <v>429</v>
      </c>
      <c r="AF56" s="22"/>
    </row>
    <row r="57" spans="1:37" x14ac:dyDescent="0.15">
      <c r="A57" s="7"/>
      <c r="B57" s="7"/>
      <c r="F57" s="7"/>
      <c r="G57" s="13"/>
      <c r="K57" s="7"/>
      <c r="L57" s="7"/>
      <c r="O57" s="7"/>
      <c r="P57" s="7"/>
      <c r="Q57" s="13"/>
      <c r="T57" s="7"/>
      <c r="Y57" s="24" t="s">
        <v>302</v>
      </c>
      <c r="Z57" s="24" t="s">
        <v>430</v>
      </c>
      <c r="AF57" s="22"/>
    </row>
    <row r="58" spans="1:37" x14ac:dyDescent="0.15">
      <c r="A58" s="7"/>
      <c r="B58" s="7"/>
      <c r="F58" s="7"/>
      <c r="G58" s="13"/>
      <c r="K58" s="7"/>
      <c r="L58" s="7"/>
      <c r="O58" s="7"/>
      <c r="P58" s="7"/>
      <c r="Q58" s="13"/>
      <c r="T58" s="7"/>
      <c r="Y58" s="24" t="s">
        <v>303</v>
      </c>
      <c r="Z58" s="24" t="s">
        <v>431</v>
      </c>
      <c r="AF58" s="22"/>
    </row>
    <row r="59" spans="1:37" x14ac:dyDescent="0.15">
      <c r="A59" s="7"/>
      <c r="B59" s="7"/>
      <c r="F59" s="7"/>
      <c r="G59" s="13"/>
      <c r="K59" s="7"/>
      <c r="L59" s="7"/>
      <c r="O59" s="7"/>
      <c r="P59" s="7"/>
      <c r="Q59" s="13"/>
      <c r="T59" s="7"/>
      <c r="Y59" s="24" t="s">
        <v>304</v>
      </c>
      <c r="Z59" s="24" t="s">
        <v>432</v>
      </c>
      <c r="AF59" s="22"/>
    </row>
    <row r="60" spans="1:37" x14ac:dyDescent="0.15">
      <c r="A60" s="7"/>
      <c r="B60" s="7"/>
      <c r="F60" s="7"/>
      <c r="G60" s="13"/>
      <c r="K60" s="7"/>
      <c r="L60" s="7"/>
      <c r="O60" s="7"/>
      <c r="P60" s="7"/>
      <c r="Q60" s="13"/>
      <c r="T60" s="7"/>
      <c r="Y60" s="24" t="s">
        <v>305</v>
      </c>
      <c r="Z60" s="24" t="s">
        <v>433</v>
      </c>
      <c r="AF60" s="22"/>
    </row>
    <row r="61" spans="1:37" x14ac:dyDescent="0.15">
      <c r="A61" s="7"/>
      <c r="B61" s="7"/>
      <c r="F61" s="7"/>
      <c r="G61" s="13"/>
      <c r="K61" s="7"/>
      <c r="L61" s="7"/>
      <c r="O61" s="7"/>
      <c r="P61" s="7"/>
      <c r="Q61" s="13"/>
      <c r="T61" s="7"/>
      <c r="Y61" s="24" t="s">
        <v>306</v>
      </c>
      <c r="Z61" s="24" t="s">
        <v>434</v>
      </c>
      <c r="AF61" s="22"/>
    </row>
    <row r="62" spans="1:37" x14ac:dyDescent="0.15">
      <c r="A62" s="7"/>
      <c r="B62" s="7"/>
      <c r="F62" s="7"/>
      <c r="G62" s="13"/>
      <c r="K62" s="7"/>
      <c r="L62" s="7"/>
      <c r="O62" s="7"/>
      <c r="P62" s="7"/>
      <c r="Q62" s="13"/>
      <c r="T62" s="7"/>
      <c r="Y62" s="24" t="s">
        <v>307</v>
      </c>
      <c r="Z62" s="24" t="s">
        <v>435</v>
      </c>
      <c r="AF62" s="22"/>
    </row>
    <row r="63" spans="1:37" x14ac:dyDescent="0.15">
      <c r="A63" s="7"/>
      <c r="B63" s="7"/>
      <c r="F63" s="7"/>
      <c r="G63" s="13"/>
      <c r="K63" s="7"/>
      <c r="L63" s="7"/>
      <c r="O63" s="7"/>
      <c r="P63" s="7"/>
      <c r="Q63" s="13"/>
      <c r="T63" s="7"/>
      <c r="Y63" s="24" t="s">
        <v>308</v>
      </c>
      <c r="Z63" s="24" t="s">
        <v>436</v>
      </c>
      <c r="AF63" s="22"/>
    </row>
    <row r="64" spans="1:37" x14ac:dyDescent="0.15">
      <c r="A64" s="7"/>
      <c r="B64" s="7"/>
      <c r="F64" s="7"/>
      <c r="G64" s="13"/>
      <c r="K64" s="7"/>
      <c r="L64" s="7"/>
      <c r="O64" s="7"/>
      <c r="P64" s="7"/>
      <c r="Q64" s="13"/>
      <c r="T64" s="7"/>
      <c r="Y64" s="24" t="s">
        <v>309</v>
      </c>
      <c r="Z64" s="24" t="s">
        <v>437</v>
      </c>
      <c r="AF64" s="22"/>
    </row>
    <row r="65" spans="1:32" x14ac:dyDescent="0.15">
      <c r="A65" s="7"/>
      <c r="B65" s="7"/>
      <c r="F65" s="7"/>
      <c r="G65" s="13"/>
      <c r="K65" s="7"/>
      <c r="L65" s="7"/>
      <c r="O65" s="7"/>
      <c r="P65" s="7"/>
      <c r="Q65" s="13"/>
      <c r="T65" s="7"/>
      <c r="Y65" s="24" t="s">
        <v>310</v>
      </c>
      <c r="Z65" s="24" t="s">
        <v>438</v>
      </c>
      <c r="AF65" s="22"/>
    </row>
    <row r="66" spans="1:32" x14ac:dyDescent="0.15">
      <c r="A66" s="7"/>
      <c r="B66" s="7"/>
      <c r="F66" s="7"/>
      <c r="G66" s="13"/>
      <c r="K66" s="7"/>
      <c r="L66" s="7"/>
      <c r="O66" s="7"/>
      <c r="P66" s="7"/>
      <c r="Q66" s="13"/>
      <c r="T66" s="7"/>
      <c r="Y66" s="24" t="s">
        <v>62</v>
      </c>
      <c r="Z66" s="24" t="s">
        <v>439</v>
      </c>
      <c r="AF66" s="22"/>
    </row>
    <row r="67" spans="1:32" x14ac:dyDescent="0.15">
      <c r="A67" s="7"/>
      <c r="B67" s="7"/>
      <c r="F67" s="7"/>
      <c r="G67" s="13"/>
      <c r="K67" s="7"/>
      <c r="L67" s="7"/>
      <c r="O67" s="7"/>
      <c r="P67" s="7"/>
      <c r="Q67" s="13"/>
      <c r="T67" s="7"/>
      <c r="Y67" s="24" t="s">
        <v>311</v>
      </c>
      <c r="Z67" s="24" t="s">
        <v>440</v>
      </c>
      <c r="AF67" s="22"/>
    </row>
    <row r="68" spans="1:32" x14ac:dyDescent="0.15">
      <c r="A68" s="7"/>
      <c r="B68" s="7"/>
      <c r="F68" s="7"/>
      <c r="G68" s="13"/>
      <c r="K68" s="7"/>
      <c r="L68" s="7"/>
      <c r="O68" s="7"/>
      <c r="P68" s="7"/>
      <c r="Q68" s="13"/>
      <c r="T68" s="7"/>
      <c r="Y68" s="24" t="s">
        <v>312</v>
      </c>
      <c r="Z68" s="24" t="s">
        <v>441</v>
      </c>
      <c r="AF68" s="22"/>
    </row>
    <row r="69" spans="1:32" x14ac:dyDescent="0.15">
      <c r="A69" s="7"/>
      <c r="B69" s="7"/>
      <c r="F69" s="7"/>
      <c r="G69" s="13"/>
      <c r="K69" s="7"/>
      <c r="L69" s="7"/>
      <c r="O69" s="7"/>
      <c r="P69" s="7"/>
      <c r="Q69" s="13"/>
      <c r="T69" s="7"/>
      <c r="Y69" s="24" t="s">
        <v>313</v>
      </c>
      <c r="Z69" s="24" t="s">
        <v>442</v>
      </c>
      <c r="AF69" s="22"/>
    </row>
    <row r="70" spans="1:32" x14ac:dyDescent="0.15">
      <c r="A70" s="7"/>
      <c r="B70" s="7"/>
      <c r="Y70" s="24" t="s">
        <v>314</v>
      </c>
      <c r="Z70" s="24" t="s">
        <v>443</v>
      </c>
    </row>
    <row r="71" spans="1:32" x14ac:dyDescent="0.15">
      <c r="Y71" s="24" t="s">
        <v>315</v>
      </c>
      <c r="Z71" s="24" t="s">
        <v>444</v>
      </c>
    </row>
    <row r="72" spans="1:32" x14ac:dyDescent="0.15">
      <c r="Y72" s="24" t="s">
        <v>316</v>
      </c>
      <c r="Z72" s="24" t="s">
        <v>445</v>
      </c>
    </row>
    <row r="73" spans="1:32" x14ac:dyDescent="0.15">
      <c r="Y73" s="24" t="s">
        <v>317</v>
      </c>
      <c r="Z73" s="24" t="s">
        <v>446</v>
      </c>
    </row>
    <row r="74" spans="1:32" x14ac:dyDescent="0.15">
      <c r="Y74" s="24" t="s">
        <v>318</v>
      </c>
      <c r="Z74" s="24" t="s">
        <v>447</v>
      </c>
    </row>
    <row r="75" spans="1:32" x14ac:dyDescent="0.15">
      <c r="Y75" s="24" t="s">
        <v>319</v>
      </c>
      <c r="Z75" s="24" t="s">
        <v>448</v>
      </c>
    </row>
    <row r="76" spans="1:32" x14ac:dyDescent="0.15">
      <c r="Y76" s="24" t="s">
        <v>320</v>
      </c>
      <c r="Z76" s="24" t="s">
        <v>449</v>
      </c>
    </row>
    <row r="77" spans="1:32" x14ac:dyDescent="0.15">
      <c r="Y77" s="24" t="s">
        <v>321</v>
      </c>
      <c r="Z77" s="24" t="s">
        <v>450</v>
      </c>
    </row>
    <row r="78" spans="1:32" x14ac:dyDescent="0.15">
      <c r="Y78" s="24" t="s">
        <v>322</v>
      </c>
      <c r="Z78" s="24" t="s">
        <v>451</v>
      </c>
    </row>
    <row r="79" spans="1:32" x14ac:dyDescent="0.15">
      <c r="Y79" s="24" t="s">
        <v>323</v>
      </c>
      <c r="Z79" s="24" t="s">
        <v>452</v>
      </c>
    </row>
    <row r="80" spans="1:32" x14ac:dyDescent="0.15">
      <c r="Y80" s="24" t="s">
        <v>324</v>
      </c>
      <c r="Z80" s="24" t="s">
        <v>453</v>
      </c>
    </row>
    <row r="81" spans="25:26" x14ac:dyDescent="0.15">
      <c r="Y81" s="24" t="s">
        <v>325</v>
      </c>
      <c r="Z81" s="24" t="s">
        <v>454</v>
      </c>
    </row>
    <row r="82" spans="25:26" x14ac:dyDescent="0.15">
      <c r="Y82" s="24" t="s">
        <v>326</v>
      </c>
      <c r="Z82" s="24" t="s">
        <v>455</v>
      </c>
    </row>
    <row r="83" spans="25:26" x14ac:dyDescent="0.15">
      <c r="Y83" s="24" t="s">
        <v>327</v>
      </c>
      <c r="Z83" s="24" t="s">
        <v>456</v>
      </c>
    </row>
    <row r="84" spans="25:26" x14ac:dyDescent="0.15">
      <c r="Y84" s="24" t="s">
        <v>328</v>
      </c>
      <c r="Z84" s="24" t="s">
        <v>457</v>
      </c>
    </row>
    <row r="85" spans="25:26" x14ac:dyDescent="0.15">
      <c r="Y85" s="24" t="s">
        <v>329</v>
      </c>
      <c r="Z85" s="24" t="s">
        <v>458</v>
      </c>
    </row>
    <row r="86" spans="25:26" x14ac:dyDescent="0.15">
      <c r="Y86" s="24" t="s">
        <v>330</v>
      </c>
      <c r="Z86" s="24" t="s">
        <v>459</v>
      </c>
    </row>
    <row r="87" spans="25:26" x14ac:dyDescent="0.15">
      <c r="Y87" s="24" t="s">
        <v>331</v>
      </c>
      <c r="Z87" s="24" t="s">
        <v>460</v>
      </c>
    </row>
    <row r="88" spans="25:26" x14ac:dyDescent="0.15">
      <c r="Y88" s="24" t="s">
        <v>332</v>
      </c>
      <c r="Z88" s="24" t="s">
        <v>461</v>
      </c>
    </row>
    <row r="89" spans="25:26" x14ac:dyDescent="0.15">
      <c r="Y89" s="24" t="s">
        <v>333</v>
      </c>
      <c r="Z89" s="24" t="s">
        <v>462</v>
      </c>
    </row>
    <row r="90" spans="25:26" x14ac:dyDescent="0.15">
      <c r="Y90" s="24" t="s">
        <v>334</v>
      </c>
      <c r="Z90" s="24" t="s">
        <v>463</v>
      </c>
    </row>
    <row r="91" spans="25:26" x14ac:dyDescent="0.15">
      <c r="Y91" s="24" t="s">
        <v>335</v>
      </c>
      <c r="Z91" s="24" t="s">
        <v>464</v>
      </c>
    </row>
    <row r="92" spans="25:26" x14ac:dyDescent="0.15">
      <c r="Y92" s="24" t="s">
        <v>336</v>
      </c>
      <c r="Z92" s="24" t="s">
        <v>465</v>
      </c>
    </row>
    <row r="93" spans="25:26" x14ac:dyDescent="0.15">
      <c r="Y93" s="24" t="s">
        <v>337</v>
      </c>
      <c r="Z93" s="24" t="s">
        <v>466</v>
      </c>
    </row>
    <row r="94" spans="25:26" x14ac:dyDescent="0.15">
      <c r="Y94" s="24" t="s">
        <v>338</v>
      </c>
      <c r="Z94" s="24" t="s">
        <v>467</v>
      </c>
    </row>
    <row r="95" spans="25:26" x14ac:dyDescent="0.15">
      <c r="Y95" s="24" t="s">
        <v>339</v>
      </c>
      <c r="Z95" s="24" t="s">
        <v>468</v>
      </c>
    </row>
    <row r="96" spans="25:26" x14ac:dyDescent="0.15">
      <c r="Y96" s="24" t="s">
        <v>241</v>
      </c>
      <c r="Z96" s="24" t="s">
        <v>469</v>
      </c>
    </row>
    <row r="97" spans="25:26" x14ac:dyDescent="0.15">
      <c r="Y97" s="24" t="s">
        <v>340</v>
      </c>
      <c r="Z97" s="24" t="s">
        <v>470</v>
      </c>
    </row>
    <row r="98" spans="25:26" x14ac:dyDescent="0.15">
      <c r="Y98" s="24" t="s">
        <v>341</v>
      </c>
      <c r="Z98" s="24" t="s">
        <v>471</v>
      </c>
    </row>
    <row r="99" spans="25:26" x14ac:dyDescent="0.15">
      <c r="Y99" s="24" t="s">
        <v>371</v>
      </c>
      <c r="Z99" s="24" t="s">
        <v>472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2021-09-01T17:33:24Z</dcterms:created>
  <dcterms:modified xsi:type="dcterms:W3CDTF">2021-09-06T10:37:46Z</dcterms:modified>
</cp:coreProperties>
</file>