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行政事業レビューシート!$A$1:$AX$165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68" i="3" l="1"/>
  <c r="I68" i="3"/>
  <c r="L67" i="3"/>
  <c r="I67" i="3"/>
  <c r="L66" i="3"/>
  <c r="I66" i="3"/>
  <c r="L65" i="3"/>
  <c r="I65" i="3"/>
  <c r="L64" i="3"/>
  <c r="I64" i="3"/>
  <c r="AY165" i="3" l="1"/>
  <c r="AY161" i="3"/>
  <c r="AY162" i="3" s="1"/>
  <c r="AY157" i="3"/>
  <c r="AY158" i="3" s="1"/>
  <c r="AY153" i="3"/>
  <c r="AY156" i="3" s="1"/>
  <c r="AY149" i="3"/>
  <c r="AY150" i="3" s="1"/>
  <c r="AY145" i="3"/>
  <c r="AY146" i="3" s="1"/>
  <c r="AY138" i="3"/>
  <c r="AY134" i="3"/>
  <c r="AY137" i="3" s="1"/>
  <c r="AY130" i="3"/>
  <c r="AY148" i="3" l="1"/>
  <c r="AY159" i="3"/>
  <c r="AY147" i="3"/>
  <c r="AY151" i="3"/>
  <c r="AY164" i="3"/>
  <c r="AY155" i="3"/>
  <c r="AY160" i="3"/>
  <c r="AY135" i="3"/>
  <c r="AY136" i="3"/>
  <c r="AY132" i="3"/>
  <c r="AY131" i="3"/>
  <c r="AY133" i="3"/>
  <c r="AY152" i="3"/>
  <c r="AY154" i="3"/>
  <c r="AY163" i="3"/>
  <c r="AW90" i="3"/>
  <c r="AT90" i="3"/>
  <c r="AQ90" i="3"/>
  <c r="AL90" i="3"/>
  <c r="AI90" i="3"/>
  <c r="AF90" i="3"/>
  <c r="Z90" i="3"/>
  <c r="W90" i="3"/>
  <c r="T90" i="3"/>
  <c r="N90" i="3"/>
  <c r="K90" i="3"/>
  <c r="H90" i="3"/>
  <c r="AW89" i="3"/>
  <c r="AT89" i="3"/>
  <c r="AQ89" i="3"/>
  <c r="AL89" i="3"/>
  <c r="AI89" i="3"/>
  <c r="AF89" i="3"/>
  <c r="Z89" i="3"/>
  <c r="W89" i="3"/>
  <c r="T89" i="3"/>
  <c r="N89" i="3"/>
  <c r="K89" i="3"/>
  <c r="H89" i="3"/>
  <c r="AV2" i="3" l="1"/>
  <c r="C12" i="4" l="1"/>
  <c r="P29" i="3" l="1"/>
  <c r="W29" i="3" l="1"/>
  <c r="C23" i="4" l="1"/>
  <c r="C24" i="4"/>
  <c r="W21" i="3" l="1"/>
  <c r="AD21" i="3"/>
  <c r="P21" i="3"/>
  <c r="P28" i="3" l="1"/>
  <c r="P18" i="3" l="1"/>
  <c r="P20" i="3" s="1"/>
  <c r="W18" i="3"/>
  <c r="W20" i="3" s="1"/>
  <c r="Y137" i="3"/>
  <c r="AU137" i="3"/>
  <c r="Y133" i="3"/>
  <c r="AU133" i="3"/>
  <c r="AU129" i="3"/>
  <c r="Y12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<sst xmlns="http://schemas.openxmlformats.org/spreadsheetml/2006/main" count="802" uniqueCount="636">
  <si>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</si>
  <si>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</si>
  <si>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</si>
  <si>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</si>
  <si>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</si>
  <si>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</si>
  <si>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</si>
  <si>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</si>
  <si>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</si>
  <si>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</si>
  <si>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</si>
  <si>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</si>
  <si>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</si>
  <si>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</si>
  <si>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</si>
  <si>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</si>
  <si>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</si>
  <si>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</si>
  <si>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</si>
  <si>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</si>
  <si>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</si>
  <si>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</si>
  <si>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</si>
  <si>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</si>
  <si>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</si>
  <si>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</si>
  <si>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</si>
  <si>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</si>
  <si>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</si>
  <si>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</si>
  <si>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</si>
  <si>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</si>
  <si>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</si>
  <si>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</si>
  <si>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</si>
  <si>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</si>
  <si>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</si>
  <si>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</si>
  <si>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</si>
  <si>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</si>
  <si>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</si>
  <si>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</si>
  <si>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</si>
  <si>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</si>
  <si>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</si>
  <si>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</si>
  <si>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</si>
  <si>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</si>
  <si>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</si>
  <si>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</si>
  <si>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</si>
  <si>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</si>
  <si>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</si>
  <si>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</si>
  <si>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</si>
  <si>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</si>
  <si>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</si>
  <si>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</si>
  <si>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</si>
  <si>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</si>
  <si>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</si>
  <si>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</si>
  <si>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</si>
  <si>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</si>
  <si>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</si>
  <si>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</si>
  <si>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</si>
  <si>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</si>
  <si>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</si>
  <si>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</si>
  <si>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</si>
  <si>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</si>
  <si>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</si>
  <si>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</si>
  <si>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</si>
  <si>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</si>
  <si>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</si>
  <si>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</si>
  <si>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</si>
  <si>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</si>
  <si>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</si>
  <si>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</si>
  <si>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</si>
  <si>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</si>
  <si>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</si>
  <si>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</si>
  <si>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</si>
  <si>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</si>
  <si>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</si>
  <si>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</si>
  <si>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</si>
  <si>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</si>
  <si>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</si>
  <si>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</si>
  <si>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</si>
  <si>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</si>
  <si>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</si>
  <si>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</si>
  <si>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</si>
  <si>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</si>
  <si>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</si>
  <si>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</si>
  <si>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</si>
  <si>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</si>
  <si>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</si>
  <si>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</si>
  <si>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</si>
  <si>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</si>
  <si>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</si>
  <si>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</si>
  <si>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</si>
  <si>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</si>
  <si>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</si>
  <si>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</si>
  <si>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</si>
  <si>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</si>
  <si>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</si>
  <si>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</si>
  <si>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</si>
  <si>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</si>
  <si>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</si>
  <si>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</si>
  <si>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</si>
  <si>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</si>
  <si>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</si>
  <si>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</si>
  <si>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</si>
  <si>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</si>
  <si>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</si>
  <si>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</si>
  <si>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</si>
  <si>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</si>
  <si>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</si>
  <si>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</si>
  <si>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</si>
  <si>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</si>
  <si>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</si>
  <si>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</si>
  <si>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</si>
  <si>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</si>
  <si>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</si>
  <si>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</si>
  <si>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</si>
  <si>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</si>
  <si>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</si>
  <si>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</si>
  <si>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</si>
  <si>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</si>
  <si>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</si>
  <si>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</si>
  <si>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</si>
  <si>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</si>
  <si>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</si>
  <si>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</si>
  <si>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</si>
  <si>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</si>
  <si>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</si>
  <si>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</si>
  <si>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</si>
  <si>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</si>
  <si>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</si>
  <si>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</si>
  <si>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</si>
  <si>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</si>
  <si>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</si>
  <si>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</si>
  <si>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</si>
  <si>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</si>
  <si>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</si>
  <si>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</si>
  <si>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</si>
  <si>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</si>
  <si>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</si>
  <si>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</si>
  <si>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</si>
  <si>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</si>
  <si>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業　務　概　要</t>
    <phoneticPr fontId="5"/>
  </si>
  <si>
    <t>契約方式</t>
    <rPh sb="0" eb="2">
      <t>ケイヤク</t>
    </rPh>
    <rPh sb="2" eb="4">
      <t>ホウシキ</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</si>
  <si>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</si>
  <si>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</si>
  <si>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</si>
  <si>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</si>
  <si>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</si>
  <si>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</si>
  <si>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</si>
  <si>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</si>
  <si>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</si>
  <si>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</si>
  <si>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</si>
  <si>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</si>
  <si>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</si>
  <si>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</si>
  <si>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</si>
  <si>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</si>
  <si>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</si>
  <si>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</si>
  <si>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</si>
  <si>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</si>
  <si>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</si>
  <si>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</si>
  <si>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</si>
  <si>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</si>
  <si>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</si>
  <si>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</si>
  <si>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</si>
  <si>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</si>
  <si>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</si>
  <si>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</si>
  <si>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</si>
  <si>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</si>
  <si>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</si>
  <si>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</si>
  <si>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</si>
  <si>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</si>
  <si>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</si>
  <si>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</si>
  <si>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</si>
  <si>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</si>
  <si>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</si>
  <si>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</si>
  <si>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</si>
  <si>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</si>
  <si>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</si>
  <si>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</si>
  <si>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</si>
  <si>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</si>
  <si>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</si>
  <si>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</si>
  <si>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</si>
  <si>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</si>
  <si>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</si>
  <si>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</si>
  <si>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</si>
  <si>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</si>
  <si>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</si>
  <si>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</si>
  <si>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</si>
  <si>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</si>
  <si>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</si>
  <si>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</si>
  <si>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</si>
  <si>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</si>
  <si>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</si>
  <si>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</si>
  <si>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</si>
  <si>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</si>
  <si>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</si>
  <si>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</si>
  <si>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</si>
  <si>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</si>
  <si>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</si>
  <si>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</si>
  <si>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</si>
  <si>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</si>
  <si>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</si>
  <si>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</si>
  <si>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</si>
  <si>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</si>
  <si>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</si>
  <si>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</si>
  <si>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</si>
  <si>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</si>
  <si>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</si>
  <si>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</si>
  <si>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</si>
  <si>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</si>
  <si>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</si>
  <si>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</si>
  <si>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</si>
  <si>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</si>
  <si>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</si>
  <si>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</si>
  <si>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</si>
  <si>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</si>
  <si>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</si>
  <si>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</si>
  <si>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</si>
  <si>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</si>
  <si>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</si>
  <si>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</si>
  <si>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</si>
  <si>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</si>
  <si>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</si>
  <si>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</si>
  <si>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</si>
  <si>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</si>
  <si>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</si>
  <si>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</si>
  <si>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</si>
  <si>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</si>
  <si>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</si>
  <si>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</si>
  <si>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</si>
  <si>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</si>
  <si>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</si>
  <si>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</si>
  <si>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</si>
  <si>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</si>
  <si>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</si>
  <si>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</si>
  <si>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</si>
  <si>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</si>
  <si>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</si>
  <si>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</si>
  <si>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</si>
  <si>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</si>
  <si>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</si>
  <si>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</si>
  <si>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</si>
  <si>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</si>
  <si>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</si>
  <si>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</si>
  <si>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</si>
  <si>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</si>
  <si>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</si>
  <si>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</si>
  <si>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</si>
  <si>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</si>
  <si>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</si>
  <si>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</si>
  <si>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</si>
  <si>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</si>
  <si>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</si>
  <si>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</si>
  <si>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</si>
  <si>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</si>
  <si>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</si>
  <si>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</si>
  <si>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</si>
  <si>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</si>
  <si>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</si>
  <si>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</si>
  <si>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</si>
  <si>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</si>
  <si>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</si>
  <si>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</si>
  <si>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</si>
  <si>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</si>
  <si>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</si>
  <si>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</si>
  <si>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</si>
  <si>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</si>
  <si>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</si>
  <si>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</si>
  <si>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</si>
  <si>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</si>
  <si>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</si>
  <si>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</si>
  <si>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</si>
  <si>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</si>
  <si>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</si>
  <si>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</si>
  <si>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</si>
  <si>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</si>
  <si>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</si>
  <si>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</si>
  <si>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</si>
  <si>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</si>
  <si>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</si>
  <si>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</si>
  <si>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</si>
  <si>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</si>
  <si>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</si>
  <si>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</si>
  <si>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</si>
  <si>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</si>
  <si>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</si>
  <si>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</si>
  <si>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</si>
  <si>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</si>
  <si>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</si>
  <si>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</si>
  <si>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</si>
  <si>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</si>
  <si>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</si>
  <si>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</si>
  <si>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</si>
  <si>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</si>
  <si>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</si>
  <si>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</si>
  <si>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</si>
  <si>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</si>
  <si>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</si>
  <si>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</si>
  <si>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</si>
  <si>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</si>
  <si>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</si>
  <si>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</si>
  <si>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</si>
  <si>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</si>
  <si>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</si>
  <si>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</si>
  <si>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</si>
  <si>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</si>
  <si>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</si>
  <si>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</si>
  <si>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</si>
  <si>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</si>
  <si>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</si>
  <si>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</si>
  <si>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</si>
  <si>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</si>
  <si>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</si>
  <si>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</si>
  <si>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</si>
  <si>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</si>
  <si>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</si>
  <si>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</si>
  <si>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</si>
  <si>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</si>
  <si>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</si>
  <si>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</si>
  <si>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</si>
  <si>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</si>
  <si>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</si>
  <si>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</si>
  <si>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</si>
  <si>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</si>
  <si>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</si>
  <si>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</si>
  <si>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</si>
  <si>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</si>
  <si>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</si>
  <si>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</si>
  <si>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</si>
  <si>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</si>
  <si>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</si>
  <si>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</si>
  <si>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</si>
  <si>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</si>
  <si>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</si>
  <si>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</si>
  <si>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</si>
  <si>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</si>
  <si>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</si>
  <si>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</si>
  <si>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</si>
  <si>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</si>
  <si>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</si>
  <si>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</si>
  <si>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</si>
  <si>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</si>
  <si>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</si>
  <si>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</si>
  <si>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</si>
  <si>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</si>
  <si>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</si>
  <si>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</si>
  <si>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</si>
  <si>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</si>
  <si>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</si>
  <si>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</si>
  <si>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</si>
  <si>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</si>
  <si>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</si>
  <si>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</si>
  <si>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</si>
  <si>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</si>
  <si>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</si>
  <si>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</si>
  <si>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</si>
  <si>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</si>
  <si>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</si>
  <si>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</si>
  <si>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</si>
  <si>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</si>
  <si>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</si>
  <si>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</si>
  <si>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</si>
  <si>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</si>
  <si>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</si>
  <si>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</si>
  <si>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</si>
  <si>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</si>
  <si>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</si>
  <si>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</si>
  <si>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</si>
  <si>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</si>
  <si>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</si>
  <si>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</si>
  <si>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</si>
  <si>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</si>
  <si>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</si>
  <si>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</si>
  <si>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</si>
  <si>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</si>
  <si>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</si>
  <si>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</si>
  <si>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</si>
  <si>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</si>
  <si>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</si>
  <si>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</si>
  <si>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</si>
  <si>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</si>
  <si>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</si>
  <si>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</si>
  <si>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</si>
  <si>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</si>
  <si>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</si>
  <si>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</si>
  <si>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</si>
  <si>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</si>
  <si>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</si>
  <si>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</si>
  <si>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</si>
  <si>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</si>
  <si>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</si>
  <si>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</si>
  <si>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</si>
  <si>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</si>
  <si>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</si>
  <si>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</si>
  <si>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</si>
  <si>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</si>
  <si>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</si>
  <si>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</si>
  <si>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</si>
  <si>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</si>
  <si>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</si>
  <si>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</si>
  <si>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</si>
  <si>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</si>
  <si>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</si>
  <si>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</si>
  <si>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</si>
  <si>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</si>
  <si>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</si>
  <si>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</si>
  <si>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</si>
  <si>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</si>
  <si>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</si>
  <si>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</si>
  <si>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</si>
  <si>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</si>
  <si>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</si>
  <si>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</si>
  <si>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</si>
  <si>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</si>
  <si>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</si>
  <si>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</si>
  <si>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</si>
  <si>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</si>
  <si>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</si>
  <si>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</si>
  <si>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</si>
  <si>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</si>
  <si>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</si>
  <si>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</si>
  <si>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</si>
  <si>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</si>
  <si>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</si>
  <si>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</si>
  <si>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</si>
  <si>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</si>
  <si>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</si>
  <si>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</si>
  <si>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</si>
  <si>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</si>
  <si>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</si>
  <si>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</si>
  <si>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</si>
  <si>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府</t>
  </si>
  <si>
    <t>内閣府</t>
  </si>
  <si>
    <t>○</t>
  </si>
  <si>
    <t>食品安全確保総合調査費</t>
    <phoneticPr fontId="5"/>
  </si>
  <si>
    <t>食品安全委員会事務局</t>
    <phoneticPr fontId="5"/>
  </si>
  <si>
    <t>評価第一課</t>
    <phoneticPr fontId="5"/>
  </si>
  <si>
    <t>評価第一課長
近藤　恵美子</t>
    <phoneticPr fontId="5"/>
  </si>
  <si>
    <t>食品安全基本法（平成15年法律第48号）
第23条第1項第6号</t>
    <phoneticPr fontId="5"/>
  </si>
  <si>
    <t>・「食品安全委員会運営計画」（平成30年３月27日食品安全委員会決定）
・「食品の安全性の確保のための研究・調査の推進の方向性について」（平成26年12月16日食品安全委員会決定）
・「食品健康影響評価技術研究及び食品安全確保総合調査の優先実施課題（平成31年度）」（平成30年９月４日食品安全委員会決定）ほか</t>
    <phoneticPr fontId="5"/>
  </si>
  <si>
    <t>食品安全基本法第23条第１項第６号に基づき科学的な調査を実施し、各種危害要因（ハザード）に的確に対処するために必要な科学的知見の収集・整理・解析等を行い、これらの科学的知見を活用して食品健康影響評価（リスク評価）等を実施し、食品の安全性の確保を図る。</t>
    <phoneticPr fontId="5"/>
  </si>
  <si>
    <t>・各国のリスク評価機関・国際機関等が保有する評価に関する情報や各種科学文献等から入手できる毒性メカニズム、ばく露等の情報の収集整理やその他、食品中のハザードの含有実態調査などリスク評価に必要な情報を得るための分析調査を実施する。</t>
    <phoneticPr fontId="5"/>
  </si>
  <si>
    <t>-</t>
    <phoneticPr fontId="5"/>
  </si>
  <si>
    <t>食品安全関係調査費</t>
    <phoneticPr fontId="5"/>
  </si>
  <si>
    <t>調査事業については、その結果をリスク評価の調査審議（評価書への引用、評価書たたき台及び参考資料としての活用を含む。）、リスクプロファイル、ファクトシート等の作成・更新、委員会の運営・機能強化等の検討に活用することを目的としている。
（成果目標の設定、成果実績の記載については備考欄参照）</t>
    <phoneticPr fontId="5"/>
  </si>
  <si>
    <t>食品健康影響評価書、委員会及び専門調査会会議資料、リスクプロファイル、ファクトシート等</t>
    <phoneticPr fontId="5"/>
  </si>
  <si>
    <t>食品安全確保総合調査結果（報告書）の食品安全委員会ホームページ掲載件数（※前年度終了課題のホームページ掲載件数を記載。</t>
    <phoneticPr fontId="5"/>
  </si>
  <si>
    <t>件</t>
    <rPh sb="0" eb="1">
      <t>ケン</t>
    </rPh>
    <phoneticPr fontId="5"/>
  </si>
  <si>
    <t>-</t>
    <phoneticPr fontId="5"/>
  </si>
  <si>
    <t>円/課題</t>
    <phoneticPr fontId="5"/>
  </si>
  <si>
    <t>当該実施調査事業契約額/実施調査課題数</t>
    <phoneticPr fontId="5"/>
  </si>
  <si>
    <t>57,998,700/５</t>
    <phoneticPr fontId="5"/>
  </si>
  <si>
    <t>57,805,000/５</t>
    <phoneticPr fontId="5"/>
  </si>
  <si>
    <t>有</t>
  </si>
  <si>
    <t>無</t>
  </si>
  <si>
    <t>‐</t>
  </si>
  <si>
    <t>・本事業の一般競争入札（総合評価落札方式）により落札した業者には入札金額内訳書を提出させ、経費の費目・使途の妥当性を確認している。</t>
    <phoneticPr fontId="5"/>
  </si>
  <si>
    <t>・本事業は、委員会が実施するリスク評価を迅速かつ的確に行う上で必要不可欠な科学的知見の収集・整理・解析等や委員会の運営・機能強化等の検討に活用することを目的としており、一般競争入札（総合評価落札方式）により価格のみならず応募者の技術及び創意も含めて総合的に判断して事業者を選定する現在の方法が最も効果的である。</t>
    <phoneticPr fontId="5"/>
  </si>
  <si>
    <t>調査結果はリスク評価、ファクトシート等の基礎データとして、また食品安全委員会の運営・機能の強化等の検討に資するための資料として活用するとともに調査報告書を食品安全委員会ホームページに掲載するなど活動実績に見合ったものである。</t>
    <phoneticPr fontId="5"/>
  </si>
  <si>
    <t>・本事業の調査結果について、リスク評価やファクトシート等の基礎データとして、また食品安全委員会の運営・機能の強化等の検討に資するための資料として活用するとともに、調査報告書を食品安全委員会ホームページに掲載するなど、成果物は十分に活用されている。</t>
    <phoneticPr fontId="5"/>
  </si>
  <si>
    <t>0139</t>
    <phoneticPr fontId="5"/>
  </si>
  <si>
    <t>0143</t>
    <phoneticPr fontId="5"/>
  </si>
  <si>
    <t>0141</t>
    <phoneticPr fontId="5"/>
  </si>
  <si>
    <t>0140</t>
    <phoneticPr fontId="5"/>
  </si>
  <si>
    <t>0146</t>
    <phoneticPr fontId="5"/>
  </si>
  <si>
    <t>0152</t>
    <phoneticPr fontId="5"/>
  </si>
  <si>
    <t>0159</t>
    <phoneticPr fontId="5"/>
  </si>
  <si>
    <t>-</t>
    <phoneticPr fontId="5"/>
  </si>
  <si>
    <t>当該実施調査事業契約額／各年度実施調査課題数　　　　</t>
    <rPh sb="12" eb="13">
      <t>カク</t>
    </rPh>
    <rPh sb="13" eb="15">
      <t>ネンド</t>
    </rPh>
    <phoneticPr fontId="5"/>
  </si>
  <si>
    <t>56,952,500/6</t>
    <phoneticPr fontId="5"/>
  </si>
  <si>
    <t>59,582,000/5</t>
    <phoneticPr fontId="5"/>
  </si>
  <si>
    <t>A.エム・アール・アイ　リサーチアソシエイツ（株）</t>
    <phoneticPr fontId="5"/>
  </si>
  <si>
    <t>B.エム・アール・アイ　リサーチアソシエイツ（株）</t>
    <phoneticPr fontId="5"/>
  </si>
  <si>
    <t>調査経費</t>
    <phoneticPr fontId="5"/>
  </si>
  <si>
    <t>食品中の化学物質への複合ばく露に関する情報収集調査</t>
    <rPh sb="0" eb="3">
      <t>ショクヒンチュウ</t>
    </rPh>
    <rPh sb="4" eb="6">
      <t>カガク</t>
    </rPh>
    <rPh sb="6" eb="8">
      <t>ブッシツ</t>
    </rPh>
    <rPh sb="10" eb="12">
      <t>フクゴウ</t>
    </rPh>
    <rPh sb="14" eb="15">
      <t>ロ</t>
    </rPh>
    <rPh sb="16" eb="17">
      <t>カン</t>
    </rPh>
    <rPh sb="19" eb="21">
      <t>ジョウホウ</t>
    </rPh>
    <rPh sb="21" eb="23">
      <t>シュウシュウ</t>
    </rPh>
    <rPh sb="23" eb="25">
      <t>チョウサ</t>
    </rPh>
    <phoneticPr fontId="5"/>
  </si>
  <si>
    <t>疫学研究で得られた用量反応データへのベンチマークドーズ法の適用に関する調査</t>
    <phoneticPr fontId="5"/>
  </si>
  <si>
    <t>食品安全委員会が行うリスクコミュニケーションに関する意識調査</t>
    <phoneticPr fontId="5"/>
  </si>
  <si>
    <t>C.（株）インテージリサーチ</t>
    <phoneticPr fontId="5"/>
  </si>
  <si>
    <t>D.国立大学法人お茶の水女子大学</t>
    <rPh sb="2" eb="4">
      <t>コクリツ</t>
    </rPh>
    <rPh sb="4" eb="6">
      <t>ダイガク</t>
    </rPh>
    <rPh sb="6" eb="8">
      <t>ホウジン</t>
    </rPh>
    <rPh sb="9" eb="10">
      <t>チャ</t>
    </rPh>
    <rPh sb="11" eb="12">
      <t>ミズ</t>
    </rPh>
    <rPh sb="12" eb="14">
      <t>ジョシ</t>
    </rPh>
    <rPh sb="14" eb="16">
      <t>ダイガク</t>
    </rPh>
    <phoneticPr fontId="5"/>
  </si>
  <si>
    <t>加熱調理の科学的情報の解析及び画像の開発</t>
    <rPh sb="19" eb="20">
      <t>ハツ</t>
    </rPh>
    <phoneticPr fontId="5"/>
  </si>
  <si>
    <t>E.（一財）残留農薬研究所</t>
    <rPh sb="6" eb="8">
      <t>ザンリュウ</t>
    </rPh>
    <rPh sb="8" eb="10">
      <t>ノウヤク</t>
    </rPh>
    <phoneticPr fontId="5"/>
  </si>
  <si>
    <t>F. （株）日本総合研究所</t>
    <rPh sb="4" eb="5">
      <t>カブ</t>
    </rPh>
    <rPh sb="6" eb="8">
      <t>ニホン</t>
    </rPh>
    <rPh sb="8" eb="10">
      <t>ソウゴウ</t>
    </rPh>
    <rPh sb="10" eb="13">
      <t>ケンキュウショ</t>
    </rPh>
    <phoneticPr fontId="5"/>
  </si>
  <si>
    <t>海外のリスク評価機関における評価結果等に関する調査</t>
    <phoneticPr fontId="5"/>
  </si>
  <si>
    <t>FAO/WHOによる新たな食品中の微生物リスク評価手法に関する調査</t>
    <phoneticPr fontId="5"/>
  </si>
  <si>
    <t>エム・アール・アイ　リサーチアソシエイツ（株）</t>
    <phoneticPr fontId="5"/>
  </si>
  <si>
    <t>食品中の化学物質への複合ばく露に関する情報収集調査</t>
    <phoneticPr fontId="5"/>
  </si>
  <si>
    <t>（株）インテージリサーチ</t>
    <phoneticPr fontId="5"/>
  </si>
  <si>
    <t>国立大学法人お茶の水女子大学</t>
    <phoneticPr fontId="5"/>
  </si>
  <si>
    <t>加熱調理の科学的情報の解析及び画像の開発</t>
    <phoneticPr fontId="5"/>
  </si>
  <si>
    <t>（一財）残留農薬研究所</t>
    <rPh sb="1" eb="2">
      <t>イチ</t>
    </rPh>
    <rPh sb="2" eb="3">
      <t>ザイ</t>
    </rPh>
    <rPh sb="4" eb="6">
      <t>ザンリュウ</t>
    </rPh>
    <rPh sb="6" eb="8">
      <t>ノウヤク</t>
    </rPh>
    <rPh sb="8" eb="11">
      <t>ケンキュウショ</t>
    </rPh>
    <phoneticPr fontId="5"/>
  </si>
  <si>
    <t>（株）日本総合研究所</t>
    <phoneticPr fontId="5"/>
  </si>
  <si>
    <t>・食品安全委員会は、法律に基づきリスク評価を実施するリスク評価機関であり、最新の科学的知見に基づき、客観的かつ中立・公正に評価を行うことが求められる。また、リスク評価を行い、食品の安全性を確保することは国民の健康の保護に必要不可欠であり、国民や社会のニーズを的確に反映している。</t>
    <rPh sb="69" eb="70">
      <t>モト</t>
    </rPh>
    <phoneticPr fontId="5"/>
  </si>
  <si>
    <t>・本事業は、リスク管理機関（厚生労働省、農林水産省等）からの要請等を受けて実施するリスク評価を的確に実施するために必要な最新の科学的知見、評価方法を得るために行い、国民の健康を保護するために必要である。そのため、国が計画的に実施すべき事業であり、地方自治体、民間等に委ねることは不可能。</t>
    <rPh sb="108" eb="111">
      <t>ケイカクテキ</t>
    </rPh>
    <phoneticPr fontId="5"/>
  </si>
  <si>
    <t>・5年ごとに国が行うべき研究領域、優先順位、期待すべき効果等の指標を定めた「食品の安全性の確保のための研究・調査の推進の方向性について」（以下「ロードマップ」という。）を決定するとともに、年度ごとに採択すべき優先実施課題を決定している。これらは、リスク評価の計画や国内外の動向及び研究・調査企画会議における有識者の意見も踏まえて決定されるものであり、政策目的の達成手段として必要かつ適切な事業である。</t>
    <rPh sb="2" eb="3">
      <t>ネン</t>
    </rPh>
    <rPh sb="85" eb="87">
      <t>ケッテイ</t>
    </rPh>
    <rPh sb="99" eb="101">
      <t>サイタク</t>
    </rPh>
    <rPh sb="106" eb="108">
      <t>ジッシ</t>
    </rPh>
    <rPh sb="111" eb="113">
      <t>ケッテイ</t>
    </rPh>
    <rPh sb="126" eb="128">
      <t>ヒョウカ</t>
    </rPh>
    <rPh sb="129" eb="131">
      <t>ケイカク</t>
    </rPh>
    <rPh sb="132" eb="135">
      <t>コクナイガイ</t>
    </rPh>
    <rPh sb="136" eb="138">
      <t>ドウコウ</t>
    </rPh>
    <rPh sb="138" eb="139">
      <t>オヨ</t>
    </rPh>
    <rPh sb="140" eb="142">
      <t>ケンキュウ</t>
    </rPh>
    <rPh sb="143" eb="145">
      <t>チョウサ</t>
    </rPh>
    <rPh sb="145" eb="147">
      <t>キカク</t>
    </rPh>
    <rPh sb="147" eb="149">
      <t>カイギ</t>
    </rPh>
    <rPh sb="153" eb="156">
      <t>ユウシキシャ</t>
    </rPh>
    <rPh sb="157" eb="159">
      <t>イケン</t>
    </rPh>
    <rPh sb="160" eb="161">
      <t>フ</t>
    </rPh>
    <rPh sb="164" eb="166">
      <t>ケッテイ</t>
    </rPh>
    <phoneticPr fontId="5"/>
  </si>
  <si>
    <t>・本事業の調査課題については、毎年度、食品安全委員会委員及び高い科学的知見を有する学識経験者等を構成員とする研究・調査企画会議において仕様書の内容のほか、必要性、優先度、成果の活用等について審議の上決定し、コスト削減及び効率化に向けた取組みを行っている。</t>
    <phoneticPr fontId="5"/>
  </si>
  <si>
    <t>・本事業は、研究・調査企画会議で審議され、食品安全委員会において決定されたロードマップに基づき、毎年度優先課題を設定した上で実施し、リスク評価等を行うため、体系的に科学的知見の収集・整理・分析を行い実効性の高い手段となっており、成果実績は成果目標に見合ったものとなっている。　　　　　　　　　　　　　　　　　　　　　　　　　　　　　　　　　　　　　　　　　　　　　　　　　　　　　　　　　　　　　　　　　　　　　　　　　　　　　　　　　　　　　　　　　　　　　　　　　　　　　　　　　　　　</t>
    <phoneticPr fontId="5"/>
  </si>
  <si>
    <t>・請負事業者は、一般競争入札（総合評価落札方式）により決定している。
・令和2年度に実施した6事業について、一者応募となったのは4事業であった。調査であっても科学的な専門知識を必要とする課題が多い。従前よりＳＮＳやホームページを通じ広範な周知を図ってきたところであり、引き続き応募者の増加に努める。</t>
    <rPh sb="72" eb="74">
      <t>チョウサ</t>
    </rPh>
    <rPh sb="79" eb="82">
      <t>カガクテキ</t>
    </rPh>
    <rPh sb="83" eb="85">
      <t>センモン</t>
    </rPh>
    <rPh sb="85" eb="87">
      <t>チシキ</t>
    </rPh>
    <rPh sb="88" eb="90">
      <t>ヒツヨウ</t>
    </rPh>
    <rPh sb="93" eb="95">
      <t>カダイ</t>
    </rPh>
    <rPh sb="96" eb="97">
      <t>オオ</t>
    </rPh>
    <phoneticPr fontId="5"/>
  </si>
  <si>
    <t>・平成22年度内閣府行政事業レビュー公開プロセスにおけるコメントを踏まえ、以下の3点の対応を継続している。
・研究・調査企画会議事前・中間評価部会において、概ね5年間に推進すべき調査・研究について目標等を示したロードマップを作成し、5年ごとに見直しを行っている。また、当該ロードマップを踏まえ、年度ごとに、より具体的に実施する調査・研究課題（優先実施課題）を審議し、計画的・戦略的な調査を実施している。
・調査実施年度の翌年度に、研究・調査企画会議事後評価部会において事後評価を行うとともに、その活用状況については、同会議プログラム評価部会において、追跡評価及びプログラム評価を実施している。令和2年度の調査事業については、今後、調査結果を食品安全委員会ホームページに掲載し、事後評価等の評価を行う予定である。
・公告後速やかに公告内容について、食品安全委員会ホームページ及びSNSを活用して、積極的に事業内容の周知を行っている。
・令和2年度に実施した6事業について、一者応募となったのは4事業であった。調査事業ではあるが、毒性学、疫学、化学、統計学などの専門知識や実務経験を必要とする事業が多く、応募者が少ないと考えられる。</t>
    <rPh sb="312" eb="314">
      <t>コンゴ</t>
    </rPh>
    <rPh sb="386" eb="387">
      <t>オヨ</t>
    </rPh>
    <phoneticPr fontId="5"/>
  </si>
  <si>
    <t>・今後も食品の安全性を確保し、国民から信頼され、食に対する安心感を与えられるような、的確なリスク評価を推進していくため、また、我が国唯一のリスク評価機関である食品安全委員会の運営、機能強化等の検討に資するために、調査事業の適切な実施及び進捗管理、契約における競争性の確保などにより、予算の効率的執行等のコスト削減に努め、調査事業を推進していく考え。
・また、「食品安全委員会食品安全確保総合調査の評価に関する指針」（平成25年6月4日調査・研究企画会議決定）を整備し、実施課題の調査報告書（成果物）について、「正確性」、「効率性」及び「有用性」の観点から事後評価等を実施しており、評価結果を踏まえ引き続き効率的かつ効果的に事業を実施していく。</t>
    <rPh sb="281" eb="282">
      <t>トウ</t>
    </rPh>
    <phoneticPr fontId="5"/>
  </si>
  <si>
    <t>調査結果が、リスク評価等（リスク評価の調査審議、リスクプロファイル・ファクトシート・関連情報の作成・更新、委員会の運営や機能強化等）のために活用された課題の割合
算出式：（各年度の10月まで（終了後2.5年時点）に上記に活用された課題数）/(各年度の3年度前に行った課題の総数)</t>
    <rPh sb="87" eb="88">
      <t>カク</t>
    </rPh>
    <rPh sb="88" eb="90">
      <t>ネンド</t>
    </rPh>
    <rPh sb="93" eb="94">
      <t>ツキ</t>
    </rPh>
    <rPh sb="97" eb="100">
      <t>シュウリョウゴ</t>
    </rPh>
    <rPh sb="103" eb="104">
      <t>ネン</t>
    </rPh>
    <rPh sb="104" eb="106">
      <t>ジテン</t>
    </rPh>
    <rPh sb="122" eb="123">
      <t>カク</t>
    </rPh>
    <rPh sb="123" eb="125">
      <t>ネンド</t>
    </rPh>
    <rPh sb="127" eb="128">
      <t>ネン</t>
    </rPh>
    <rPh sb="128" eb="129">
      <t>ド</t>
    </rPh>
    <rPh sb="129" eb="130">
      <t>マエ</t>
    </rPh>
    <phoneticPr fontId="5"/>
  </si>
  <si>
    <t>点検対象外</t>
    <rPh sb="0" eb="2">
      <t>テンケン</t>
    </rPh>
    <rPh sb="2" eb="4">
      <t>タイショウ</t>
    </rPh>
    <rPh sb="4" eb="5">
      <t>ガイ</t>
    </rPh>
    <phoneticPr fontId="5"/>
  </si>
  <si>
    <t>0154</t>
    <phoneticPr fontId="5"/>
  </si>
  <si>
    <t>○平成22年度公開プロセスの結果
　事業番号：０１３９
　事業名：食品安全確保総合調査費
　評価結果：大幅な改善を要する２、廃止２、その他１
　取りまとめコメント：計画性・戦略性を持った調査実施計画の策定や成果活用の重視と、競争入札の透明性を高め多くの業者が応札しやすい環境づくりなど大幅な改善が必要。
○成果目標の変更（令和2年度以降の数値に適用）
　これまで調査実施年度の翌年度末まで（通常1年間）に活用された調査課題を成果目標（活用率100%）として設定してきたが、リスク評価には調査結果以外の様々なデータも必要であり、調査終了後、直ちにリスク評価を開始できないことが少なくない。また、中・長期的な計画に基づき調査実施後、その結果等をもとに研究事業を行った上で、両成果をリスク評価に活用するケースがある。一方で、令和2年12月25日に開催された研究・調査企画会議プログラム評価部会において、令和元年のプログラム評価結果、活用状況及び他省の評価方法を踏まえ追跡評価の方法を見直し、研究・調査の終了後2.5年時点での追跡評価を行うこととされた。よって、本レビューにおいても同時点での活用状況を対象とするとともに、活用率75％を目標値とする（毎年5～7課題実施し、1～2課題は中・長期的な計画に基づくものを想定）。
食品安全確保総合調査実施課題一覧
https://www.fsc.go.jp/chousa/sougouchousa/chousa_kadai.html</t>
    <rPh sb="244" eb="246">
      <t>チョウサ</t>
    </rPh>
    <rPh sb="246" eb="248">
      <t>ケッカ</t>
    </rPh>
    <rPh sb="248" eb="250">
      <t>イガイ</t>
    </rPh>
    <rPh sb="251" eb="253">
      <t>サマザマ</t>
    </rPh>
    <rPh sb="258" eb="260">
      <t>ヒツヨウ</t>
    </rPh>
    <rPh sb="264" eb="266">
      <t>チョウサ</t>
    </rPh>
    <rPh sb="266" eb="269">
      <t>シュウリョウゴ</t>
    </rPh>
    <rPh sb="270" eb="271">
      <t>タダ</t>
    </rPh>
    <rPh sb="276" eb="278">
      <t>ヒョウカ</t>
    </rPh>
    <rPh sb="288" eb="289">
      <t>スク</t>
    </rPh>
    <rPh sb="488" eb="489">
      <t>ドウ</t>
    </rPh>
    <rPh sb="493" eb="495">
      <t>カツヨウ</t>
    </rPh>
    <rPh sb="508" eb="510">
      <t>カツヨウ</t>
    </rPh>
    <rPh sb="510" eb="511">
      <t>リツ</t>
    </rPh>
    <rPh sb="539" eb="540">
      <t>チュウ</t>
    </rPh>
    <rPh sb="541" eb="543">
      <t>チョウキ</t>
    </rPh>
    <rPh sb="543" eb="544">
      <t>テキ</t>
    </rPh>
    <rPh sb="545" eb="547">
      <t>ケイカク</t>
    </rPh>
    <rPh sb="548" eb="549">
      <t>モト</t>
    </rPh>
    <rPh sb="554" eb="556">
      <t>ソウテイ</t>
    </rPh>
    <phoneticPr fontId="5"/>
  </si>
  <si>
    <t>一者応札の現状について、引き続き参入可能な事業者の事前調査及び参入要件の緩和を検討するなど、一者応札の是正に努めること。</t>
    <phoneticPr fontId="5"/>
  </si>
  <si>
    <t>引き続きＳＮＳやホームページ等を活用し、応札者の増加に向けて取り組む。</t>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</si>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</sst>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6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0" fillId="3" borderId="10"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5" fillId="3" borderId="40" xfId="0" applyFont="1" applyFill="1" applyBorder="1">
      <alignment vertical="center"/>
    </xf>
    <xf numFmtId="0" fontId="0" fillId="5" borderId="10" xfId="0" applyFont="1" applyFill="1" applyBorder="1" applyAlignment="1" applyProtection="1">
      <alignment horizontal="center" vertical="center"/>
      <protection locked="0"/>
    </xf>
    <xf numFmtId="0" fontId="20" fillId="5" borderId="13"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19" xfId="0" applyFont="1" applyFill="1" applyBorder="1" applyAlignment="1" applyProtection="1">
      <alignment horizontal="center" vertical="center" wrapText="1"/>
    </xf>
    <xf numFmtId="178" fontId="20" fillId="5" borderId="106"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26"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0" borderId="0" xfId="0" applyFont="1" applyBorder="1">
      <alignment vertical="center"/>
    </xf>
    <xf numFmtId="0" fontId="0" fillId="5" borderId="97"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5" xfId="0" applyFont="1" applyFill="1" applyBorder="1" applyAlignment="1">
      <alignment horizontal="center" vertical="center" wrapText="1"/>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16"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6" xfId="0" applyFont="1" applyFill="1" applyBorder="1" applyAlignment="1">
      <alignment horizontal="center" vertical="center"/>
    </xf>
    <xf numFmtId="0" fontId="0" fillId="2" borderId="10" xfId="0" applyFont="1" applyFill="1" applyBorder="1" applyAlignment="1">
      <alignment horizontal="center" vertical="center" wrapText="1"/>
    </xf>
    <xf numFmtId="0" fontId="0" fillId="2" borderId="1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1"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35" xfId="0" applyFont="1" applyFill="1" applyBorder="1" applyAlignment="1">
      <alignment horizontal="center" vertical="center"/>
    </xf>
    <xf numFmtId="0" fontId="0" fillId="2" borderId="117"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33" xfId="0" applyFont="1" applyFill="1" applyBorder="1" applyAlignment="1">
      <alignment horizontal="center" vertical="center"/>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0" fillId="2" borderId="10" xfId="0" applyFont="1" applyFill="1" applyBorder="1" applyAlignment="1">
      <alignment vertical="center" wrapText="1"/>
    </xf>
    <xf numFmtId="0" fontId="0" fillId="3" borderId="1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76" fontId="0"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5" borderId="10" xfId="0" applyNumberFormat="1" applyFont="1" applyFill="1" applyBorder="1" applyAlignment="1" applyProtection="1">
      <alignment horizontal="center" vertical="center" wrapText="1" shrinkToFit="1"/>
      <protection locked="0"/>
    </xf>
    <xf numFmtId="177"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ont="1" applyFill="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wrapText="1"/>
      <protection locked="0"/>
    </xf>
    <xf numFmtId="182" fontId="0" fillId="5" borderId="10" xfId="0" applyNumberFormat="1" applyFont="1" applyFill="1" applyBorder="1" applyAlignment="1" applyProtection="1">
      <alignment horizontal="righ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38" fontId="0" fillId="0" borderId="23" xfId="7" applyNumberFormat="1" applyFont="1" applyFill="1" applyBorder="1" applyAlignment="1" applyProtection="1">
      <alignment horizontal="right" vertical="center" wrapText="1"/>
      <protection locked="0"/>
    </xf>
    <xf numFmtId="38" fontId="0" fillId="0" borderId="24" xfId="7" applyNumberFormat="1" applyFont="1" applyFill="1" applyBorder="1" applyAlignment="1" applyProtection="1">
      <alignment horizontal="right" vertical="center" wrapText="1"/>
      <protection locked="0"/>
    </xf>
    <xf numFmtId="38" fontId="0" fillId="0" borderId="25" xfId="7" applyNumberFormat="1" applyFont="1" applyFill="1" applyBorder="1" applyAlignment="1" applyProtection="1">
      <alignment horizontal="right" vertical="center" wrapText="1"/>
      <protection locked="0"/>
    </xf>
    <xf numFmtId="49" fontId="0" fillId="0" borderId="10" xfId="0" applyNumberFormat="1" applyFont="1" applyFill="1" applyBorder="1" applyAlignment="1" applyProtection="1">
      <alignment horizontal="center" vertical="center" shrinkToFit="1"/>
      <protection locked="0"/>
    </xf>
    <xf numFmtId="0" fontId="19" fillId="0" borderId="83" xfId="0" applyFont="1" applyFill="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0" fillId="0" borderId="40" xfId="0" applyFont="1" applyBorder="1" applyAlignment="1">
      <alignment horizontal="center" vertical="center"/>
    </xf>
    <xf numFmtId="0" fontId="0" fillId="0" borderId="127" xfId="0" applyFont="1" applyBorder="1" applyAlignment="1">
      <alignment horizontal="center" vertical="center"/>
    </xf>
    <xf numFmtId="0" fontId="0" fillId="0" borderId="128" xfId="0" applyFont="1" applyBorder="1" applyAlignment="1">
      <alignment horizontal="center" vertical="center"/>
    </xf>
    <xf numFmtId="0" fontId="0" fillId="0" borderId="129" xfId="0" applyFont="1" applyBorder="1" applyAlignment="1">
      <alignment horizontal="center" vertical="center"/>
    </xf>
    <xf numFmtId="0" fontId="11" fillId="0" borderId="11" xfId="0" applyFont="1" applyBorder="1" applyAlignment="1">
      <alignment horizontal="center" vertical="center" wrapText="1"/>
    </xf>
    <xf numFmtId="0" fontId="0" fillId="0" borderId="21" xfId="0" applyFont="1" applyBorder="1" applyAlignment="1">
      <alignment horizontal="center" vertical="center"/>
    </xf>
    <xf numFmtId="0" fontId="0" fillId="0" borderId="22"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10"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34"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2" xfId="0" applyFont="1" applyBorder="1" applyAlignment="1">
      <alignment horizontal="center" vertical="center"/>
    </xf>
    <xf numFmtId="0" fontId="0" fillId="0" borderId="24" xfId="0" applyFont="1" applyBorder="1" applyAlignment="1">
      <alignment horizontal="center" vertical="center"/>
    </xf>
    <xf numFmtId="177" fontId="0" fillId="0" borderId="42" xfId="0" applyNumberFormat="1" applyFont="1" applyFill="1" applyBorder="1" applyAlignment="1" applyProtection="1">
      <alignment horizontal="right" vertical="center"/>
    </xf>
    <xf numFmtId="0" fontId="0" fillId="0" borderId="37" xfId="0" applyFont="1" applyFill="1" applyBorder="1" applyAlignment="1" applyProtection="1">
      <alignment horizontal="center" vertical="center" shrinkToFit="1"/>
      <protection locked="0"/>
    </xf>
    <xf numFmtId="0" fontId="8" fillId="2" borderId="105"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6" borderId="131" xfId="0" applyFont="1" applyFill="1" applyBorder="1" applyAlignment="1">
      <alignment horizontal="center" vertical="center"/>
    </xf>
    <xf numFmtId="0" fontId="0" fillId="6" borderId="130"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10" xfId="0" applyFont="1" applyBorder="1" applyAlignment="1" applyProtection="1">
      <alignment horizontal="center" vertical="center" shrinkToFit="1"/>
      <protection locked="0"/>
    </xf>
    <xf numFmtId="0" fontId="0" fillId="0" borderId="39" xfId="0" applyFont="1" applyFill="1" applyBorder="1" applyAlignment="1">
      <alignment horizontal="center" vertical="center"/>
    </xf>
    <xf numFmtId="0" fontId="0"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15"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50" xfId="0" applyFont="1" applyBorder="1" applyAlignment="1" applyProtection="1">
      <alignment horizontal="center"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19" xfId="0" applyFont="1" applyFill="1" applyBorder="1" applyAlignment="1">
      <alignment vertical="center" wrapText="1"/>
    </xf>
    <xf numFmtId="0" fontId="0" fillId="5" borderId="104" xfId="0" applyFont="1" applyFill="1" applyBorder="1" applyAlignment="1">
      <alignment vertical="center" wrapText="1"/>
    </xf>
    <xf numFmtId="0" fontId="0" fillId="5" borderId="121"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2"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1"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0" xfId="0" applyFont="1" applyFill="1" applyBorder="1" applyAlignment="1">
      <alignment horizontal="center" vertical="center"/>
    </xf>
    <xf numFmtId="0" fontId="0" fillId="6" borderId="13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8"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23" xfId="0" applyFont="1" applyFill="1" applyBorder="1" applyAlignment="1">
      <alignment horizontal="center" vertical="center" wrapText="1"/>
    </xf>
    <xf numFmtId="0" fontId="0"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center" vertical="center"/>
      <protection locked="0"/>
    </xf>
    <xf numFmtId="0" fontId="19" fillId="0" borderId="84" xfId="0" applyFont="1" applyBorder="1" applyAlignment="1" applyProtection="1">
      <alignment horizontal="center" vertical="center" wrapText="1"/>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49" fontId="0" fillId="0" borderId="118"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24"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16" fillId="2" borderId="23" xfId="0" applyFont="1" applyFill="1" applyBorder="1" applyAlignment="1">
      <alignment horizontal="center" vertical="center" shrinkToFit="1"/>
    </xf>
    <xf numFmtId="0" fontId="0" fillId="0" borderId="101" xfId="0" applyFont="1" applyFill="1" applyBorder="1" applyAlignment="1">
      <alignment horizontal="center" vertical="center"/>
    </xf>
    <xf numFmtId="0" fontId="0" fillId="0" borderId="102"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1" xfId="0" applyFont="1" applyBorder="1" applyAlignment="1" applyProtection="1">
      <alignment horizontal="left" vertical="center" wrapText="1"/>
      <protection locked="0"/>
    </xf>
    <xf numFmtId="0" fontId="0" fillId="0" borderId="30" xfId="0" applyFont="1" applyBorder="1" applyAlignment="1" applyProtection="1">
      <alignment horizontal="left" vertical="center" wrapText="1"/>
      <protection locked="0"/>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9" fontId="20" fillId="5" borderId="13"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left" vertical="center" wrapText="1"/>
      <protection locked="0"/>
    </xf>
    <xf numFmtId="0" fontId="20" fillId="5" borderId="19"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3"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19" xfId="0" applyFont="1" applyFill="1" applyBorder="1" applyAlignment="1" applyProtection="1">
      <alignment horizontal="right" vertical="center" wrapText="1"/>
      <protection locked="0"/>
    </xf>
    <xf numFmtId="179" fontId="20" fillId="5" borderId="19" xfId="0" applyNumberFormat="1" applyFont="1" applyFill="1" applyBorder="1" applyAlignment="1" applyProtection="1">
      <alignment horizontal="center" vertical="center" wrapText="1"/>
      <protection locked="0"/>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3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91</xdr:row>
      <xdr:rowOff>0</xdr:rowOff>
    </xdr:from>
    <xdr:to>
      <xdr:col>39</xdr:col>
      <xdr:colOff>9525</xdr:colOff>
      <xdr:row>124</xdr:row>
      <xdr:rowOff>204107</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4643" y="48699964"/>
          <a:ext cx="6745061" cy="124233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65"/>
  <sheetViews>
    <sheetView tabSelected="1" view="pageBreakPreview" zoomScale="60" zoomScaleNormal="75" zoomScalePageLayoutView="85" workbookViewId="0"/>
  </sheetViews>
  <sheetFormatPr defaultRowHeight="13.5" x14ac:dyDescent="0.15"/>
  <cols>
    <col min="1" max="49" width="2.625" style="35" customWidth="1"/>
    <col min="50" max="50" width="6.625" style="35" customWidth="1"/>
    <col min="51" max="51" width="8.625" style="35" hidden="1" customWidth="1"/>
    <col min="52" max="57" width="2.25" style="35" customWidth="1"/>
    <col min="58" max="61" width="9" style="35"/>
    <col min="62" max="62" width="27.875" style="35" customWidth="1"/>
    <col min="63" max="63" width="12.25" style="35" customWidth="1"/>
    <col min="64" max="16384" width="9" style="35"/>
  </cols>
  <sheetData>
    <row r="1" spans="1:50" ht="23.25" customHeight="1" x14ac:dyDescent="0.15">
      <c r="AP1" s="7"/>
      <c r="AQ1" s="7"/>
      <c r="AR1" s="7"/>
      <c r="AS1" s="7"/>
      <c r="AT1" s="7"/>
      <c r="AU1" s="7"/>
      <c r="AV1" s="7"/>
      <c r="AW1" s="2"/>
    </row>
    <row r="2" spans="1:50" ht="21.75" customHeight="1" thickBot="1" x14ac:dyDescent="0.2">
      <c r="A2" s="46"/>
      <c r="B2" s="46"/>
      <c r="C2" s="46"/>
      <c r="D2" s="46"/>
      <c r="E2" s="46"/>
      <c r="F2" s="46"/>
      <c r="G2" s="46"/>
      <c r="H2" s="46"/>
      <c r="I2" s="46"/>
      <c r="J2" s="46"/>
      <c r="K2" s="46"/>
      <c r="L2" s="46"/>
      <c r="M2" s="46"/>
      <c r="N2" s="46"/>
      <c r="O2" s="46"/>
      <c r="P2" s="46"/>
      <c r="Q2" s="46"/>
      <c r="R2" s="46"/>
      <c r="S2" s="46"/>
      <c r="T2" s="46"/>
      <c r="U2" s="46"/>
      <c r="V2" s="46"/>
      <c r="W2" s="46"/>
      <c r="X2" s="55" t="s">
        <v>0</v>
      </c>
      <c r="Y2" s="46"/>
      <c r="AD2" s="144">
        <v>2021</v>
      </c>
      <c r="AE2" s="144"/>
      <c r="AF2" s="144"/>
      <c r="AG2" s="144"/>
      <c r="AH2" s="144"/>
      <c r="AI2" s="57" t="s">
        <v>263</v>
      </c>
      <c r="AJ2" s="144" t="s">
        <v>561</v>
      </c>
      <c r="AK2" s="144"/>
      <c r="AL2" s="144"/>
      <c r="AM2" s="144"/>
      <c r="AN2" s="57" t="s">
        <v>263</v>
      </c>
      <c r="AO2" s="144">
        <v>20</v>
      </c>
      <c r="AP2" s="144"/>
      <c r="AQ2" s="144"/>
      <c r="AR2" s="58" t="s">
        <v>560</v>
      </c>
      <c r="AS2" s="145">
        <v>192</v>
      </c>
      <c r="AT2" s="145"/>
      <c r="AU2" s="145"/>
      <c r="AV2" s="57" t="str">
        <f>IF(AW2="","","-")</f>
        <v/>
      </c>
      <c r="AW2" s="195"/>
      <c r="AX2" s="195"/>
    </row>
    <row r="3" spans="1:50" ht="21" customHeight="1" thickBot="1" x14ac:dyDescent="0.2">
      <c r="A3" s="258" t="s">
        <v>553</v>
      </c>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17" t="s">
        <v>59</v>
      </c>
      <c r="AJ3" s="260" t="s">
        <v>562</v>
      </c>
      <c r="AK3" s="260"/>
      <c r="AL3" s="260"/>
      <c r="AM3" s="260"/>
      <c r="AN3" s="260"/>
      <c r="AO3" s="260"/>
      <c r="AP3" s="260"/>
      <c r="AQ3" s="260"/>
      <c r="AR3" s="260"/>
      <c r="AS3" s="260"/>
      <c r="AT3" s="260"/>
      <c r="AU3" s="260"/>
      <c r="AV3" s="260"/>
      <c r="AW3" s="260"/>
      <c r="AX3" s="18" t="s">
        <v>60</v>
      </c>
    </row>
    <row r="4" spans="1:50" ht="24.75" customHeight="1" x14ac:dyDescent="0.15">
      <c r="A4" s="462" t="s">
        <v>25</v>
      </c>
      <c r="B4" s="463"/>
      <c r="C4" s="463"/>
      <c r="D4" s="463"/>
      <c r="E4" s="463"/>
      <c r="F4" s="463"/>
      <c r="G4" s="438" t="s">
        <v>564</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565</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62</v>
      </c>
      <c r="B5" s="449"/>
      <c r="C5" s="449"/>
      <c r="D5" s="449"/>
      <c r="E5" s="449"/>
      <c r="F5" s="450"/>
      <c r="G5" s="275" t="s">
        <v>348</v>
      </c>
      <c r="H5" s="276"/>
      <c r="I5" s="276"/>
      <c r="J5" s="276"/>
      <c r="K5" s="276"/>
      <c r="L5" s="276"/>
      <c r="M5" s="277" t="s">
        <v>61</v>
      </c>
      <c r="N5" s="278"/>
      <c r="O5" s="278"/>
      <c r="P5" s="278"/>
      <c r="Q5" s="278"/>
      <c r="R5" s="279"/>
      <c r="S5" s="280" t="s">
        <v>65</v>
      </c>
      <c r="T5" s="276"/>
      <c r="U5" s="276"/>
      <c r="V5" s="276"/>
      <c r="W5" s="276"/>
      <c r="X5" s="281"/>
      <c r="Y5" s="454" t="s">
        <v>3</v>
      </c>
      <c r="Z5" s="455"/>
      <c r="AA5" s="455"/>
      <c r="AB5" s="455"/>
      <c r="AC5" s="455"/>
      <c r="AD5" s="456"/>
      <c r="AE5" s="457" t="s">
        <v>566</v>
      </c>
      <c r="AF5" s="457"/>
      <c r="AG5" s="457"/>
      <c r="AH5" s="457"/>
      <c r="AI5" s="457"/>
      <c r="AJ5" s="457"/>
      <c r="AK5" s="457"/>
      <c r="AL5" s="457"/>
      <c r="AM5" s="457"/>
      <c r="AN5" s="457"/>
      <c r="AO5" s="457"/>
      <c r="AP5" s="458"/>
      <c r="AQ5" s="459" t="s">
        <v>567</v>
      </c>
      <c r="AR5" s="460"/>
      <c r="AS5" s="460"/>
      <c r="AT5" s="460"/>
      <c r="AU5" s="460"/>
      <c r="AV5" s="460"/>
      <c r="AW5" s="460"/>
      <c r="AX5" s="461"/>
    </row>
    <row r="6" spans="1:50" ht="30.6" customHeight="1" x14ac:dyDescent="0.15">
      <c r="A6" s="464" t="s">
        <v>4</v>
      </c>
      <c r="B6" s="465"/>
      <c r="C6" s="465"/>
      <c r="D6" s="465"/>
      <c r="E6" s="465"/>
      <c r="F6" s="465"/>
      <c r="G6" s="564" t="str">
        <f>入力規則等!F39</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row>
    <row r="7" spans="1:50" ht="111.75" customHeight="1" x14ac:dyDescent="0.15">
      <c r="A7" s="541" t="s">
        <v>22</v>
      </c>
      <c r="B7" s="542"/>
      <c r="C7" s="542"/>
      <c r="D7" s="542"/>
      <c r="E7" s="542"/>
      <c r="F7" s="543"/>
      <c r="G7" s="544" t="s">
        <v>568</v>
      </c>
      <c r="H7" s="545"/>
      <c r="I7" s="545"/>
      <c r="J7" s="545"/>
      <c r="K7" s="545"/>
      <c r="L7" s="545"/>
      <c r="M7" s="545"/>
      <c r="N7" s="545"/>
      <c r="O7" s="545"/>
      <c r="P7" s="545"/>
      <c r="Q7" s="545"/>
      <c r="R7" s="545"/>
      <c r="S7" s="545"/>
      <c r="T7" s="545"/>
      <c r="U7" s="545"/>
      <c r="V7" s="545"/>
      <c r="W7" s="545"/>
      <c r="X7" s="546"/>
      <c r="Y7" s="185" t="s">
        <v>250</v>
      </c>
      <c r="Z7" s="186"/>
      <c r="AA7" s="186"/>
      <c r="AB7" s="186"/>
      <c r="AC7" s="186"/>
      <c r="AD7" s="187"/>
      <c r="AE7" s="166" t="s">
        <v>569</v>
      </c>
      <c r="AF7" s="167"/>
      <c r="AG7" s="167"/>
      <c r="AH7" s="167"/>
      <c r="AI7" s="167"/>
      <c r="AJ7" s="167"/>
      <c r="AK7" s="167"/>
      <c r="AL7" s="167"/>
      <c r="AM7" s="167"/>
      <c r="AN7" s="167"/>
      <c r="AO7" s="167"/>
      <c r="AP7" s="167"/>
      <c r="AQ7" s="167"/>
      <c r="AR7" s="167"/>
      <c r="AS7" s="167"/>
      <c r="AT7" s="167"/>
      <c r="AU7" s="167"/>
      <c r="AV7" s="167"/>
      <c r="AW7" s="167"/>
      <c r="AX7" s="168"/>
    </row>
    <row r="8" spans="1:50" ht="36" customHeight="1" x14ac:dyDescent="0.15">
      <c r="A8" s="541" t="s">
        <v>181</v>
      </c>
      <c r="B8" s="542"/>
      <c r="C8" s="542"/>
      <c r="D8" s="542"/>
      <c r="E8" s="542"/>
      <c r="F8" s="543"/>
      <c r="G8" s="149" t="str">
        <f>入力規則等!A27</f>
        <v>-</v>
      </c>
      <c r="H8" s="150"/>
      <c r="I8" s="150"/>
      <c r="J8" s="150"/>
      <c r="K8" s="150"/>
      <c r="L8" s="150"/>
      <c r="M8" s="150"/>
      <c r="N8" s="150"/>
      <c r="O8" s="150"/>
      <c r="P8" s="150"/>
      <c r="Q8" s="150"/>
      <c r="R8" s="150"/>
      <c r="S8" s="150"/>
      <c r="T8" s="150"/>
      <c r="U8" s="150"/>
      <c r="V8" s="150"/>
      <c r="W8" s="150"/>
      <c r="X8" s="151"/>
      <c r="Y8" s="282" t="s">
        <v>182</v>
      </c>
      <c r="Z8" s="283"/>
      <c r="AA8" s="283"/>
      <c r="AB8" s="283"/>
      <c r="AC8" s="283"/>
      <c r="AD8" s="284"/>
      <c r="AE8" s="476" t="str">
        <f>入力規則等!K13</f>
        <v>その他の事項経費</v>
      </c>
      <c r="AF8" s="150"/>
      <c r="AG8" s="150"/>
      <c r="AH8" s="150"/>
      <c r="AI8" s="150"/>
      <c r="AJ8" s="150"/>
      <c r="AK8" s="150"/>
      <c r="AL8" s="150"/>
      <c r="AM8" s="150"/>
      <c r="AN8" s="150"/>
      <c r="AO8" s="150"/>
      <c r="AP8" s="150"/>
      <c r="AQ8" s="150"/>
      <c r="AR8" s="150"/>
      <c r="AS8" s="150"/>
      <c r="AT8" s="150"/>
      <c r="AU8" s="150"/>
      <c r="AV8" s="150"/>
      <c r="AW8" s="150"/>
      <c r="AX8" s="477"/>
    </row>
    <row r="9" spans="1:50" ht="58.5" customHeight="1" x14ac:dyDescent="0.15">
      <c r="A9" s="95" t="s">
        <v>23</v>
      </c>
      <c r="B9" s="96"/>
      <c r="C9" s="96"/>
      <c r="D9" s="96"/>
      <c r="E9" s="96"/>
      <c r="F9" s="96"/>
      <c r="G9" s="285" t="s">
        <v>570</v>
      </c>
      <c r="H9" s="286"/>
      <c r="I9" s="286"/>
      <c r="J9" s="286"/>
      <c r="K9" s="286"/>
      <c r="L9" s="286"/>
      <c r="M9" s="286"/>
      <c r="N9" s="286"/>
      <c r="O9" s="286"/>
      <c r="P9" s="286"/>
      <c r="Q9" s="286"/>
      <c r="R9" s="286"/>
      <c r="S9" s="286"/>
      <c r="T9" s="286"/>
      <c r="U9" s="286"/>
      <c r="V9" s="286"/>
      <c r="W9" s="286"/>
      <c r="X9" s="286"/>
      <c r="Y9" s="286"/>
      <c r="Z9" s="286"/>
      <c r="AA9" s="286"/>
      <c r="AB9" s="286"/>
      <c r="AC9" s="286"/>
      <c r="AD9" s="286"/>
      <c r="AE9" s="286"/>
      <c r="AF9" s="286"/>
      <c r="AG9" s="286"/>
      <c r="AH9" s="286"/>
      <c r="AI9" s="286"/>
      <c r="AJ9" s="286"/>
      <c r="AK9" s="286"/>
      <c r="AL9" s="286"/>
      <c r="AM9" s="286"/>
      <c r="AN9" s="286"/>
      <c r="AO9" s="286"/>
      <c r="AP9" s="286"/>
      <c r="AQ9" s="286"/>
      <c r="AR9" s="286"/>
      <c r="AS9" s="286"/>
      <c r="AT9" s="286"/>
      <c r="AU9" s="286"/>
      <c r="AV9" s="286"/>
      <c r="AW9" s="286"/>
      <c r="AX9" s="287"/>
    </row>
    <row r="10" spans="1:50" ht="38.450000000000003" customHeight="1" x14ac:dyDescent="0.15">
      <c r="A10" s="478" t="s">
        <v>28</v>
      </c>
      <c r="B10" s="479"/>
      <c r="C10" s="479"/>
      <c r="D10" s="479"/>
      <c r="E10" s="479"/>
      <c r="F10" s="479"/>
      <c r="G10" s="406" t="s">
        <v>571</v>
      </c>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c r="AH10" s="407"/>
      <c r="AI10" s="407"/>
      <c r="AJ10" s="407"/>
      <c r="AK10" s="407"/>
      <c r="AL10" s="407"/>
      <c r="AM10" s="407"/>
      <c r="AN10" s="407"/>
      <c r="AO10" s="407"/>
      <c r="AP10" s="407"/>
      <c r="AQ10" s="407"/>
      <c r="AR10" s="407"/>
      <c r="AS10" s="407"/>
      <c r="AT10" s="407"/>
      <c r="AU10" s="407"/>
      <c r="AV10" s="407"/>
      <c r="AW10" s="407"/>
      <c r="AX10" s="408"/>
    </row>
    <row r="11" spans="1:50" ht="23.45" customHeight="1" x14ac:dyDescent="0.15">
      <c r="A11" s="478" t="s">
        <v>5</v>
      </c>
      <c r="B11" s="479"/>
      <c r="C11" s="479"/>
      <c r="D11" s="479"/>
      <c r="E11" s="479"/>
      <c r="F11" s="496"/>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89" t="s">
        <v>24</v>
      </c>
      <c r="B12" s="90"/>
      <c r="C12" s="90"/>
      <c r="D12" s="90"/>
      <c r="E12" s="90"/>
      <c r="F12" s="91"/>
      <c r="G12" s="418"/>
      <c r="H12" s="419"/>
      <c r="I12" s="419"/>
      <c r="J12" s="419"/>
      <c r="K12" s="419"/>
      <c r="L12" s="419"/>
      <c r="M12" s="419"/>
      <c r="N12" s="419"/>
      <c r="O12" s="419"/>
      <c r="P12" s="188" t="s">
        <v>251</v>
      </c>
      <c r="Q12" s="189"/>
      <c r="R12" s="189"/>
      <c r="S12" s="189"/>
      <c r="T12" s="189"/>
      <c r="U12" s="189"/>
      <c r="V12" s="190"/>
      <c r="W12" s="188" t="s">
        <v>267</v>
      </c>
      <c r="X12" s="189"/>
      <c r="Y12" s="189"/>
      <c r="Z12" s="189"/>
      <c r="AA12" s="189"/>
      <c r="AB12" s="189"/>
      <c r="AC12" s="190"/>
      <c r="AD12" s="188" t="s">
        <v>551</v>
      </c>
      <c r="AE12" s="189"/>
      <c r="AF12" s="189"/>
      <c r="AG12" s="189"/>
      <c r="AH12" s="189"/>
      <c r="AI12" s="189"/>
      <c r="AJ12" s="190"/>
      <c r="AK12" s="188" t="s">
        <v>554</v>
      </c>
      <c r="AL12" s="189"/>
      <c r="AM12" s="189"/>
      <c r="AN12" s="189"/>
      <c r="AO12" s="189"/>
      <c r="AP12" s="189"/>
      <c r="AQ12" s="190"/>
      <c r="AR12" s="188" t="s">
        <v>555</v>
      </c>
      <c r="AS12" s="189"/>
      <c r="AT12" s="189"/>
      <c r="AU12" s="189"/>
      <c r="AV12" s="189"/>
      <c r="AW12" s="189"/>
      <c r="AX12" s="480"/>
    </row>
    <row r="13" spans="1:50" ht="21" customHeight="1" x14ac:dyDescent="0.15">
      <c r="A13" s="92"/>
      <c r="B13" s="93"/>
      <c r="C13" s="93"/>
      <c r="D13" s="93"/>
      <c r="E13" s="93"/>
      <c r="F13" s="94"/>
      <c r="G13" s="481" t="s">
        <v>6</v>
      </c>
      <c r="H13" s="482"/>
      <c r="I13" s="366" t="s">
        <v>7</v>
      </c>
      <c r="J13" s="367"/>
      <c r="K13" s="367"/>
      <c r="L13" s="367"/>
      <c r="M13" s="367"/>
      <c r="N13" s="367"/>
      <c r="O13" s="368"/>
      <c r="P13" s="132">
        <v>58.923000000000002</v>
      </c>
      <c r="Q13" s="133"/>
      <c r="R13" s="133"/>
      <c r="S13" s="133"/>
      <c r="T13" s="133"/>
      <c r="U13" s="133"/>
      <c r="V13" s="134"/>
      <c r="W13" s="132">
        <v>59.52</v>
      </c>
      <c r="X13" s="133"/>
      <c r="Y13" s="133"/>
      <c r="Z13" s="133"/>
      <c r="AA13" s="133"/>
      <c r="AB13" s="133"/>
      <c r="AC13" s="134"/>
      <c r="AD13" s="132">
        <v>59.581000000000003</v>
      </c>
      <c r="AE13" s="133"/>
      <c r="AF13" s="133"/>
      <c r="AG13" s="133"/>
      <c r="AH13" s="133"/>
      <c r="AI13" s="133"/>
      <c r="AJ13" s="134"/>
      <c r="AK13" s="132">
        <v>59.582000000000001</v>
      </c>
      <c r="AL13" s="133"/>
      <c r="AM13" s="133"/>
      <c r="AN13" s="133"/>
      <c r="AO13" s="133"/>
      <c r="AP13" s="133"/>
      <c r="AQ13" s="134"/>
      <c r="AR13" s="129">
        <v>59.582000000000001</v>
      </c>
      <c r="AS13" s="130"/>
      <c r="AT13" s="130"/>
      <c r="AU13" s="130"/>
      <c r="AV13" s="130"/>
      <c r="AW13" s="130"/>
      <c r="AX13" s="184"/>
    </row>
    <row r="14" spans="1:50" ht="21" customHeight="1" x14ac:dyDescent="0.15">
      <c r="A14" s="92"/>
      <c r="B14" s="93"/>
      <c r="C14" s="93"/>
      <c r="D14" s="93"/>
      <c r="E14" s="93"/>
      <c r="F14" s="94"/>
      <c r="G14" s="483"/>
      <c r="H14" s="484"/>
      <c r="I14" s="288" t="s">
        <v>8</v>
      </c>
      <c r="J14" s="364"/>
      <c r="K14" s="364"/>
      <c r="L14" s="364"/>
      <c r="M14" s="364"/>
      <c r="N14" s="364"/>
      <c r="O14" s="365"/>
      <c r="P14" s="132" t="s">
        <v>572</v>
      </c>
      <c r="Q14" s="133"/>
      <c r="R14" s="133"/>
      <c r="S14" s="133"/>
      <c r="T14" s="133"/>
      <c r="U14" s="133"/>
      <c r="V14" s="134"/>
      <c r="W14" s="132" t="s">
        <v>572</v>
      </c>
      <c r="X14" s="133"/>
      <c r="Y14" s="133"/>
      <c r="Z14" s="133"/>
      <c r="AA14" s="133"/>
      <c r="AB14" s="133"/>
      <c r="AC14" s="134"/>
      <c r="AD14" s="132" t="s">
        <v>572</v>
      </c>
      <c r="AE14" s="133"/>
      <c r="AF14" s="133"/>
      <c r="AG14" s="133"/>
      <c r="AH14" s="133"/>
      <c r="AI14" s="133"/>
      <c r="AJ14" s="134"/>
      <c r="AK14" s="132" t="s">
        <v>572</v>
      </c>
      <c r="AL14" s="133"/>
      <c r="AM14" s="133"/>
      <c r="AN14" s="133"/>
      <c r="AO14" s="133"/>
      <c r="AP14" s="133"/>
      <c r="AQ14" s="134"/>
      <c r="AR14" s="396"/>
      <c r="AS14" s="396"/>
      <c r="AT14" s="396"/>
      <c r="AU14" s="396"/>
      <c r="AV14" s="396"/>
      <c r="AW14" s="396"/>
      <c r="AX14" s="397"/>
    </row>
    <row r="15" spans="1:50" ht="21" customHeight="1" x14ac:dyDescent="0.15">
      <c r="A15" s="92"/>
      <c r="B15" s="93"/>
      <c r="C15" s="93"/>
      <c r="D15" s="93"/>
      <c r="E15" s="93"/>
      <c r="F15" s="94"/>
      <c r="G15" s="483"/>
      <c r="H15" s="484"/>
      <c r="I15" s="288" t="s">
        <v>49</v>
      </c>
      <c r="J15" s="289"/>
      <c r="K15" s="289"/>
      <c r="L15" s="289"/>
      <c r="M15" s="289"/>
      <c r="N15" s="289"/>
      <c r="O15" s="290"/>
      <c r="P15" s="132" t="s">
        <v>572</v>
      </c>
      <c r="Q15" s="133"/>
      <c r="R15" s="133"/>
      <c r="S15" s="133"/>
      <c r="T15" s="133"/>
      <c r="U15" s="133"/>
      <c r="V15" s="134"/>
      <c r="W15" s="132" t="s">
        <v>572</v>
      </c>
      <c r="X15" s="133"/>
      <c r="Y15" s="133"/>
      <c r="Z15" s="133"/>
      <c r="AA15" s="133"/>
      <c r="AB15" s="133"/>
      <c r="AC15" s="134"/>
      <c r="AD15" s="132" t="s">
        <v>572</v>
      </c>
      <c r="AE15" s="133"/>
      <c r="AF15" s="133"/>
      <c r="AG15" s="133"/>
      <c r="AH15" s="133"/>
      <c r="AI15" s="133"/>
      <c r="AJ15" s="134"/>
      <c r="AK15" s="132" t="s">
        <v>572</v>
      </c>
      <c r="AL15" s="133"/>
      <c r="AM15" s="133"/>
      <c r="AN15" s="133"/>
      <c r="AO15" s="133"/>
      <c r="AP15" s="133"/>
      <c r="AQ15" s="134"/>
      <c r="AR15" s="132"/>
      <c r="AS15" s="133"/>
      <c r="AT15" s="133"/>
      <c r="AU15" s="133"/>
      <c r="AV15" s="133"/>
      <c r="AW15" s="133"/>
      <c r="AX15" s="363"/>
    </row>
    <row r="16" spans="1:50" ht="21" customHeight="1" x14ac:dyDescent="0.15">
      <c r="A16" s="92"/>
      <c r="B16" s="93"/>
      <c r="C16" s="93"/>
      <c r="D16" s="93"/>
      <c r="E16" s="93"/>
      <c r="F16" s="94"/>
      <c r="G16" s="483"/>
      <c r="H16" s="484"/>
      <c r="I16" s="288" t="s">
        <v>50</v>
      </c>
      <c r="J16" s="289"/>
      <c r="K16" s="289"/>
      <c r="L16" s="289"/>
      <c r="M16" s="289"/>
      <c r="N16" s="289"/>
      <c r="O16" s="290"/>
      <c r="P16" s="132" t="s">
        <v>572</v>
      </c>
      <c r="Q16" s="133"/>
      <c r="R16" s="133"/>
      <c r="S16" s="133"/>
      <c r="T16" s="133"/>
      <c r="U16" s="133"/>
      <c r="V16" s="134"/>
      <c r="W16" s="132" t="s">
        <v>572</v>
      </c>
      <c r="X16" s="133"/>
      <c r="Y16" s="133"/>
      <c r="Z16" s="133"/>
      <c r="AA16" s="133"/>
      <c r="AB16" s="133"/>
      <c r="AC16" s="134"/>
      <c r="AD16" s="132" t="s">
        <v>572</v>
      </c>
      <c r="AE16" s="133"/>
      <c r="AF16" s="133"/>
      <c r="AG16" s="133"/>
      <c r="AH16" s="133"/>
      <c r="AI16" s="133"/>
      <c r="AJ16" s="134"/>
      <c r="AK16" s="132" t="s">
        <v>572</v>
      </c>
      <c r="AL16" s="133"/>
      <c r="AM16" s="133"/>
      <c r="AN16" s="133"/>
      <c r="AO16" s="133"/>
      <c r="AP16" s="133"/>
      <c r="AQ16" s="134"/>
      <c r="AR16" s="409"/>
      <c r="AS16" s="410"/>
      <c r="AT16" s="410"/>
      <c r="AU16" s="410"/>
      <c r="AV16" s="410"/>
      <c r="AW16" s="410"/>
      <c r="AX16" s="411"/>
    </row>
    <row r="17" spans="1:50" ht="24.75" customHeight="1" x14ac:dyDescent="0.15">
      <c r="A17" s="92"/>
      <c r="B17" s="93"/>
      <c r="C17" s="93"/>
      <c r="D17" s="93"/>
      <c r="E17" s="93"/>
      <c r="F17" s="94"/>
      <c r="G17" s="483"/>
      <c r="H17" s="484"/>
      <c r="I17" s="288" t="s">
        <v>48</v>
      </c>
      <c r="J17" s="364"/>
      <c r="K17" s="364"/>
      <c r="L17" s="364"/>
      <c r="M17" s="364"/>
      <c r="N17" s="364"/>
      <c r="O17" s="365"/>
      <c r="P17" s="132" t="s">
        <v>572</v>
      </c>
      <c r="Q17" s="133"/>
      <c r="R17" s="133"/>
      <c r="S17" s="133"/>
      <c r="T17" s="133"/>
      <c r="U17" s="133"/>
      <c r="V17" s="134"/>
      <c r="W17" s="132" t="s">
        <v>572</v>
      </c>
      <c r="X17" s="133"/>
      <c r="Y17" s="133"/>
      <c r="Z17" s="133"/>
      <c r="AA17" s="133"/>
      <c r="AB17" s="133"/>
      <c r="AC17" s="134"/>
      <c r="AD17" s="132" t="s">
        <v>572</v>
      </c>
      <c r="AE17" s="133"/>
      <c r="AF17" s="133"/>
      <c r="AG17" s="133"/>
      <c r="AH17" s="133"/>
      <c r="AI17" s="133"/>
      <c r="AJ17" s="134"/>
      <c r="AK17" s="132" t="s">
        <v>572</v>
      </c>
      <c r="AL17" s="133"/>
      <c r="AM17" s="133"/>
      <c r="AN17" s="133"/>
      <c r="AO17" s="133"/>
      <c r="AP17" s="133"/>
      <c r="AQ17" s="134"/>
      <c r="AR17" s="182"/>
      <c r="AS17" s="182"/>
      <c r="AT17" s="182"/>
      <c r="AU17" s="182"/>
      <c r="AV17" s="182"/>
      <c r="AW17" s="182"/>
      <c r="AX17" s="183"/>
    </row>
    <row r="18" spans="1:50" ht="24.75" customHeight="1" x14ac:dyDescent="0.15">
      <c r="A18" s="92"/>
      <c r="B18" s="93"/>
      <c r="C18" s="93"/>
      <c r="D18" s="93"/>
      <c r="E18" s="93"/>
      <c r="F18" s="94"/>
      <c r="G18" s="485"/>
      <c r="H18" s="486"/>
      <c r="I18" s="473" t="s">
        <v>20</v>
      </c>
      <c r="J18" s="474"/>
      <c r="K18" s="474"/>
      <c r="L18" s="474"/>
      <c r="M18" s="474"/>
      <c r="N18" s="474"/>
      <c r="O18" s="475"/>
      <c r="P18" s="135">
        <f>SUM(P13:V17)</f>
        <v>58.923000000000002</v>
      </c>
      <c r="Q18" s="136"/>
      <c r="R18" s="136"/>
      <c r="S18" s="136"/>
      <c r="T18" s="136"/>
      <c r="U18" s="136"/>
      <c r="V18" s="137"/>
      <c r="W18" s="135">
        <f>SUM(W13:AC17)</f>
        <v>59.52</v>
      </c>
      <c r="X18" s="136"/>
      <c r="Y18" s="136"/>
      <c r="Z18" s="136"/>
      <c r="AA18" s="136"/>
      <c r="AB18" s="136"/>
      <c r="AC18" s="137"/>
      <c r="AD18" s="135">
        <f>SUM(AD13:AJ17)</f>
        <v>59.581000000000003</v>
      </c>
      <c r="AE18" s="136"/>
      <c r="AF18" s="136"/>
      <c r="AG18" s="136"/>
      <c r="AH18" s="136"/>
      <c r="AI18" s="136"/>
      <c r="AJ18" s="137"/>
      <c r="AK18" s="135">
        <f>SUM(AK13:AQ17)</f>
        <v>59.582000000000001</v>
      </c>
      <c r="AL18" s="136"/>
      <c r="AM18" s="136"/>
      <c r="AN18" s="136"/>
      <c r="AO18" s="136"/>
      <c r="AP18" s="136"/>
      <c r="AQ18" s="137"/>
      <c r="AR18" s="135">
        <f>SUM(AR13:AX17)</f>
        <v>59.582000000000001</v>
      </c>
      <c r="AS18" s="136"/>
      <c r="AT18" s="136"/>
      <c r="AU18" s="136"/>
      <c r="AV18" s="136"/>
      <c r="AW18" s="136"/>
      <c r="AX18" s="272"/>
    </row>
    <row r="19" spans="1:50" ht="24.75" customHeight="1" x14ac:dyDescent="0.15">
      <c r="A19" s="92"/>
      <c r="B19" s="93"/>
      <c r="C19" s="93"/>
      <c r="D19" s="93"/>
      <c r="E19" s="93"/>
      <c r="F19" s="94"/>
      <c r="G19" s="270" t="s">
        <v>9</v>
      </c>
      <c r="H19" s="271"/>
      <c r="I19" s="271"/>
      <c r="J19" s="271"/>
      <c r="K19" s="271"/>
      <c r="L19" s="271"/>
      <c r="M19" s="271"/>
      <c r="N19" s="271"/>
      <c r="O19" s="271"/>
      <c r="P19" s="132">
        <v>57.998699999999999</v>
      </c>
      <c r="Q19" s="133"/>
      <c r="R19" s="133"/>
      <c r="S19" s="133"/>
      <c r="T19" s="133"/>
      <c r="U19" s="133"/>
      <c r="V19" s="134"/>
      <c r="W19" s="132">
        <v>57.805</v>
      </c>
      <c r="X19" s="133"/>
      <c r="Y19" s="133"/>
      <c r="Z19" s="133"/>
      <c r="AA19" s="133"/>
      <c r="AB19" s="133"/>
      <c r="AC19" s="134"/>
      <c r="AD19" s="132">
        <v>56.951999999999998</v>
      </c>
      <c r="AE19" s="133"/>
      <c r="AF19" s="133"/>
      <c r="AG19" s="133"/>
      <c r="AH19" s="133"/>
      <c r="AI19" s="133"/>
      <c r="AJ19" s="134"/>
      <c r="AK19" s="241"/>
      <c r="AL19" s="241"/>
      <c r="AM19" s="241"/>
      <c r="AN19" s="241"/>
      <c r="AO19" s="241"/>
      <c r="AP19" s="241"/>
      <c r="AQ19" s="241"/>
      <c r="AR19" s="241"/>
      <c r="AS19" s="241"/>
      <c r="AT19" s="241"/>
      <c r="AU19" s="241"/>
      <c r="AV19" s="241"/>
      <c r="AW19" s="241"/>
      <c r="AX19" s="273"/>
    </row>
    <row r="20" spans="1:50" ht="24.75" customHeight="1" x14ac:dyDescent="0.15">
      <c r="A20" s="92"/>
      <c r="B20" s="93"/>
      <c r="C20" s="93"/>
      <c r="D20" s="93"/>
      <c r="E20" s="93"/>
      <c r="F20" s="94"/>
      <c r="G20" s="270" t="s">
        <v>10</v>
      </c>
      <c r="H20" s="271"/>
      <c r="I20" s="271"/>
      <c r="J20" s="271"/>
      <c r="K20" s="271"/>
      <c r="L20" s="271"/>
      <c r="M20" s="271"/>
      <c r="N20" s="271"/>
      <c r="O20" s="271"/>
      <c r="P20" s="274">
        <f>IF(P18=0, "-", SUM(P19)/P18)</f>
        <v>0.98431342599663962</v>
      </c>
      <c r="Q20" s="274"/>
      <c r="R20" s="274"/>
      <c r="S20" s="274"/>
      <c r="T20" s="274"/>
      <c r="U20" s="274"/>
      <c r="V20" s="274"/>
      <c r="W20" s="274">
        <f t="shared" ref="W20" si="0">IF(W18=0, "-", SUM(W19)/W18)</f>
        <v>0.97118615591397839</v>
      </c>
      <c r="X20" s="274"/>
      <c r="Y20" s="274"/>
      <c r="Z20" s="274"/>
      <c r="AA20" s="274"/>
      <c r="AB20" s="274"/>
      <c r="AC20" s="274"/>
      <c r="AD20" s="274">
        <f t="shared" ref="AD20" si="1">IF(AD18=0, "-", SUM(AD19)/AD18)</f>
        <v>0.95587519511253582</v>
      </c>
      <c r="AE20" s="274"/>
      <c r="AF20" s="274"/>
      <c r="AG20" s="274"/>
      <c r="AH20" s="274"/>
      <c r="AI20" s="274"/>
      <c r="AJ20" s="274"/>
      <c r="AK20" s="241"/>
      <c r="AL20" s="241"/>
      <c r="AM20" s="241"/>
      <c r="AN20" s="241"/>
      <c r="AO20" s="241"/>
      <c r="AP20" s="241"/>
      <c r="AQ20" s="242"/>
      <c r="AR20" s="242"/>
      <c r="AS20" s="242"/>
      <c r="AT20" s="242"/>
      <c r="AU20" s="241"/>
      <c r="AV20" s="241"/>
      <c r="AW20" s="241"/>
      <c r="AX20" s="273"/>
    </row>
    <row r="21" spans="1:50" ht="25.5" customHeight="1" x14ac:dyDescent="0.15">
      <c r="A21" s="95"/>
      <c r="B21" s="96"/>
      <c r="C21" s="96"/>
      <c r="D21" s="96"/>
      <c r="E21" s="96"/>
      <c r="F21" s="97"/>
      <c r="G21" s="600" t="s">
        <v>226</v>
      </c>
      <c r="H21" s="601"/>
      <c r="I21" s="601"/>
      <c r="J21" s="601"/>
      <c r="K21" s="601"/>
      <c r="L21" s="601"/>
      <c r="M21" s="601"/>
      <c r="N21" s="601"/>
      <c r="O21" s="601"/>
      <c r="P21" s="274">
        <f>IF(P19=0, "-", SUM(P19)/SUM(P13,P14))</f>
        <v>0.98431342599663962</v>
      </c>
      <c r="Q21" s="274"/>
      <c r="R21" s="274"/>
      <c r="S21" s="274"/>
      <c r="T21" s="274"/>
      <c r="U21" s="274"/>
      <c r="V21" s="274"/>
      <c r="W21" s="274">
        <f t="shared" ref="W21" si="2">IF(W19=0, "-", SUM(W19)/SUM(W13,W14))</f>
        <v>0.97118615591397839</v>
      </c>
      <c r="X21" s="274"/>
      <c r="Y21" s="274"/>
      <c r="Z21" s="274"/>
      <c r="AA21" s="274"/>
      <c r="AB21" s="274"/>
      <c r="AC21" s="274"/>
      <c r="AD21" s="274">
        <f t="shared" ref="AD21" si="3">IF(AD19=0, "-", SUM(AD19)/SUM(AD13,AD14))</f>
        <v>0.95587519511253582</v>
      </c>
      <c r="AE21" s="274"/>
      <c r="AF21" s="274"/>
      <c r="AG21" s="274"/>
      <c r="AH21" s="274"/>
      <c r="AI21" s="274"/>
      <c r="AJ21" s="274"/>
      <c r="AK21" s="241"/>
      <c r="AL21" s="241"/>
      <c r="AM21" s="241"/>
      <c r="AN21" s="241"/>
      <c r="AO21" s="241"/>
      <c r="AP21" s="241"/>
      <c r="AQ21" s="242"/>
      <c r="AR21" s="242"/>
      <c r="AS21" s="242"/>
      <c r="AT21" s="242"/>
      <c r="AU21" s="241"/>
      <c r="AV21" s="241"/>
      <c r="AW21" s="241"/>
      <c r="AX21" s="273"/>
    </row>
    <row r="22" spans="1:50" ht="18.75" customHeight="1" x14ac:dyDescent="0.15">
      <c r="A22" s="107" t="s">
        <v>558</v>
      </c>
      <c r="B22" s="108"/>
      <c r="C22" s="108"/>
      <c r="D22" s="108"/>
      <c r="E22" s="108"/>
      <c r="F22" s="109"/>
      <c r="G22" s="98" t="s">
        <v>212</v>
      </c>
      <c r="H22" s="99"/>
      <c r="I22" s="99"/>
      <c r="J22" s="99"/>
      <c r="K22" s="99"/>
      <c r="L22" s="99"/>
      <c r="M22" s="99"/>
      <c r="N22" s="99"/>
      <c r="O22" s="100"/>
      <c r="P22" s="116" t="s">
        <v>556</v>
      </c>
      <c r="Q22" s="99"/>
      <c r="R22" s="99"/>
      <c r="S22" s="99"/>
      <c r="T22" s="99"/>
      <c r="U22" s="99"/>
      <c r="V22" s="100"/>
      <c r="W22" s="116" t="s">
        <v>557</v>
      </c>
      <c r="X22" s="99"/>
      <c r="Y22" s="99"/>
      <c r="Z22" s="99"/>
      <c r="AA22" s="99"/>
      <c r="AB22" s="99"/>
      <c r="AC22" s="100"/>
      <c r="AD22" s="116" t="s">
        <v>211</v>
      </c>
      <c r="AE22" s="99"/>
      <c r="AF22" s="99"/>
      <c r="AG22" s="99"/>
      <c r="AH22" s="99"/>
      <c r="AI22" s="99"/>
      <c r="AJ22" s="99"/>
      <c r="AK22" s="99"/>
      <c r="AL22" s="99"/>
      <c r="AM22" s="99"/>
      <c r="AN22" s="99"/>
      <c r="AO22" s="99"/>
      <c r="AP22" s="99"/>
      <c r="AQ22" s="99"/>
      <c r="AR22" s="99"/>
      <c r="AS22" s="99"/>
      <c r="AT22" s="99"/>
      <c r="AU22" s="99"/>
      <c r="AV22" s="99"/>
      <c r="AW22" s="99"/>
      <c r="AX22" s="117"/>
    </row>
    <row r="23" spans="1:50" ht="25.5" customHeight="1" x14ac:dyDescent="0.15">
      <c r="A23" s="110"/>
      <c r="B23" s="111"/>
      <c r="C23" s="111"/>
      <c r="D23" s="111"/>
      <c r="E23" s="111"/>
      <c r="F23" s="112"/>
      <c r="G23" s="101" t="s">
        <v>573</v>
      </c>
      <c r="H23" s="102"/>
      <c r="I23" s="102"/>
      <c r="J23" s="102"/>
      <c r="K23" s="102"/>
      <c r="L23" s="102"/>
      <c r="M23" s="102"/>
      <c r="N23" s="102"/>
      <c r="O23" s="103"/>
      <c r="P23" s="129">
        <v>59.582000000000001</v>
      </c>
      <c r="Q23" s="130"/>
      <c r="R23" s="130"/>
      <c r="S23" s="130"/>
      <c r="T23" s="130"/>
      <c r="U23" s="130"/>
      <c r="V23" s="131"/>
      <c r="W23" s="129">
        <v>59.582000000000001</v>
      </c>
      <c r="X23" s="130"/>
      <c r="Y23" s="130"/>
      <c r="Z23" s="130"/>
      <c r="AA23" s="130"/>
      <c r="AB23" s="130"/>
      <c r="AC23" s="131"/>
      <c r="AD23" s="118"/>
      <c r="AE23" s="119"/>
      <c r="AF23" s="119"/>
      <c r="AG23" s="119"/>
      <c r="AH23" s="119"/>
      <c r="AI23" s="119"/>
      <c r="AJ23" s="119"/>
      <c r="AK23" s="119"/>
      <c r="AL23" s="119"/>
      <c r="AM23" s="119"/>
      <c r="AN23" s="119"/>
      <c r="AO23" s="119"/>
      <c r="AP23" s="119"/>
      <c r="AQ23" s="119"/>
      <c r="AR23" s="119"/>
      <c r="AS23" s="119"/>
      <c r="AT23" s="119"/>
      <c r="AU23" s="119"/>
      <c r="AV23" s="119"/>
      <c r="AW23" s="119"/>
      <c r="AX23" s="120"/>
    </row>
    <row r="24" spans="1:50" ht="25.5" customHeight="1" x14ac:dyDescent="0.15">
      <c r="A24" s="110"/>
      <c r="B24" s="111"/>
      <c r="C24" s="111"/>
      <c r="D24" s="111"/>
      <c r="E24" s="111"/>
      <c r="F24" s="112"/>
      <c r="G24" s="104"/>
      <c r="H24" s="105"/>
      <c r="I24" s="105"/>
      <c r="J24" s="105"/>
      <c r="K24" s="105"/>
      <c r="L24" s="105"/>
      <c r="M24" s="105"/>
      <c r="N24" s="105"/>
      <c r="O24" s="106"/>
      <c r="P24" s="132"/>
      <c r="Q24" s="133"/>
      <c r="R24" s="133"/>
      <c r="S24" s="133"/>
      <c r="T24" s="133"/>
      <c r="U24" s="133"/>
      <c r="V24" s="134"/>
      <c r="W24" s="132"/>
      <c r="X24" s="133"/>
      <c r="Y24" s="133"/>
      <c r="Z24" s="133"/>
      <c r="AA24" s="133"/>
      <c r="AB24" s="133"/>
      <c r="AC24" s="134"/>
      <c r="AD24" s="121"/>
      <c r="AE24" s="122"/>
      <c r="AF24" s="122"/>
      <c r="AG24" s="122"/>
      <c r="AH24" s="122"/>
      <c r="AI24" s="122"/>
      <c r="AJ24" s="122"/>
      <c r="AK24" s="122"/>
      <c r="AL24" s="122"/>
      <c r="AM24" s="122"/>
      <c r="AN24" s="122"/>
      <c r="AO24" s="122"/>
      <c r="AP24" s="122"/>
      <c r="AQ24" s="122"/>
      <c r="AR24" s="122"/>
      <c r="AS24" s="122"/>
      <c r="AT24" s="122"/>
      <c r="AU24" s="122"/>
      <c r="AV24" s="122"/>
      <c r="AW24" s="122"/>
      <c r="AX24" s="123"/>
    </row>
    <row r="25" spans="1:50" ht="25.15" customHeight="1" x14ac:dyDescent="0.15">
      <c r="A25" s="110"/>
      <c r="B25" s="111"/>
      <c r="C25" s="111"/>
      <c r="D25" s="111"/>
      <c r="E25" s="111"/>
      <c r="F25" s="112"/>
      <c r="G25" s="104"/>
      <c r="H25" s="105"/>
      <c r="I25" s="105"/>
      <c r="J25" s="105"/>
      <c r="K25" s="105"/>
      <c r="L25" s="105"/>
      <c r="M25" s="105"/>
      <c r="N25" s="105"/>
      <c r="O25" s="106"/>
      <c r="P25" s="132"/>
      <c r="Q25" s="133"/>
      <c r="R25" s="133"/>
      <c r="S25" s="133"/>
      <c r="T25" s="133"/>
      <c r="U25" s="133"/>
      <c r="V25" s="134"/>
      <c r="W25" s="132"/>
      <c r="X25" s="133"/>
      <c r="Y25" s="133"/>
      <c r="Z25" s="133"/>
      <c r="AA25" s="133"/>
      <c r="AB25" s="133"/>
      <c r="AC25" s="134"/>
      <c r="AD25" s="121"/>
      <c r="AE25" s="122"/>
      <c r="AF25" s="122"/>
      <c r="AG25" s="122"/>
      <c r="AH25" s="122"/>
      <c r="AI25" s="122"/>
      <c r="AJ25" s="122"/>
      <c r="AK25" s="122"/>
      <c r="AL25" s="122"/>
      <c r="AM25" s="122"/>
      <c r="AN25" s="122"/>
      <c r="AO25" s="122"/>
      <c r="AP25" s="122"/>
      <c r="AQ25" s="122"/>
      <c r="AR25" s="122"/>
      <c r="AS25" s="122"/>
      <c r="AT25" s="122"/>
      <c r="AU25" s="122"/>
      <c r="AV25" s="122"/>
      <c r="AW25" s="122"/>
      <c r="AX25" s="123"/>
    </row>
    <row r="26" spans="1:50" ht="25.15" customHeight="1" x14ac:dyDescent="0.15">
      <c r="A26" s="110"/>
      <c r="B26" s="111"/>
      <c r="C26" s="111"/>
      <c r="D26" s="111"/>
      <c r="E26" s="111"/>
      <c r="F26" s="112"/>
      <c r="G26" s="104"/>
      <c r="H26" s="105"/>
      <c r="I26" s="105"/>
      <c r="J26" s="105"/>
      <c r="K26" s="105"/>
      <c r="L26" s="105"/>
      <c r="M26" s="105"/>
      <c r="N26" s="105"/>
      <c r="O26" s="106"/>
      <c r="P26" s="132"/>
      <c r="Q26" s="133"/>
      <c r="R26" s="133"/>
      <c r="S26" s="133"/>
      <c r="T26" s="133"/>
      <c r="U26" s="133"/>
      <c r="V26" s="134"/>
      <c r="W26" s="132"/>
      <c r="X26" s="133"/>
      <c r="Y26" s="133"/>
      <c r="Z26" s="133"/>
      <c r="AA26" s="133"/>
      <c r="AB26" s="133"/>
      <c r="AC26" s="134"/>
      <c r="AD26" s="121"/>
      <c r="AE26" s="122"/>
      <c r="AF26" s="122"/>
      <c r="AG26" s="122"/>
      <c r="AH26" s="122"/>
      <c r="AI26" s="122"/>
      <c r="AJ26" s="122"/>
      <c r="AK26" s="122"/>
      <c r="AL26" s="122"/>
      <c r="AM26" s="122"/>
      <c r="AN26" s="122"/>
      <c r="AO26" s="122"/>
      <c r="AP26" s="122"/>
      <c r="AQ26" s="122"/>
      <c r="AR26" s="122"/>
      <c r="AS26" s="122"/>
      <c r="AT26" s="122"/>
      <c r="AU26" s="122"/>
      <c r="AV26" s="122"/>
      <c r="AW26" s="122"/>
      <c r="AX26" s="123"/>
    </row>
    <row r="27" spans="1:50" ht="25.5" customHeight="1" x14ac:dyDescent="0.15">
      <c r="A27" s="110"/>
      <c r="B27" s="111"/>
      <c r="C27" s="111"/>
      <c r="D27" s="111"/>
      <c r="E27" s="111"/>
      <c r="F27" s="112"/>
      <c r="G27" s="104"/>
      <c r="H27" s="105"/>
      <c r="I27" s="105"/>
      <c r="J27" s="105"/>
      <c r="K27" s="105"/>
      <c r="L27" s="105"/>
      <c r="M27" s="105"/>
      <c r="N27" s="105"/>
      <c r="O27" s="106"/>
      <c r="P27" s="132"/>
      <c r="Q27" s="133"/>
      <c r="R27" s="133"/>
      <c r="S27" s="133"/>
      <c r="T27" s="133"/>
      <c r="U27" s="133"/>
      <c r="V27" s="134"/>
      <c r="W27" s="132"/>
      <c r="X27" s="133"/>
      <c r="Y27" s="133"/>
      <c r="Z27" s="133"/>
      <c r="AA27" s="133"/>
      <c r="AB27" s="133"/>
      <c r="AC27" s="134"/>
      <c r="AD27" s="121"/>
      <c r="AE27" s="122"/>
      <c r="AF27" s="122"/>
      <c r="AG27" s="122"/>
      <c r="AH27" s="122"/>
      <c r="AI27" s="122"/>
      <c r="AJ27" s="122"/>
      <c r="AK27" s="122"/>
      <c r="AL27" s="122"/>
      <c r="AM27" s="122"/>
      <c r="AN27" s="122"/>
      <c r="AO27" s="122"/>
      <c r="AP27" s="122"/>
      <c r="AQ27" s="122"/>
      <c r="AR27" s="122"/>
      <c r="AS27" s="122"/>
      <c r="AT27" s="122"/>
      <c r="AU27" s="122"/>
      <c r="AV27" s="122"/>
      <c r="AW27" s="122"/>
      <c r="AX27" s="123"/>
    </row>
    <row r="28" spans="1:50" ht="17.45" customHeight="1" x14ac:dyDescent="0.15">
      <c r="A28" s="110"/>
      <c r="B28" s="111"/>
      <c r="C28" s="111"/>
      <c r="D28" s="111"/>
      <c r="E28" s="111"/>
      <c r="F28" s="112"/>
      <c r="G28" s="152" t="s">
        <v>214</v>
      </c>
      <c r="H28" s="153"/>
      <c r="I28" s="153"/>
      <c r="J28" s="153"/>
      <c r="K28" s="153"/>
      <c r="L28" s="153"/>
      <c r="M28" s="153"/>
      <c r="N28" s="153"/>
      <c r="O28" s="154"/>
      <c r="P28" s="135">
        <f>P29-SUM(P23:P27)</f>
        <v>0</v>
      </c>
      <c r="Q28" s="136"/>
      <c r="R28" s="136"/>
      <c r="S28" s="136"/>
      <c r="T28" s="136"/>
      <c r="U28" s="136"/>
      <c r="V28" s="137"/>
      <c r="W28" s="135">
        <f>W29-SUM(W23:W27)</f>
        <v>0</v>
      </c>
      <c r="X28" s="136"/>
      <c r="Y28" s="136"/>
      <c r="Z28" s="136"/>
      <c r="AA28" s="136"/>
      <c r="AB28" s="136"/>
      <c r="AC28" s="137"/>
      <c r="AD28" s="121"/>
      <c r="AE28" s="122"/>
      <c r="AF28" s="122"/>
      <c r="AG28" s="122"/>
      <c r="AH28" s="122"/>
      <c r="AI28" s="122"/>
      <c r="AJ28" s="122"/>
      <c r="AK28" s="122"/>
      <c r="AL28" s="122"/>
      <c r="AM28" s="122"/>
      <c r="AN28" s="122"/>
      <c r="AO28" s="122"/>
      <c r="AP28" s="122"/>
      <c r="AQ28" s="122"/>
      <c r="AR28" s="122"/>
      <c r="AS28" s="122"/>
      <c r="AT28" s="122"/>
      <c r="AU28" s="122"/>
      <c r="AV28" s="122"/>
      <c r="AW28" s="122"/>
      <c r="AX28" s="123"/>
    </row>
    <row r="29" spans="1:50" ht="25.5" customHeight="1" thickBot="1" x14ac:dyDescent="0.2">
      <c r="A29" s="113"/>
      <c r="B29" s="114"/>
      <c r="C29" s="114"/>
      <c r="D29" s="114"/>
      <c r="E29" s="114"/>
      <c r="F29" s="115"/>
      <c r="G29" s="155" t="s">
        <v>213</v>
      </c>
      <c r="H29" s="156"/>
      <c r="I29" s="156"/>
      <c r="J29" s="156"/>
      <c r="K29" s="156"/>
      <c r="L29" s="156"/>
      <c r="M29" s="156"/>
      <c r="N29" s="156"/>
      <c r="O29" s="157"/>
      <c r="P29" s="132">
        <f>AK13</f>
        <v>59.582000000000001</v>
      </c>
      <c r="Q29" s="133"/>
      <c r="R29" s="133"/>
      <c r="S29" s="133"/>
      <c r="T29" s="133"/>
      <c r="U29" s="133"/>
      <c r="V29" s="134"/>
      <c r="W29" s="146">
        <f>AR13</f>
        <v>59.582000000000001</v>
      </c>
      <c r="X29" s="147"/>
      <c r="Y29" s="147"/>
      <c r="Z29" s="147"/>
      <c r="AA29" s="147"/>
      <c r="AB29" s="147"/>
      <c r="AC29" s="148"/>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18.75" customHeight="1" x14ac:dyDescent="0.15">
      <c r="A30" s="244" t="s">
        <v>223</v>
      </c>
      <c r="B30" s="245"/>
      <c r="C30" s="245"/>
      <c r="D30" s="245"/>
      <c r="E30" s="245"/>
      <c r="F30" s="246"/>
      <c r="G30" s="372" t="s">
        <v>139</v>
      </c>
      <c r="H30" s="177"/>
      <c r="I30" s="177"/>
      <c r="J30" s="177"/>
      <c r="K30" s="177"/>
      <c r="L30" s="177"/>
      <c r="M30" s="177"/>
      <c r="N30" s="177"/>
      <c r="O30" s="296"/>
      <c r="P30" s="295" t="s">
        <v>57</v>
      </c>
      <c r="Q30" s="177"/>
      <c r="R30" s="177"/>
      <c r="S30" s="177"/>
      <c r="T30" s="177"/>
      <c r="U30" s="177"/>
      <c r="V30" s="177"/>
      <c r="W30" s="177"/>
      <c r="X30" s="296"/>
      <c r="Y30" s="235"/>
      <c r="Z30" s="236"/>
      <c r="AA30" s="237"/>
      <c r="AB30" s="169" t="s">
        <v>11</v>
      </c>
      <c r="AC30" s="170"/>
      <c r="AD30" s="171"/>
      <c r="AE30" s="169" t="s">
        <v>251</v>
      </c>
      <c r="AF30" s="170"/>
      <c r="AG30" s="170"/>
      <c r="AH30" s="171"/>
      <c r="AI30" s="175" t="s">
        <v>267</v>
      </c>
      <c r="AJ30" s="175"/>
      <c r="AK30" s="175"/>
      <c r="AL30" s="169"/>
      <c r="AM30" s="175" t="s">
        <v>364</v>
      </c>
      <c r="AN30" s="175"/>
      <c r="AO30" s="175"/>
      <c r="AP30" s="169"/>
      <c r="AQ30" s="369" t="s">
        <v>173</v>
      </c>
      <c r="AR30" s="370"/>
      <c r="AS30" s="370"/>
      <c r="AT30" s="371"/>
      <c r="AU30" s="177" t="s">
        <v>129</v>
      </c>
      <c r="AV30" s="177"/>
      <c r="AW30" s="177"/>
      <c r="AX30" s="178"/>
    </row>
    <row r="31" spans="1:50" ht="18.75" customHeight="1" x14ac:dyDescent="0.15">
      <c r="A31" s="247"/>
      <c r="B31" s="248"/>
      <c r="C31" s="248"/>
      <c r="D31" s="248"/>
      <c r="E31" s="248"/>
      <c r="F31" s="249"/>
      <c r="G31" s="373"/>
      <c r="H31" s="163"/>
      <c r="I31" s="163"/>
      <c r="J31" s="163"/>
      <c r="K31" s="163"/>
      <c r="L31" s="163"/>
      <c r="M31" s="163"/>
      <c r="N31" s="163"/>
      <c r="O31" s="298"/>
      <c r="P31" s="297"/>
      <c r="Q31" s="163"/>
      <c r="R31" s="163"/>
      <c r="S31" s="163"/>
      <c r="T31" s="163"/>
      <c r="U31" s="163"/>
      <c r="V31" s="163"/>
      <c r="W31" s="163"/>
      <c r="X31" s="298"/>
      <c r="Y31" s="291"/>
      <c r="Z31" s="239"/>
      <c r="AA31" s="240"/>
      <c r="AB31" s="172"/>
      <c r="AC31" s="173"/>
      <c r="AD31" s="174"/>
      <c r="AE31" s="172"/>
      <c r="AF31" s="173"/>
      <c r="AG31" s="173"/>
      <c r="AH31" s="174"/>
      <c r="AI31" s="176"/>
      <c r="AJ31" s="176"/>
      <c r="AK31" s="176"/>
      <c r="AL31" s="172"/>
      <c r="AM31" s="176"/>
      <c r="AN31" s="176"/>
      <c r="AO31" s="176"/>
      <c r="AP31" s="172"/>
      <c r="AQ31" s="191" t="s">
        <v>572</v>
      </c>
      <c r="AR31" s="192"/>
      <c r="AS31" s="193" t="s">
        <v>174</v>
      </c>
      <c r="AT31" s="194"/>
      <c r="AU31" s="165" t="s">
        <v>597</v>
      </c>
      <c r="AV31" s="165"/>
      <c r="AW31" s="163" t="s">
        <v>167</v>
      </c>
      <c r="AX31" s="164"/>
    </row>
    <row r="32" spans="1:50" ht="23.25" customHeight="1" x14ac:dyDescent="0.15">
      <c r="A32" s="250"/>
      <c r="B32" s="248"/>
      <c r="C32" s="248"/>
      <c r="D32" s="248"/>
      <c r="E32" s="248"/>
      <c r="F32" s="249"/>
      <c r="G32" s="487" t="s">
        <v>574</v>
      </c>
      <c r="H32" s="488"/>
      <c r="I32" s="488"/>
      <c r="J32" s="488"/>
      <c r="K32" s="488"/>
      <c r="L32" s="488"/>
      <c r="M32" s="488"/>
      <c r="N32" s="488"/>
      <c r="O32" s="489"/>
      <c r="P32" s="412" t="s">
        <v>629</v>
      </c>
      <c r="Q32" s="412"/>
      <c r="R32" s="412"/>
      <c r="S32" s="412"/>
      <c r="T32" s="412"/>
      <c r="U32" s="412"/>
      <c r="V32" s="412"/>
      <c r="W32" s="412"/>
      <c r="X32" s="413"/>
      <c r="Y32" s="292" t="s">
        <v>12</v>
      </c>
      <c r="Z32" s="293"/>
      <c r="AA32" s="294"/>
      <c r="AB32" s="299" t="s">
        <v>14</v>
      </c>
      <c r="AC32" s="299"/>
      <c r="AD32" s="299"/>
      <c r="AE32" s="160">
        <v>40</v>
      </c>
      <c r="AF32" s="161"/>
      <c r="AG32" s="161"/>
      <c r="AH32" s="161"/>
      <c r="AI32" s="160">
        <v>20</v>
      </c>
      <c r="AJ32" s="161"/>
      <c r="AK32" s="161"/>
      <c r="AL32" s="161"/>
      <c r="AM32" s="160">
        <v>86</v>
      </c>
      <c r="AN32" s="161"/>
      <c r="AO32" s="161"/>
      <c r="AP32" s="161"/>
      <c r="AQ32" s="179" t="s">
        <v>572</v>
      </c>
      <c r="AR32" s="180"/>
      <c r="AS32" s="180"/>
      <c r="AT32" s="181"/>
      <c r="AU32" s="161" t="s">
        <v>572</v>
      </c>
      <c r="AV32" s="161"/>
      <c r="AW32" s="161"/>
      <c r="AX32" s="162"/>
    </row>
    <row r="33" spans="1:50" ht="23.25" customHeight="1" x14ac:dyDescent="0.15">
      <c r="A33" s="251"/>
      <c r="B33" s="252"/>
      <c r="C33" s="252"/>
      <c r="D33" s="252"/>
      <c r="E33" s="252"/>
      <c r="F33" s="253"/>
      <c r="G33" s="490"/>
      <c r="H33" s="491"/>
      <c r="I33" s="491"/>
      <c r="J33" s="491"/>
      <c r="K33" s="491"/>
      <c r="L33" s="491"/>
      <c r="M33" s="491"/>
      <c r="N33" s="491"/>
      <c r="O33" s="492"/>
      <c r="P33" s="414"/>
      <c r="Q33" s="414"/>
      <c r="R33" s="414"/>
      <c r="S33" s="414"/>
      <c r="T33" s="414"/>
      <c r="U33" s="414"/>
      <c r="V33" s="414"/>
      <c r="W33" s="414"/>
      <c r="X33" s="415"/>
      <c r="Y33" s="188" t="s">
        <v>52</v>
      </c>
      <c r="Z33" s="189"/>
      <c r="AA33" s="190"/>
      <c r="AB33" s="257" t="s">
        <v>14</v>
      </c>
      <c r="AC33" s="257"/>
      <c r="AD33" s="257"/>
      <c r="AE33" s="160">
        <v>100</v>
      </c>
      <c r="AF33" s="161"/>
      <c r="AG33" s="161"/>
      <c r="AH33" s="161"/>
      <c r="AI33" s="160">
        <v>100</v>
      </c>
      <c r="AJ33" s="161"/>
      <c r="AK33" s="161"/>
      <c r="AL33" s="161"/>
      <c r="AM33" s="160">
        <v>75</v>
      </c>
      <c r="AN33" s="161"/>
      <c r="AO33" s="161"/>
      <c r="AP33" s="161"/>
      <c r="AQ33" s="179" t="s">
        <v>572</v>
      </c>
      <c r="AR33" s="180"/>
      <c r="AS33" s="180"/>
      <c r="AT33" s="181"/>
      <c r="AU33" s="161" t="s">
        <v>597</v>
      </c>
      <c r="AV33" s="161"/>
      <c r="AW33" s="161"/>
      <c r="AX33" s="162"/>
    </row>
    <row r="34" spans="1:50" ht="141" customHeight="1" x14ac:dyDescent="0.15">
      <c r="A34" s="250"/>
      <c r="B34" s="248"/>
      <c r="C34" s="248"/>
      <c r="D34" s="248"/>
      <c r="E34" s="248"/>
      <c r="F34" s="249"/>
      <c r="G34" s="493"/>
      <c r="H34" s="494"/>
      <c r="I34" s="494"/>
      <c r="J34" s="494"/>
      <c r="K34" s="494"/>
      <c r="L34" s="494"/>
      <c r="M34" s="494"/>
      <c r="N34" s="494"/>
      <c r="O34" s="495"/>
      <c r="P34" s="416"/>
      <c r="Q34" s="416"/>
      <c r="R34" s="416"/>
      <c r="S34" s="416"/>
      <c r="T34" s="416"/>
      <c r="U34" s="416"/>
      <c r="V34" s="416"/>
      <c r="W34" s="416"/>
      <c r="X34" s="417"/>
      <c r="Y34" s="188" t="s">
        <v>13</v>
      </c>
      <c r="Z34" s="189"/>
      <c r="AA34" s="190"/>
      <c r="AB34" s="198" t="s">
        <v>168</v>
      </c>
      <c r="AC34" s="198"/>
      <c r="AD34" s="198"/>
      <c r="AE34" s="160">
        <v>40</v>
      </c>
      <c r="AF34" s="161"/>
      <c r="AG34" s="161"/>
      <c r="AH34" s="161"/>
      <c r="AI34" s="160">
        <v>20</v>
      </c>
      <c r="AJ34" s="161"/>
      <c r="AK34" s="161"/>
      <c r="AL34" s="161"/>
      <c r="AM34" s="160">
        <v>115</v>
      </c>
      <c r="AN34" s="161"/>
      <c r="AO34" s="161"/>
      <c r="AP34" s="161"/>
      <c r="AQ34" s="179" t="s">
        <v>572</v>
      </c>
      <c r="AR34" s="180"/>
      <c r="AS34" s="180"/>
      <c r="AT34" s="181"/>
      <c r="AU34" s="161" t="s">
        <v>572</v>
      </c>
      <c r="AV34" s="161"/>
      <c r="AW34" s="161"/>
      <c r="AX34" s="162"/>
    </row>
    <row r="35" spans="1:50" ht="23.25" customHeight="1" x14ac:dyDescent="0.15">
      <c r="A35" s="585" t="s">
        <v>243</v>
      </c>
      <c r="B35" s="586"/>
      <c r="C35" s="586"/>
      <c r="D35" s="586"/>
      <c r="E35" s="586"/>
      <c r="F35" s="587"/>
      <c r="G35" s="487" t="s">
        <v>575</v>
      </c>
      <c r="H35" s="488"/>
      <c r="I35" s="488"/>
      <c r="J35" s="488"/>
      <c r="K35" s="488"/>
      <c r="L35" s="488"/>
      <c r="M35" s="488"/>
      <c r="N35" s="488"/>
      <c r="O35" s="488"/>
      <c r="P35" s="488"/>
      <c r="Q35" s="488"/>
      <c r="R35" s="488"/>
      <c r="S35" s="488"/>
      <c r="T35" s="488"/>
      <c r="U35" s="488"/>
      <c r="V35" s="488"/>
      <c r="W35" s="488"/>
      <c r="X35" s="488"/>
      <c r="Y35" s="488"/>
      <c r="Z35" s="488"/>
      <c r="AA35" s="488"/>
      <c r="AB35" s="488"/>
      <c r="AC35" s="488"/>
      <c r="AD35" s="488"/>
      <c r="AE35" s="488"/>
      <c r="AF35" s="488"/>
      <c r="AG35" s="488"/>
      <c r="AH35" s="488"/>
      <c r="AI35" s="488"/>
      <c r="AJ35" s="488"/>
      <c r="AK35" s="488"/>
      <c r="AL35" s="488"/>
      <c r="AM35" s="488"/>
      <c r="AN35" s="488"/>
      <c r="AO35" s="488"/>
      <c r="AP35" s="488"/>
      <c r="AQ35" s="488"/>
      <c r="AR35" s="488"/>
      <c r="AS35" s="488"/>
      <c r="AT35" s="488"/>
      <c r="AU35" s="488"/>
      <c r="AV35" s="488"/>
      <c r="AW35" s="488"/>
      <c r="AX35" s="591"/>
    </row>
    <row r="36" spans="1:50" ht="23.25" customHeight="1" thickBot="1" x14ac:dyDescent="0.2">
      <c r="A36" s="588"/>
      <c r="B36" s="589"/>
      <c r="C36" s="589"/>
      <c r="D36" s="589"/>
      <c r="E36" s="589"/>
      <c r="F36" s="590"/>
      <c r="G36" s="493"/>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1"/>
      <c r="AF36" s="491"/>
      <c r="AG36" s="491"/>
      <c r="AH36" s="491"/>
      <c r="AI36" s="491"/>
      <c r="AJ36" s="491"/>
      <c r="AK36" s="491"/>
      <c r="AL36" s="491"/>
      <c r="AM36" s="491"/>
      <c r="AN36" s="491"/>
      <c r="AO36" s="491"/>
      <c r="AP36" s="491"/>
      <c r="AQ36" s="494"/>
      <c r="AR36" s="494"/>
      <c r="AS36" s="494"/>
      <c r="AT36" s="494"/>
      <c r="AU36" s="494"/>
      <c r="AV36" s="494"/>
      <c r="AW36" s="494"/>
      <c r="AX36" s="592"/>
    </row>
    <row r="37" spans="1:50" ht="31.5" customHeight="1" x14ac:dyDescent="0.15">
      <c r="A37" s="547" t="s">
        <v>224</v>
      </c>
      <c r="B37" s="548"/>
      <c r="C37" s="548"/>
      <c r="D37" s="548"/>
      <c r="E37" s="548"/>
      <c r="F37" s="549"/>
      <c r="G37" s="556" t="s">
        <v>58</v>
      </c>
      <c r="H37" s="556"/>
      <c r="I37" s="556"/>
      <c r="J37" s="556"/>
      <c r="K37" s="556"/>
      <c r="L37" s="556"/>
      <c r="M37" s="556"/>
      <c r="N37" s="556"/>
      <c r="O37" s="556"/>
      <c r="P37" s="556"/>
      <c r="Q37" s="556"/>
      <c r="R37" s="556"/>
      <c r="S37" s="556"/>
      <c r="T37" s="556"/>
      <c r="U37" s="556"/>
      <c r="V37" s="556"/>
      <c r="W37" s="556"/>
      <c r="X37" s="557"/>
      <c r="Y37" s="235"/>
      <c r="Z37" s="236"/>
      <c r="AA37" s="237"/>
      <c r="AB37" s="563" t="s">
        <v>11</v>
      </c>
      <c r="AC37" s="563"/>
      <c r="AD37" s="563"/>
      <c r="AE37" s="538" t="s">
        <v>251</v>
      </c>
      <c r="AF37" s="539"/>
      <c r="AG37" s="539"/>
      <c r="AH37" s="540"/>
      <c r="AI37" s="538" t="s">
        <v>267</v>
      </c>
      <c r="AJ37" s="539"/>
      <c r="AK37" s="539"/>
      <c r="AL37" s="540"/>
      <c r="AM37" s="538" t="s">
        <v>364</v>
      </c>
      <c r="AN37" s="539"/>
      <c r="AO37" s="539"/>
      <c r="AP37" s="540"/>
      <c r="AQ37" s="602" t="s">
        <v>272</v>
      </c>
      <c r="AR37" s="603"/>
      <c r="AS37" s="603"/>
      <c r="AT37" s="604"/>
      <c r="AU37" s="602" t="s">
        <v>396</v>
      </c>
      <c r="AV37" s="603"/>
      <c r="AW37" s="603"/>
      <c r="AX37" s="605"/>
    </row>
    <row r="38" spans="1:50" ht="23.25" customHeight="1" x14ac:dyDescent="0.15">
      <c r="A38" s="550"/>
      <c r="B38" s="551"/>
      <c r="C38" s="551"/>
      <c r="D38" s="551"/>
      <c r="E38" s="551"/>
      <c r="F38" s="552"/>
      <c r="G38" s="412" t="s">
        <v>576</v>
      </c>
      <c r="H38" s="412"/>
      <c r="I38" s="412"/>
      <c r="J38" s="412"/>
      <c r="K38" s="412"/>
      <c r="L38" s="412"/>
      <c r="M38" s="412"/>
      <c r="N38" s="412"/>
      <c r="O38" s="412"/>
      <c r="P38" s="412"/>
      <c r="Q38" s="412"/>
      <c r="R38" s="412"/>
      <c r="S38" s="412"/>
      <c r="T38" s="412"/>
      <c r="U38" s="412"/>
      <c r="V38" s="412"/>
      <c r="W38" s="412"/>
      <c r="X38" s="413"/>
      <c r="Y38" s="534" t="s">
        <v>53</v>
      </c>
      <c r="Z38" s="455"/>
      <c r="AA38" s="456"/>
      <c r="AB38" s="299" t="s">
        <v>577</v>
      </c>
      <c r="AC38" s="299"/>
      <c r="AD38" s="299"/>
      <c r="AE38" s="243">
        <v>7</v>
      </c>
      <c r="AF38" s="243"/>
      <c r="AG38" s="243"/>
      <c r="AH38" s="243"/>
      <c r="AI38" s="243">
        <v>5</v>
      </c>
      <c r="AJ38" s="243"/>
      <c r="AK38" s="243"/>
      <c r="AL38" s="243"/>
      <c r="AM38" s="243">
        <v>5</v>
      </c>
      <c r="AN38" s="243"/>
      <c r="AO38" s="243"/>
      <c r="AP38" s="243"/>
      <c r="AQ38" s="243" t="s">
        <v>578</v>
      </c>
      <c r="AR38" s="243"/>
      <c r="AS38" s="243"/>
      <c r="AT38" s="243"/>
      <c r="AU38" s="160" t="s">
        <v>578</v>
      </c>
      <c r="AV38" s="161"/>
      <c r="AW38" s="161"/>
      <c r="AX38" s="162"/>
    </row>
    <row r="39" spans="1:50" ht="23.25" customHeight="1" x14ac:dyDescent="0.15">
      <c r="A39" s="553"/>
      <c r="B39" s="554"/>
      <c r="C39" s="554"/>
      <c r="D39" s="554"/>
      <c r="E39" s="554"/>
      <c r="F39" s="555"/>
      <c r="G39" s="416"/>
      <c r="H39" s="416"/>
      <c r="I39" s="416"/>
      <c r="J39" s="416"/>
      <c r="K39" s="416"/>
      <c r="L39" s="416"/>
      <c r="M39" s="416"/>
      <c r="N39" s="416"/>
      <c r="O39" s="416"/>
      <c r="P39" s="416"/>
      <c r="Q39" s="416"/>
      <c r="R39" s="416"/>
      <c r="S39" s="416"/>
      <c r="T39" s="416"/>
      <c r="U39" s="416"/>
      <c r="V39" s="416"/>
      <c r="W39" s="416"/>
      <c r="X39" s="417"/>
      <c r="Y39" s="574" t="s">
        <v>54</v>
      </c>
      <c r="Z39" s="558"/>
      <c r="AA39" s="559"/>
      <c r="AB39" s="299" t="s">
        <v>577</v>
      </c>
      <c r="AC39" s="299"/>
      <c r="AD39" s="299"/>
      <c r="AE39" s="243">
        <v>7</v>
      </c>
      <c r="AF39" s="243"/>
      <c r="AG39" s="243"/>
      <c r="AH39" s="243"/>
      <c r="AI39" s="243">
        <v>5</v>
      </c>
      <c r="AJ39" s="243"/>
      <c r="AK39" s="243"/>
      <c r="AL39" s="243"/>
      <c r="AM39" s="243">
        <v>5</v>
      </c>
      <c r="AN39" s="243"/>
      <c r="AO39" s="243"/>
      <c r="AP39" s="243"/>
      <c r="AQ39" s="243">
        <v>6</v>
      </c>
      <c r="AR39" s="243"/>
      <c r="AS39" s="243"/>
      <c r="AT39" s="243"/>
      <c r="AU39" s="606" t="s">
        <v>578</v>
      </c>
      <c r="AV39" s="607"/>
      <c r="AW39" s="607"/>
      <c r="AX39" s="608"/>
    </row>
    <row r="40" spans="1:50" ht="23.25" customHeight="1" x14ac:dyDescent="0.15">
      <c r="A40" s="567" t="s">
        <v>15</v>
      </c>
      <c r="B40" s="234"/>
      <c r="C40" s="234"/>
      <c r="D40" s="234"/>
      <c r="E40" s="234"/>
      <c r="F40" s="568"/>
      <c r="G40" s="189" t="s">
        <v>16</v>
      </c>
      <c r="H40" s="189"/>
      <c r="I40" s="189"/>
      <c r="J40" s="189"/>
      <c r="K40" s="189"/>
      <c r="L40" s="189"/>
      <c r="M40" s="189"/>
      <c r="N40" s="189"/>
      <c r="O40" s="189"/>
      <c r="P40" s="189"/>
      <c r="Q40" s="189"/>
      <c r="R40" s="189"/>
      <c r="S40" s="189"/>
      <c r="T40" s="189"/>
      <c r="U40" s="189"/>
      <c r="V40" s="189"/>
      <c r="W40" s="189"/>
      <c r="X40" s="190"/>
      <c r="Y40" s="380"/>
      <c r="Z40" s="381"/>
      <c r="AA40" s="382"/>
      <c r="AB40" s="188" t="s">
        <v>11</v>
      </c>
      <c r="AC40" s="189"/>
      <c r="AD40" s="190"/>
      <c r="AE40" s="159" t="s">
        <v>251</v>
      </c>
      <c r="AF40" s="159"/>
      <c r="AG40" s="159"/>
      <c r="AH40" s="159"/>
      <c r="AI40" s="159" t="s">
        <v>267</v>
      </c>
      <c r="AJ40" s="159"/>
      <c r="AK40" s="159"/>
      <c r="AL40" s="159"/>
      <c r="AM40" s="159" t="s">
        <v>364</v>
      </c>
      <c r="AN40" s="159"/>
      <c r="AO40" s="159"/>
      <c r="AP40" s="159"/>
      <c r="AQ40" s="527" t="s">
        <v>397</v>
      </c>
      <c r="AR40" s="528"/>
      <c r="AS40" s="528"/>
      <c r="AT40" s="528"/>
      <c r="AU40" s="528"/>
      <c r="AV40" s="528"/>
      <c r="AW40" s="528"/>
      <c r="AX40" s="529"/>
    </row>
    <row r="41" spans="1:50" ht="23.25" customHeight="1" x14ac:dyDescent="0.15">
      <c r="A41" s="569"/>
      <c r="B41" s="570"/>
      <c r="C41" s="570"/>
      <c r="D41" s="570"/>
      <c r="E41" s="570"/>
      <c r="F41" s="571"/>
      <c r="G41" s="383" t="s">
        <v>598</v>
      </c>
      <c r="H41" s="383"/>
      <c r="I41" s="383"/>
      <c r="J41" s="383"/>
      <c r="K41" s="383"/>
      <c r="L41" s="383"/>
      <c r="M41" s="383"/>
      <c r="N41" s="383"/>
      <c r="O41" s="383"/>
      <c r="P41" s="383"/>
      <c r="Q41" s="383"/>
      <c r="R41" s="383"/>
      <c r="S41" s="383"/>
      <c r="T41" s="383"/>
      <c r="U41" s="383"/>
      <c r="V41" s="383"/>
      <c r="W41" s="383"/>
      <c r="X41" s="383"/>
      <c r="Y41" s="385" t="s">
        <v>15</v>
      </c>
      <c r="Z41" s="386"/>
      <c r="AA41" s="387"/>
      <c r="AB41" s="535" t="s">
        <v>579</v>
      </c>
      <c r="AC41" s="536"/>
      <c r="AD41" s="537"/>
      <c r="AE41" s="243">
        <v>11599740</v>
      </c>
      <c r="AF41" s="243"/>
      <c r="AG41" s="243"/>
      <c r="AH41" s="243"/>
      <c r="AI41" s="243">
        <v>11561000</v>
      </c>
      <c r="AJ41" s="243"/>
      <c r="AK41" s="243"/>
      <c r="AL41" s="243"/>
      <c r="AM41" s="243">
        <v>9492083</v>
      </c>
      <c r="AN41" s="243"/>
      <c r="AO41" s="243"/>
      <c r="AP41" s="243"/>
      <c r="AQ41" s="160">
        <v>11916400</v>
      </c>
      <c r="AR41" s="161"/>
      <c r="AS41" s="161"/>
      <c r="AT41" s="161"/>
      <c r="AU41" s="161"/>
      <c r="AV41" s="161"/>
      <c r="AW41" s="161"/>
      <c r="AX41" s="162"/>
    </row>
    <row r="42" spans="1:50" ht="46.5" customHeight="1" thickBot="1" x14ac:dyDescent="0.2">
      <c r="A42" s="572"/>
      <c r="B42" s="186"/>
      <c r="C42" s="186"/>
      <c r="D42" s="186"/>
      <c r="E42" s="186"/>
      <c r="F42" s="573"/>
      <c r="G42" s="384"/>
      <c r="H42" s="384"/>
      <c r="I42" s="384"/>
      <c r="J42" s="384"/>
      <c r="K42" s="384"/>
      <c r="L42" s="384"/>
      <c r="M42" s="384"/>
      <c r="N42" s="384"/>
      <c r="O42" s="384"/>
      <c r="P42" s="384"/>
      <c r="Q42" s="384"/>
      <c r="R42" s="384"/>
      <c r="S42" s="384"/>
      <c r="T42" s="384"/>
      <c r="U42" s="384"/>
      <c r="V42" s="384"/>
      <c r="W42" s="384"/>
      <c r="X42" s="384"/>
      <c r="Y42" s="292" t="s">
        <v>47</v>
      </c>
      <c r="Z42" s="558"/>
      <c r="AA42" s="559"/>
      <c r="AB42" s="560" t="s">
        <v>580</v>
      </c>
      <c r="AC42" s="561"/>
      <c r="AD42" s="562"/>
      <c r="AE42" s="226" t="s">
        <v>581</v>
      </c>
      <c r="AF42" s="226"/>
      <c r="AG42" s="226"/>
      <c r="AH42" s="226"/>
      <c r="AI42" s="226" t="s">
        <v>582</v>
      </c>
      <c r="AJ42" s="226"/>
      <c r="AK42" s="226"/>
      <c r="AL42" s="226"/>
      <c r="AM42" s="226" t="s">
        <v>599</v>
      </c>
      <c r="AN42" s="226"/>
      <c r="AO42" s="226"/>
      <c r="AP42" s="226"/>
      <c r="AQ42" s="226" t="s">
        <v>600</v>
      </c>
      <c r="AR42" s="226"/>
      <c r="AS42" s="226"/>
      <c r="AT42" s="226"/>
      <c r="AU42" s="226"/>
      <c r="AV42" s="226"/>
      <c r="AW42" s="226"/>
      <c r="AX42" s="526"/>
    </row>
    <row r="43" spans="1:50" ht="27" customHeight="1" x14ac:dyDescent="0.15">
      <c r="A43" s="214" t="s">
        <v>45</v>
      </c>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H43" s="215"/>
      <c r="AI43" s="215"/>
      <c r="AJ43" s="215"/>
      <c r="AK43" s="215"/>
      <c r="AL43" s="215"/>
      <c r="AM43" s="215"/>
      <c r="AN43" s="215"/>
      <c r="AO43" s="215"/>
      <c r="AP43" s="215"/>
      <c r="AQ43" s="215"/>
      <c r="AR43" s="215"/>
      <c r="AS43" s="215"/>
      <c r="AT43" s="215"/>
      <c r="AU43" s="215"/>
      <c r="AV43" s="215"/>
      <c r="AW43" s="215"/>
      <c r="AX43" s="216"/>
    </row>
    <row r="44" spans="1:50" ht="27" customHeight="1" x14ac:dyDescent="0.15">
      <c r="A44" s="5"/>
      <c r="B44" s="6"/>
      <c r="C44" s="575" t="s">
        <v>30</v>
      </c>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576"/>
      <c r="AD44" s="344" t="s">
        <v>34</v>
      </c>
      <c r="AE44" s="344"/>
      <c r="AF44" s="344"/>
      <c r="AG44" s="343" t="s">
        <v>29</v>
      </c>
      <c r="AH44" s="344"/>
      <c r="AI44" s="344"/>
      <c r="AJ44" s="344"/>
      <c r="AK44" s="344"/>
      <c r="AL44" s="344"/>
      <c r="AM44" s="344"/>
      <c r="AN44" s="344"/>
      <c r="AO44" s="344"/>
      <c r="AP44" s="344"/>
      <c r="AQ44" s="344"/>
      <c r="AR44" s="344"/>
      <c r="AS44" s="344"/>
      <c r="AT44" s="344"/>
      <c r="AU44" s="344"/>
      <c r="AV44" s="344"/>
      <c r="AW44" s="344"/>
      <c r="AX44" s="345"/>
    </row>
    <row r="45" spans="1:50" ht="95.25" customHeight="1" x14ac:dyDescent="0.15">
      <c r="A45" s="264" t="s">
        <v>134</v>
      </c>
      <c r="B45" s="265"/>
      <c r="C45" s="468" t="s">
        <v>135</v>
      </c>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70"/>
      <c r="AD45" s="583" t="s">
        <v>563</v>
      </c>
      <c r="AE45" s="584"/>
      <c r="AF45" s="584"/>
      <c r="AG45" s="577" t="s">
        <v>621</v>
      </c>
      <c r="AH45" s="578"/>
      <c r="AI45" s="578"/>
      <c r="AJ45" s="578"/>
      <c r="AK45" s="578"/>
      <c r="AL45" s="578"/>
      <c r="AM45" s="578"/>
      <c r="AN45" s="578"/>
      <c r="AO45" s="578"/>
      <c r="AP45" s="578"/>
      <c r="AQ45" s="578"/>
      <c r="AR45" s="578"/>
      <c r="AS45" s="578"/>
      <c r="AT45" s="578"/>
      <c r="AU45" s="578"/>
      <c r="AV45" s="578"/>
      <c r="AW45" s="578"/>
      <c r="AX45" s="579"/>
    </row>
    <row r="46" spans="1:50" ht="99" customHeight="1" x14ac:dyDescent="0.15">
      <c r="A46" s="266"/>
      <c r="B46" s="267"/>
      <c r="C46" s="334" t="s">
        <v>35</v>
      </c>
      <c r="D46" s="335"/>
      <c r="E46" s="335"/>
      <c r="F46" s="335"/>
      <c r="G46" s="335"/>
      <c r="H46" s="335"/>
      <c r="I46" s="335"/>
      <c r="J46" s="335"/>
      <c r="K46" s="335"/>
      <c r="L46" s="335"/>
      <c r="M46" s="335"/>
      <c r="N46" s="335"/>
      <c r="O46" s="335"/>
      <c r="P46" s="335"/>
      <c r="Q46" s="335"/>
      <c r="R46" s="335"/>
      <c r="S46" s="335"/>
      <c r="T46" s="335"/>
      <c r="U46" s="335"/>
      <c r="V46" s="335"/>
      <c r="W46" s="335"/>
      <c r="X46" s="335"/>
      <c r="Y46" s="335"/>
      <c r="Z46" s="335"/>
      <c r="AA46" s="335"/>
      <c r="AB46" s="335"/>
      <c r="AC46" s="324"/>
      <c r="AD46" s="141" t="s">
        <v>563</v>
      </c>
      <c r="AE46" s="142"/>
      <c r="AF46" s="142"/>
      <c r="AG46" s="398" t="s">
        <v>622</v>
      </c>
      <c r="AH46" s="399"/>
      <c r="AI46" s="399"/>
      <c r="AJ46" s="399"/>
      <c r="AK46" s="399"/>
      <c r="AL46" s="399"/>
      <c r="AM46" s="399"/>
      <c r="AN46" s="399"/>
      <c r="AO46" s="399"/>
      <c r="AP46" s="399"/>
      <c r="AQ46" s="399"/>
      <c r="AR46" s="399"/>
      <c r="AS46" s="399"/>
      <c r="AT46" s="399"/>
      <c r="AU46" s="399"/>
      <c r="AV46" s="399"/>
      <c r="AW46" s="399"/>
      <c r="AX46" s="400"/>
    </row>
    <row r="47" spans="1:50" ht="133.5" customHeight="1" x14ac:dyDescent="0.15">
      <c r="A47" s="268"/>
      <c r="B47" s="269"/>
      <c r="C47" s="336" t="s">
        <v>136</v>
      </c>
      <c r="D47" s="337"/>
      <c r="E47" s="337"/>
      <c r="F47" s="337"/>
      <c r="G47" s="337"/>
      <c r="H47" s="337"/>
      <c r="I47" s="337"/>
      <c r="J47" s="337"/>
      <c r="K47" s="337"/>
      <c r="L47" s="337"/>
      <c r="M47" s="337"/>
      <c r="N47" s="337"/>
      <c r="O47" s="337"/>
      <c r="P47" s="337"/>
      <c r="Q47" s="337"/>
      <c r="R47" s="337"/>
      <c r="S47" s="337"/>
      <c r="T47" s="337"/>
      <c r="U47" s="337"/>
      <c r="V47" s="337"/>
      <c r="W47" s="337"/>
      <c r="X47" s="337"/>
      <c r="Y47" s="337"/>
      <c r="Z47" s="337"/>
      <c r="AA47" s="337"/>
      <c r="AB47" s="337"/>
      <c r="AC47" s="338"/>
      <c r="AD47" s="321" t="s">
        <v>563</v>
      </c>
      <c r="AE47" s="322"/>
      <c r="AF47" s="322"/>
      <c r="AG47" s="466" t="s">
        <v>623</v>
      </c>
      <c r="AH47" s="414"/>
      <c r="AI47" s="414"/>
      <c r="AJ47" s="414"/>
      <c r="AK47" s="414"/>
      <c r="AL47" s="414"/>
      <c r="AM47" s="414"/>
      <c r="AN47" s="414"/>
      <c r="AO47" s="414"/>
      <c r="AP47" s="414"/>
      <c r="AQ47" s="414"/>
      <c r="AR47" s="414"/>
      <c r="AS47" s="414"/>
      <c r="AT47" s="414"/>
      <c r="AU47" s="414"/>
      <c r="AV47" s="414"/>
      <c r="AW47" s="414"/>
      <c r="AX47" s="467"/>
    </row>
    <row r="48" spans="1:50" ht="36.75" customHeight="1" x14ac:dyDescent="0.15">
      <c r="A48" s="356" t="s">
        <v>37</v>
      </c>
      <c r="B48" s="507"/>
      <c r="C48" s="339" t="s">
        <v>39</v>
      </c>
      <c r="D48" s="340"/>
      <c r="E48" s="341"/>
      <c r="F48" s="341"/>
      <c r="G48" s="341"/>
      <c r="H48" s="341"/>
      <c r="I48" s="341"/>
      <c r="J48" s="341"/>
      <c r="K48" s="341"/>
      <c r="L48" s="341"/>
      <c r="M48" s="341"/>
      <c r="N48" s="341"/>
      <c r="O48" s="341"/>
      <c r="P48" s="341"/>
      <c r="Q48" s="341"/>
      <c r="R48" s="341"/>
      <c r="S48" s="341"/>
      <c r="T48" s="341"/>
      <c r="U48" s="341"/>
      <c r="V48" s="341"/>
      <c r="W48" s="341"/>
      <c r="X48" s="341"/>
      <c r="Y48" s="341"/>
      <c r="Z48" s="341"/>
      <c r="AA48" s="341"/>
      <c r="AB48" s="341"/>
      <c r="AC48" s="342"/>
      <c r="AD48" s="471" t="s">
        <v>563</v>
      </c>
      <c r="AE48" s="472"/>
      <c r="AF48" s="472"/>
      <c r="AG48" s="515" t="s">
        <v>626</v>
      </c>
      <c r="AH48" s="412"/>
      <c r="AI48" s="412"/>
      <c r="AJ48" s="412"/>
      <c r="AK48" s="412"/>
      <c r="AL48" s="412"/>
      <c r="AM48" s="412"/>
      <c r="AN48" s="412"/>
      <c r="AO48" s="412"/>
      <c r="AP48" s="412"/>
      <c r="AQ48" s="412"/>
      <c r="AR48" s="412"/>
      <c r="AS48" s="412"/>
      <c r="AT48" s="412"/>
      <c r="AU48" s="412"/>
      <c r="AV48" s="412"/>
      <c r="AW48" s="412"/>
      <c r="AX48" s="516"/>
    </row>
    <row r="49" spans="1:50" ht="39.950000000000003" customHeight="1" x14ac:dyDescent="0.15">
      <c r="A49" s="389"/>
      <c r="B49" s="508"/>
      <c r="C49" s="349"/>
      <c r="D49" s="350"/>
      <c r="E49" s="423" t="s">
        <v>244</v>
      </c>
      <c r="F49" s="424"/>
      <c r="G49" s="424"/>
      <c r="H49" s="424"/>
      <c r="I49" s="424"/>
      <c r="J49" s="424"/>
      <c r="K49" s="424"/>
      <c r="L49" s="424"/>
      <c r="M49" s="424"/>
      <c r="N49" s="424"/>
      <c r="O49" s="424"/>
      <c r="P49" s="424"/>
      <c r="Q49" s="424"/>
      <c r="R49" s="424"/>
      <c r="S49" s="424"/>
      <c r="T49" s="424"/>
      <c r="U49" s="424"/>
      <c r="V49" s="424"/>
      <c r="W49" s="424"/>
      <c r="X49" s="424"/>
      <c r="Y49" s="424"/>
      <c r="Z49" s="424"/>
      <c r="AA49" s="424"/>
      <c r="AB49" s="424"/>
      <c r="AC49" s="425"/>
      <c r="AD49" s="141" t="s">
        <v>583</v>
      </c>
      <c r="AE49" s="142"/>
      <c r="AF49" s="143"/>
      <c r="AG49" s="466"/>
      <c r="AH49" s="414"/>
      <c r="AI49" s="414"/>
      <c r="AJ49" s="414"/>
      <c r="AK49" s="414"/>
      <c r="AL49" s="414"/>
      <c r="AM49" s="414"/>
      <c r="AN49" s="414"/>
      <c r="AO49" s="414"/>
      <c r="AP49" s="414"/>
      <c r="AQ49" s="414"/>
      <c r="AR49" s="414"/>
      <c r="AS49" s="414"/>
      <c r="AT49" s="414"/>
      <c r="AU49" s="414"/>
      <c r="AV49" s="414"/>
      <c r="AW49" s="414"/>
      <c r="AX49" s="467"/>
    </row>
    <row r="50" spans="1:50" ht="39.950000000000003" customHeight="1" x14ac:dyDescent="0.15">
      <c r="A50" s="389"/>
      <c r="B50" s="508"/>
      <c r="C50" s="351"/>
      <c r="D50" s="352"/>
      <c r="E50" s="426" t="s">
        <v>204</v>
      </c>
      <c r="F50" s="427"/>
      <c r="G50" s="427"/>
      <c r="H50" s="427"/>
      <c r="I50" s="427"/>
      <c r="J50" s="427"/>
      <c r="K50" s="427"/>
      <c r="L50" s="427"/>
      <c r="M50" s="427"/>
      <c r="N50" s="427"/>
      <c r="O50" s="427"/>
      <c r="P50" s="427"/>
      <c r="Q50" s="427"/>
      <c r="R50" s="427"/>
      <c r="S50" s="427"/>
      <c r="T50" s="427"/>
      <c r="U50" s="427"/>
      <c r="V50" s="427"/>
      <c r="W50" s="427"/>
      <c r="X50" s="427"/>
      <c r="Y50" s="427"/>
      <c r="Z50" s="427"/>
      <c r="AA50" s="427"/>
      <c r="AB50" s="427"/>
      <c r="AC50" s="428"/>
      <c r="AD50" s="319" t="s">
        <v>584</v>
      </c>
      <c r="AE50" s="320"/>
      <c r="AF50" s="320"/>
      <c r="AG50" s="466"/>
      <c r="AH50" s="414"/>
      <c r="AI50" s="414"/>
      <c r="AJ50" s="414"/>
      <c r="AK50" s="414"/>
      <c r="AL50" s="414"/>
      <c r="AM50" s="414"/>
      <c r="AN50" s="414"/>
      <c r="AO50" s="414"/>
      <c r="AP50" s="414"/>
      <c r="AQ50" s="414"/>
      <c r="AR50" s="414"/>
      <c r="AS50" s="414"/>
      <c r="AT50" s="414"/>
      <c r="AU50" s="414"/>
      <c r="AV50" s="414"/>
      <c r="AW50" s="414"/>
      <c r="AX50" s="467"/>
    </row>
    <row r="51" spans="1:50" ht="26.25" customHeight="1" x14ac:dyDescent="0.15">
      <c r="A51" s="389"/>
      <c r="B51" s="390"/>
      <c r="C51" s="332" t="s">
        <v>40</v>
      </c>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401" t="s">
        <v>585</v>
      </c>
      <c r="AE51" s="402"/>
      <c r="AF51" s="402"/>
      <c r="AG51" s="261"/>
      <c r="AH51" s="262"/>
      <c r="AI51" s="262"/>
      <c r="AJ51" s="262"/>
      <c r="AK51" s="262"/>
      <c r="AL51" s="262"/>
      <c r="AM51" s="262"/>
      <c r="AN51" s="262"/>
      <c r="AO51" s="262"/>
      <c r="AP51" s="262"/>
      <c r="AQ51" s="262"/>
      <c r="AR51" s="262"/>
      <c r="AS51" s="262"/>
      <c r="AT51" s="262"/>
      <c r="AU51" s="262"/>
      <c r="AV51" s="262"/>
      <c r="AW51" s="262"/>
      <c r="AX51" s="263"/>
    </row>
    <row r="52" spans="1:50" ht="60.75" customHeight="1" x14ac:dyDescent="0.15">
      <c r="A52" s="389"/>
      <c r="B52" s="390"/>
      <c r="C52" s="323" t="s">
        <v>137</v>
      </c>
      <c r="D52" s="324"/>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141" t="s">
        <v>563</v>
      </c>
      <c r="AE52" s="142"/>
      <c r="AF52" s="142"/>
      <c r="AG52" s="398" t="s">
        <v>586</v>
      </c>
      <c r="AH52" s="399"/>
      <c r="AI52" s="399"/>
      <c r="AJ52" s="399"/>
      <c r="AK52" s="399"/>
      <c r="AL52" s="399"/>
      <c r="AM52" s="399"/>
      <c r="AN52" s="399"/>
      <c r="AO52" s="399"/>
      <c r="AP52" s="399"/>
      <c r="AQ52" s="399"/>
      <c r="AR52" s="399"/>
      <c r="AS52" s="399"/>
      <c r="AT52" s="399"/>
      <c r="AU52" s="399"/>
      <c r="AV52" s="399"/>
      <c r="AW52" s="399"/>
      <c r="AX52" s="400"/>
    </row>
    <row r="53" spans="1:50" ht="26.25" customHeight="1" x14ac:dyDescent="0.15">
      <c r="A53" s="389"/>
      <c r="B53" s="390"/>
      <c r="C53" s="323" t="s">
        <v>36</v>
      </c>
      <c r="D53" s="324"/>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141" t="s">
        <v>585</v>
      </c>
      <c r="AE53" s="142"/>
      <c r="AF53" s="142"/>
      <c r="AG53" s="398"/>
      <c r="AH53" s="399"/>
      <c r="AI53" s="399"/>
      <c r="AJ53" s="399"/>
      <c r="AK53" s="399"/>
      <c r="AL53" s="399"/>
      <c r="AM53" s="399"/>
      <c r="AN53" s="399"/>
      <c r="AO53" s="399"/>
      <c r="AP53" s="399"/>
      <c r="AQ53" s="399"/>
      <c r="AR53" s="399"/>
      <c r="AS53" s="399"/>
      <c r="AT53" s="399"/>
      <c r="AU53" s="399"/>
      <c r="AV53" s="399"/>
      <c r="AW53" s="399"/>
      <c r="AX53" s="400"/>
    </row>
    <row r="54" spans="1:50" ht="53.25" customHeight="1" x14ac:dyDescent="0.15">
      <c r="A54" s="389"/>
      <c r="B54" s="390"/>
      <c r="C54" s="323" t="s">
        <v>41</v>
      </c>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5"/>
      <c r="AD54" s="141" t="s">
        <v>563</v>
      </c>
      <c r="AE54" s="142"/>
      <c r="AF54" s="142"/>
      <c r="AG54" s="398" t="s">
        <v>586</v>
      </c>
      <c r="AH54" s="399"/>
      <c r="AI54" s="399"/>
      <c r="AJ54" s="399"/>
      <c r="AK54" s="399"/>
      <c r="AL54" s="399"/>
      <c r="AM54" s="399"/>
      <c r="AN54" s="399"/>
      <c r="AO54" s="399"/>
      <c r="AP54" s="399"/>
      <c r="AQ54" s="399"/>
      <c r="AR54" s="399"/>
      <c r="AS54" s="399"/>
      <c r="AT54" s="399"/>
      <c r="AU54" s="399"/>
      <c r="AV54" s="399"/>
      <c r="AW54" s="399"/>
      <c r="AX54" s="400"/>
    </row>
    <row r="55" spans="1:50" ht="26.25" customHeight="1" x14ac:dyDescent="0.15">
      <c r="A55" s="389"/>
      <c r="B55" s="390"/>
      <c r="C55" s="323" t="s">
        <v>221</v>
      </c>
      <c r="D55" s="324"/>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5"/>
      <c r="AD55" s="321" t="s">
        <v>585</v>
      </c>
      <c r="AE55" s="322"/>
      <c r="AF55" s="322"/>
      <c r="AG55" s="329"/>
      <c r="AH55" s="330"/>
      <c r="AI55" s="330"/>
      <c r="AJ55" s="330"/>
      <c r="AK55" s="330"/>
      <c r="AL55" s="330"/>
      <c r="AM55" s="330"/>
      <c r="AN55" s="330"/>
      <c r="AO55" s="330"/>
      <c r="AP55" s="330"/>
      <c r="AQ55" s="330"/>
      <c r="AR55" s="330"/>
      <c r="AS55" s="330"/>
      <c r="AT55" s="330"/>
      <c r="AU55" s="330"/>
      <c r="AV55" s="330"/>
      <c r="AW55" s="330"/>
      <c r="AX55" s="331"/>
    </row>
    <row r="56" spans="1:50" ht="26.25" customHeight="1" x14ac:dyDescent="0.15">
      <c r="A56" s="389"/>
      <c r="B56" s="390"/>
      <c r="C56" s="138" t="s">
        <v>222</v>
      </c>
      <c r="D56" s="139"/>
      <c r="E56" s="139"/>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40"/>
      <c r="AD56" s="141" t="s">
        <v>585</v>
      </c>
      <c r="AE56" s="142"/>
      <c r="AF56" s="143"/>
      <c r="AG56" s="398"/>
      <c r="AH56" s="399"/>
      <c r="AI56" s="399"/>
      <c r="AJ56" s="399"/>
      <c r="AK56" s="399"/>
      <c r="AL56" s="399"/>
      <c r="AM56" s="399"/>
      <c r="AN56" s="399"/>
      <c r="AO56" s="399"/>
      <c r="AP56" s="399"/>
      <c r="AQ56" s="399"/>
      <c r="AR56" s="399"/>
      <c r="AS56" s="399"/>
      <c r="AT56" s="399"/>
      <c r="AU56" s="399"/>
      <c r="AV56" s="399"/>
      <c r="AW56" s="399"/>
      <c r="AX56" s="400"/>
    </row>
    <row r="57" spans="1:50" ht="88.5" customHeight="1" x14ac:dyDescent="0.15">
      <c r="A57" s="391"/>
      <c r="B57" s="392"/>
      <c r="C57" s="509" t="s">
        <v>206</v>
      </c>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1"/>
      <c r="AD57" s="326" t="s">
        <v>563</v>
      </c>
      <c r="AE57" s="327"/>
      <c r="AF57" s="328"/>
      <c r="AG57" s="429" t="s">
        <v>624</v>
      </c>
      <c r="AH57" s="430"/>
      <c r="AI57" s="430"/>
      <c r="AJ57" s="430"/>
      <c r="AK57" s="430"/>
      <c r="AL57" s="430"/>
      <c r="AM57" s="430"/>
      <c r="AN57" s="430"/>
      <c r="AO57" s="430"/>
      <c r="AP57" s="430"/>
      <c r="AQ57" s="430"/>
      <c r="AR57" s="430"/>
      <c r="AS57" s="430"/>
      <c r="AT57" s="430"/>
      <c r="AU57" s="430"/>
      <c r="AV57" s="430"/>
      <c r="AW57" s="430"/>
      <c r="AX57" s="431"/>
    </row>
    <row r="58" spans="1:50" ht="102.75" customHeight="1" x14ac:dyDescent="0.15">
      <c r="A58" s="356" t="s">
        <v>38</v>
      </c>
      <c r="B58" s="388"/>
      <c r="C58" s="393" t="s">
        <v>207</v>
      </c>
      <c r="D58" s="394"/>
      <c r="E58" s="394"/>
      <c r="F58" s="394"/>
      <c r="G58" s="394"/>
      <c r="H58" s="394"/>
      <c r="I58" s="394"/>
      <c r="J58" s="394"/>
      <c r="K58" s="394"/>
      <c r="L58" s="394"/>
      <c r="M58" s="394"/>
      <c r="N58" s="394"/>
      <c r="O58" s="394"/>
      <c r="P58" s="394"/>
      <c r="Q58" s="394"/>
      <c r="R58" s="394"/>
      <c r="S58" s="394"/>
      <c r="T58" s="394"/>
      <c r="U58" s="394"/>
      <c r="V58" s="394"/>
      <c r="W58" s="394"/>
      <c r="X58" s="394"/>
      <c r="Y58" s="394"/>
      <c r="Z58" s="394"/>
      <c r="AA58" s="394"/>
      <c r="AB58" s="394"/>
      <c r="AC58" s="395"/>
      <c r="AD58" s="401" t="s">
        <v>563</v>
      </c>
      <c r="AE58" s="402"/>
      <c r="AF58" s="517"/>
      <c r="AG58" s="261" t="s">
        <v>625</v>
      </c>
      <c r="AH58" s="262"/>
      <c r="AI58" s="262"/>
      <c r="AJ58" s="262"/>
      <c r="AK58" s="262"/>
      <c r="AL58" s="262"/>
      <c r="AM58" s="262"/>
      <c r="AN58" s="262"/>
      <c r="AO58" s="262"/>
      <c r="AP58" s="262"/>
      <c r="AQ58" s="262"/>
      <c r="AR58" s="262"/>
      <c r="AS58" s="262"/>
      <c r="AT58" s="262"/>
      <c r="AU58" s="262"/>
      <c r="AV58" s="262"/>
      <c r="AW58" s="262"/>
      <c r="AX58" s="263"/>
    </row>
    <row r="59" spans="1:50" ht="100.15" customHeight="1" x14ac:dyDescent="0.15">
      <c r="A59" s="389"/>
      <c r="B59" s="390"/>
      <c r="C59" s="521" t="s">
        <v>43</v>
      </c>
      <c r="D59" s="522"/>
      <c r="E59" s="522"/>
      <c r="F59" s="522"/>
      <c r="G59" s="522"/>
      <c r="H59" s="522"/>
      <c r="I59" s="522"/>
      <c r="J59" s="522"/>
      <c r="K59" s="522"/>
      <c r="L59" s="522"/>
      <c r="M59" s="522"/>
      <c r="N59" s="522"/>
      <c r="O59" s="522"/>
      <c r="P59" s="522"/>
      <c r="Q59" s="522"/>
      <c r="R59" s="522"/>
      <c r="S59" s="522"/>
      <c r="T59" s="522"/>
      <c r="U59" s="522"/>
      <c r="V59" s="522"/>
      <c r="W59" s="522"/>
      <c r="X59" s="522"/>
      <c r="Y59" s="522"/>
      <c r="Z59" s="522"/>
      <c r="AA59" s="522"/>
      <c r="AB59" s="522"/>
      <c r="AC59" s="523"/>
      <c r="AD59" s="497" t="s">
        <v>563</v>
      </c>
      <c r="AE59" s="498"/>
      <c r="AF59" s="498"/>
      <c r="AG59" s="398" t="s">
        <v>587</v>
      </c>
      <c r="AH59" s="399"/>
      <c r="AI59" s="399"/>
      <c r="AJ59" s="399"/>
      <c r="AK59" s="399"/>
      <c r="AL59" s="399"/>
      <c r="AM59" s="399"/>
      <c r="AN59" s="399"/>
      <c r="AO59" s="399"/>
      <c r="AP59" s="399"/>
      <c r="AQ59" s="399"/>
      <c r="AR59" s="399"/>
      <c r="AS59" s="399"/>
      <c r="AT59" s="399"/>
      <c r="AU59" s="399"/>
      <c r="AV59" s="399"/>
      <c r="AW59" s="399"/>
      <c r="AX59" s="400"/>
    </row>
    <row r="60" spans="1:50" ht="87" customHeight="1" x14ac:dyDescent="0.15">
      <c r="A60" s="389"/>
      <c r="B60" s="390"/>
      <c r="C60" s="323" t="s">
        <v>175</v>
      </c>
      <c r="D60" s="324"/>
      <c r="E60" s="324"/>
      <c r="F60" s="324"/>
      <c r="G60" s="324"/>
      <c r="H60" s="324"/>
      <c r="I60" s="324"/>
      <c r="J60" s="324"/>
      <c r="K60" s="324"/>
      <c r="L60" s="324"/>
      <c r="M60" s="324"/>
      <c r="N60" s="324"/>
      <c r="O60" s="324"/>
      <c r="P60" s="324"/>
      <c r="Q60" s="324"/>
      <c r="R60" s="324"/>
      <c r="S60" s="324"/>
      <c r="T60" s="324"/>
      <c r="U60" s="324"/>
      <c r="V60" s="324"/>
      <c r="W60" s="324"/>
      <c r="X60" s="324"/>
      <c r="Y60" s="324"/>
      <c r="Z60" s="324"/>
      <c r="AA60" s="324"/>
      <c r="AB60" s="324"/>
      <c r="AC60" s="324"/>
      <c r="AD60" s="141" t="s">
        <v>563</v>
      </c>
      <c r="AE60" s="142"/>
      <c r="AF60" s="142"/>
      <c r="AG60" s="398" t="s">
        <v>588</v>
      </c>
      <c r="AH60" s="399"/>
      <c r="AI60" s="399"/>
      <c r="AJ60" s="399"/>
      <c r="AK60" s="399"/>
      <c r="AL60" s="399"/>
      <c r="AM60" s="399"/>
      <c r="AN60" s="399"/>
      <c r="AO60" s="399"/>
      <c r="AP60" s="399"/>
      <c r="AQ60" s="399"/>
      <c r="AR60" s="399"/>
      <c r="AS60" s="399"/>
      <c r="AT60" s="399"/>
      <c r="AU60" s="399"/>
      <c r="AV60" s="399"/>
      <c r="AW60" s="399"/>
      <c r="AX60" s="400"/>
    </row>
    <row r="61" spans="1:50" ht="87.75" customHeight="1" x14ac:dyDescent="0.15">
      <c r="A61" s="391"/>
      <c r="B61" s="392"/>
      <c r="C61" s="323" t="s">
        <v>42</v>
      </c>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141" t="s">
        <v>563</v>
      </c>
      <c r="AE61" s="142"/>
      <c r="AF61" s="142"/>
      <c r="AG61" s="519" t="s">
        <v>589</v>
      </c>
      <c r="AH61" s="416"/>
      <c r="AI61" s="416"/>
      <c r="AJ61" s="416"/>
      <c r="AK61" s="416"/>
      <c r="AL61" s="416"/>
      <c r="AM61" s="416"/>
      <c r="AN61" s="416"/>
      <c r="AO61" s="416"/>
      <c r="AP61" s="416"/>
      <c r="AQ61" s="416"/>
      <c r="AR61" s="416"/>
      <c r="AS61" s="416"/>
      <c r="AT61" s="416"/>
      <c r="AU61" s="416"/>
      <c r="AV61" s="416"/>
      <c r="AW61" s="416"/>
      <c r="AX61" s="520"/>
    </row>
    <row r="62" spans="1:50" ht="41.25" customHeight="1" x14ac:dyDescent="0.15">
      <c r="A62" s="374" t="s">
        <v>56</v>
      </c>
      <c r="B62" s="375"/>
      <c r="C62" s="524" t="s">
        <v>138</v>
      </c>
      <c r="D62" s="525"/>
      <c r="E62" s="525"/>
      <c r="F62" s="525"/>
      <c r="G62" s="525"/>
      <c r="H62" s="525"/>
      <c r="I62" s="525"/>
      <c r="J62" s="525"/>
      <c r="K62" s="525"/>
      <c r="L62" s="525"/>
      <c r="M62" s="525"/>
      <c r="N62" s="525"/>
      <c r="O62" s="525"/>
      <c r="P62" s="525"/>
      <c r="Q62" s="525"/>
      <c r="R62" s="525"/>
      <c r="S62" s="525"/>
      <c r="T62" s="525"/>
      <c r="U62" s="525"/>
      <c r="V62" s="525"/>
      <c r="W62" s="525"/>
      <c r="X62" s="525"/>
      <c r="Y62" s="525"/>
      <c r="Z62" s="525"/>
      <c r="AA62" s="525"/>
      <c r="AB62" s="525"/>
      <c r="AC62" s="341"/>
      <c r="AD62" s="401"/>
      <c r="AE62" s="402"/>
      <c r="AF62" s="402"/>
      <c r="AG62" s="515"/>
      <c r="AH62" s="412"/>
      <c r="AI62" s="412"/>
      <c r="AJ62" s="412"/>
      <c r="AK62" s="412"/>
      <c r="AL62" s="412"/>
      <c r="AM62" s="412"/>
      <c r="AN62" s="412"/>
      <c r="AO62" s="412"/>
      <c r="AP62" s="412"/>
      <c r="AQ62" s="412"/>
      <c r="AR62" s="412"/>
      <c r="AS62" s="412"/>
      <c r="AT62" s="412"/>
      <c r="AU62" s="412"/>
      <c r="AV62" s="412"/>
      <c r="AW62" s="412"/>
      <c r="AX62" s="516"/>
    </row>
    <row r="63" spans="1:50" ht="19.7" customHeight="1" x14ac:dyDescent="0.15">
      <c r="A63" s="376"/>
      <c r="B63" s="377"/>
      <c r="C63" s="612" t="s">
        <v>216</v>
      </c>
      <c r="D63" s="610"/>
      <c r="E63" s="610"/>
      <c r="F63" s="613"/>
      <c r="G63" s="609" t="s">
        <v>217</v>
      </c>
      <c r="H63" s="610"/>
      <c r="I63" s="610"/>
      <c r="J63" s="610"/>
      <c r="K63" s="610"/>
      <c r="L63" s="610"/>
      <c r="M63" s="610"/>
      <c r="N63" s="609" t="s">
        <v>219</v>
      </c>
      <c r="O63" s="610"/>
      <c r="P63" s="610"/>
      <c r="Q63" s="610"/>
      <c r="R63" s="610"/>
      <c r="S63" s="610"/>
      <c r="T63" s="610"/>
      <c r="U63" s="610"/>
      <c r="V63" s="610"/>
      <c r="W63" s="610"/>
      <c r="X63" s="610"/>
      <c r="Y63" s="610"/>
      <c r="Z63" s="610"/>
      <c r="AA63" s="610"/>
      <c r="AB63" s="610"/>
      <c r="AC63" s="610"/>
      <c r="AD63" s="610"/>
      <c r="AE63" s="610"/>
      <c r="AF63" s="611"/>
      <c r="AG63" s="466"/>
      <c r="AH63" s="414"/>
      <c r="AI63" s="414"/>
      <c r="AJ63" s="414"/>
      <c r="AK63" s="414"/>
      <c r="AL63" s="414"/>
      <c r="AM63" s="414"/>
      <c r="AN63" s="414"/>
      <c r="AO63" s="414"/>
      <c r="AP63" s="414"/>
      <c r="AQ63" s="414"/>
      <c r="AR63" s="414"/>
      <c r="AS63" s="414"/>
      <c r="AT63" s="414"/>
      <c r="AU63" s="414"/>
      <c r="AV63" s="414"/>
      <c r="AW63" s="414"/>
      <c r="AX63" s="467"/>
    </row>
    <row r="64" spans="1:50" ht="24.75" customHeight="1" x14ac:dyDescent="0.15">
      <c r="A64" s="376"/>
      <c r="B64" s="377"/>
      <c r="C64" s="597"/>
      <c r="D64" s="598"/>
      <c r="E64" s="598"/>
      <c r="F64" s="599"/>
      <c r="G64" s="614"/>
      <c r="H64" s="615"/>
      <c r="I64" s="39" t="str">
        <f>IF(OR(G64="　", G64=""), "", "-")</f>
        <v/>
      </c>
      <c r="J64" s="596"/>
      <c r="K64" s="596"/>
      <c r="L64" s="39" t="str">
        <f>IF(M64="","","-")</f>
        <v/>
      </c>
      <c r="M64" s="40"/>
      <c r="N64" s="593"/>
      <c r="O64" s="594"/>
      <c r="P64" s="594"/>
      <c r="Q64" s="594"/>
      <c r="R64" s="594"/>
      <c r="S64" s="594"/>
      <c r="T64" s="594"/>
      <c r="U64" s="594"/>
      <c r="V64" s="594"/>
      <c r="W64" s="594"/>
      <c r="X64" s="594"/>
      <c r="Y64" s="594"/>
      <c r="Z64" s="594"/>
      <c r="AA64" s="594"/>
      <c r="AB64" s="594"/>
      <c r="AC64" s="594"/>
      <c r="AD64" s="594"/>
      <c r="AE64" s="594"/>
      <c r="AF64" s="595"/>
      <c r="AG64" s="466"/>
      <c r="AH64" s="414"/>
      <c r="AI64" s="414"/>
      <c r="AJ64" s="414"/>
      <c r="AK64" s="414"/>
      <c r="AL64" s="414"/>
      <c r="AM64" s="414"/>
      <c r="AN64" s="414"/>
      <c r="AO64" s="414"/>
      <c r="AP64" s="414"/>
      <c r="AQ64" s="414"/>
      <c r="AR64" s="414"/>
      <c r="AS64" s="414"/>
      <c r="AT64" s="414"/>
      <c r="AU64" s="414"/>
      <c r="AV64" s="414"/>
      <c r="AW64" s="414"/>
      <c r="AX64" s="467"/>
    </row>
    <row r="65" spans="1:52" ht="24.75" customHeight="1" x14ac:dyDescent="0.15">
      <c r="A65" s="376"/>
      <c r="B65" s="377"/>
      <c r="C65" s="597"/>
      <c r="D65" s="598"/>
      <c r="E65" s="598"/>
      <c r="F65" s="599"/>
      <c r="G65" s="614"/>
      <c r="H65" s="615"/>
      <c r="I65" s="39" t="str">
        <f t="shared" ref="I65:I68" si="4">IF(OR(G65="　", G65=""), "", "-")</f>
        <v/>
      </c>
      <c r="J65" s="596"/>
      <c r="K65" s="596"/>
      <c r="L65" s="39" t="str">
        <f t="shared" ref="L65:L68" si="5">IF(M65="","","-")</f>
        <v/>
      </c>
      <c r="M65" s="40"/>
      <c r="N65" s="593"/>
      <c r="O65" s="594"/>
      <c r="P65" s="594"/>
      <c r="Q65" s="594"/>
      <c r="R65" s="594"/>
      <c r="S65" s="594"/>
      <c r="T65" s="594"/>
      <c r="U65" s="594"/>
      <c r="V65" s="594"/>
      <c r="W65" s="594"/>
      <c r="X65" s="594"/>
      <c r="Y65" s="594"/>
      <c r="Z65" s="594"/>
      <c r="AA65" s="594"/>
      <c r="AB65" s="594"/>
      <c r="AC65" s="594"/>
      <c r="AD65" s="594"/>
      <c r="AE65" s="594"/>
      <c r="AF65" s="595"/>
      <c r="AG65" s="466"/>
      <c r="AH65" s="414"/>
      <c r="AI65" s="414"/>
      <c r="AJ65" s="414"/>
      <c r="AK65" s="414"/>
      <c r="AL65" s="414"/>
      <c r="AM65" s="414"/>
      <c r="AN65" s="414"/>
      <c r="AO65" s="414"/>
      <c r="AP65" s="414"/>
      <c r="AQ65" s="414"/>
      <c r="AR65" s="414"/>
      <c r="AS65" s="414"/>
      <c r="AT65" s="414"/>
      <c r="AU65" s="414"/>
      <c r="AV65" s="414"/>
      <c r="AW65" s="414"/>
      <c r="AX65" s="467"/>
    </row>
    <row r="66" spans="1:52" ht="24.75" customHeight="1" x14ac:dyDescent="0.15">
      <c r="A66" s="376"/>
      <c r="B66" s="377"/>
      <c r="C66" s="597"/>
      <c r="D66" s="598"/>
      <c r="E66" s="598"/>
      <c r="F66" s="599"/>
      <c r="G66" s="614"/>
      <c r="H66" s="615"/>
      <c r="I66" s="39" t="str">
        <f t="shared" si="4"/>
        <v/>
      </c>
      <c r="J66" s="596"/>
      <c r="K66" s="596"/>
      <c r="L66" s="39" t="str">
        <f t="shared" si="5"/>
        <v/>
      </c>
      <c r="M66" s="40"/>
      <c r="N66" s="593"/>
      <c r="O66" s="594"/>
      <c r="P66" s="594"/>
      <c r="Q66" s="594"/>
      <c r="R66" s="594"/>
      <c r="S66" s="594"/>
      <c r="T66" s="594"/>
      <c r="U66" s="594"/>
      <c r="V66" s="594"/>
      <c r="W66" s="594"/>
      <c r="X66" s="594"/>
      <c r="Y66" s="594"/>
      <c r="Z66" s="594"/>
      <c r="AA66" s="594"/>
      <c r="AB66" s="594"/>
      <c r="AC66" s="594"/>
      <c r="AD66" s="594"/>
      <c r="AE66" s="594"/>
      <c r="AF66" s="595"/>
      <c r="AG66" s="466"/>
      <c r="AH66" s="414"/>
      <c r="AI66" s="414"/>
      <c r="AJ66" s="414"/>
      <c r="AK66" s="414"/>
      <c r="AL66" s="414"/>
      <c r="AM66" s="414"/>
      <c r="AN66" s="414"/>
      <c r="AO66" s="414"/>
      <c r="AP66" s="414"/>
      <c r="AQ66" s="414"/>
      <c r="AR66" s="414"/>
      <c r="AS66" s="414"/>
      <c r="AT66" s="414"/>
      <c r="AU66" s="414"/>
      <c r="AV66" s="414"/>
      <c r="AW66" s="414"/>
      <c r="AX66" s="467"/>
    </row>
    <row r="67" spans="1:52" ht="24.75" customHeight="1" x14ac:dyDescent="0.15">
      <c r="A67" s="376"/>
      <c r="B67" s="377"/>
      <c r="C67" s="597"/>
      <c r="D67" s="598"/>
      <c r="E67" s="598"/>
      <c r="F67" s="599"/>
      <c r="G67" s="614"/>
      <c r="H67" s="615"/>
      <c r="I67" s="39" t="str">
        <f t="shared" si="4"/>
        <v/>
      </c>
      <c r="J67" s="596"/>
      <c r="K67" s="596"/>
      <c r="L67" s="39" t="str">
        <f t="shared" si="5"/>
        <v/>
      </c>
      <c r="M67" s="40"/>
      <c r="N67" s="593"/>
      <c r="O67" s="594"/>
      <c r="P67" s="594"/>
      <c r="Q67" s="594"/>
      <c r="R67" s="594"/>
      <c r="S67" s="594"/>
      <c r="T67" s="594"/>
      <c r="U67" s="594"/>
      <c r="V67" s="594"/>
      <c r="W67" s="594"/>
      <c r="X67" s="594"/>
      <c r="Y67" s="594"/>
      <c r="Z67" s="594"/>
      <c r="AA67" s="594"/>
      <c r="AB67" s="594"/>
      <c r="AC67" s="594"/>
      <c r="AD67" s="594"/>
      <c r="AE67" s="594"/>
      <c r="AF67" s="595"/>
      <c r="AG67" s="466"/>
      <c r="AH67" s="414"/>
      <c r="AI67" s="414"/>
      <c r="AJ67" s="414"/>
      <c r="AK67" s="414"/>
      <c r="AL67" s="414"/>
      <c r="AM67" s="414"/>
      <c r="AN67" s="414"/>
      <c r="AO67" s="414"/>
      <c r="AP67" s="414"/>
      <c r="AQ67" s="414"/>
      <c r="AR67" s="414"/>
      <c r="AS67" s="414"/>
      <c r="AT67" s="414"/>
      <c r="AU67" s="414"/>
      <c r="AV67" s="414"/>
      <c r="AW67" s="414"/>
      <c r="AX67" s="467"/>
    </row>
    <row r="68" spans="1:52" ht="24.75" customHeight="1" x14ac:dyDescent="0.15">
      <c r="A68" s="378"/>
      <c r="B68" s="379"/>
      <c r="C68" s="597"/>
      <c r="D68" s="598"/>
      <c r="E68" s="598"/>
      <c r="F68" s="599"/>
      <c r="G68" s="623"/>
      <c r="H68" s="624"/>
      <c r="I68" s="41" t="str">
        <f t="shared" si="4"/>
        <v/>
      </c>
      <c r="J68" s="625"/>
      <c r="K68" s="625"/>
      <c r="L68" s="41" t="str">
        <f t="shared" si="5"/>
        <v/>
      </c>
      <c r="M68" s="42"/>
      <c r="N68" s="616"/>
      <c r="O68" s="617"/>
      <c r="P68" s="617"/>
      <c r="Q68" s="617"/>
      <c r="R68" s="617"/>
      <c r="S68" s="617"/>
      <c r="T68" s="617"/>
      <c r="U68" s="617"/>
      <c r="V68" s="617"/>
      <c r="W68" s="617"/>
      <c r="X68" s="617"/>
      <c r="Y68" s="617"/>
      <c r="Z68" s="617"/>
      <c r="AA68" s="617"/>
      <c r="AB68" s="617"/>
      <c r="AC68" s="617"/>
      <c r="AD68" s="617"/>
      <c r="AE68" s="617"/>
      <c r="AF68" s="618"/>
      <c r="AG68" s="519"/>
      <c r="AH68" s="416"/>
      <c r="AI68" s="416"/>
      <c r="AJ68" s="416"/>
      <c r="AK68" s="416"/>
      <c r="AL68" s="416"/>
      <c r="AM68" s="416"/>
      <c r="AN68" s="416"/>
      <c r="AO68" s="416"/>
      <c r="AP68" s="416"/>
      <c r="AQ68" s="416"/>
      <c r="AR68" s="416"/>
      <c r="AS68" s="416"/>
      <c r="AT68" s="416"/>
      <c r="AU68" s="416"/>
      <c r="AV68" s="416"/>
      <c r="AW68" s="416"/>
      <c r="AX68" s="520"/>
    </row>
    <row r="69" spans="1:52" ht="150" customHeight="1" x14ac:dyDescent="0.15">
      <c r="A69" s="356" t="s">
        <v>46</v>
      </c>
      <c r="B69" s="357"/>
      <c r="C69" s="233" t="s">
        <v>51</v>
      </c>
      <c r="D69" s="317"/>
      <c r="E69" s="317"/>
      <c r="F69" s="318"/>
      <c r="G69" s="532" t="s">
        <v>627</v>
      </c>
      <c r="H69" s="532"/>
      <c r="I69" s="532"/>
      <c r="J69" s="532"/>
      <c r="K69" s="532"/>
      <c r="L69" s="532"/>
      <c r="M69" s="532"/>
      <c r="N69" s="532"/>
      <c r="O69" s="532"/>
      <c r="P69" s="532"/>
      <c r="Q69" s="532"/>
      <c r="R69" s="532"/>
      <c r="S69" s="532"/>
      <c r="T69" s="532"/>
      <c r="U69" s="532"/>
      <c r="V69" s="532"/>
      <c r="W69" s="532"/>
      <c r="X69" s="532"/>
      <c r="Y69" s="532"/>
      <c r="Z69" s="532"/>
      <c r="AA69" s="532"/>
      <c r="AB69" s="532"/>
      <c r="AC69" s="532"/>
      <c r="AD69" s="532"/>
      <c r="AE69" s="532"/>
      <c r="AF69" s="532"/>
      <c r="AG69" s="532"/>
      <c r="AH69" s="532"/>
      <c r="AI69" s="532"/>
      <c r="AJ69" s="532"/>
      <c r="AK69" s="532"/>
      <c r="AL69" s="532"/>
      <c r="AM69" s="532"/>
      <c r="AN69" s="532"/>
      <c r="AO69" s="532"/>
      <c r="AP69" s="532"/>
      <c r="AQ69" s="532"/>
      <c r="AR69" s="532"/>
      <c r="AS69" s="532"/>
      <c r="AT69" s="532"/>
      <c r="AU69" s="532"/>
      <c r="AV69" s="532"/>
      <c r="AW69" s="532"/>
      <c r="AX69" s="533"/>
    </row>
    <row r="70" spans="1:52" ht="102.75" customHeight="1" thickBot="1" x14ac:dyDescent="0.2">
      <c r="A70" s="358"/>
      <c r="B70" s="359"/>
      <c r="C70" s="435" t="s">
        <v>55</v>
      </c>
      <c r="D70" s="436"/>
      <c r="E70" s="436"/>
      <c r="F70" s="437"/>
      <c r="G70" s="530" t="s">
        <v>628</v>
      </c>
      <c r="H70" s="530"/>
      <c r="I70" s="530"/>
      <c r="J70" s="530"/>
      <c r="K70" s="530"/>
      <c r="L70" s="530"/>
      <c r="M70" s="530"/>
      <c r="N70" s="530"/>
      <c r="O70" s="530"/>
      <c r="P70" s="530"/>
      <c r="Q70" s="530"/>
      <c r="R70" s="530"/>
      <c r="S70" s="530"/>
      <c r="T70" s="530"/>
      <c r="U70" s="530"/>
      <c r="V70" s="530"/>
      <c r="W70" s="530"/>
      <c r="X70" s="530"/>
      <c r="Y70" s="530"/>
      <c r="Z70" s="530"/>
      <c r="AA70" s="530"/>
      <c r="AB70" s="530"/>
      <c r="AC70" s="530"/>
      <c r="AD70" s="530"/>
      <c r="AE70" s="530"/>
      <c r="AF70" s="530"/>
      <c r="AG70" s="530"/>
      <c r="AH70" s="530"/>
      <c r="AI70" s="530"/>
      <c r="AJ70" s="530"/>
      <c r="AK70" s="530"/>
      <c r="AL70" s="530"/>
      <c r="AM70" s="530"/>
      <c r="AN70" s="530"/>
      <c r="AO70" s="530"/>
      <c r="AP70" s="530"/>
      <c r="AQ70" s="530"/>
      <c r="AR70" s="530"/>
      <c r="AS70" s="530"/>
      <c r="AT70" s="530"/>
      <c r="AU70" s="530"/>
      <c r="AV70" s="530"/>
      <c r="AW70" s="530"/>
      <c r="AX70" s="531"/>
    </row>
    <row r="71" spans="1:52" ht="24" customHeight="1" x14ac:dyDescent="0.15">
      <c r="A71" s="432" t="s">
        <v>31</v>
      </c>
      <c r="B71" s="433"/>
      <c r="C71" s="433"/>
      <c r="D71" s="433"/>
      <c r="E71" s="433"/>
      <c r="F71" s="433"/>
      <c r="G71" s="433"/>
      <c r="H71" s="433"/>
      <c r="I71" s="433"/>
      <c r="J71" s="433"/>
      <c r="K71" s="433"/>
      <c r="L71" s="433"/>
      <c r="M71" s="433"/>
      <c r="N71" s="433"/>
      <c r="O71" s="433"/>
      <c r="P71" s="433"/>
      <c r="Q71" s="433"/>
      <c r="R71" s="433"/>
      <c r="S71" s="433"/>
      <c r="T71" s="433"/>
      <c r="U71" s="433"/>
      <c r="V71" s="433"/>
      <c r="W71" s="433"/>
      <c r="X71" s="433"/>
      <c r="Y71" s="433"/>
      <c r="Z71" s="433"/>
      <c r="AA71" s="433"/>
      <c r="AB71" s="433"/>
      <c r="AC71" s="433"/>
      <c r="AD71" s="433"/>
      <c r="AE71" s="433"/>
      <c r="AF71" s="433"/>
      <c r="AG71" s="433"/>
      <c r="AH71" s="433"/>
      <c r="AI71" s="433"/>
      <c r="AJ71" s="433"/>
      <c r="AK71" s="433"/>
      <c r="AL71" s="433"/>
      <c r="AM71" s="433"/>
      <c r="AN71" s="433"/>
      <c r="AO71" s="433"/>
      <c r="AP71" s="433"/>
      <c r="AQ71" s="433"/>
      <c r="AR71" s="433"/>
      <c r="AS71" s="433"/>
      <c r="AT71" s="433"/>
      <c r="AU71" s="433"/>
      <c r="AV71" s="433"/>
      <c r="AW71" s="433"/>
      <c r="AX71" s="434"/>
    </row>
    <row r="72" spans="1:52" ht="33.6" customHeight="1" thickBot="1" x14ac:dyDescent="0.2">
      <c r="A72" s="505" t="s">
        <v>630</v>
      </c>
      <c r="B72" s="421"/>
      <c r="C72" s="421"/>
      <c r="D72" s="421"/>
      <c r="E72" s="421"/>
      <c r="F72" s="421"/>
      <c r="G72" s="421"/>
      <c r="H72" s="421"/>
      <c r="I72" s="421"/>
      <c r="J72" s="421"/>
      <c r="K72" s="421"/>
      <c r="L72" s="421"/>
      <c r="M72" s="421"/>
      <c r="N72" s="421"/>
      <c r="O72" s="421"/>
      <c r="P72" s="421"/>
      <c r="Q72" s="421"/>
      <c r="R72" s="421"/>
      <c r="S72" s="421"/>
      <c r="T72" s="421"/>
      <c r="U72" s="421"/>
      <c r="V72" s="421"/>
      <c r="W72" s="421"/>
      <c r="X72" s="421"/>
      <c r="Y72" s="421"/>
      <c r="Z72" s="421"/>
      <c r="AA72" s="421"/>
      <c r="AB72" s="421"/>
      <c r="AC72" s="421"/>
      <c r="AD72" s="421"/>
      <c r="AE72" s="421"/>
      <c r="AF72" s="421"/>
      <c r="AG72" s="421"/>
      <c r="AH72" s="421"/>
      <c r="AI72" s="421"/>
      <c r="AJ72" s="421"/>
      <c r="AK72" s="421"/>
      <c r="AL72" s="421"/>
      <c r="AM72" s="421"/>
      <c r="AN72" s="421"/>
      <c r="AO72" s="421"/>
      <c r="AP72" s="421"/>
      <c r="AQ72" s="421"/>
      <c r="AR72" s="421"/>
      <c r="AS72" s="421"/>
      <c r="AT72" s="421"/>
      <c r="AU72" s="421"/>
      <c r="AV72" s="421"/>
      <c r="AW72" s="421"/>
      <c r="AX72" s="422"/>
    </row>
    <row r="73" spans="1:52" ht="24.75" customHeight="1" x14ac:dyDescent="0.15">
      <c r="A73" s="360" t="s">
        <v>32</v>
      </c>
      <c r="B73" s="361"/>
      <c r="C73" s="361"/>
      <c r="D73" s="361"/>
      <c r="E73" s="361"/>
      <c r="F73" s="361"/>
      <c r="G73" s="361"/>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2"/>
    </row>
    <row r="74" spans="1:52" ht="39.6" customHeight="1" thickBot="1" x14ac:dyDescent="0.2">
      <c r="A74" s="353" t="s">
        <v>133</v>
      </c>
      <c r="B74" s="354"/>
      <c r="C74" s="354"/>
      <c r="D74" s="354"/>
      <c r="E74" s="355"/>
      <c r="F74" s="420" t="s">
        <v>633</v>
      </c>
      <c r="G74" s="421"/>
      <c r="H74" s="421"/>
      <c r="I74" s="421"/>
      <c r="J74" s="421"/>
      <c r="K74" s="421"/>
      <c r="L74" s="421"/>
      <c r="M74" s="421"/>
      <c r="N74" s="421"/>
      <c r="O74" s="421"/>
      <c r="P74" s="421"/>
      <c r="Q74" s="421"/>
      <c r="R74" s="421"/>
      <c r="S74" s="421"/>
      <c r="T74" s="421"/>
      <c r="U74" s="421"/>
      <c r="V74" s="421"/>
      <c r="W74" s="421"/>
      <c r="X74" s="421"/>
      <c r="Y74" s="421"/>
      <c r="Z74" s="421"/>
      <c r="AA74" s="421"/>
      <c r="AB74" s="421"/>
      <c r="AC74" s="421"/>
      <c r="AD74" s="421"/>
      <c r="AE74" s="421"/>
      <c r="AF74" s="421"/>
      <c r="AG74" s="421"/>
      <c r="AH74" s="421"/>
      <c r="AI74" s="421"/>
      <c r="AJ74" s="421"/>
      <c r="AK74" s="421"/>
      <c r="AL74" s="421"/>
      <c r="AM74" s="421"/>
      <c r="AN74" s="421"/>
      <c r="AO74" s="421"/>
      <c r="AP74" s="421"/>
      <c r="AQ74" s="421"/>
      <c r="AR74" s="421"/>
      <c r="AS74" s="421"/>
      <c r="AT74" s="421"/>
      <c r="AU74" s="421"/>
      <c r="AV74" s="421"/>
      <c r="AW74" s="421"/>
      <c r="AX74" s="422"/>
    </row>
    <row r="75" spans="1:52" ht="24.75" customHeight="1" x14ac:dyDescent="0.15">
      <c r="A75" s="360" t="s">
        <v>44</v>
      </c>
      <c r="B75" s="361"/>
      <c r="C75" s="361"/>
      <c r="D75" s="361"/>
      <c r="E75" s="361"/>
      <c r="F75" s="361"/>
      <c r="G75" s="361"/>
      <c r="H75" s="361"/>
      <c r="I75" s="361"/>
      <c r="J75" s="361"/>
      <c r="K75" s="361"/>
      <c r="L75" s="361"/>
      <c r="M75" s="361"/>
      <c r="N75" s="361"/>
      <c r="O75" s="361"/>
      <c r="P75" s="361"/>
      <c r="Q75" s="361"/>
      <c r="R75" s="361"/>
      <c r="S75" s="361"/>
      <c r="T75" s="361"/>
      <c r="U75" s="361"/>
      <c r="V75" s="361"/>
      <c r="W75" s="361"/>
      <c r="X75" s="361"/>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1"/>
      <c r="AU75" s="361"/>
      <c r="AV75" s="361"/>
      <c r="AW75" s="361"/>
      <c r="AX75" s="362"/>
    </row>
    <row r="76" spans="1:52" ht="72" customHeight="1" thickBot="1" x14ac:dyDescent="0.2">
      <c r="A76" s="353" t="s">
        <v>133</v>
      </c>
      <c r="B76" s="354"/>
      <c r="C76" s="354"/>
      <c r="D76" s="354"/>
      <c r="E76" s="355"/>
      <c r="F76" s="506" t="s">
        <v>634</v>
      </c>
      <c r="G76" s="421"/>
      <c r="H76" s="421"/>
      <c r="I76" s="421"/>
      <c r="J76" s="421"/>
      <c r="K76" s="421"/>
      <c r="L76" s="421"/>
      <c r="M76" s="421"/>
      <c r="N76" s="421"/>
      <c r="O76" s="421"/>
      <c r="P76" s="421"/>
      <c r="Q76" s="421"/>
      <c r="R76" s="421"/>
      <c r="S76" s="421"/>
      <c r="T76" s="421"/>
      <c r="U76" s="421"/>
      <c r="V76" s="421"/>
      <c r="W76" s="421"/>
      <c r="X76" s="421"/>
      <c r="Y76" s="421"/>
      <c r="Z76" s="421"/>
      <c r="AA76" s="421"/>
      <c r="AB76" s="421"/>
      <c r="AC76" s="421"/>
      <c r="AD76" s="421"/>
      <c r="AE76" s="421"/>
      <c r="AF76" s="421"/>
      <c r="AG76" s="421"/>
      <c r="AH76" s="421"/>
      <c r="AI76" s="421"/>
      <c r="AJ76" s="421"/>
      <c r="AK76" s="421"/>
      <c r="AL76" s="421"/>
      <c r="AM76" s="421"/>
      <c r="AN76" s="421"/>
      <c r="AO76" s="421"/>
      <c r="AP76" s="421"/>
      <c r="AQ76" s="421"/>
      <c r="AR76" s="421"/>
      <c r="AS76" s="421"/>
      <c r="AT76" s="421"/>
      <c r="AU76" s="421"/>
      <c r="AV76" s="421"/>
      <c r="AW76" s="421"/>
      <c r="AX76" s="422"/>
    </row>
    <row r="77" spans="1:52" ht="24.75" customHeight="1" x14ac:dyDescent="0.15">
      <c r="A77" s="403" t="s">
        <v>33</v>
      </c>
      <c r="B77" s="404"/>
      <c r="C77" s="404"/>
      <c r="D77" s="404"/>
      <c r="E77" s="404"/>
      <c r="F77" s="404"/>
      <c r="G77" s="404"/>
      <c r="H77" s="404"/>
      <c r="I77" s="404"/>
      <c r="J77" s="404"/>
      <c r="K77" s="404"/>
      <c r="L77" s="404"/>
      <c r="M77" s="404"/>
      <c r="N77" s="404"/>
      <c r="O77" s="404"/>
      <c r="P77" s="404"/>
      <c r="Q77" s="404"/>
      <c r="R77" s="404"/>
      <c r="S77" s="404"/>
      <c r="T77" s="404"/>
      <c r="U77" s="404"/>
      <c r="V77" s="404"/>
      <c r="W77" s="404"/>
      <c r="X77" s="404"/>
      <c r="Y77" s="404"/>
      <c r="Z77" s="404"/>
      <c r="AA77" s="404"/>
      <c r="AB77" s="404"/>
      <c r="AC77" s="404"/>
      <c r="AD77" s="404"/>
      <c r="AE77" s="404"/>
      <c r="AF77" s="404"/>
      <c r="AG77" s="404"/>
      <c r="AH77" s="404"/>
      <c r="AI77" s="404"/>
      <c r="AJ77" s="404"/>
      <c r="AK77" s="404"/>
      <c r="AL77" s="404"/>
      <c r="AM77" s="404"/>
      <c r="AN77" s="404"/>
      <c r="AO77" s="404"/>
      <c r="AP77" s="404"/>
      <c r="AQ77" s="404"/>
      <c r="AR77" s="404"/>
      <c r="AS77" s="404"/>
      <c r="AT77" s="404"/>
      <c r="AU77" s="404"/>
      <c r="AV77" s="404"/>
      <c r="AW77" s="404"/>
      <c r="AX77" s="405"/>
    </row>
    <row r="78" spans="1:52" ht="252" customHeight="1" thickBot="1" x14ac:dyDescent="0.2">
      <c r="A78" s="346" t="s">
        <v>632</v>
      </c>
      <c r="B78" s="347"/>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7"/>
      <c r="AF78" s="347"/>
      <c r="AG78" s="347"/>
      <c r="AH78" s="347"/>
      <c r="AI78" s="347"/>
      <c r="AJ78" s="347"/>
      <c r="AK78" s="347"/>
      <c r="AL78" s="347"/>
      <c r="AM78" s="347"/>
      <c r="AN78" s="347"/>
      <c r="AO78" s="347"/>
      <c r="AP78" s="347"/>
      <c r="AQ78" s="347"/>
      <c r="AR78" s="347"/>
      <c r="AS78" s="347"/>
      <c r="AT78" s="347"/>
      <c r="AU78" s="347"/>
      <c r="AV78" s="347"/>
      <c r="AW78" s="347"/>
      <c r="AX78" s="348"/>
    </row>
    <row r="79" spans="1:52" ht="22.9" customHeight="1" x14ac:dyDescent="0.15">
      <c r="A79" s="512" t="s">
        <v>225</v>
      </c>
      <c r="B79" s="513"/>
      <c r="C79" s="513"/>
      <c r="D79" s="513"/>
      <c r="E79" s="513"/>
      <c r="F79" s="513"/>
      <c r="G79" s="513"/>
      <c r="H79" s="513"/>
      <c r="I79" s="513"/>
      <c r="J79" s="513"/>
      <c r="K79" s="513"/>
      <c r="L79" s="513"/>
      <c r="M79" s="513"/>
      <c r="N79" s="513"/>
      <c r="O79" s="513"/>
      <c r="P79" s="513"/>
      <c r="Q79" s="513"/>
      <c r="R79" s="513"/>
      <c r="S79" s="513"/>
      <c r="T79" s="513"/>
      <c r="U79" s="513"/>
      <c r="V79" s="513"/>
      <c r="W79" s="513"/>
      <c r="X79" s="513"/>
      <c r="Y79" s="513"/>
      <c r="Z79" s="513"/>
      <c r="AA79" s="513"/>
      <c r="AB79" s="513"/>
      <c r="AC79" s="513"/>
      <c r="AD79" s="513"/>
      <c r="AE79" s="513"/>
      <c r="AF79" s="513"/>
      <c r="AG79" s="513"/>
      <c r="AH79" s="513"/>
      <c r="AI79" s="513"/>
      <c r="AJ79" s="513"/>
      <c r="AK79" s="513"/>
      <c r="AL79" s="513"/>
      <c r="AM79" s="513"/>
      <c r="AN79" s="513"/>
      <c r="AO79" s="513"/>
      <c r="AP79" s="513"/>
      <c r="AQ79" s="513"/>
      <c r="AR79" s="513"/>
      <c r="AS79" s="513"/>
      <c r="AT79" s="513"/>
      <c r="AU79" s="513"/>
      <c r="AV79" s="513"/>
      <c r="AW79" s="513"/>
      <c r="AX79" s="514"/>
      <c r="AZ79" s="66"/>
    </row>
    <row r="80" spans="1:52" ht="22.9" customHeight="1" x14ac:dyDescent="0.15">
      <c r="A80" s="126" t="s">
        <v>524</v>
      </c>
      <c r="B80" s="127"/>
      <c r="C80" s="127"/>
      <c r="D80" s="128"/>
      <c r="E80" s="77" t="s">
        <v>590</v>
      </c>
      <c r="F80" s="78"/>
      <c r="G80" s="78"/>
      <c r="H80" s="78"/>
      <c r="I80" s="78"/>
      <c r="J80" s="78"/>
      <c r="K80" s="78"/>
      <c r="L80" s="78"/>
      <c r="M80" s="78"/>
      <c r="N80" s="78"/>
      <c r="O80" s="78"/>
      <c r="P80" s="79"/>
      <c r="Q80" s="77"/>
      <c r="R80" s="78"/>
      <c r="S80" s="78"/>
      <c r="T80" s="78"/>
      <c r="U80" s="78"/>
      <c r="V80" s="78"/>
      <c r="W80" s="78"/>
      <c r="X80" s="78"/>
      <c r="Y80" s="78"/>
      <c r="Z80" s="78"/>
      <c r="AA80" s="78"/>
      <c r="AB80" s="79"/>
      <c r="AC80" s="77"/>
      <c r="AD80" s="78"/>
      <c r="AE80" s="78"/>
      <c r="AF80" s="78"/>
      <c r="AG80" s="78"/>
      <c r="AH80" s="78"/>
      <c r="AI80" s="78"/>
      <c r="AJ80" s="78"/>
      <c r="AK80" s="78"/>
      <c r="AL80" s="78"/>
      <c r="AM80" s="78"/>
      <c r="AN80" s="79"/>
      <c r="AO80" s="77"/>
      <c r="AP80" s="78"/>
      <c r="AQ80" s="78"/>
      <c r="AR80" s="78"/>
      <c r="AS80" s="78"/>
      <c r="AT80" s="78"/>
      <c r="AU80" s="78"/>
      <c r="AV80" s="78"/>
      <c r="AW80" s="78"/>
      <c r="AX80" s="80"/>
      <c r="AY80" s="56"/>
    </row>
    <row r="81" spans="1:50" ht="22.9" customHeight="1" x14ac:dyDescent="0.15">
      <c r="A81" s="81" t="s">
        <v>258</v>
      </c>
      <c r="B81" s="81"/>
      <c r="C81" s="81"/>
      <c r="D81" s="81"/>
      <c r="E81" s="77" t="s">
        <v>591</v>
      </c>
      <c r="F81" s="78"/>
      <c r="G81" s="78"/>
      <c r="H81" s="78"/>
      <c r="I81" s="78"/>
      <c r="J81" s="78"/>
      <c r="K81" s="78"/>
      <c r="L81" s="78"/>
      <c r="M81" s="78"/>
      <c r="N81" s="78"/>
      <c r="O81" s="78"/>
      <c r="P81" s="79"/>
      <c r="Q81" s="77"/>
      <c r="R81" s="78"/>
      <c r="S81" s="78"/>
      <c r="T81" s="78"/>
      <c r="U81" s="78"/>
      <c r="V81" s="78"/>
      <c r="W81" s="78"/>
      <c r="X81" s="78"/>
      <c r="Y81" s="78"/>
      <c r="Z81" s="78"/>
      <c r="AA81" s="78"/>
      <c r="AB81" s="79"/>
      <c r="AC81" s="77"/>
      <c r="AD81" s="78"/>
      <c r="AE81" s="78"/>
      <c r="AF81" s="78"/>
      <c r="AG81" s="78"/>
      <c r="AH81" s="78"/>
      <c r="AI81" s="78"/>
      <c r="AJ81" s="78"/>
      <c r="AK81" s="78"/>
      <c r="AL81" s="78"/>
      <c r="AM81" s="78"/>
      <c r="AN81" s="79"/>
      <c r="AO81" s="77"/>
      <c r="AP81" s="78"/>
      <c r="AQ81" s="78"/>
      <c r="AR81" s="78"/>
      <c r="AS81" s="78"/>
      <c r="AT81" s="78"/>
      <c r="AU81" s="78"/>
      <c r="AV81" s="78"/>
      <c r="AW81" s="78"/>
      <c r="AX81" s="80"/>
    </row>
    <row r="82" spans="1:50" ht="22.9" customHeight="1" x14ac:dyDescent="0.15">
      <c r="A82" s="81" t="s">
        <v>257</v>
      </c>
      <c r="B82" s="81"/>
      <c r="C82" s="81"/>
      <c r="D82" s="81"/>
      <c r="E82" s="77" t="s">
        <v>592</v>
      </c>
      <c r="F82" s="78"/>
      <c r="G82" s="78"/>
      <c r="H82" s="78"/>
      <c r="I82" s="78"/>
      <c r="J82" s="78"/>
      <c r="K82" s="78"/>
      <c r="L82" s="78"/>
      <c r="M82" s="78"/>
      <c r="N82" s="78"/>
      <c r="O82" s="78"/>
      <c r="P82" s="79"/>
      <c r="Q82" s="77"/>
      <c r="R82" s="78"/>
      <c r="S82" s="78"/>
      <c r="T82" s="78"/>
      <c r="U82" s="78"/>
      <c r="V82" s="78"/>
      <c r="W82" s="78"/>
      <c r="X82" s="78"/>
      <c r="Y82" s="78"/>
      <c r="Z82" s="78"/>
      <c r="AA82" s="78"/>
      <c r="AB82" s="79"/>
      <c r="AC82" s="77"/>
      <c r="AD82" s="78"/>
      <c r="AE82" s="78"/>
      <c r="AF82" s="78"/>
      <c r="AG82" s="78"/>
      <c r="AH82" s="78"/>
      <c r="AI82" s="78"/>
      <c r="AJ82" s="78"/>
      <c r="AK82" s="78"/>
      <c r="AL82" s="78"/>
      <c r="AM82" s="78"/>
      <c r="AN82" s="79"/>
      <c r="AO82" s="77"/>
      <c r="AP82" s="78"/>
      <c r="AQ82" s="78"/>
      <c r="AR82" s="78"/>
      <c r="AS82" s="78"/>
      <c r="AT82" s="78"/>
      <c r="AU82" s="78"/>
      <c r="AV82" s="78"/>
      <c r="AW82" s="78"/>
      <c r="AX82" s="80"/>
    </row>
    <row r="83" spans="1:50" ht="22.9" customHeight="1" x14ac:dyDescent="0.15">
      <c r="A83" s="81" t="s">
        <v>256</v>
      </c>
      <c r="B83" s="81"/>
      <c r="C83" s="81"/>
      <c r="D83" s="81"/>
      <c r="E83" s="77" t="s">
        <v>593</v>
      </c>
      <c r="F83" s="78"/>
      <c r="G83" s="78"/>
      <c r="H83" s="78"/>
      <c r="I83" s="78"/>
      <c r="J83" s="78"/>
      <c r="K83" s="78"/>
      <c r="L83" s="78"/>
      <c r="M83" s="78"/>
      <c r="N83" s="78"/>
      <c r="O83" s="78"/>
      <c r="P83" s="79"/>
      <c r="Q83" s="77"/>
      <c r="R83" s="78"/>
      <c r="S83" s="78"/>
      <c r="T83" s="78"/>
      <c r="U83" s="78"/>
      <c r="V83" s="78"/>
      <c r="W83" s="78"/>
      <c r="X83" s="78"/>
      <c r="Y83" s="78"/>
      <c r="Z83" s="78"/>
      <c r="AA83" s="78"/>
      <c r="AB83" s="79"/>
      <c r="AC83" s="77"/>
      <c r="AD83" s="78"/>
      <c r="AE83" s="78"/>
      <c r="AF83" s="78"/>
      <c r="AG83" s="78"/>
      <c r="AH83" s="78"/>
      <c r="AI83" s="78"/>
      <c r="AJ83" s="78"/>
      <c r="AK83" s="78"/>
      <c r="AL83" s="78"/>
      <c r="AM83" s="78"/>
      <c r="AN83" s="79"/>
      <c r="AO83" s="77"/>
      <c r="AP83" s="78"/>
      <c r="AQ83" s="78"/>
      <c r="AR83" s="78"/>
      <c r="AS83" s="78"/>
      <c r="AT83" s="78"/>
      <c r="AU83" s="78"/>
      <c r="AV83" s="78"/>
      <c r="AW83" s="78"/>
      <c r="AX83" s="80"/>
    </row>
    <row r="84" spans="1:50" ht="22.9" customHeight="1" x14ac:dyDescent="0.15">
      <c r="A84" s="81" t="s">
        <v>255</v>
      </c>
      <c r="B84" s="81"/>
      <c r="C84" s="81"/>
      <c r="D84" s="81"/>
      <c r="E84" s="77" t="s">
        <v>590</v>
      </c>
      <c r="F84" s="78"/>
      <c r="G84" s="78"/>
      <c r="H84" s="78"/>
      <c r="I84" s="78"/>
      <c r="J84" s="78"/>
      <c r="K84" s="78"/>
      <c r="L84" s="78"/>
      <c r="M84" s="78"/>
      <c r="N84" s="78"/>
      <c r="O84" s="78"/>
      <c r="P84" s="79"/>
      <c r="Q84" s="77"/>
      <c r="R84" s="78"/>
      <c r="S84" s="78"/>
      <c r="T84" s="78"/>
      <c r="U84" s="78"/>
      <c r="V84" s="78"/>
      <c r="W84" s="78"/>
      <c r="X84" s="78"/>
      <c r="Y84" s="78"/>
      <c r="Z84" s="78"/>
      <c r="AA84" s="78"/>
      <c r="AB84" s="79"/>
      <c r="AC84" s="77"/>
      <c r="AD84" s="78"/>
      <c r="AE84" s="78"/>
      <c r="AF84" s="78"/>
      <c r="AG84" s="78"/>
      <c r="AH84" s="78"/>
      <c r="AI84" s="78"/>
      <c r="AJ84" s="78"/>
      <c r="AK84" s="78"/>
      <c r="AL84" s="78"/>
      <c r="AM84" s="78"/>
      <c r="AN84" s="79"/>
      <c r="AO84" s="77"/>
      <c r="AP84" s="78"/>
      <c r="AQ84" s="78"/>
      <c r="AR84" s="78"/>
      <c r="AS84" s="78"/>
      <c r="AT84" s="78"/>
      <c r="AU84" s="78"/>
      <c r="AV84" s="78"/>
      <c r="AW84" s="78"/>
      <c r="AX84" s="80"/>
    </row>
    <row r="85" spans="1:50" ht="22.9" customHeight="1" x14ac:dyDescent="0.15">
      <c r="A85" s="81" t="s">
        <v>254</v>
      </c>
      <c r="B85" s="81"/>
      <c r="C85" s="81"/>
      <c r="D85" s="81"/>
      <c r="E85" s="77" t="s">
        <v>631</v>
      </c>
      <c r="F85" s="78"/>
      <c r="G85" s="78"/>
      <c r="H85" s="78"/>
      <c r="I85" s="78"/>
      <c r="J85" s="78"/>
      <c r="K85" s="78"/>
      <c r="L85" s="78"/>
      <c r="M85" s="78"/>
      <c r="N85" s="78"/>
      <c r="O85" s="78"/>
      <c r="P85" s="79"/>
      <c r="Q85" s="77"/>
      <c r="R85" s="78"/>
      <c r="S85" s="78"/>
      <c r="T85" s="78"/>
      <c r="U85" s="78"/>
      <c r="V85" s="78"/>
      <c r="W85" s="78"/>
      <c r="X85" s="78"/>
      <c r="Y85" s="78"/>
      <c r="Z85" s="78"/>
      <c r="AA85" s="78"/>
      <c r="AB85" s="79"/>
      <c r="AC85" s="77"/>
      <c r="AD85" s="78"/>
      <c r="AE85" s="78"/>
      <c r="AF85" s="78"/>
      <c r="AG85" s="78"/>
      <c r="AH85" s="78"/>
      <c r="AI85" s="78"/>
      <c r="AJ85" s="78"/>
      <c r="AK85" s="78"/>
      <c r="AL85" s="78"/>
      <c r="AM85" s="78"/>
      <c r="AN85" s="79"/>
      <c r="AO85" s="77"/>
      <c r="AP85" s="78"/>
      <c r="AQ85" s="78"/>
      <c r="AR85" s="78"/>
      <c r="AS85" s="78"/>
      <c r="AT85" s="78"/>
      <c r="AU85" s="78"/>
      <c r="AV85" s="78"/>
      <c r="AW85" s="78"/>
      <c r="AX85" s="80"/>
    </row>
    <row r="86" spans="1:50" ht="22.9" customHeight="1" x14ac:dyDescent="0.15">
      <c r="A86" s="81" t="s">
        <v>253</v>
      </c>
      <c r="B86" s="81"/>
      <c r="C86" s="81"/>
      <c r="D86" s="81"/>
      <c r="E86" s="77" t="s">
        <v>594</v>
      </c>
      <c r="F86" s="78"/>
      <c r="G86" s="78"/>
      <c r="H86" s="78"/>
      <c r="I86" s="78"/>
      <c r="J86" s="78"/>
      <c r="K86" s="78"/>
      <c r="L86" s="78"/>
      <c r="M86" s="78"/>
      <c r="N86" s="78"/>
      <c r="O86" s="78"/>
      <c r="P86" s="79"/>
      <c r="Q86" s="77"/>
      <c r="R86" s="78"/>
      <c r="S86" s="78"/>
      <c r="T86" s="78"/>
      <c r="U86" s="78"/>
      <c r="V86" s="78"/>
      <c r="W86" s="78"/>
      <c r="X86" s="78"/>
      <c r="Y86" s="78"/>
      <c r="Z86" s="78"/>
      <c r="AA86" s="78"/>
      <c r="AB86" s="79"/>
      <c r="AC86" s="77"/>
      <c r="AD86" s="78"/>
      <c r="AE86" s="78"/>
      <c r="AF86" s="78"/>
      <c r="AG86" s="78"/>
      <c r="AH86" s="78"/>
      <c r="AI86" s="78"/>
      <c r="AJ86" s="78"/>
      <c r="AK86" s="78"/>
      <c r="AL86" s="78"/>
      <c r="AM86" s="78"/>
      <c r="AN86" s="79"/>
      <c r="AO86" s="77"/>
      <c r="AP86" s="78"/>
      <c r="AQ86" s="78"/>
      <c r="AR86" s="78"/>
      <c r="AS86" s="78"/>
      <c r="AT86" s="78"/>
      <c r="AU86" s="78"/>
      <c r="AV86" s="78"/>
      <c r="AW86" s="78"/>
      <c r="AX86" s="80"/>
    </row>
    <row r="87" spans="1:50" ht="22.9" customHeight="1" x14ac:dyDescent="0.15">
      <c r="A87" s="81" t="s">
        <v>252</v>
      </c>
      <c r="B87" s="81"/>
      <c r="C87" s="81"/>
      <c r="D87" s="81"/>
      <c r="E87" s="77" t="s">
        <v>595</v>
      </c>
      <c r="F87" s="78"/>
      <c r="G87" s="78"/>
      <c r="H87" s="78"/>
      <c r="I87" s="78"/>
      <c r="J87" s="78"/>
      <c r="K87" s="78"/>
      <c r="L87" s="78"/>
      <c r="M87" s="78"/>
      <c r="N87" s="78"/>
      <c r="O87" s="78"/>
      <c r="P87" s="79"/>
      <c r="Q87" s="77"/>
      <c r="R87" s="78"/>
      <c r="S87" s="78"/>
      <c r="T87" s="78"/>
      <c r="U87" s="78"/>
      <c r="V87" s="78"/>
      <c r="W87" s="78"/>
      <c r="X87" s="78"/>
      <c r="Y87" s="78"/>
      <c r="Z87" s="78"/>
      <c r="AA87" s="78"/>
      <c r="AB87" s="79"/>
      <c r="AC87" s="77"/>
      <c r="AD87" s="78"/>
      <c r="AE87" s="78"/>
      <c r="AF87" s="78"/>
      <c r="AG87" s="78"/>
      <c r="AH87" s="78"/>
      <c r="AI87" s="78"/>
      <c r="AJ87" s="78"/>
      <c r="AK87" s="78"/>
      <c r="AL87" s="78"/>
      <c r="AM87" s="78"/>
      <c r="AN87" s="79"/>
      <c r="AO87" s="77"/>
      <c r="AP87" s="78"/>
      <c r="AQ87" s="78"/>
      <c r="AR87" s="78"/>
      <c r="AS87" s="78"/>
      <c r="AT87" s="78"/>
      <c r="AU87" s="78"/>
      <c r="AV87" s="78"/>
      <c r="AW87" s="78"/>
      <c r="AX87" s="80"/>
    </row>
    <row r="88" spans="1:50" ht="22.9" customHeight="1" x14ac:dyDescent="0.15">
      <c r="A88" s="81" t="s">
        <v>251</v>
      </c>
      <c r="B88" s="81"/>
      <c r="C88" s="81"/>
      <c r="D88" s="81"/>
      <c r="E88" s="86" t="s">
        <v>596</v>
      </c>
      <c r="F88" s="87"/>
      <c r="G88" s="87"/>
      <c r="H88" s="87"/>
      <c r="I88" s="87"/>
      <c r="J88" s="87"/>
      <c r="K88" s="87"/>
      <c r="L88" s="87"/>
      <c r="M88" s="87"/>
      <c r="N88" s="87"/>
      <c r="O88" s="87"/>
      <c r="P88" s="88"/>
      <c r="Q88" s="86"/>
      <c r="R88" s="87"/>
      <c r="S88" s="87"/>
      <c r="T88" s="87"/>
      <c r="U88" s="87"/>
      <c r="V88" s="87"/>
      <c r="W88" s="87"/>
      <c r="X88" s="87"/>
      <c r="Y88" s="87"/>
      <c r="Z88" s="87"/>
      <c r="AA88" s="87"/>
      <c r="AB88" s="88"/>
      <c r="AC88" s="86"/>
      <c r="AD88" s="87"/>
      <c r="AE88" s="87"/>
      <c r="AF88" s="87"/>
      <c r="AG88" s="87"/>
      <c r="AH88" s="87"/>
      <c r="AI88" s="87"/>
      <c r="AJ88" s="87"/>
      <c r="AK88" s="87"/>
      <c r="AL88" s="87"/>
      <c r="AM88" s="87"/>
      <c r="AN88" s="88"/>
      <c r="AO88" s="77"/>
      <c r="AP88" s="78"/>
      <c r="AQ88" s="78"/>
      <c r="AR88" s="78"/>
      <c r="AS88" s="78"/>
      <c r="AT88" s="78"/>
      <c r="AU88" s="78"/>
      <c r="AV88" s="78"/>
      <c r="AW88" s="78"/>
      <c r="AX88" s="80"/>
    </row>
    <row r="89" spans="1:50" ht="22.9" customHeight="1" x14ac:dyDescent="0.15">
      <c r="A89" s="81" t="s">
        <v>398</v>
      </c>
      <c r="B89" s="81"/>
      <c r="C89" s="81"/>
      <c r="D89" s="81"/>
      <c r="E89" s="84" t="s">
        <v>562</v>
      </c>
      <c r="F89" s="85"/>
      <c r="G89" s="85"/>
      <c r="H89" s="59" t="str">
        <f>IF(E89="","","-")</f>
        <v>-</v>
      </c>
      <c r="I89" s="85"/>
      <c r="J89" s="85"/>
      <c r="K89" s="59" t="str">
        <f>IF(I89="","","-")</f>
        <v/>
      </c>
      <c r="L89" s="76">
        <v>168</v>
      </c>
      <c r="M89" s="76"/>
      <c r="N89" s="59" t="str">
        <f>IF(O89="","","-")</f>
        <v/>
      </c>
      <c r="O89" s="82"/>
      <c r="P89" s="83"/>
      <c r="Q89" s="84"/>
      <c r="R89" s="85"/>
      <c r="S89" s="85"/>
      <c r="T89" s="59" t="str">
        <f>IF(Q89="","","-")</f>
        <v/>
      </c>
      <c r="U89" s="85"/>
      <c r="V89" s="85"/>
      <c r="W89" s="59" t="str">
        <f>IF(U89="","","-")</f>
        <v/>
      </c>
      <c r="X89" s="76"/>
      <c r="Y89" s="76"/>
      <c r="Z89" s="59" t="str">
        <f>IF(AA89="","","-")</f>
        <v/>
      </c>
      <c r="AA89" s="82"/>
      <c r="AB89" s="83"/>
      <c r="AC89" s="84"/>
      <c r="AD89" s="85"/>
      <c r="AE89" s="85"/>
      <c r="AF89" s="59" t="str">
        <f>IF(AC89="","","-")</f>
        <v/>
      </c>
      <c r="AG89" s="85"/>
      <c r="AH89" s="85"/>
      <c r="AI89" s="59" t="str">
        <f>IF(AG89="","","-")</f>
        <v/>
      </c>
      <c r="AJ89" s="76"/>
      <c r="AK89" s="76"/>
      <c r="AL89" s="59" t="str">
        <f>IF(AM89="","","-")</f>
        <v/>
      </c>
      <c r="AM89" s="82"/>
      <c r="AN89" s="83"/>
      <c r="AO89" s="84"/>
      <c r="AP89" s="85"/>
      <c r="AQ89" s="59" t="str">
        <f>IF(AO89="","","-")</f>
        <v/>
      </c>
      <c r="AR89" s="85"/>
      <c r="AS89" s="85"/>
      <c r="AT89" s="59" t="str">
        <f>IF(AR89="","","-")</f>
        <v/>
      </c>
      <c r="AU89" s="76"/>
      <c r="AV89" s="76"/>
      <c r="AW89" s="59" t="str">
        <f>IF(AX89="","","-")</f>
        <v/>
      </c>
      <c r="AX89" s="62"/>
    </row>
    <row r="90" spans="1:50" ht="22.9" customHeight="1" x14ac:dyDescent="0.15">
      <c r="A90" s="81" t="s">
        <v>364</v>
      </c>
      <c r="B90" s="81"/>
      <c r="C90" s="81"/>
      <c r="D90" s="81"/>
      <c r="E90" s="84" t="s">
        <v>562</v>
      </c>
      <c r="F90" s="85"/>
      <c r="G90" s="85"/>
      <c r="H90" s="59" t="str">
        <f>IF(E90="","","-")</f>
        <v>-</v>
      </c>
      <c r="I90" s="85"/>
      <c r="J90" s="85"/>
      <c r="K90" s="59" t="str">
        <f>IF(I90="","","-")</f>
        <v/>
      </c>
      <c r="L90" s="76">
        <v>175</v>
      </c>
      <c r="M90" s="76"/>
      <c r="N90" s="59" t="str">
        <f>IF(O90="","","-")</f>
        <v/>
      </c>
      <c r="O90" s="82"/>
      <c r="P90" s="83"/>
      <c r="Q90" s="84"/>
      <c r="R90" s="85"/>
      <c r="S90" s="85"/>
      <c r="T90" s="59" t="str">
        <f>IF(Q90="","","-")</f>
        <v/>
      </c>
      <c r="U90" s="85"/>
      <c r="V90" s="85"/>
      <c r="W90" s="59" t="str">
        <f>IF(U90="","","-")</f>
        <v/>
      </c>
      <c r="X90" s="76"/>
      <c r="Y90" s="76"/>
      <c r="Z90" s="59" t="str">
        <f>IF(AA90="","","-")</f>
        <v/>
      </c>
      <c r="AA90" s="82"/>
      <c r="AB90" s="83"/>
      <c r="AC90" s="84"/>
      <c r="AD90" s="85"/>
      <c r="AE90" s="85"/>
      <c r="AF90" s="59" t="str">
        <f>IF(AC90="","","-")</f>
        <v/>
      </c>
      <c r="AG90" s="85"/>
      <c r="AH90" s="85"/>
      <c r="AI90" s="59" t="str">
        <f>IF(AG90="","","-")</f>
        <v/>
      </c>
      <c r="AJ90" s="76"/>
      <c r="AK90" s="76"/>
      <c r="AL90" s="59" t="str">
        <f>IF(AM90="","","-")</f>
        <v/>
      </c>
      <c r="AM90" s="82"/>
      <c r="AN90" s="83"/>
      <c r="AO90" s="84"/>
      <c r="AP90" s="85"/>
      <c r="AQ90" s="59" t="str">
        <f>IF(AO90="","","-")</f>
        <v/>
      </c>
      <c r="AR90" s="85"/>
      <c r="AS90" s="85"/>
      <c r="AT90" s="59" t="str">
        <f>IF(AR90="","","-")</f>
        <v/>
      </c>
      <c r="AU90" s="76"/>
      <c r="AV90" s="76"/>
      <c r="AW90" s="59" t="str">
        <f>IF(AX90="","","-")</f>
        <v/>
      </c>
      <c r="AX90" s="62"/>
    </row>
    <row r="91" spans="1:50" ht="28.35" customHeight="1" x14ac:dyDescent="0.15">
      <c r="A91" s="92" t="s">
        <v>246</v>
      </c>
      <c r="B91" s="93"/>
      <c r="C91" s="93"/>
      <c r="D91" s="93"/>
      <c r="E91" s="93"/>
      <c r="F91" s="94"/>
      <c r="G91" s="45" t="s">
        <v>559</v>
      </c>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1"/>
    </row>
    <row r="92" spans="1:50" ht="28.35" customHeight="1" x14ac:dyDescent="0.15">
      <c r="A92" s="92"/>
      <c r="B92" s="93"/>
      <c r="C92" s="93"/>
      <c r="D92" s="93"/>
      <c r="E92" s="93"/>
      <c r="F92" s="94"/>
      <c r="G92" s="29"/>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1"/>
    </row>
    <row r="93" spans="1:50" ht="28.35" customHeight="1" x14ac:dyDescent="0.15">
      <c r="A93" s="92"/>
      <c r="B93" s="93"/>
      <c r="C93" s="93"/>
      <c r="D93" s="93"/>
      <c r="E93" s="93"/>
      <c r="F93" s="94"/>
      <c r="G93" s="29"/>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1"/>
    </row>
    <row r="94" spans="1:50" ht="28.35" customHeight="1" x14ac:dyDescent="0.15">
      <c r="A94" s="92"/>
      <c r="B94" s="93"/>
      <c r="C94" s="93"/>
      <c r="D94" s="93"/>
      <c r="E94" s="93"/>
      <c r="F94" s="94"/>
      <c r="G94" s="29"/>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1"/>
    </row>
    <row r="95" spans="1:50" ht="27.75" customHeight="1" x14ac:dyDescent="0.15">
      <c r="A95" s="92"/>
      <c r="B95" s="93"/>
      <c r="C95" s="93"/>
      <c r="D95" s="93"/>
      <c r="E95" s="93"/>
      <c r="F95" s="94"/>
      <c r="G95" s="29"/>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1"/>
    </row>
    <row r="96" spans="1:50" ht="28.35" customHeight="1" x14ac:dyDescent="0.15">
      <c r="A96" s="92"/>
      <c r="B96" s="93"/>
      <c r="C96" s="93"/>
      <c r="D96" s="93"/>
      <c r="E96" s="93"/>
      <c r="F96" s="94"/>
      <c r="G96" s="29"/>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1"/>
    </row>
    <row r="97" spans="1:50" ht="28.35" customHeight="1" x14ac:dyDescent="0.15">
      <c r="A97" s="92"/>
      <c r="B97" s="93"/>
      <c r="C97" s="93"/>
      <c r="D97" s="93"/>
      <c r="E97" s="93"/>
      <c r="F97" s="94"/>
      <c r="G97" s="29"/>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1"/>
    </row>
    <row r="98" spans="1:50" ht="27.75" customHeight="1" x14ac:dyDescent="0.15">
      <c r="A98" s="92"/>
      <c r="B98" s="93"/>
      <c r="C98" s="93"/>
      <c r="D98" s="93"/>
      <c r="E98" s="93"/>
      <c r="F98" s="94"/>
      <c r="G98" s="29"/>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1"/>
    </row>
    <row r="99" spans="1:50" ht="28.35" customHeight="1" x14ac:dyDescent="0.15">
      <c r="A99" s="92"/>
      <c r="B99" s="93"/>
      <c r="C99" s="93"/>
      <c r="D99" s="93"/>
      <c r="E99" s="93"/>
      <c r="F99" s="94"/>
      <c r="G99" s="29"/>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1"/>
    </row>
    <row r="100" spans="1:50" ht="28.35" customHeight="1" x14ac:dyDescent="0.15">
      <c r="A100" s="92"/>
      <c r="B100" s="93"/>
      <c r="C100" s="93"/>
      <c r="D100" s="93"/>
      <c r="E100" s="93"/>
      <c r="F100" s="94"/>
      <c r="G100" s="29"/>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1"/>
    </row>
    <row r="101" spans="1:50" ht="28.35" customHeight="1" x14ac:dyDescent="0.15">
      <c r="A101" s="92"/>
      <c r="B101" s="93"/>
      <c r="C101" s="93"/>
      <c r="D101" s="93"/>
      <c r="E101" s="93"/>
      <c r="F101" s="94"/>
      <c r="G101" s="29"/>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1"/>
    </row>
    <row r="102" spans="1:50" ht="28.35" customHeight="1" x14ac:dyDescent="0.15">
      <c r="A102" s="92"/>
      <c r="B102" s="93"/>
      <c r="C102" s="93"/>
      <c r="D102" s="93"/>
      <c r="E102" s="93"/>
      <c r="F102" s="94"/>
      <c r="G102" s="29"/>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1"/>
    </row>
    <row r="103" spans="1:50" ht="28.35" customHeight="1" x14ac:dyDescent="0.15">
      <c r="A103" s="92"/>
      <c r="B103" s="93"/>
      <c r="C103" s="93"/>
      <c r="D103" s="93"/>
      <c r="E103" s="93"/>
      <c r="F103" s="94"/>
      <c r="G103" s="29"/>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1"/>
    </row>
    <row r="104" spans="1:50" ht="27.75" customHeight="1" x14ac:dyDescent="0.15">
      <c r="A104" s="92"/>
      <c r="B104" s="93"/>
      <c r="C104" s="93"/>
      <c r="D104" s="93"/>
      <c r="E104" s="93"/>
      <c r="F104" s="94"/>
      <c r="G104" s="29"/>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1"/>
    </row>
    <row r="105" spans="1:50" ht="28.35" customHeight="1" x14ac:dyDescent="0.15">
      <c r="A105" s="92"/>
      <c r="B105" s="93"/>
      <c r="C105" s="93"/>
      <c r="D105" s="93"/>
      <c r="E105" s="93"/>
      <c r="F105" s="94"/>
      <c r="G105" s="29"/>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1"/>
    </row>
    <row r="106" spans="1:50" ht="28.35" customHeight="1" x14ac:dyDescent="0.15">
      <c r="A106" s="92"/>
      <c r="B106" s="93"/>
      <c r="C106" s="93"/>
      <c r="D106" s="93"/>
      <c r="E106" s="93"/>
      <c r="F106" s="94"/>
      <c r="G106" s="29"/>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1"/>
    </row>
    <row r="107" spans="1:50" ht="28.35" customHeight="1" x14ac:dyDescent="0.15">
      <c r="A107" s="92"/>
      <c r="B107" s="93"/>
      <c r="C107" s="93"/>
      <c r="D107" s="93"/>
      <c r="E107" s="93"/>
      <c r="F107" s="94"/>
      <c r="G107" s="29"/>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1"/>
    </row>
    <row r="108" spans="1:50" ht="52.5" customHeight="1" x14ac:dyDescent="0.15">
      <c r="A108" s="92"/>
      <c r="B108" s="93"/>
      <c r="C108" s="93"/>
      <c r="D108" s="93"/>
      <c r="E108" s="93"/>
      <c r="F108" s="94"/>
      <c r="G108" s="29"/>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1"/>
    </row>
    <row r="109" spans="1:50" ht="52.5" customHeight="1" x14ac:dyDescent="0.15">
      <c r="A109" s="92"/>
      <c r="B109" s="93"/>
      <c r="C109" s="93"/>
      <c r="D109" s="93"/>
      <c r="E109" s="93"/>
      <c r="F109" s="94"/>
      <c r="G109" s="29"/>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1"/>
    </row>
    <row r="110" spans="1:50" ht="52.5" customHeight="1" x14ac:dyDescent="0.15">
      <c r="A110" s="92"/>
      <c r="B110" s="93"/>
      <c r="C110" s="93"/>
      <c r="D110" s="93"/>
      <c r="E110" s="93"/>
      <c r="F110" s="94"/>
      <c r="G110" s="29"/>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1"/>
    </row>
    <row r="111" spans="1:50" ht="29.25" customHeight="1" x14ac:dyDescent="0.15">
      <c r="A111" s="92"/>
      <c r="B111" s="93"/>
      <c r="C111" s="93"/>
      <c r="D111" s="93"/>
      <c r="E111" s="93"/>
      <c r="F111" s="94"/>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1"/>
    </row>
    <row r="112" spans="1:50" ht="18.399999999999999" customHeight="1" x14ac:dyDescent="0.15">
      <c r="A112" s="92"/>
      <c r="B112" s="93"/>
      <c r="C112" s="93"/>
      <c r="D112" s="93"/>
      <c r="E112" s="93"/>
      <c r="F112" s="94"/>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1"/>
    </row>
    <row r="113" spans="1:50" ht="35.25" customHeight="1" x14ac:dyDescent="0.15">
      <c r="A113" s="92"/>
      <c r="B113" s="93"/>
      <c r="C113" s="93"/>
      <c r="D113" s="93"/>
      <c r="E113" s="93"/>
      <c r="F113" s="94"/>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1"/>
    </row>
    <row r="114" spans="1:50" ht="30" customHeight="1" x14ac:dyDescent="0.15">
      <c r="A114" s="92"/>
      <c r="B114" s="93"/>
      <c r="C114" s="93"/>
      <c r="D114" s="93"/>
      <c r="E114" s="93"/>
      <c r="F114" s="94"/>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1"/>
    </row>
    <row r="115" spans="1:50" ht="24.75" customHeight="1" x14ac:dyDescent="0.15">
      <c r="A115" s="92"/>
      <c r="B115" s="93"/>
      <c r="C115" s="93"/>
      <c r="D115" s="93"/>
      <c r="E115" s="93"/>
      <c r="F115" s="94"/>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1"/>
    </row>
    <row r="116" spans="1:50" ht="24.75" customHeight="1" x14ac:dyDescent="0.15">
      <c r="A116" s="92"/>
      <c r="B116" s="93"/>
      <c r="C116" s="93"/>
      <c r="D116" s="93"/>
      <c r="E116" s="93"/>
      <c r="F116" s="94"/>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1"/>
    </row>
    <row r="117" spans="1:50" ht="24.75" customHeight="1" x14ac:dyDescent="0.15">
      <c r="A117" s="92"/>
      <c r="B117" s="93"/>
      <c r="C117" s="93"/>
      <c r="D117" s="93"/>
      <c r="E117" s="93"/>
      <c r="F117" s="94"/>
      <c r="G117" s="29"/>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1"/>
    </row>
    <row r="118" spans="1:50" ht="24.75" customHeight="1" x14ac:dyDescent="0.15">
      <c r="A118" s="92"/>
      <c r="B118" s="93"/>
      <c r="C118" s="93"/>
      <c r="D118" s="93"/>
      <c r="E118" s="93"/>
      <c r="F118" s="94"/>
      <c r="G118" s="29"/>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1"/>
    </row>
    <row r="119" spans="1:50" ht="24.75" customHeight="1" x14ac:dyDescent="0.15">
      <c r="A119" s="92"/>
      <c r="B119" s="93"/>
      <c r="C119" s="93"/>
      <c r="D119" s="93"/>
      <c r="E119" s="93"/>
      <c r="F119" s="94"/>
      <c r="G119" s="29"/>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1"/>
    </row>
    <row r="120" spans="1:50" ht="24.75" customHeight="1" x14ac:dyDescent="0.15">
      <c r="A120" s="92"/>
      <c r="B120" s="93"/>
      <c r="C120" s="93"/>
      <c r="D120" s="93"/>
      <c r="E120" s="93"/>
      <c r="F120" s="94"/>
      <c r="G120" s="29"/>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1"/>
    </row>
    <row r="121" spans="1:50" ht="24.75" customHeight="1" x14ac:dyDescent="0.15">
      <c r="A121" s="92"/>
      <c r="B121" s="93"/>
      <c r="C121" s="93"/>
      <c r="D121" s="93"/>
      <c r="E121" s="93"/>
      <c r="F121" s="94"/>
      <c r="G121" s="29"/>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1"/>
    </row>
    <row r="122" spans="1:50" ht="24.75" customHeight="1" x14ac:dyDescent="0.15">
      <c r="A122" s="92"/>
      <c r="B122" s="93"/>
      <c r="C122" s="93"/>
      <c r="D122" s="93"/>
      <c r="E122" s="93"/>
      <c r="F122" s="94"/>
      <c r="G122" s="2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1"/>
    </row>
    <row r="123" spans="1:50" ht="24.75" customHeight="1" x14ac:dyDescent="0.15">
      <c r="A123" s="92"/>
      <c r="B123" s="93"/>
      <c r="C123" s="93"/>
      <c r="D123" s="93"/>
      <c r="E123" s="93"/>
      <c r="F123" s="94"/>
      <c r="G123" s="29"/>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1"/>
    </row>
    <row r="124" spans="1:50" ht="24.75" customHeight="1" x14ac:dyDescent="0.15">
      <c r="A124" s="92"/>
      <c r="B124" s="93"/>
      <c r="C124" s="93"/>
      <c r="D124" s="93"/>
      <c r="E124" s="93"/>
      <c r="F124" s="94"/>
      <c r="G124" s="29"/>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1"/>
    </row>
    <row r="125" spans="1:50" ht="24.75" customHeight="1" thickBot="1" x14ac:dyDescent="0.2">
      <c r="A125" s="92"/>
      <c r="B125" s="93"/>
      <c r="C125" s="93"/>
      <c r="D125" s="93"/>
      <c r="E125" s="93"/>
      <c r="F125" s="94"/>
      <c r="G125" s="29"/>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1"/>
    </row>
    <row r="126" spans="1:50" ht="24.75" customHeight="1" x14ac:dyDescent="0.15">
      <c r="A126" s="499" t="s">
        <v>635</v>
      </c>
      <c r="B126" s="500"/>
      <c r="C126" s="500"/>
      <c r="D126" s="500"/>
      <c r="E126" s="500"/>
      <c r="F126" s="501"/>
      <c r="G126" s="230" t="s">
        <v>601</v>
      </c>
      <c r="H126" s="231"/>
      <c r="I126" s="231"/>
      <c r="J126" s="231"/>
      <c r="K126" s="231"/>
      <c r="L126" s="231"/>
      <c r="M126" s="231"/>
      <c r="N126" s="231"/>
      <c r="O126" s="231"/>
      <c r="P126" s="231"/>
      <c r="Q126" s="231"/>
      <c r="R126" s="231"/>
      <c r="S126" s="231"/>
      <c r="T126" s="231"/>
      <c r="U126" s="231"/>
      <c r="V126" s="231"/>
      <c r="W126" s="231"/>
      <c r="X126" s="231"/>
      <c r="Y126" s="231"/>
      <c r="Z126" s="231"/>
      <c r="AA126" s="231"/>
      <c r="AB126" s="518"/>
      <c r="AC126" s="227" t="s">
        <v>602</v>
      </c>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316"/>
    </row>
    <row r="127" spans="1:50" ht="24.75" customHeight="1" x14ac:dyDescent="0.15">
      <c r="A127" s="502"/>
      <c r="B127" s="503"/>
      <c r="C127" s="503"/>
      <c r="D127" s="503"/>
      <c r="E127" s="503"/>
      <c r="F127" s="504"/>
      <c r="G127" s="233" t="s">
        <v>17</v>
      </c>
      <c r="H127" s="234"/>
      <c r="I127" s="234"/>
      <c r="J127" s="234"/>
      <c r="K127" s="234"/>
      <c r="L127" s="300" t="s">
        <v>18</v>
      </c>
      <c r="M127" s="234"/>
      <c r="N127" s="234"/>
      <c r="O127" s="234"/>
      <c r="P127" s="234"/>
      <c r="Q127" s="234"/>
      <c r="R127" s="234"/>
      <c r="S127" s="234"/>
      <c r="T127" s="234"/>
      <c r="U127" s="234"/>
      <c r="V127" s="234"/>
      <c r="W127" s="234"/>
      <c r="X127" s="301"/>
      <c r="Y127" s="302" t="s">
        <v>19</v>
      </c>
      <c r="Z127" s="303"/>
      <c r="AA127" s="303"/>
      <c r="AB127" s="304"/>
      <c r="AC127" s="233" t="s">
        <v>17</v>
      </c>
      <c r="AD127" s="234"/>
      <c r="AE127" s="234"/>
      <c r="AF127" s="234"/>
      <c r="AG127" s="234"/>
      <c r="AH127" s="300" t="s">
        <v>18</v>
      </c>
      <c r="AI127" s="234"/>
      <c r="AJ127" s="234"/>
      <c r="AK127" s="234"/>
      <c r="AL127" s="234"/>
      <c r="AM127" s="234"/>
      <c r="AN127" s="234"/>
      <c r="AO127" s="234"/>
      <c r="AP127" s="234"/>
      <c r="AQ127" s="234"/>
      <c r="AR127" s="234"/>
      <c r="AS127" s="234"/>
      <c r="AT127" s="301"/>
      <c r="AU127" s="302" t="s">
        <v>19</v>
      </c>
      <c r="AV127" s="303"/>
      <c r="AW127" s="303"/>
      <c r="AX127" s="305"/>
    </row>
    <row r="128" spans="1:50" ht="36.75" customHeight="1" x14ac:dyDescent="0.15">
      <c r="A128" s="502"/>
      <c r="B128" s="503"/>
      <c r="C128" s="503"/>
      <c r="D128" s="503"/>
      <c r="E128" s="503"/>
      <c r="F128" s="504"/>
      <c r="G128" s="306" t="s">
        <v>603</v>
      </c>
      <c r="H128" s="307"/>
      <c r="I128" s="307"/>
      <c r="J128" s="307"/>
      <c r="K128" s="308"/>
      <c r="L128" s="309" t="s">
        <v>604</v>
      </c>
      <c r="M128" s="310"/>
      <c r="N128" s="310"/>
      <c r="O128" s="310"/>
      <c r="P128" s="310"/>
      <c r="Q128" s="310"/>
      <c r="R128" s="310"/>
      <c r="S128" s="310"/>
      <c r="T128" s="310"/>
      <c r="U128" s="310"/>
      <c r="V128" s="310"/>
      <c r="W128" s="310"/>
      <c r="X128" s="311"/>
      <c r="Y128" s="312">
        <v>10.5</v>
      </c>
      <c r="Z128" s="313"/>
      <c r="AA128" s="313"/>
      <c r="AB128" s="314"/>
      <c r="AC128" s="306" t="s">
        <v>603</v>
      </c>
      <c r="AD128" s="307"/>
      <c r="AE128" s="307"/>
      <c r="AF128" s="307"/>
      <c r="AG128" s="308"/>
      <c r="AH128" s="309" t="s">
        <v>605</v>
      </c>
      <c r="AI128" s="310"/>
      <c r="AJ128" s="310"/>
      <c r="AK128" s="310"/>
      <c r="AL128" s="310"/>
      <c r="AM128" s="310"/>
      <c r="AN128" s="310"/>
      <c r="AO128" s="310"/>
      <c r="AP128" s="310"/>
      <c r="AQ128" s="310"/>
      <c r="AR128" s="310"/>
      <c r="AS128" s="310"/>
      <c r="AT128" s="311"/>
      <c r="AU128" s="312">
        <v>11</v>
      </c>
      <c r="AV128" s="313"/>
      <c r="AW128" s="313"/>
      <c r="AX128" s="315"/>
    </row>
    <row r="129" spans="1:51" ht="24.75" customHeight="1" thickBot="1" x14ac:dyDescent="0.2">
      <c r="A129" s="502"/>
      <c r="B129" s="503"/>
      <c r="C129" s="503"/>
      <c r="D129" s="503"/>
      <c r="E129" s="503"/>
      <c r="F129" s="504"/>
      <c r="G129" s="254" t="s">
        <v>20</v>
      </c>
      <c r="H129" s="255"/>
      <c r="I129" s="255"/>
      <c r="J129" s="255"/>
      <c r="K129" s="255"/>
      <c r="L129" s="238"/>
      <c r="M129" s="239"/>
      <c r="N129" s="239"/>
      <c r="O129" s="239"/>
      <c r="P129" s="239"/>
      <c r="Q129" s="239"/>
      <c r="R129" s="239"/>
      <c r="S129" s="239"/>
      <c r="T129" s="239"/>
      <c r="U129" s="239"/>
      <c r="V129" s="239"/>
      <c r="W129" s="239"/>
      <c r="X129" s="240"/>
      <c r="Y129" s="220">
        <f>SUM(Y128:AB128)</f>
        <v>10.5</v>
      </c>
      <c r="Z129" s="221"/>
      <c r="AA129" s="221"/>
      <c r="AB129" s="256"/>
      <c r="AC129" s="254" t="s">
        <v>20</v>
      </c>
      <c r="AD129" s="255"/>
      <c r="AE129" s="255"/>
      <c r="AF129" s="255"/>
      <c r="AG129" s="255"/>
      <c r="AH129" s="238"/>
      <c r="AI129" s="239"/>
      <c r="AJ129" s="239"/>
      <c r="AK129" s="239"/>
      <c r="AL129" s="239"/>
      <c r="AM129" s="239"/>
      <c r="AN129" s="239"/>
      <c r="AO129" s="239"/>
      <c r="AP129" s="239"/>
      <c r="AQ129" s="239"/>
      <c r="AR129" s="239"/>
      <c r="AS129" s="239"/>
      <c r="AT129" s="240"/>
      <c r="AU129" s="220">
        <f>SUM(AU128:AX128)</f>
        <v>11</v>
      </c>
      <c r="AV129" s="221"/>
      <c r="AW129" s="221"/>
      <c r="AX129" s="222"/>
    </row>
    <row r="130" spans="1:51" ht="24.75" customHeight="1" x14ac:dyDescent="0.15">
      <c r="A130" s="502"/>
      <c r="B130" s="503"/>
      <c r="C130" s="503"/>
      <c r="D130" s="503"/>
      <c r="E130" s="503"/>
      <c r="F130" s="504"/>
      <c r="G130" s="227" t="s">
        <v>607</v>
      </c>
      <c r="H130" s="228"/>
      <c r="I130" s="228"/>
      <c r="J130" s="228"/>
      <c r="K130" s="228"/>
      <c r="L130" s="228"/>
      <c r="M130" s="228"/>
      <c r="N130" s="228"/>
      <c r="O130" s="228"/>
      <c r="P130" s="228"/>
      <c r="Q130" s="228"/>
      <c r="R130" s="228"/>
      <c r="S130" s="228"/>
      <c r="T130" s="228"/>
      <c r="U130" s="228"/>
      <c r="V130" s="228"/>
      <c r="W130" s="228"/>
      <c r="X130" s="228"/>
      <c r="Y130" s="228"/>
      <c r="Z130" s="228"/>
      <c r="AA130" s="228"/>
      <c r="AB130" s="316"/>
      <c r="AC130" s="227" t="s">
        <v>608</v>
      </c>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316"/>
      <c r="AY130" s="35">
        <f>COUNTA($G$132,$AC$132)</f>
        <v>2</v>
      </c>
    </row>
    <row r="131" spans="1:51" ht="24.75" customHeight="1" x14ac:dyDescent="0.15">
      <c r="A131" s="502"/>
      <c r="B131" s="503"/>
      <c r="C131" s="503"/>
      <c r="D131" s="503"/>
      <c r="E131" s="503"/>
      <c r="F131" s="504"/>
      <c r="G131" s="233" t="s">
        <v>17</v>
      </c>
      <c r="H131" s="234"/>
      <c r="I131" s="234"/>
      <c r="J131" s="234"/>
      <c r="K131" s="234"/>
      <c r="L131" s="300" t="s">
        <v>18</v>
      </c>
      <c r="M131" s="234"/>
      <c r="N131" s="234"/>
      <c r="O131" s="234"/>
      <c r="P131" s="234"/>
      <c r="Q131" s="234"/>
      <c r="R131" s="234"/>
      <c r="S131" s="234"/>
      <c r="T131" s="234"/>
      <c r="U131" s="234"/>
      <c r="V131" s="234"/>
      <c r="W131" s="234"/>
      <c r="X131" s="301"/>
      <c r="Y131" s="302" t="s">
        <v>19</v>
      </c>
      <c r="Z131" s="303"/>
      <c r="AA131" s="303"/>
      <c r="AB131" s="304"/>
      <c r="AC131" s="233" t="s">
        <v>17</v>
      </c>
      <c r="AD131" s="234"/>
      <c r="AE131" s="234"/>
      <c r="AF131" s="234"/>
      <c r="AG131" s="234"/>
      <c r="AH131" s="300" t="s">
        <v>18</v>
      </c>
      <c r="AI131" s="234"/>
      <c r="AJ131" s="234"/>
      <c r="AK131" s="234"/>
      <c r="AL131" s="234"/>
      <c r="AM131" s="234"/>
      <c r="AN131" s="234"/>
      <c r="AO131" s="234"/>
      <c r="AP131" s="234"/>
      <c r="AQ131" s="234"/>
      <c r="AR131" s="234"/>
      <c r="AS131" s="234"/>
      <c r="AT131" s="301"/>
      <c r="AU131" s="302" t="s">
        <v>19</v>
      </c>
      <c r="AV131" s="303"/>
      <c r="AW131" s="303"/>
      <c r="AX131" s="305"/>
      <c r="AY131" s="35">
        <f>$AY$130</f>
        <v>2</v>
      </c>
    </row>
    <row r="132" spans="1:51" ht="36.75" customHeight="1" x14ac:dyDescent="0.15">
      <c r="A132" s="502"/>
      <c r="B132" s="503"/>
      <c r="C132" s="503"/>
      <c r="D132" s="503"/>
      <c r="E132" s="503"/>
      <c r="F132" s="504"/>
      <c r="G132" s="306" t="s">
        <v>603</v>
      </c>
      <c r="H132" s="307"/>
      <c r="I132" s="307"/>
      <c r="J132" s="307"/>
      <c r="K132" s="308"/>
      <c r="L132" s="309" t="s">
        <v>606</v>
      </c>
      <c r="M132" s="310"/>
      <c r="N132" s="310"/>
      <c r="O132" s="310"/>
      <c r="P132" s="310"/>
      <c r="Q132" s="310"/>
      <c r="R132" s="310"/>
      <c r="S132" s="310"/>
      <c r="T132" s="310"/>
      <c r="U132" s="310"/>
      <c r="V132" s="310"/>
      <c r="W132" s="310"/>
      <c r="X132" s="311"/>
      <c r="Y132" s="312">
        <v>10.8</v>
      </c>
      <c r="Z132" s="313"/>
      <c r="AA132" s="313"/>
      <c r="AB132" s="314"/>
      <c r="AC132" s="306" t="s">
        <v>603</v>
      </c>
      <c r="AD132" s="307"/>
      <c r="AE132" s="307"/>
      <c r="AF132" s="307"/>
      <c r="AG132" s="308"/>
      <c r="AH132" s="309" t="s">
        <v>609</v>
      </c>
      <c r="AI132" s="310"/>
      <c r="AJ132" s="310"/>
      <c r="AK132" s="310"/>
      <c r="AL132" s="310"/>
      <c r="AM132" s="310"/>
      <c r="AN132" s="310"/>
      <c r="AO132" s="310"/>
      <c r="AP132" s="310"/>
      <c r="AQ132" s="310"/>
      <c r="AR132" s="310"/>
      <c r="AS132" s="310"/>
      <c r="AT132" s="311"/>
      <c r="AU132" s="312">
        <v>11</v>
      </c>
      <c r="AV132" s="313"/>
      <c r="AW132" s="313"/>
      <c r="AX132" s="315"/>
      <c r="AY132" s="35">
        <f t="shared" ref="AY132:AY133" si="6">$AY$130</f>
        <v>2</v>
      </c>
    </row>
    <row r="133" spans="1:51" ht="24.75" customHeight="1" thickBot="1" x14ac:dyDescent="0.2">
      <c r="A133" s="502"/>
      <c r="B133" s="503"/>
      <c r="C133" s="503"/>
      <c r="D133" s="503"/>
      <c r="E133" s="503"/>
      <c r="F133" s="504"/>
      <c r="G133" s="254" t="s">
        <v>20</v>
      </c>
      <c r="H133" s="255"/>
      <c r="I133" s="255"/>
      <c r="J133" s="255"/>
      <c r="K133" s="255"/>
      <c r="L133" s="238"/>
      <c r="M133" s="239"/>
      <c r="N133" s="239"/>
      <c r="O133" s="239"/>
      <c r="P133" s="239"/>
      <c r="Q133" s="239"/>
      <c r="R133" s="239"/>
      <c r="S133" s="239"/>
      <c r="T133" s="239"/>
      <c r="U133" s="239"/>
      <c r="V133" s="239"/>
      <c r="W133" s="239"/>
      <c r="X133" s="240"/>
      <c r="Y133" s="220">
        <f>SUM(Y132:AB132)</f>
        <v>10.8</v>
      </c>
      <c r="Z133" s="221"/>
      <c r="AA133" s="221"/>
      <c r="AB133" s="256"/>
      <c r="AC133" s="254" t="s">
        <v>20</v>
      </c>
      <c r="AD133" s="255"/>
      <c r="AE133" s="255"/>
      <c r="AF133" s="255"/>
      <c r="AG133" s="255"/>
      <c r="AH133" s="238"/>
      <c r="AI133" s="239"/>
      <c r="AJ133" s="239"/>
      <c r="AK133" s="239"/>
      <c r="AL133" s="239"/>
      <c r="AM133" s="239"/>
      <c r="AN133" s="239"/>
      <c r="AO133" s="239"/>
      <c r="AP133" s="239"/>
      <c r="AQ133" s="239"/>
      <c r="AR133" s="239"/>
      <c r="AS133" s="239"/>
      <c r="AT133" s="240"/>
      <c r="AU133" s="220">
        <f>SUM(AU132:AX132)</f>
        <v>11</v>
      </c>
      <c r="AV133" s="221"/>
      <c r="AW133" s="221"/>
      <c r="AX133" s="222"/>
      <c r="AY133" s="35">
        <f t="shared" si="6"/>
        <v>2</v>
      </c>
    </row>
    <row r="134" spans="1:51" ht="24.75" customHeight="1" x14ac:dyDescent="0.15">
      <c r="A134" s="502"/>
      <c r="B134" s="503"/>
      <c r="C134" s="503"/>
      <c r="D134" s="503"/>
      <c r="E134" s="503"/>
      <c r="F134" s="504"/>
      <c r="G134" s="227" t="s">
        <v>610</v>
      </c>
      <c r="H134" s="228"/>
      <c r="I134" s="228"/>
      <c r="J134" s="228"/>
      <c r="K134" s="228"/>
      <c r="L134" s="228"/>
      <c r="M134" s="228"/>
      <c r="N134" s="228"/>
      <c r="O134" s="228"/>
      <c r="P134" s="228"/>
      <c r="Q134" s="228"/>
      <c r="R134" s="228"/>
      <c r="S134" s="228"/>
      <c r="T134" s="228"/>
      <c r="U134" s="228"/>
      <c r="V134" s="228"/>
      <c r="W134" s="228"/>
      <c r="X134" s="228"/>
      <c r="Y134" s="228"/>
      <c r="Z134" s="228"/>
      <c r="AA134" s="228"/>
      <c r="AB134" s="229"/>
      <c r="AC134" s="230" t="s">
        <v>611</v>
      </c>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2"/>
      <c r="AY134" s="35">
        <f>COUNTA($G$136,$AC$136)</f>
        <v>2</v>
      </c>
    </row>
    <row r="135" spans="1:51" ht="24.75" customHeight="1" x14ac:dyDescent="0.15">
      <c r="A135" s="502"/>
      <c r="B135" s="503"/>
      <c r="C135" s="503"/>
      <c r="D135" s="503"/>
      <c r="E135" s="503"/>
      <c r="F135" s="504"/>
      <c r="G135" s="233" t="s">
        <v>17</v>
      </c>
      <c r="H135" s="234"/>
      <c r="I135" s="234"/>
      <c r="J135" s="234"/>
      <c r="K135" s="234"/>
      <c r="L135" s="300" t="s">
        <v>18</v>
      </c>
      <c r="M135" s="234"/>
      <c r="N135" s="234"/>
      <c r="O135" s="234"/>
      <c r="P135" s="234"/>
      <c r="Q135" s="234"/>
      <c r="R135" s="234"/>
      <c r="S135" s="234"/>
      <c r="T135" s="234"/>
      <c r="U135" s="234"/>
      <c r="V135" s="234"/>
      <c r="W135" s="234"/>
      <c r="X135" s="301"/>
      <c r="Y135" s="302" t="s">
        <v>19</v>
      </c>
      <c r="Z135" s="303"/>
      <c r="AA135" s="303"/>
      <c r="AB135" s="304"/>
      <c r="AC135" s="233" t="s">
        <v>17</v>
      </c>
      <c r="AD135" s="234"/>
      <c r="AE135" s="234"/>
      <c r="AF135" s="234"/>
      <c r="AG135" s="234"/>
      <c r="AH135" s="300" t="s">
        <v>18</v>
      </c>
      <c r="AI135" s="234"/>
      <c r="AJ135" s="234"/>
      <c r="AK135" s="234"/>
      <c r="AL135" s="234"/>
      <c r="AM135" s="234"/>
      <c r="AN135" s="234"/>
      <c r="AO135" s="234"/>
      <c r="AP135" s="234"/>
      <c r="AQ135" s="234"/>
      <c r="AR135" s="234"/>
      <c r="AS135" s="234"/>
      <c r="AT135" s="301"/>
      <c r="AU135" s="302" t="s">
        <v>19</v>
      </c>
      <c r="AV135" s="303"/>
      <c r="AW135" s="303"/>
      <c r="AX135" s="305"/>
      <c r="AY135" s="35">
        <f>$AY$134</f>
        <v>2</v>
      </c>
    </row>
    <row r="136" spans="1:51" ht="36.75" customHeight="1" x14ac:dyDescent="0.15">
      <c r="A136" s="502"/>
      <c r="B136" s="503"/>
      <c r="C136" s="503"/>
      <c r="D136" s="503"/>
      <c r="E136" s="503"/>
      <c r="F136" s="504"/>
      <c r="G136" s="306" t="s">
        <v>603</v>
      </c>
      <c r="H136" s="307"/>
      <c r="I136" s="307"/>
      <c r="J136" s="307"/>
      <c r="K136" s="308"/>
      <c r="L136" s="309" t="s">
        <v>612</v>
      </c>
      <c r="M136" s="310"/>
      <c r="N136" s="310"/>
      <c r="O136" s="310"/>
      <c r="P136" s="310"/>
      <c r="Q136" s="310"/>
      <c r="R136" s="310"/>
      <c r="S136" s="310"/>
      <c r="T136" s="310"/>
      <c r="U136" s="310"/>
      <c r="V136" s="310"/>
      <c r="W136" s="310"/>
      <c r="X136" s="311"/>
      <c r="Y136" s="312">
        <v>10.5</v>
      </c>
      <c r="Z136" s="313"/>
      <c r="AA136" s="313"/>
      <c r="AB136" s="314"/>
      <c r="AC136" s="306" t="s">
        <v>603</v>
      </c>
      <c r="AD136" s="307"/>
      <c r="AE136" s="307"/>
      <c r="AF136" s="307"/>
      <c r="AG136" s="308"/>
      <c r="AH136" s="309" t="s">
        <v>613</v>
      </c>
      <c r="AI136" s="310"/>
      <c r="AJ136" s="310"/>
      <c r="AK136" s="310"/>
      <c r="AL136" s="310"/>
      <c r="AM136" s="310"/>
      <c r="AN136" s="310"/>
      <c r="AO136" s="310"/>
      <c r="AP136" s="310"/>
      <c r="AQ136" s="310"/>
      <c r="AR136" s="310"/>
      <c r="AS136" s="310"/>
      <c r="AT136" s="311"/>
      <c r="AU136" s="312">
        <v>3.3</v>
      </c>
      <c r="AV136" s="313"/>
      <c r="AW136" s="313"/>
      <c r="AX136" s="315"/>
      <c r="AY136" s="35">
        <f t="shared" ref="AY136:AY137" si="7">$AY$134</f>
        <v>2</v>
      </c>
    </row>
    <row r="137" spans="1:51" ht="24.75" customHeight="1" x14ac:dyDescent="0.15">
      <c r="A137" s="502"/>
      <c r="B137" s="503"/>
      <c r="C137" s="503"/>
      <c r="D137" s="503"/>
      <c r="E137" s="503"/>
      <c r="F137" s="504"/>
      <c r="G137" s="254" t="s">
        <v>20</v>
      </c>
      <c r="H137" s="255"/>
      <c r="I137" s="255"/>
      <c r="J137" s="255"/>
      <c r="K137" s="255"/>
      <c r="L137" s="238"/>
      <c r="M137" s="239"/>
      <c r="N137" s="239"/>
      <c r="O137" s="239"/>
      <c r="P137" s="239"/>
      <c r="Q137" s="239"/>
      <c r="R137" s="239"/>
      <c r="S137" s="239"/>
      <c r="T137" s="239"/>
      <c r="U137" s="239"/>
      <c r="V137" s="239"/>
      <c r="W137" s="239"/>
      <c r="X137" s="240"/>
      <c r="Y137" s="220">
        <f>SUM(Y136:AB136)</f>
        <v>10.5</v>
      </c>
      <c r="Z137" s="221"/>
      <c r="AA137" s="221"/>
      <c r="AB137" s="256"/>
      <c r="AC137" s="254" t="s">
        <v>20</v>
      </c>
      <c r="AD137" s="255"/>
      <c r="AE137" s="255"/>
      <c r="AF137" s="255"/>
      <c r="AG137" s="255"/>
      <c r="AH137" s="238"/>
      <c r="AI137" s="239"/>
      <c r="AJ137" s="239"/>
      <c r="AK137" s="239"/>
      <c r="AL137" s="239"/>
      <c r="AM137" s="239"/>
      <c r="AN137" s="239"/>
      <c r="AO137" s="239"/>
      <c r="AP137" s="239"/>
      <c r="AQ137" s="239"/>
      <c r="AR137" s="239"/>
      <c r="AS137" s="239"/>
      <c r="AT137" s="240"/>
      <c r="AU137" s="220">
        <f>SUM(AU136:AX136)</f>
        <v>3.3</v>
      </c>
      <c r="AV137" s="221"/>
      <c r="AW137" s="221"/>
      <c r="AX137" s="222"/>
      <c r="AY137" s="35">
        <f t="shared" si="7"/>
        <v>2</v>
      </c>
    </row>
    <row r="138" spans="1:51" ht="24.75" customHeight="1" thickBot="1" x14ac:dyDescent="0.2">
      <c r="A138" s="217" t="s">
        <v>140</v>
      </c>
      <c r="B138" s="218"/>
      <c r="C138" s="218"/>
      <c r="D138" s="218"/>
      <c r="E138" s="218"/>
      <c r="F138" s="218"/>
      <c r="G138" s="218"/>
      <c r="H138" s="218"/>
      <c r="I138" s="218"/>
      <c r="J138" s="218"/>
      <c r="K138" s="218"/>
      <c r="L138" s="218"/>
      <c r="M138" s="218"/>
      <c r="N138" s="218"/>
      <c r="O138" s="218"/>
      <c r="P138" s="218"/>
      <c r="Q138" s="218"/>
      <c r="R138" s="218"/>
      <c r="S138" s="218"/>
      <c r="T138" s="218"/>
      <c r="U138" s="218"/>
      <c r="V138" s="218"/>
      <c r="W138" s="218"/>
      <c r="X138" s="218"/>
      <c r="Y138" s="218"/>
      <c r="Z138" s="218"/>
      <c r="AA138" s="218"/>
      <c r="AB138" s="218"/>
      <c r="AC138" s="218"/>
      <c r="AD138" s="218"/>
      <c r="AE138" s="218"/>
      <c r="AF138" s="218"/>
      <c r="AG138" s="218"/>
      <c r="AH138" s="218"/>
      <c r="AI138" s="218"/>
      <c r="AJ138" s="218"/>
      <c r="AK138" s="219"/>
      <c r="AL138" s="619" t="s">
        <v>220</v>
      </c>
      <c r="AM138" s="620"/>
      <c r="AN138" s="620"/>
      <c r="AO138" s="61" t="s">
        <v>218</v>
      </c>
      <c r="AP138" s="64"/>
      <c r="AQ138" s="64"/>
      <c r="AR138" s="64"/>
      <c r="AS138" s="64"/>
      <c r="AT138" s="64"/>
      <c r="AU138" s="64"/>
      <c r="AV138" s="64"/>
      <c r="AW138" s="64"/>
      <c r="AX138" s="67"/>
      <c r="AY138" s="35">
        <f>COUNTIF($AO$138,"☑")</f>
        <v>0</v>
      </c>
    </row>
    <row r="139" spans="1:51" ht="24.75" customHeight="1" x14ac:dyDescent="0.15">
      <c r="A139" s="4"/>
      <c r="B139" s="4"/>
      <c r="C139" s="4"/>
      <c r="D139" s="4"/>
      <c r="E139" s="4"/>
      <c r="F139" s="4"/>
      <c r="G139" s="63"/>
      <c r="H139" s="63"/>
      <c r="I139" s="63"/>
      <c r="J139" s="63"/>
      <c r="K139" s="63"/>
      <c r="L139" s="3"/>
      <c r="M139" s="63"/>
      <c r="N139" s="63"/>
      <c r="O139" s="63"/>
      <c r="P139" s="63"/>
      <c r="Q139" s="63"/>
      <c r="R139" s="63"/>
      <c r="S139" s="63"/>
      <c r="T139" s="63"/>
      <c r="U139" s="63"/>
      <c r="V139" s="63"/>
      <c r="W139" s="63"/>
      <c r="X139" s="63"/>
      <c r="Y139" s="68"/>
      <c r="Z139" s="68"/>
      <c r="AA139" s="68"/>
      <c r="AB139" s="68"/>
      <c r="AC139" s="63"/>
      <c r="AD139" s="63"/>
      <c r="AE139" s="63"/>
      <c r="AF139" s="63"/>
      <c r="AG139" s="63"/>
      <c r="AH139" s="3"/>
      <c r="AI139" s="63"/>
      <c r="AJ139" s="63"/>
      <c r="AK139" s="63"/>
      <c r="AL139" s="63"/>
      <c r="AM139" s="63"/>
      <c r="AN139" s="63"/>
      <c r="AO139" s="63"/>
      <c r="AP139" s="63"/>
      <c r="AQ139" s="63"/>
      <c r="AR139" s="63"/>
      <c r="AS139" s="63"/>
      <c r="AT139" s="63"/>
      <c r="AU139" s="68"/>
      <c r="AV139" s="68"/>
      <c r="AW139" s="68"/>
      <c r="AX139" s="68"/>
    </row>
    <row r="140" spans="1:51" ht="24.75" customHeight="1" x14ac:dyDescent="0.15"/>
    <row r="141" spans="1:51" ht="24.75" customHeight="1" x14ac:dyDescent="0.15">
      <c r="B141" s="1" t="s">
        <v>27</v>
      </c>
    </row>
    <row r="142" spans="1:51" ht="24.75" customHeight="1" x14ac:dyDescent="0.15">
      <c r="B142" s="32" t="s">
        <v>229</v>
      </c>
    </row>
    <row r="143" spans="1:51" ht="59.25" customHeight="1" x14ac:dyDescent="0.15">
      <c r="A143" s="159"/>
      <c r="B143" s="159"/>
      <c r="C143" s="159" t="s">
        <v>26</v>
      </c>
      <c r="D143" s="159"/>
      <c r="E143" s="159"/>
      <c r="F143" s="159"/>
      <c r="G143" s="159"/>
      <c r="H143" s="159"/>
      <c r="I143" s="159"/>
      <c r="J143" s="197" t="s">
        <v>187</v>
      </c>
      <c r="K143" s="81"/>
      <c r="L143" s="81"/>
      <c r="M143" s="81"/>
      <c r="N143" s="81"/>
      <c r="O143" s="81"/>
      <c r="P143" s="159" t="s">
        <v>176</v>
      </c>
      <c r="Q143" s="159"/>
      <c r="R143" s="159"/>
      <c r="S143" s="159"/>
      <c r="T143" s="159"/>
      <c r="U143" s="159"/>
      <c r="V143" s="159"/>
      <c r="W143" s="159"/>
      <c r="X143" s="159"/>
      <c r="Y143" s="158" t="s">
        <v>186</v>
      </c>
      <c r="Z143" s="158"/>
      <c r="AA143" s="158"/>
      <c r="AB143" s="158"/>
      <c r="AC143" s="197" t="s">
        <v>215</v>
      </c>
      <c r="AD143" s="197"/>
      <c r="AE143" s="197"/>
      <c r="AF143" s="197"/>
      <c r="AG143" s="197"/>
      <c r="AH143" s="158" t="s">
        <v>234</v>
      </c>
      <c r="AI143" s="159"/>
      <c r="AJ143" s="159"/>
      <c r="AK143" s="159"/>
      <c r="AL143" s="159" t="s">
        <v>21</v>
      </c>
      <c r="AM143" s="159"/>
      <c r="AN143" s="159"/>
      <c r="AO143" s="198"/>
      <c r="AP143" s="197" t="s">
        <v>188</v>
      </c>
      <c r="AQ143" s="197"/>
      <c r="AR143" s="197"/>
      <c r="AS143" s="197"/>
      <c r="AT143" s="197"/>
      <c r="AU143" s="197"/>
      <c r="AV143" s="197"/>
      <c r="AW143" s="197"/>
      <c r="AX143" s="197"/>
    </row>
    <row r="144" spans="1:51" ht="48" customHeight="1" x14ac:dyDescent="0.15">
      <c r="A144" s="196">
        <v>1</v>
      </c>
      <c r="B144" s="196">
        <v>1</v>
      </c>
      <c r="C144" s="199" t="s">
        <v>614</v>
      </c>
      <c r="D144" s="199"/>
      <c r="E144" s="199"/>
      <c r="F144" s="199"/>
      <c r="G144" s="199"/>
      <c r="H144" s="199"/>
      <c r="I144" s="199"/>
      <c r="J144" s="200">
        <v>7010001012532</v>
      </c>
      <c r="K144" s="200"/>
      <c r="L144" s="200"/>
      <c r="M144" s="200"/>
      <c r="N144" s="200"/>
      <c r="O144" s="200"/>
      <c r="P144" s="201" t="s">
        <v>615</v>
      </c>
      <c r="Q144" s="201"/>
      <c r="R144" s="201"/>
      <c r="S144" s="201"/>
      <c r="T144" s="201"/>
      <c r="U144" s="201"/>
      <c r="V144" s="201"/>
      <c r="W144" s="201"/>
      <c r="X144" s="201"/>
      <c r="Y144" s="202">
        <v>10.5</v>
      </c>
      <c r="Z144" s="203"/>
      <c r="AA144" s="203"/>
      <c r="AB144" s="204"/>
      <c r="AC144" s="212" t="s">
        <v>236</v>
      </c>
      <c r="AD144" s="212"/>
      <c r="AE144" s="212"/>
      <c r="AF144" s="212"/>
      <c r="AG144" s="212"/>
      <c r="AH144" s="213">
        <v>1</v>
      </c>
      <c r="AI144" s="213"/>
      <c r="AJ144" s="213"/>
      <c r="AK144" s="213"/>
      <c r="AL144" s="223">
        <v>90.1</v>
      </c>
      <c r="AM144" s="224"/>
      <c r="AN144" s="224"/>
      <c r="AO144" s="225"/>
      <c r="AP144" s="211"/>
      <c r="AQ144" s="211"/>
      <c r="AR144" s="211"/>
      <c r="AS144" s="211"/>
      <c r="AT144" s="211"/>
      <c r="AU144" s="211"/>
      <c r="AV144" s="211"/>
      <c r="AW144" s="211"/>
      <c r="AX144" s="211"/>
    </row>
    <row r="145" spans="1:51" ht="24.75" customHeight="1" x14ac:dyDescent="0.15">
      <c r="A145" s="69"/>
      <c r="B145" s="69"/>
      <c r="C145" s="69"/>
      <c r="D145" s="69"/>
      <c r="E145" s="69"/>
      <c r="F145" s="69"/>
      <c r="G145" s="69"/>
      <c r="H145" s="69"/>
      <c r="I145" s="69"/>
      <c r="J145" s="70"/>
      <c r="K145" s="70"/>
      <c r="L145" s="70"/>
      <c r="M145" s="70"/>
      <c r="N145" s="70"/>
      <c r="O145" s="70"/>
      <c r="P145" s="71"/>
      <c r="Q145" s="71"/>
      <c r="R145" s="71"/>
      <c r="S145" s="71"/>
      <c r="T145" s="71"/>
      <c r="U145" s="71"/>
      <c r="V145" s="71"/>
      <c r="W145" s="71"/>
      <c r="X145" s="71"/>
      <c r="Y145" s="72"/>
      <c r="Z145" s="72"/>
      <c r="AA145" s="72"/>
      <c r="AB145" s="72"/>
      <c r="AC145" s="72"/>
      <c r="AD145" s="72"/>
      <c r="AE145" s="72"/>
      <c r="AF145" s="72"/>
      <c r="AG145" s="72"/>
      <c r="AH145" s="72"/>
      <c r="AI145" s="72"/>
      <c r="AJ145" s="72"/>
      <c r="AK145" s="72"/>
      <c r="AL145" s="72"/>
      <c r="AM145" s="72"/>
      <c r="AN145" s="72"/>
      <c r="AO145" s="72"/>
      <c r="AP145" s="71"/>
      <c r="AQ145" s="71"/>
      <c r="AR145" s="71"/>
      <c r="AS145" s="71"/>
      <c r="AT145" s="71"/>
      <c r="AU145" s="71"/>
      <c r="AV145" s="71"/>
      <c r="AW145" s="71"/>
      <c r="AX145" s="71"/>
      <c r="AY145" s="35">
        <f>COUNTA($C$148)</f>
        <v>1</v>
      </c>
    </row>
    <row r="146" spans="1:51" ht="24.75" customHeight="1" x14ac:dyDescent="0.15">
      <c r="A146" s="69"/>
      <c r="B146" s="36" t="s">
        <v>169</v>
      </c>
      <c r="C146" s="69"/>
      <c r="D146" s="69"/>
      <c r="E146" s="69"/>
      <c r="F146" s="69"/>
      <c r="G146" s="69"/>
      <c r="H146" s="69"/>
      <c r="I146" s="69"/>
      <c r="J146" s="69"/>
      <c r="K146" s="69"/>
      <c r="L146" s="69"/>
      <c r="M146" s="69"/>
      <c r="N146" s="69"/>
      <c r="O146" s="69"/>
      <c r="P146" s="73"/>
      <c r="Q146" s="73"/>
      <c r="R146" s="73"/>
      <c r="S146" s="73"/>
      <c r="T146" s="73"/>
      <c r="U146" s="73"/>
      <c r="V146" s="73"/>
      <c r="W146" s="73"/>
      <c r="X146" s="73"/>
      <c r="Y146" s="74"/>
      <c r="Z146" s="74"/>
      <c r="AA146" s="74"/>
      <c r="AB146" s="74"/>
      <c r="AC146" s="74"/>
      <c r="AD146" s="74"/>
      <c r="AE146" s="74"/>
      <c r="AF146" s="74"/>
      <c r="AG146" s="74"/>
      <c r="AH146" s="74"/>
      <c r="AI146" s="74"/>
      <c r="AJ146" s="74"/>
      <c r="AK146" s="74"/>
      <c r="AL146" s="74"/>
      <c r="AM146" s="74"/>
      <c r="AN146" s="74"/>
      <c r="AO146" s="74"/>
      <c r="AP146" s="73"/>
      <c r="AQ146" s="73"/>
      <c r="AR146" s="73"/>
      <c r="AS146" s="73"/>
      <c r="AT146" s="73"/>
      <c r="AU146" s="73"/>
      <c r="AV146" s="73"/>
      <c r="AW146" s="73"/>
      <c r="AX146" s="73"/>
      <c r="AY146" s="35">
        <f>$AY$145</f>
        <v>1</v>
      </c>
    </row>
    <row r="147" spans="1:51" ht="59.25" customHeight="1" x14ac:dyDescent="0.15">
      <c r="A147" s="159"/>
      <c r="B147" s="159"/>
      <c r="C147" s="159" t="s">
        <v>26</v>
      </c>
      <c r="D147" s="159"/>
      <c r="E147" s="159"/>
      <c r="F147" s="159"/>
      <c r="G147" s="159"/>
      <c r="H147" s="159"/>
      <c r="I147" s="159"/>
      <c r="J147" s="197" t="s">
        <v>187</v>
      </c>
      <c r="K147" s="81"/>
      <c r="L147" s="81"/>
      <c r="M147" s="81"/>
      <c r="N147" s="81"/>
      <c r="O147" s="81"/>
      <c r="P147" s="159" t="s">
        <v>176</v>
      </c>
      <c r="Q147" s="159"/>
      <c r="R147" s="159"/>
      <c r="S147" s="159"/>
      <c r="T147" s="159"/>
      <c r="U147" s="159"/>
      <c r="V147" s="159"/>
      <c r="W147" s="159"/>
      <c r="X147" s="159"/>
      <c r="Y147" s="158" t="s">
        <v>186</v>
      </c>
      <c r="Z147" s="158"/>
      <c r="AA147" s="158"/>
      <c r="AB147" s="158"/>
      <c r="AC147" s="197" t="s">
        <v>215</v>
      </c>
      <c r="AD147" s="197"/>
      <c r="AE147" s="197"/>
      <c r="AF147" s="197"/>
      <c r="AG147" s="197"/>
      <c r="AH147" s="158" t="s">
        <v>234</v>
      </c>
      <c r="AI147" s="159"/>
      <c r="AJ147" s="159"/>
      <c r="AK147" s="159"/>
      <c r="AL147" s="159" t="s">
        <v>21</v>
      </c>
      <c r="AM147" s="159"/>
      <c r="AN147" s="159"/>
      <c r="AO147" s="198"/>
      <c r="AP147" s="197" t="s">
        <v>188</v>
      </c>
      <c r="AQ147" s="197"/>
      <c r="AR147" s="197"/>
      <c r="AS147" s="197"/>
      <c r="AT147" s="197"/>
      <c r="AU147" s="197"/>
      <c r="AV147" s="197"/>
      <c r="AW147" s="197"/>
      <c r="AX147" s="197"/>
      <c r="AY147" s="35">
        <f t="shared" ref="AY147:AY148" si="8">$AY$145</f>
        <v>1</v>
      </c>
    </row>
    <row r="148" spans="1:51" ht="48" customHeight="1" x14ac:dyDescent="0.15">
      <c r="A148" s="196">
        <v>1</v>
      </c>
      <c r="B148" s="196">
        <v>1</v>
      </c>
      <c r="C148" s="199" t="s">
        <v>614</v>
      </c>
      <c r="D148" s="199"/>
      <c r="E148" s="199"/>
      <c r="F148" s="199"/>
      <c r="G148" s="199"/>
      <c r="H148" s="199"/>
      <c r="I148" s="199"/>
      <c r="J148" s="200">
        <v>7010001012532</v>
      </c>
      <c r="K148" s="200"/>
      <c r="L148" s="200"/>
      <c r="M148" s="200"/>
      <c r="N148" s="200"/>
      <c r="O148" s="200"/>
      <c r="P148" s="201" t="s">
        <v>605</v>
      </c>
      <c r="Q148" s="201"/>
      <c r="R148" s="201"/>
      <c r="S148" s="201"/>
      <c r="T148" s="201"/>
      <c r="U148" s="201"/>
      <c r="V148" s="201"/>
      <c r="W148" s="201"/>
      <c r="X148" s="201"/>
      <c r="Y148" s="202">
        <v>11</v>
      </c>
      <c r="Z148" s="203"/>
      <c r="AA148" s="203"/>
      <c r="AB148" s="204"/>
      <c r="AC148" s="212" t="s">
        <v>236</v>
      </c>
      <c r="AD148" s="212"/>
      <c r="AE148" s="212"/>
      <c r="AF148" s="212"/>
      <c r="AG148" s="212"/>
      <c r="AH148" s="213">
        <v>1</v>
      </c>
      <c r="AI148" s="213"/>
      <c r="AJ148" s="213"/>
      <c r="AK148" s="213"/>
      <c r="AL148" s="208">
        <v>95.2</v>
      </c>
      <c r="AM148" s="209"/>
      <c r="AN148" s="209"/>
      <c r="AO148" s="210"/>
      <c r="AP148" s="211"/>
      <c r="AQ148" s="211"/>
      <c r="AR148" s="211"/>
      <c r="AS148" s="211"/>
      <c r="AT148" s="211"/>
      <c r="AU148" s="211"/>
      <c r="AV148" s="211"/>
      <c r="AW148" s="211"/>
      <c r="AX148" s="211"/>
      <c r="AY148" s="35">
        <f t="shared" si="8"/>
        <v>1</v>
      </c>
    </row>
    <row r="149" spans="1:51" ht="24.75" customHeight="1" x14ac:dyDescent="0.15">
      <c r="A149" s="69"/>
      <c r="B149" s="69"/>
      <c r="C149" s="69"/>
      <c r="D149" s="69"/>
      <c r="E149" s="69"/>
      <c r="F149" s="69"/>
      <c r="G149" s="69"/>
      <c r="H149" s="69"/>
      <c r="I149" s="69"/>
      <c r="J149" s="69"/>
      <c r="K149" s="69"/>
      <c r="L149" s="69"/>
      <c r="M149" s="69"/>
      <c r="N149" s="69"/>
      <c r="O149" s="69"/>
      <c r="P149" s="73"/>
      <c r="Q149" s="73"/>
      <c r="R149" s="73"/>
      <c r="S149" s="73"/>
      <c r="T149" s="73"/>
      <c r="U149" s="73"/>
      <c r="V149" s="73"/>
      <c r="W149" s="73"/>
      <c r="X149" s="73"/>
      <c r="Y149" s="74"/>
      <c r="Z149" s="74"/>
      <c r="AA149" s="74"/>
      <c r="AB149" s="74"/>
      <c r="AC149" s="74"/>
      <c r="AD149" s="74"/>
      <c r="AE149" s="74"/>
      <c r="AF149" s="74"/>
      <c r="AG149" s="74"/>
      <c r="AH149" s="74"/>
      <c r="AI149" s="74"/>
      <c r="AJ149" s="74"/>
      <c r="AK149" s="74"/>
      <c r="AL149" s="74"/>
      <c r="AM149" s="74"/>
      <c r="AN149" s="74"/>
      <c r="AO149" s="74"/>
      <c r="AP149" s="73"/>
      <c r="AQ149" s="73"/>
      <c r="AR149" s="73"/>
      <c r="AS149" s="73"/>
      <c r="AT149" s="73"/>
      <c r="AU149" s="73"/>
      <c r="AV149" s="73"/>
      <c r="AW149" s="73"/>
      <c r="AX149" s="73"/>
      <c r="AY149" s="35">
        <f>COUNTA($C$152)</f>
        <v>1</v>
      </c>
    </row>
    <row r="150" spans="1:51" ht="24.75" customHeight="1" x14ac:dyDescent="0.15">
      <c r="A150" s="69"/>
      <c r="B150" s="36" t="s">
        <v>205</v>
      </c>
      <c r="C150" s="69"/>
      <c r="D150" s="69"/>
      <c r="E150" s="69"/>
      <c r="F150" s="69"/>
      <c r="G150" s="69"/>
      <c r="H150" s="69"/>
      <c r="I150" s="69"/>
      <c r="J150" s="69"/>
      <c r="K150" s="69"/>
      <c r="L150" s="69"/>
      <c r="M150" s="69"/>
      <c r="N150" s="69"/>
      <c r="O150" s="69"/>
      <c r="P150" s="73"/>
      <c r="Q150" s="73"/>
      <c r="R150" s="73"/>
      <c r="S150" s="73"/>
      <c r="T150" s="73"/>
      <c r="U150" s="73"/>
      <c r="V150" s="73"/>
      <c r="W150" s="73"/>
      <c r="X150" s="73"/>
      <c r="Y150" s="74"/>
      <c r="Z150" s="74"/>
      <c r="AA150" s="74"/>
      <c r="AB150" s="74"/>
      <c r="AC150" s="74"/>
      <c r="AD150" s="74"/>
      <c r="AE150" s="74"/>
      <c r="AF150" s="74"/>
      <c r="AG150" s="74"/>
      <c r="AH150" s="74"/>
      <c r="AI150" s="74"/>
      <c r="AJ150" s="74"/>
      <c r="AK150" s="74"/>
      <c r="AL150" s="74"/>
      <c r="AM150" s="74"/>
      <c r="AN150" s="74"/>
      <c r="AO150" s="74"/>
      <c r="AP150" s="73"/>
      <c r="AQ150" s="73"/>
      <c r="AR150" s="73"/>
      <c r="AS150" s="73"/>
      <c r="AT150" s="73"/>
      <c r="AU150" s="73"/>
      <c r="AV150" s="73"/>
      <c r="AW150" s="73"/>
      <c r="AX150" s="73"/>
      <c r="AY150" s="35">
        <f>$AY$149</f>
        <v>1</v>
      </c>
    </row>
    <row r="151" spans="1:51" ht="59.25" customHeight="1" x14ac:dyDescent="0.15">
      <c r="A151" s="159"/>
      <c r="B151" s="159"/>
      <c r="C151" s="159" t="s">
        <v>26</v>
      </c>
      <c r="D151" s="159"/>
      <c r="E151" s="159"/>
      <c r="F151" s="159"/>
      <c r="G151" s="159"/>
      <c r="H151" s="159"/>
      <c r="I151" s="159"/>
      <c r="J151" s="197" t="s">
        <v>187</v>
      </c>
      <c r="K151" s="81"/>
      <c r="L151" s="81"/>
      <c r="M151" s="81"/>
      <c r="N151" s="81"/>
      <c r="O151" s="81"/>
      <c r="P151" s="159" t="s">
        <v>176</v>
      </c>
      <c r="Q151" s="159"/>
      <c r="R151" s="159"/>
      <c r="S151" s="159"/>
      <c r="T151" s="159"/>
      <c r="U151" s="159"/>
      <c r="V151" s="159"/>
      <c r="W151" s="159"/>
      <c r="X151" s="159"/>
      <c r="Y151" s="158" t="s">
        <v>186</v>
      </c>
      <c r="Z151" s="158"/>
      <c r="AA151" s="158"/>
      <c r="AB151" s="158"/>
      <c r="AC151" s="197" t="s">
        <v>215</v>
      </c>
      <c r="AD151" s="197"/>
      <c r="AE151" s="197"/>
      <c r="AF151" s="197"/>
      <c r="AG151" s="197"/>
      <c r="AH151" s="158" t="s">
        <v>234</v>
      </c>
      <c r="AI151" s="159"/>
      <c r="AJ151" s="159"/>
      <c r="AK151" s="159"/>
      <c r="AL151" s="159" t="s">
        <v>21</v>
      </c>
      <c r="AM151" s="159"/>
      <c r="AN151" s="159"/>
      <c r="AO151" s="198"/>
      <c r="AP151" s="197" t="s">
        <v>188</v>
      </c>
      <c r="AQ151" s="197"/>
      <c r="AR151" s="197"/>
      <c r="AS151" s="197"/>
      <c r="AT151" s="197"/>
      <c r="AU151" s="197"/>
      <c r="AV151" s="197"/>
      <c r="AW151" s="197"/>
      <c r="AX151" s="197"/>
      <c r="AY151" s="35">
        <f t="shared" ref="AY151:AY152" si="9">$AY$149</f>
        <v>1</v>
      </c>
    </row>
    <row r="152" spans="1:51" ht="48.75" customHeight="1" x14ac:dyDescent="0.15">
      <c r="A152" s="196">
        <v>1</v>
      </c>
      <c r="B152" s="196">
        <v>1</v>
      </c>
      <c r="C152" s="199" t="s">
        <v>616</v>
      </c>
      <c r="D152" s="199"/>
      <c r="E152" s="199"/>
      <c r="F152" s="199"/>
      <c r="G152" s="199"/>
      <c r="H152" s="199"/>
      <c r="I152" s="199"/>
      <c r="J152" s="200">
        <v>6012701004917</v>
      </c>
      <c r="K152" s="200"/>
      <c r="L152" s="200"/>
      <c r="M152" s="200"/>
      <c r="N152" s="200"/>
      <c r="O152" s="200"/>
      <c r="P152" s="201" t="s">
        <v>606</v>
      </c>
      <c r="Q152" s="201"/>
      <c r="R152" s="201"/>
      <c r="S152" s="201"/>
      <c r="T152" s="201"/>
      <c r="U152" s="201"/>
      <c r="V152" s="201"/>
      <c r="W152" s="201"/>
      <c r="X152" s="201"/>
      <c r="Y152" s="202">
        <v>10.8</v>
      </c>
      <c r="Z152" s="203"/>
      <c r="AA152" s="203"/>
      <c r="AB152" s="204"/>
      <c r="AC152" s="212" t="s">
        <v>236</v>
      </c>
      <c r="AD152" s="212"/>
      <c r="AE152" s="212"/>
      <c r="AF152" s="212"/>
      <c r="AG152" s="212"/>
      <c r="AH152" s="213">
        <v>2</v>
      </c>
      <c r="AI152" s="213"/>
      <c r="AJ152" s="213"/>
      <c r="AK152" s="213"/>
      <c r="AL152" s="208">
        <v>89.8</v>
      </c>
      <c r="AM152" s="209"/>
      <c r="AN152" s="209"/>
      <c r="AO152" s="210"/>
      <c r="AP152" s="211"/>
      <c r="AQ152" s="211"/>
      <c r="AR152" s="211"/>
      <c r="AS152" s="211"/>
      <c r="AT152" s="211"/>
      <c r="AU152" s="211"/>
      <c r="AV152" s="211"/>
      <c r="AW152" s="211"/>
      <c r="AX152" s="211"/>
      <c r="AY152" s="35">
        <f t="shared" si="9"/>
        <v>1</v>
      </c>
    </row>
    <row r="153" spans="1:51" ht="24.75" customHeight="1" x14ac:dyDescent="0.15">
      <c r="A153" s="69"/>
      <c r="B153" s="69"/>
      <c r="C153" s="69"/>
      <c r="D153" s="69"/>
      <c r="E153" s="69"/>
      <c r="F153" s="69"/>
      <c r="G153" s="69"/>
      <c r="H153" s="69"/>
      <c r="I153" s="69"/>
      <c r="J153" s="69"/>
      <c r="K153" s="69"/>
      <c r="L153" s="69"/>
      <c r="M153" s="69"/>
      <c r="N153" s="69"/>
      <c r="O153" s="69"/>
      <c r="P153" s="73"/>
      <c r="Q153" s="73"/>
      <c r="R153" s="73"/>
      <c r="S153" s="73"/>
      <c r="T153" s="73"/>
      <c r="U153" s="73"/>
      <c r="V153" s="73"/>
      <c r="W153" s="73"/>
      <c r="X153" s="73"/>
      <c r="Y153" s="74"/>
      <c r="Z153" s="74"/>
      <c r="AA153" s="74"/>
      <c r="AB153" s="74"/>
      <c r="AC153" s="74"/>
      <c r="AD153" s="74"/>
      <c r="AE153" s="74"/>
      <c r="AF153" s="74"/>
      <c r="AG153" s="74"/>
      <c r="AH153" s="74"/>
      <c r="AI153" s="74"/>
      <c r="AJ153" s="74"/>
      <c r="AK153" s="74"/>
      <c r="AL153" s="74"/>
      <c r="AM153" s="74"/>
      <c r="AN153" s="74"/>
      <c r="AO153" s="74"/>
      <c r="AP153" s="73"/>
      <c r="AQ153" s="73"/>
      <c r="AR153" s="73"/>
      <c r="AS153" s="73"/>
      <c r="AT153" s="73"/>
      <c r="AU153" s="73"/>
      <c r="AV153" s="73"/>
      <c r="AW153" s="73"/>
      <c r="AX153" s="73"/>
      <c r="AY153" s="35">
        <f>COUNTA($C$156)</f>
        <v>1</v>
      </c>
    </row>
    <row r="154" spans="1:51" ht="24.75" customHeight="1" x14ac:dyDescent="0.15">
      <c r="A154" s="69"/>
      <c r="B154" s="36" t="s">
        <v>170</v>
      </c>
      <c r="C154" s="69"/>
      <c r="D154" s="69"/>
      <c r="E154" s="69"/>
      <c r="F154" s="69"/>
      <c r="G154" s="69"/>
      <c r="H154" s="69"/>
      <c r="I154" s="69"/>
      <c r="J154" s="69"/>
      <c r="K154" s="69"/>
      <c r="L154" s="69"/>
      <c r="M154" s="69"/>
      <c r="N154" s="69"/>
      <c r="O154" s="69"/>
      <c r="P154" s="73"/>
      <c r="Q154" s="73"/>
      <c r="R154" s="73"/>
      <c r="S154" s="73"/>
      <c r="T154" s="73"/>
      <c r="U154" s="73"/>
      <c r="V154" s="73"/>
      <c r="W154" s="73"/>
      <c r="X154" s="73"/>
      <c r="Y154" s="74"/>
      <c r="Z154" s="74"/>
      <c r="AA154" s="74"/>
      <c r="AB154" s="74"/>
      <c r="AC154" s="74"/>
      <c r="AD154" s="74"/>
      <c r="AE154" s="74"/>
      <c r="AF154" s="74"/>
      <c r="AG154" s="74"/>
      <c r="AH154" s="74"/>
      <c r="AI154" s="74"/>
      <c r="AJ154" s="74"/>
      <c r="AK154" s="74"/>
      <c r="AL154" s="74"/>
      <c r="AM154" s="74"/>
      <c r="AN154" s="74"/>
      <c r="AO154" s="74"/>
      <c r="AP154" s="73"/>
      <c r="AQ154" s="73"/>
      <c r="AR154" s="73"/>
      <c r="AS154" s="73"/>
      <c r="AT154" s="73"/>
      <c r="AU154" s="73"/>
      <c r="AV154" s="73"/>
      <c r="AW154" s="73"/>
      <c r="AX154" s="73"/>
      <c r="AY154" s="35">
        <f>$AY$153</f>
        <v>1</v>
      </c>
    </row>
    <row r="155" spans="1:51" ht="59.25" customHeight="1" x14ac:dyDescent="0.15">
      <c r="A155" s="159"/>
      <c r="B155" s="159"/>
      <c r="C155" s="159" t="s">
        <v>26</v>
      </c>
      <c r="D155" s="159"/>
      <c r="E155" s="159"/>
      <c r="F155" s="159"/>
      <c r="G155" s="159"/>
      <c r="H155" s="159"/>
      <c r="I155" s="159"/>
      <c r="J155" s="197" t="s">
        <v>187</v>
      </c>
      <c r="K155" s="81"/>
      <c r="L155" s="81"/>
      <c r="M155" s="81"/>
      <c r="N155" s="81"/>
      <c r="O155" s="81"/>
      <c r="P155" s="159" t="s">
        <v>176</v>
      </c>
      <c r="Q155" s="159"/>
      <c r="R155" s="159"/>
      <c r="S155" s="159"/>
      <c r="T155" s="159"/>
      <c r="U155" s="159"/>
      <c r="V155" s="159"/>
      <c r="W155" s="159"/>
      <c r="X155" s="159"/>
      <c r="Y155" s="158" t="s">
        <v>186</v>
      </c>
      <c r="Z155" s="158"/>
      <c r="AA155" s="158"/>
      <c r="AB155" s="158"/>
      <c r="AC155" s="197" t="s">
        <v>215</v>
      </c>
      <c r="AD155" s="197"/>
      <c r="AE155" s="197"/>
      <c r="AF155" s="197"/>
      <c r="AG155" s="197"/>
      <c r="AH155" s="158" t="s">
        <v>234</v>
      </c>
      <c r="AI155" s="159"/>
      <c r="AJ155" s="159"/>
      <c r="AK155" s="159"/>
      <c r="AL155" s="159" t="s">
        <v>21</v>
      </c>
      <c r="AM155" s="159"/>
      <c r="AN155" s="159"/>
      <c r="AO155" s="198"/>
      <c r="AP155" s="197" t="s">
        <v>188</v>
      </c>
      <c r="AQ155" s="197"/>
      <c r="AR155" s="197"/>
      <c r="AS155" s="197"/>
      <c r="AT155" s="197"/>
      <c r="AU155" s="197"/>
      <c r="AV155" s="197"/>
      <c r="AW155" s="197"/>
      <c r="AX155" s="197"/>
      <c r="AY155" s="35">
        <f t="shared" ref="AY155:AY156" si="10">$AY$153</f>
        <v>1</v>
      </c>
    </row>
    <row r="156" spans="1:51" ht="48" customHeight="1" x14ac:dyDescent="0.15">
      <c r="A156" s="196">
        <v>1</v>
      </c>
      <c r="B156" s="196">
        <v>1</v>
      </c>
      <c r="C156" s="199" t="s">
        <v>617</v>
      </c>
      <c r="D156" s="199"/>
      <c r="E156" s="199"/>
      <c r="F156" s="199"/>
      <c r="G156" s="199"/>
      <c r="H156" s="199"/>
      <c r="I156" s="199"/>
      <c r="J156" s="200">
        <v>3010005007400</v>
      </c>
      <c r="K156" s="200"/>
      <c r="L156" s="200"/>
      <c r="M156" s="200"/>
      <c r="N156" s="200"/>
      <c r="O156" s="200"/>
      <c r="P156" s="201" t="s">
        <v>618</v>
      </c>
      <c r="Q156" s="201"/>
      <c r="R156" s="201"/>
      <c r="S156" s="201"/>
      <c r="T156" s="201"/>
      <c r="U156" s="201"/>
      <c r="V156" s="201"/>
      <c r="W156" s="201"/>
      <c r="X156" s="201"/>
      <c r="Y156" s="202">
        <v>11</v>
      </c>
      <c r="Z156" s="203"/>
      <c r="AA156" s="203"/>
      <c r="AB156" s="204"/>
      <c r="AC156" s="212" t="s">
        <v>236</v>
      </c>
      <c r="AD156" s="212"/>
      <c r="AE156" s="212"/>
      <c r="AF156" s="212"/>
      <c r="AG156" s="212"/>
      <c r="AH156" s="213">
        <v>1</v>
      </c>
      <c r="AI156" s="213"/>
      <c r="AJ156" s="213"/>
      <c r="AK156" s="213"/>
      <c r="AL156" s="208">
        <v>91.4</v>
      </c>
      <c r="AM156" s="209"/>
      <c r="AN156" s="209"/>
      <c r="AO156" s="210"/>
      <c r="AP156" s="211"/>
      <c r="AQ156" s="211"/>
      <c r="AR156" s="211"/>
      <c r="AS156" s="211"/>
      <c r="AT156" s="211"/>
      <c r="AU156" s="211"/>
      <c r="AV156" s="211"/>
      <c r="AW156" s="211"/>
      <c r="AX156" s="211"/>
      <c r="AY156" s="35">
        <f t="shared" si="10"/>
        <v>1</v>
      </c>
    </row>
    <row r="157" spans="1:51" ht="24.75" customHeight="1" x14ac:dyDescent="0.15">
      <c r="A157" s="69"/>
      <c r="B157" s="69"/>
      <c r="C157" s="69"/>
      <c r="D157" s="69"/>
      <c r="E157" s="69"/>
      <c r="F157" s="69"/>
      <c r="G157" s="69"/>
      <c r="H157" s="69"/>
      <c r="I157" s="69"/>
      <c r="J157" s="69"/>
      <c r="K157" s="69"/>
      <c r="L157" s="69"/>
      <c r="M157" s="69"/>
      <c r="N157" s="69"/>
      <c r="O157" s="69"/>
      <c r="P157" s="73"/>
      <c r="Q157" s="73"/>
      <c r="R157" s="73"/>
      <c r="S157" s="73"/>
      <c r="T157" s="73"/>
      <c r="U157" s="73"/>
      <c r="V157" s="73"/>
      <c r="W157" s="73"/>
      <c r="X157" s="73"/>
      <c r="Y157" s="74"/>
      <c r="Z157" s="74"/>
      <c r="AA157" s="74"/>
      <c r="AB157" s="74"/>
      <c r="AC157" s="74"/>
      <c r="AD157" s="74"/>
      <c r="AE157" s="74"/>
      <c r="AF157" s="74"/>
      <c r="AG157" s="74"/>
      <c r="AH157" s="74"/>
      <c r="AI157" s="74"/>
      <c r="AJ157" s="74"/>
      <c r="AK157" s="74"/>
      <c r="AL157" s="74"/>
      <c r="AM157" s="74"/>
      <c r="AN157" s="74"/>
      <c r="AO157" s="74"/>
      <c r="AP157" s="73"/>
      <c r="AQ157" s="73"/>
      <c r="AR157" s="73"/>
      <c r="AS157" s="73"/>
      <c r="AT157" s="73"/>
      <c r="AU157" s="73"/>
      <c r="AV157" s="73"/>
      <c r="AW157" s="73"/>
      <c r="AX157" s="73"/>
      <c r="AY157" s="35">
        <f>COUNTA($C$160)</f>
        <v>1</v>
      </c>
    </row>
    <row r="158" spans="1:51" ht="24.75" customHeight="1" x14ac:dyDescent="0.15">
      <c r="A158" s="69"/>
      <c r="B158" s="36" t="s">
        <v>171</v>
      </c>
      <c r="C158" s="69"/>
      <c r="D158" s="69"/>
      <c r="E158" s="69"/>
      <c r="F158" s="69"/>
      <c r="G158" s="69"/>
      <c r="H158" s="69"/>
      <c r="I158" s="69"/>
      <c r="J158" s="69"/>
      <c r="K158" s="69"/>
      <c r="L158" s="69"/>
      <c r="M158" s="69"/>
      <c r="N158" s="69"/>
      <c r="O158" s="69"/>
      <c r="P158" s="73"/>
      <c r="Q158" s="73"/>
      <c r="R158" s="73"/>
      <c r="S158" s="73"/>
      <c r="T158" s="73"/>
      <c r="U158" s="73"/>
      <c r="V158" s="73"/>
      <c r="W158" s="73"/>
      <c r="X158" s="73"/>
      <c r="Y158" s="74"/>
      <c r="Z158" s="74"/>
      <c r="AA158" s="74"/>
      <c r="AB158" s="74"/>
      <c r="AC158" s="74"/>
      <c r="AD158" s="74"/>
      <c r="AE158" s="74"/>
      <c r="AF158" s="74"/>
      <c r="AG158" s="74"/>
      <c r="AH158" s="74"/>
      <c r="AI158" s="74"/>
      <c r="AJ158" s="74"/>
      <c r="AK158" s="74"/>
      <c r="AL158" s="74"/>
      <c r="AM158" s="74"/>
      <c r="AN158" s="74"/>
      <c r="AO158" s="74"/>
      <c r="AP158" s="73"/>
      <c r="AQ158" s="73"/>
      <c r="AR158" s="73"/>
      <c r="AS158" s="73"/>
      <c r="AT158" s="73"/>
      <c r="AU158" s="73"/>
      <c r="AV158" s="73"/>
      <c r="AW158" s="73"/>
      <c r="AX158" s="73"/>
      <c r="AY158" s="35">
        <f>$AY$157</f>
        <v>1</v>
      </c>
    </row>
    <row r="159" spans="1:51" ht="59.25" customHeight="1" x14ac:dyDescent="0.15">
      <c r="A159" s="159"/>
      <c r="B159" s="159"/>
      <c r="C159" s="159" t="s">
        <v>26</v>
      </c>
      <c r="D159" s="159"/>
      <c r="E159" s="159"/>
      <c r="F159" s="159"/>
      <c r="G159" s="159"/>
      <c r="H159" s="159"/>
      <c r="I159" s="159"/>
      <c r="J159" s="197" t="s">
        <v>187</v>
      </c>
      <c r="K159" s="81"/>
      <c r="L159" s="81"/>
      <c r="M159" s="81"/>
      <c r="N159" s="81"/>
      <c r="O159" s="81"/>
      <c r="P159" s="159" t="s">
        <v>176</v>
      </c>
      <c r="Q159" s="159"/>
      <c r="R159" s="159"/>
      <c r="S159" s="159"/>
      <c r="T159" s="159"/>
      <c r="U159" s="159"/>
      <c r="V159" s="159"/>
      <c r="W159" s="159"/>
      <c r="X159" s="159"/>
      <c r="Y159" s="158" t="s">
        <v>186</v>
      </c>
      <c r="Z159" s="158"/>
      <c r="AA159" s="158"/>
      <c r="AB159" s="158"/>
      <c r="AC159" s="197" t="s">
        <v>215</v>
      </c>
      <c r="AD159" s="197"/>
      <c r="AE159" s="197"/>
      <c r="AF159" s="197"/>
      <c r="AG159" s="197"/>
      <c r="AH159" s="158" t="s">
        <v>234</v>
      </c>
      <c r="AI159" s="159"/>
      <c r="AJ159" s="159"/>
      <c r="AK159" s="159"/>
      <c r="AL159" s="159" t="s">
        <v>21</v>
      </c>
      <c r="AM159" s="159"/>
      <c r="AN159" s="159"/>
      <c r="AO159" s="198"/>
      <c r="AP159" s="197" t="s">
        <v>188</v>
      </c>
      <c r="AQ159" s="197"/>
      <c r="AR159" s="197"/>
      <c r="AS159" s="197"/>
      <c r="AT159" s="197"/>
      <c r="AU159" s="197"/>
      <c r="AV159" s="197"/>
      <c r="AW159" s="197"/>
      <c r="AX159" s="197"/>
      <c r="AY159" s="35">
        <f t="shared" ref="AY159:AY160" si="11">$AY$157</f>
        <v>1</v>
      </c>
    </row>
    <row r="160" spans="1:51" ht="48" customHeight="1" x14ac:dyDescent="0.15">
      <c r="A160" s="196">
        <v>1</v>
      </c>
      <c r="B160" s="196">
        <v>1</v>
      </c>
      <c r="C160" s="199" t="s">
        <v>619</v>
      </c>
      <c r="D160" s="199"/>
      <c r="E160" s="199"/>
      <c r="F160" s="199"/>
      <c r="G160" s="199"/>
      <c r="H160" s="199"/>
      <c r="I160" s="199"/>
      <c r="J160" s="200">
        <v>3050005010697</v>
      </c>
      <c r="K160" s="200"/>
      <c r="L160" s="200"/>
      <c r="M160" s="200"/>
      <c r="N160" s="200"/>
      <c r="O160" s="200"/>
      <c r="P160" s="201" t="s">
        <v>612</v>
      </c>
      <c r="Q160" s="201"/>
      <c r="R160" s="201"/>
      <c r="S160" s="201"/>
      <c r="T160" s="201"/>
      <c r="U160" s="201"/>
      <c r="V160" s="201"/>
      <c r="W160" s="201"/>
      <c r="X160" s="201"/>
      <c r="Y160" s="202">
        <v>10.5</v>
      </c>
      <c r="Z160" s="203"/>
      <c r="AA160" s="203"/>
      <c r="AB160" s="204"/>
      <c r="AC160" s="212" t="s">
        <v>236</v>
      </c>
      <c r="AD160" s="212"/>
      <c r="AE160" s="212"/>
      <c r="AF160" s="212"/>
      <c r="AG160" s="212"/>
      <c r="AH160" s="213">
        <v>1</v>
      </c>
      <c r="AI160" s="213"/>
      <c r="AJ160" s="213"/>
      <c r="AK160" s="213"/>
      <c r="AL160" s="208">
        <v>82.8</v>
      </c>
      <c r="AM160" s="209"/>
      <c r="AN160" s="209"/>
      <c r="AO160" s="210"/>
      <c r="AP160" s="211"/>
      <c r="AQ160" s="211"/>
      <c r="AR160" s="211"/>
      <c r="AS160" s="211"/>
      <c r="AT160" s="211"/>
      <c r="AU160" s="211"/>
      <c r="AV160" s="211"/>
      <c r="AW160" s="211"/>
      <c r="AX160" s="211"/>
      <c r="AY160" s="35">
        <f t="shared" si="11"/>
        <v>1</v>
      </c>
    </row>
    <row r="161" spans="1:51" ht="24.75" customHeight="1" x14ac:dyDescent="0.15">
      <c r="A161" s="69"/>
      <c r="B161" s="69"/>
      <c r="C161" s="69"/>
      <c r="D161" s="69"/>
      <c r="E161" s="69"/>
      <c r="F161" s="69"/>
      <c r="G161" s="69"/>
      <c r="H161" s="69"/>
      <c r="I161" s="69"/>
      <c r="J161" s="69"/>
      <c r="K161" s="69"/>
      <c r="L161" s="69"/>
      <c r="M161" s="69"/>
      <c r="N161" s="69"/>
      <c r="O161" s="69"/>
      <c r="P161" s="73"/>
      <c r="Q161" s="73"/>
      <c r="R161" s="73"/>
      <c r="S161" s="73"/>
      <c r="T161" s="73"/>
      <c r="U161" s="73"/>
      <c r="V161" s="73"/>
      <c r="W161" s="73"/>
      <c r="X161" s="73"/>
      <c r="Y161" s="74"/>
      <c r="Z161" s="74"/>
      <c r="AA161" s="74"/>
      <c r="AB161" s="74"/>
      <c r="AC161" s="74"/>
      <c r="AD161" s="74"/>
      <c r="AE161" s="74"/>
      <c r="AF161" s="74"/>
      <c r="AG161" s="74"/>
      <c r="AH161" s="74"/>
      <c r="AI161" s="74"/>
      <c r="AJ161" s="74"/>
      <c r="AK161" s="74"/>
      <c r="AL161" s="74"/>
      <c r="AM161" s="74"/>
      <c r="AN161" s="74"/>
      <c r="AO161" s="74"/>
      <c r="AP161" s="73"/>
      <c r="AQ161" s="73"/>
      <c r="AR161" s="73"/>
      <c r="AS161" s="73"/>
      <c r="AT161" s="73"/>
      <c r="AU161" s="73"/>
      <c r="AV161" s="73"/>
      <c r="AW161" s="73"/>
      <c r="AX161" s="73"/>
      <c r="AY161" s="35">
        <f>COUNTA($C$164)</f>
        <v>1</v>
      </c>
    </row>
    <row r="162" spans="1:51" ht="24.75" customHeight="1" x14ac:dyDescent="0.15">
      <c r="A162" s="69"/>
      <c r="B162" s="36" t="s">
        <v>172</v>
      </c>
      <c r="C162" s="69"/>
      <c r="D162" s="69"/>
      <c r="E162" s="69"/>
      <c r="F162" s="69"/>
      <c r="G162" s="69"/>
      <c r="H162" s="69"/>
      <c r="I162" s="69"/>
      <c r="J162" s="69"/>
      <c r="K162" s="69"/>
      <c r="L162" s="69"/>
      <c r="M162" s="69"/>
      <c r="N162" s="69"/>
      <c r="O162" s="69"/>
      <c r="P162" s="73"/>
      <c r="Q162" s="73"/>
      <c r="R162" s="73"/>
      <c r="S162" s="73"/>
      <c r="T162" s="73"/>
      <c r="U162" s="73"/>
      <c r="V162" s="73"/>
      <c r="W162" s="73"/>
      <c r="X162" s="73"/>
      <c r="Y162" s="74"/>
      <c r="Z162" s="74"/>
      <c r="AA162" s="74"/>
      <c r="AB162" s="74"/>
      <c r="AC162" s="74"/>
      <c r="AD162" s="74"/>
      <c r="AE162" s="74"/>
      <c r="AF162" s="74"/>
      <c r="AG162" s="74"/>
      <c r="AH162" s="74"/>
      <c r="AI162" s="74"/>
      <c r="AJ162" s="74"/>
      <c r="AK162" s="74"/>
      <c r="AL162" s="74"/>
      <c r="AM162" s="74"/>
      <c r="AN162" s="74"/>
      <c r="AO162" s="74"/>
      <c r="AP162" s="73"/>
      <c r="AQ162" s="73"/>
      <c r="AR162" s="73"/>
      <c r="AS162" s="73"/>
      <c r="AT162" s="73"/>
      <c r="AU162" s="73"/>
      <c r="AV162" s="73"/>
      <c r="AW162" s="73"/>
      <c r="AX162" s="73"/>
      <c r="AY162" s="35">
        <f>$AY$161</f>
        <v>1</v>
      </c>
    </row>
    <row r="163" spans="1:51" ht="59.25" customHeight="1" x14ac:dyDescent="0.15">
      <c r="A163" s="159"/>
      <c r="B163" s="159"/>
      <c r="C163" s="159" t="s">
        <v>26</v>
      </c>
      <c r="D163" s="159"/>
      <c r="E163" s="159"/>
      <c r="F163" s="159"/>
      <c r="G163" s="159"/>
      <c r="H163" s="159"/>
      <c r="I163" s="159"/>
      <c r="J163" s="197" t="s">
        <v>187</v>
      </c>
      <c r="K163" s="81"/>
      <c r="L163" s="81"/>
      <c r="M163" s="81"/>
      <c r="N163" s="81"/>
      <c r="O163" s="81"/>
      <c r="P163" s="159" t="s">
        <v>176</v>
      </c>
      <c r="Q163" s="159"/>
      <c r="R163" s="159"/>
      <c r="S163" s="159"/>
      <c r="T163" s="159"/>
      <c r="U163" s="159"/>
      <c r="V163" s="159"/>
      <c r="W163" s="159"/>
      <c r="X163" s="159"/>
      <c r="Y163" s="158" t="s">
        <v>186</v>
      </c>
      <c r="Z163" s="158"/>
      <c r="AA163" s="158"/>
      <c r="AB163" s="158"/>
      <c r="AC163" s="197" t="s">
        <v>215</v>
      </c>
      <c r="AD163" s="197"/>
      <c r="AE163" s="197"/>
      <c r="AF163" s="197"/>
      <c r="AG163" s="197"/>
      <c r="AH163" s="158" t="s">
        <v>234</v>
      </c>
      <c r="AI163" s="159"/>
      <c r="AJ163" s="159"/>
      <c r="AK163" s="159"/>
      <c r="AL163" s="159" t="s">
        <v>21</v>
      </c>
      <c r="AM163" s="159"/>
      <c r="AN163" s="159"/>
      <c r="AO163" s="198"/>
      <c r="AP163" s="197" t="s">
        <v>188</v>
      </c>
      <c r="AQ163" s="197"/>
      <c r="AR163" s="197"/>
      <c r="AS163" s="197"/>
      <c r="AT163" s="197"/>
      <c r="AU163" s="197"/>
      <c r="AV163" s="197"/>
      <c r="AW163" s="197"/>
      <c r="AX163" s="197"/>
      <c r="AY163" s="35">
        <f t="shared" ref="AY163:AY164" si="12">$AY$161</f>
        <v>1</v>
      </c>
    </row>
    <row r="164" spans="1:51" ht="52.5" customHeight="1" x14ac:dyDescent="0.15">
      <c r="A164" s="196">
        <v>1</v>
      </c>
      <c r="B164" s="196">
        <v>1</v>
      </c>
      <c r="C164" s="199" t="s">
        <v>620</v>
      </c>
      <c r="D164" s="199"/>
      <c r="E164" s="199"/>
      <c r="F164" s="199"/>
      <c r="G164" s="199"/>
      <c r="H164" s="199"/>
      <c r="I164" s="199"/>
      <c r="J164" s="200">
        <v>4010701026082</v>
      </c>
      <c r="K164" s="200"/>
      <c r="L164" s="200"/>
      <c r="M164" s="200"/>
      <c r="N164" s="200"/>
      <c r="O164" s="200"/>
      <c r="P164" s="201" t="s">
        <v>613</v>
      </c>
      <c r="Q164" s="201"/>
      <c r="R164" s="201"/>
      <c r="S164" s="201"/>
      <c r="T164" s="201"/>
      <c r="U164" s="201"/>
      <c r="V164" s="201"/>
      <c r="W164" s="201"/>
      <c r="X164" s="201"/>
      <c r="Y164" s="202">
        <v>3.3</v>
      </c>
      <c r="Z164" s="203"/>
      <c r="AA164" s="203"/>
      <c r="AB164" s="204"/>
      <c r="AC164" s="205" t="s">
        <v>236</v>
      </c>
      <c r="AD164" s="206"/>
      <c r="AE164" s="206"/>
      <c r="AF164" s="206"/>
      <c r="AG164" s="206"/>
      <c r="AH164" s="207">
        <v>2</v>
      </c>
      <c r="AI164" s="207"/>
      <c r="AJ164" s="207"/>
      <c r="AK164" s="207"/>
      <c r="AL164" s="208">
        <v>87.7</v>
      </c>
      <c r="AM164" s="209"/>
      <c r="AN164" s="209"/>
      <c r="AO164" s="210"/>
      <c r="AP164" s="211"/>
      <c r="AQ164" s="211"/>
      <c r="AR164" s="211"/>
      <c r="AS164" s="211"/>
      <c r="AT164" s="211"/>
      <c r="AU164" s="211"/>
      <c r="AV164" s="211"/>
      <c r="AW164" s="211"/>
      <c r="AX164" s="211"/>
      <c r="AY164" s="35">
        <f t="shared" si="12"/>
        <v>1</v>
      </c>
    </row>
    <row r="165" spans="1:51" ht="24.75" customHeight="1" x14ac:dyDescent="0.15">
      <c r="A165" s="580" t="s">
        <v>209</v>
      </c>
      <c r="B165" s="581"/>
      <c r="C165" s="581"/>
      <c r="D165" s="581"/>
      <c r="E165" s="581"/>
      <c r="F165" s="581"/>
      <c r="G165" s="581"/>
      <c r="H165" s="581"/>
      <c r="I165" s="581"/>
      <c r="J165" s="581"/>
      <c r="K165" s="581"/>
      <c r="L165" s="581"/>
      <c r="M165" s="581"/>
      <c r="N165" s="581"/>
      <c r="O165" s="581"/>
      <c r="P165" s="581"/>
      <c r="Q165" s="581"/>
      <c r="R165" s="581"/>
      <c r="S165" s="581"/>
      <c r="T165" s="581"/>
      <c r="U165" s="581"/>
      <c r="V165" s="581"/>
      <c r="W165" s="581"/>
      <c r="X165" s="581"/>
      <c r="Y165" s="581"/>
      <c r="Z165" s="581"/>
      <c r="AA165" s="581"/>
      <c r="AB165" s="581"/>
      <c r="AC165" s="581"/>
      <c r="AD165" s="581"/>
      <c r="AE165" s="581"/>
      <c r="AF165" s="581"/>
      <c r="AG165" s="581"/>
      <c r="AH165" s="581"/>
      <c r="AI165" s="581"/>
      <c r="AJ165" s="581"/>
      <c r="AK165" s="582"/>
      <c r="AL165" s="621" t="s">
        <v>220</v>
      </c>
      <c r="AM165" s="622"/>
      <c r="AN165" s="622"/>
      <c r="AO165" s="38"/>
      <c r="AP165" s="65"/>
      <c r="AQ165" s="65"/>
      <c r="AR165" s="65"/>
      <c r="AS165" s="65"/>
      <c r="AT165" s="65"/>
      <c r="AU165" s="65"/>
      <c r="AV165" s="65"/>
      <c r="AW165" s="65"/>
      <c r="AX165" s="75"/>
      <c r="AY165" s="35">
        <f>COUNTIF($AO$165,"☑")</f>
        <v>0</v>
      </c>
    </row>
  </sheetData>
  <sheetProtection formatRows="0"/>
  <dataConsolidate/>
  <mergeCells count="559">
    <mergeCell ref="AL138:AN138"/>
    <mergeCell ref="AL165:AN165"/>
    <mergeCell ref="G65:H65"/>
    <mergeCell ref="G66:H66"/>
    <mergeCell ref="G67:H67"/>
    <mergeCell ref="G68:H68"/>
    <mergeCell ref="J65:K65"/>
    <mergeCell ref="J66:K66"/>
    <mergeCell ref="J67:K67"/>
    <mergeCell ref="J68:K68"/>
    <mergeCell ref="C160:I160"/>
    <mergeCell ref="J160:O160"/>
    <mergeCell ref="P160:X160"/>
    <mergeCell ref="Y160:AB160"/>
    <mergeCell ref="AC160:AG160"/>
    <mergeCell ref="AH160:AK160"/>
    <mergeCell ref="AL160:AO160"/>
    <mergeCell ref="AP160:AX160"/>
    <mergeCell ref="AG46:AX46"/>
    <mergeCell ref="N64:AF64"/>
    <mergeCell ref="J64:K64"/>
    <mergeCell ref="C65:F65"/>
    <mergeCell ref="C66:F66"/>
    <mergeCell ref="C67:F67"/>
    <mergeCell ref="C68:F68"/>
    <mergeCell ref="AD54:AF54"/>
    <mergeCell ref="AG53:AX53"/>
    <mergeCell ref="C64:F64"/>
    <mergeCell ref="G63:M63"/>
    <mergeCell ref="N63:AF63"/>
    <mergeCell ref="C63:F63"/>
    <mergeCell ref="G64:H64"/>
    <mergeCell ref="N65:AF65"/>
    <mergeCell ref="N66:AF66"/>
    <mergeCell ref="AL156:AO156"/>
    <mergeCell ref="AP156:AX156"/>
    <mergeCell ref="C159:I159"/>
    <mergeCell ref="J159:O159"/>
    <mergeCell ref="P159:X159"/>
    <mergeCell ref="Y159:AB159"/>
    <mergeCell ref="AC159:AG159"/>
    <mergeCell ref="AH159:AK159"/>
    <mergeCell ref="AL159:AO159"/>
    <mergeCell ref="AP159:AX159"/>
    <mergeCell ref="G6:AX6"/>
    <mergeCell ref="A40:F42"/>
    <mergeCell ref="G40:X40"/>
    <mergeCell ref="Y39:AA39"/>
    <mergeCell ref="AD44:AF44"/>
    <mergeCell ref="C44:AC44"/>
    <mergeCell ref="AG45:AX45"/>
    <mergeCell ref="AU128:AX128"/>
    <mergeCell ref="A165:AK165"/>
    <mergeCell ref="C144:I144"/>
    <mergeCell ref="C151:I151"/>
    <mergeCell ref="J151:O151"/>
    <mergeCell ref="P151:X151"/>
    <mergeCell ref="Y151:AB151"/>
    <mergeCell ref="AC151:AG151"/>
    <mergeCell ref="AH151:AK151"/>
    <mergeCell ref="AL151:AO151"/>
    <mergeCell ref="AP151:AX151"/>
    <mergeCell ref="C156:I156"/>
    <mergeCell ref="J156:O156"/>
    <mergeCell ref="P156:X156"/>
    <mergeCell ref="Y156:AB156"/>
    <mergeCell ref="AC156:AG156"/>
    <mergeCell ref="AH156:AK156"/>
    <mergeCell ref="AE37:AH37"/>
    <mergeCell ref="AI37:AL37"/>
    <mergeCell ref="AM37:AP37"/>
    <mergeCell ref="A7:F7"/>
    <mergeCell ref="G7:X7"/>
    <mergeCell ref="A8:F8"/>
    <mergeCell ref="A37:F39"/>
    <mergeCell ref="G37:X37"/>
    <mergeCell ref="AB38:AD38"/>
    <mergeCell ref="AB37:AD37"/>
    <mergeCell ref="AK21:AQ21"/>
    <mergeCell ref="A35:F36"/>
    <mergeCell ref="G35:AX36"/>
    <mergeCell ref="G21:O21"/>
    <mergeCell ref="P21:V21"/>
    <mergeCell ref="W21:AC21"/>
    <mergeCell ref="AD21:AJ21"/>
    <mergeCell ref="AQ37:AT37"/>
    <mergeCell ref="AU37:AX37"/>
    <mergeCell ref="AQ38:AT38"/>
    <mergeCell ref="AQ39:AT39"/>
    <mergeCell ref="AU38:AX38"/>
    <mergeCell ref="AU39:AX39"/>
    <mergeCell ref="AI42:AL42"/>
    <mergeCell ref="AQ42:AX42"/>
    <mergeCell ref="AQ40:AX40"/>
    <mergeCell ref="AE41:AH41"/>
    <mergeCell ref="AI41:AL41"/>
    <mergeCell ref="G70:AX70"/>
    <mergeCell ref="G69:AX69"/>
    <mergeCell ref="G38:X39"/>
    <mergeCell ref="AM41:AP41"/>
    <mergeCell ref="Y38:AA38"/>
    <mergeCell ref="AM40:AP40"/>
    <mergeCell ref="AB41:AD41"/>
    <mergeCell ref="AE38:AH38"/>
    <mergeCell ref="AI38:AL38"/>
    <mergeCell ref="AM38:AP38"/>
    <mergeCell ref="Y42:AA42"/>
    <mergeCell ref="AB42:AD42"/>
    <mergeCell ref="C60:AC60"/>
    <mergeCell ref="AD45:AF45"/>
    <mergeCell ref="N67:AF67"/>
    <mergeCell ref="N68:AF68"/>
    <mergeCell ref="AG56:AX56"/>
    <mergeCell ref="A10:F10"/>
    <mergeCell ref="AR12:AX12"/>
    <mergeCell ref="G13:H18"/>
    <mergeCell ref="W13:AC13"/>
    <mergeCell ref="G32:O34"/>
    <mergeCell ref="A11:F11"/>
    <mergeCell ref="AD49:AF49"/>
    <mergeCell ref="AH128:AT128"/>
    <mergeCell ref="AH127:AT127"/>
    <mergeCell ref="G128:K128"/>
    <mergeCell ref="A76:E76"/>
    <mergeCell ref="P12:V12"/>
    <mergeCell ref="AB34:AD34"/>
    <mergeCell ref="AD59:AF59"/>
    <mergeCell ref="A126:F137"/>
    <mergeCell ref="A72:AX72"/>
    <mergeCell ref="F76:AX76"/>
    <mergeCell ref="A48:B57"/>
    <mergeCell ref="C57:AC57"/>
    <mergeCell ref="A79:AX79"/>
    <mergeCell ref="AD61:AF61"/>
    <mergeCell ref="AG48:AX50"/>
    <mergeCell ref="AU132:AX132"/>
    <mergeCell ref="C53:AC53"/>
    <mergeCell ref="G4:X4"/>
    <mergeCell ref="Y4:AD4"/>
    <mergeCell ref="AE4:AP4"/>
    <mergeCell ref="AQ4:AX4"/>
    <mergeCell ref="A5:F5"/>
    <mergeCell ref="C52:AC52"/>
    <mergeCell ref="G11:AX11"/>
    <mergeCell ref="Y5:AD5"/>
    <mergeCell ref="AE5:AP5"/>
    <mergeCell ref="AQ5:AX5"/>
    <mergeCell ref="A4:F4"/>
    <mergeCell ref="A6:F6"/>
    <mergeCell ref="AK12:AQ12"/>
    <mergeCell ref="W14:AC14"/>
    <mergeCell ref="AG47:AX47"/>
    <mergeCell ref="AG52:AX52"/>
    <mergeCell ref="C45:AC45"/>
    <mergeCell ref="I16:O16"/>
    <mergeCell ref="P16:V16"/>
    <mergeCell ref="AD48:AF48"/>
    <mergeCell ref="I18:O18"/>
    <mergeCell ref="AD12:AJ12"/>
    <mergeCell ref="AE8:AX8"/>
    <mergeCell ref="W16:AC16"/>
    <mergeCell ref="P32:X34"/>
    <mergeCell ref="G12:O12"/>
    <mergeCell ref="P14:V14"/>
    <mergeCell ref="F74:AX74"/>
    <mergeCell ref="E49:AC49"/>
    <mergeCell ref="E50:AC50"/>
    <mergeCell ref="AG57:AX57"/>
    <mergeCell ref="A73:AX73"/>
    <mergeCell ref="AG58:AX58"/>
    <mergeCell ref="AD46:AF46"/>
    <mergeCell ref="AG54:AX54"/>
    <mergeCell ref="A71:AX71"/>
    <mergeCell ref="C70:F70"/>
    <mergeCell ref="AD58:AF58"/>
    <mergeCell ref="AD62:AF62"/>
    <mergeCell ref="AG61:AX61"/>
    <mergeCell ref="C55:AC55"/>
    <mergeCell ref="AG62:AX68"/>
    <mergeCell ref="C59:AC59"/>
    <mergeCell ref="AG59:AX59"/>
    <mergeCell ref="C62:AC62"/>
    <mergeCell ref="AD60:AF60"/>
    <mergeCell ref="AD52:AF52"/>
    <mergeCell ref="AB39:AD39"/>
    <mergeCell ref="C46:AC46"/>
    <mergeCell ref="C47:AC47"/>
    <mergeCell ref="C48:AC48"/>
    <mergeCell ref="AG44:AX44"/>
    <mergeCell ref="AD15:AJ15"/>
    <mergeCell ref="P19:V19"/>
    <mergeCell ref="A78:AX78"/>
    <mergeCell ref="AC126:AX126"/>
    <mergeCell ref="C49:D50"/>
    <mergeCell ref="A74:E74"/>
    <mergeCell ref="A69:B70"/>
    <mergeCell ref="A75:AX75"/>
    <mergeCell ref="AR15:AX15"/>
    <mergeCell ref="I17:O17"/>
    <mergeCell ref="AQ30:AT30"/>
    <mergeCell ref="G30:O31"/>
    <mergeCell ref="A62:B68"/>
    <mergeCell ref="AD55:AF55"/>
    <mergeCell ref="Y40:AA40"/>
    <mergeCell ref="AB40:AD40"/>
    <mergeCell ref="G41:X42"/>
    <mergeCell ref="Y41:AA41"/>
    <mergeCell ref="A58:B61"/>
    <mergeCell ref="C58:AC58"/>
    <mergeCell ref="L129:X129"/>
    <mergeCell ref="Y129:AB129"/>
    <mergeCell ref="AC129:AG129"/>
    <mergeCell ref="AH129:AT129"/>
    <mergeCell ref="AU129:AX129"/>
    <mergeCell ref="C54:AC54"/>
    <mergeCell ref="AD57:AF57"/>
    <mergeCell ref="AG55:AX55"/>
    <mergeCell ref="C51:AC51"/>
    <mergeCell ref="G127:K127"/>
    <mergeCell ref="L127:X127"/>
    <mergeCell ref="Y127:AB127"/>
    <mergeCell ref="Y128:AB128"/>
    <mergeCell ref="AG60:AX60"/>
    <mergeCell ref="AD51:AF51"/>
    <mergeCell ref="A77:AX77"/>
    <mergeCell ref="AD53:AF53"/>
    <mergeCell ref="C61:AC61"/>
    <mergeCell ref="AU127:AX127"/>
    <mergeCell ref="G126:AB126"/>
    <mergeCell ref="A91:F125"/>
    <mergeCell ref="Y32:AA32"/>
    <mergeCell ref="Y33:AA33"/>
    <mergeCell ref="P30:X31"/>
    <mergeCell ref="AB30:AD31"/>
    <mergeCell ref="AB32:AD32"/>
    <mergeCell ref="AC137:AG137"/>
    <mergeCell ref="G133:K133"/>
    <mergeCell ref="L133:X133"/>
    <mergeCell ref="Y133:AB133"/>
    <mergeCell ref="AC133:AG133"/>
    <mergeCell ref="L135:X135"/>
    <mergeCell ref="Y135:AB135"/>
    <mergeCell ref="AC135:AG135"/>
    <mergeCell ref="G136:K136"/>
    <mergeCell ref="L136:X136"/>
    <mergeCell ref="Y136:AB136"/>
    <mergeCell ref="AC136:AG136"/>
    <mergeCell ref="G130:AB130"/>
    <mergeCell ref="AC130:AX130"/>
    <mergeCell ref="G131:K131"/>
    <mergeCell ref="L131:X131"/>
    <mergeCell ref="G132:K132"/>
    <mergeCell ref="L132:X132"/>
    <mergeCell ref="Y132:AB132"/>
    <mergeCell ref="M5:R5"/>
    <mergeCell ref="S5:X5"/>
    <mergeCell ref="Y8:AD8"/>
    <mergeCell ref="A9:F9"/>
    <mergeCell ref="G9:AX9"/>
    <mergeCell ref="I15:O15"/>
    <mergeCell ref="P15:V15"/>
    <mergeCell ref="W15:AC15"/>
    <mergeCell ref="Y30:AA31"/>
    <mergeCell ref="I14:O14"/>
    <mergeCell ref="I13:O13"/>
    <mergeCell ref="AD13:AJ13"/>
    <mergeCell ref="AR14:AX14"/>
    <mergeCell ref="AK15:AQ15"/>
    <mergeCell ref="W12:AC12"/>
    <mergeCell ref="AR20:AX20"/>
    <mergeCell ref="G10:AX10"/>
    <mergeCell ref="AD14:AJ14"/>
    <mergeCell ref="AK14:AQ14"/>
    <mergeCell ref="P13:V13"/>
    <mergeCell ref="P17:V17"/>
    <mergeCell ref="W17:AC17"/>
    <mergeCell ref="AD16:AJ16"/>
    <mergeCell ref="AR16:AX16"/>
    <mergeCell ref="A30:F34"/>
    <mergeCell ref="G137:K137"/>
    <mergeCell ref="L137:X137"/>
    <mergeCell ref="Y137:AB137"/>
    <mergeCell ref="AB33:AD33"/>
    <mergeCell ref="A3:AH3"/>
    <mergeCell ref="AJ3:AW3"/>
    <mergeCell ref="AG51:AX51"/>
    <mergeCell ref="A45:B47"/>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L5"/>
    <mergeCell ref="AE42:AH42"/>
    <mergeCell ref="AI40:AL40"/>
    <mergeCell ref="AM42:AP42"/>
    <mergeCell ref="G134:AB134"/>
    <mergeCell ref="AC134:AX134"/>
    <mergeCell ref="G135:K135"/>
    <mergeCell ref="A144:B144"/>
    <mergeCell ref="A143:B143"/>
    <mergeCell ref="Y37:AA37"/>
    <mergeCell ref="AH137:AT137"/>
    <mergeCell ref="AE39:AH39"/>
    <mergeCell ref="AI39:AL39"/>
    <mergeCell ref="AM39:AP39"/>
    <mergeCell ref="AH133:AT133"/>
    <mergeCell ref="AU133:AX133"/>
    <mergeCell ref="AH135:AT135"/>
    <mergeCell ref="AU135:AX135"/>
    <mergeCell ref="AH136:AT136"/>
    <mergeCell ref="AU136:AX136"/>
    <mergeCell ref="C69:F69"/>
    <mergeCell ref="AC132:AG132"/>
    <mergeCell ref="AH132:AT132"/>
    <mergeCell ref="Y131:AB131"/>
    <mergeCell ref="AC131:AG131"/>
    <mergeCell ref="AL148:AO148"/>
    <mergeCell ref="AP143:AX143"/>
    <mergeCell ref="AP144:AX144"/>
    <mergeCell ref="P144:X144"/>
    <mergeCell ref="A43:AX43"/>
    <mergeCell ref="AC143:AG143"/>
    <mergeCell ref="AC144:AG144"/>
    <mergeCell ref="A138:AK138"/>
    <mergeCell ref="AU137:AX137"/>
    <mergeCell ref="AH144:AK144"/>
    <mergeCell ref="AL144:AO144"/>
    <mergeCell ref="J143:O143"/>
    <mergeCell ref="J144:O144"/>
    <mergeCell ref="Y144:AB144"/>
    <mergeCell ref="AH143:AK143"/>
    <mergeCell ref="AL143:AO143"/>
    <mergeCell ref="AH131:AT131"/>
    <mergeCell ref="AU131:AX131"/>
    <mergeCell ref="AD50:AF50"/>
    <mergeCell ref="AD47:AF47"/>
    <mergeCell ref="AC128:AG128"/>
    <mergeCell ref="L128:X128"/>
    <mergeCell ref="AC127:AG127"/>
    <mergeCell ref="G129:K129"/>
    <mergeCell ref="J152:O152"/>
    <mergeCell ref="P152:X152"/>
    <mergeCell ref="Y152:AB152"/>
    <mergeCell ref="AC152:AG152"/>
    <mergeCell ref="AH152:AK152"/>
    <mergeCell ref="AL152:AO152"/>
    <mergeCell ref="AP152:AX152"/>
    <mergeCell ref="A147:B147"/>
    <mergeCell ref="A148:B148"/>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P148:AX148"/>
    <mergeCell ref="A164:B164"/>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AL164:AO164"/>
    <mergeCell ref="AP164:AX164"/>
    <mergeCell ref="AE32:AH32"/>
    <mergeCell ref="AQ31:AR31"/>
    <mergeCell ref="AE33:AH33"/>
    <mergeCell ref="AS31:AT31"/>
    <mergeCell ref="AW2:AX2"/>
    <mergeCell ref="AU32:AX32"/>
    <mergeCell ref="AU33:AX33"/>
    <mergeCell ref="AU34:AX34"/>
    <mergeCell ref="A163:B163"/>
    <mergeCell ref="A160:B160"/>
    <mergeCell ref="A159:B159"/>
    <mergeCell ref="A155:B155"/>
    <mergeCell ref="A156:B156"/>
    <mergeCell ref="C155:I155"/>
    <mergeCell ref="J155:O155"/>
    <mergeCell ref="P155:X155"/>
    <mergeCell ref="Y155:AB155"/>
    <mergeCell ref="AC155:AG155"/>
    <mergeCell ref="AH155:AK155"/>
    <mergeCell ref="AL155:AO155"/>
    <mergeCell ref="AP155:AX155"/>
    <mergeCell ref="A151:B151"/>
    <mergeCell ref="A152:B152"/>
    <mergeCell ref="C152:I152"/>
    <mergeCell ref="Y143:AB143"/>
    <mergeCell ref="C143:I143"/>
    <mergeCell ref="P143:X143"/>
    <mergeCell ref="AQ41:AX41"/>
    <mergeCell ref="AE40:AH40"/>
    <mergeCell ref="AW31:AX31"/>
    <mergeCell ref="AU31:AV31"/>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AR17:AX17"/>
    <mergeCell ref="AK13:AQ13"/>
    <mergeCell ref="AR13:AX13"/>
    <mergeCell ref="Y7:AD7"/>
    <mergeCell ref="A82:D82"/>
    <mergeCell ref="E82:P82"/>
    <mergeCell ref="Q82:AB82"/>
    <mergeCell ref="AC82:AN82"/>
    <mergeCell ref="AO82:AX82"/>
    <mergeCell ref="W23:AC23"/>
    <mergeCell ref="W24:AC24"/>
    <mergeCell ref="W28:AC28"/>
    <mergeCell ref="AG90:AH90"/>
    <mergeCell ref="AJ90:AK90"/>
    <mergeCell ref="A85:D85"/>
    <mergeCell ref="A84:D84"/>
    <mergeCell ref="A90:D90"/>
    <mergeCell ref="E90:G90"/>
    <mergeCell ref="I90:J90"/>
    <mergeCell ref="L90:M90"/>
    <mergeCell ref="Q90:S90"/>
    <mergeCell ref="U90:V90"/>
    <mergeCell ref="X90:Y90"/>
    <mergeCell ref="AC90:AE90"/>
    <mergeCell ref="C56:AC56"/>
    <mergeCell ref="AD56:AF56"/>
    <mergeCell ref="W27:AC27"/>
    <mergeCell ref="Y34:AA34"/>
    <mergeCell ref="A80:D80"/>
    <mergeCell ref="E80:P80"/>
    <mergeCell ref="Q80:AB80"/>
    <mergeCell ref="AC80:AN80"/>
    <mergeCell ref="AO80:AX80"/>
    <mergeCell ref="A81:D81"/>
    <mergeCell ref="E81:P81"/>
    <mergeCell ref="Q81:AB81"/>
    <mergeCell ref="AC81:AN81"/>
    <mergeCell ref="AO81:AX81"/>
    <mergeCell ref="A83:D83"/>
    <mergeCell ref="E83:P83"/>
    <mergeCell ref="Q83:AB83"/>
    <mergeCell ref="AC83:AN83"/>
    <mergeCell ref="AO83:AX83"/>
    <mergeCell ref="E84:P84"/>
    <mergeCell ref="Q84:AB84"/>
    <mergeCell ref="AC84:AN84"/>
    <mergeCell ref="AO84:AX84"/>
    <mergeCell ref="A12:F21"/>
    <mergeCell ref="G22:O22"/>
    <mergeCell ref="G23:O23"/>
    <mergeCell ref="G24:O24"/>
    <mergeCell ref="G25:O25"/>
    <mergeCell ref="A22:F29"/>
    <mergeCell ref="AD22:AX22"/>
    <mergeCell ref="AD23:AX29"/>
    <mergeCell ref="W22:AC22"/>
    <mergeCell ref="AK20:AQ20"/>
    <mergeCell ref="AK16:AQ16"/>
    <mergeCell ref="AR21:AX21"/>
    <mergeCell ref="A86:D86"/>
    <mergeCell ref="O90:P90"/>
    <mergeCell ref="AA90:AB90"/>
    <mergeCell ref="AM90:AN90"/>
    <mergeCell ref="AO90:AP90"/>
    <mergeCell ref="AR90:AS90"/>
    <mergeCell ref="AU90:AV90"/>
    <mergeCell ref="A87:D87"/>
    <mergeCell ref="E87:P87"/>
    <mergeCell ref="Q87:AB87"/>
    <mergeCell ref="AC87:AN87"/>
    <mergeCell ref="AO87:AX87"/>
    <mergeCell ref="A88:D88"/>
    <mergeCell ref="E88:P88"/>
    <mergeCell ref="Q88:AB88"/>
    <mergeCell ref="AC88:AN88"/>
    <mergeCell ref="AO88:AX88"/>
    <mergeCell ref="A89:D89"/>
    <mergeCell ref="E89:G89"/>
    <mergeCell ref="I89:J89"/>
    <mergeCell ref="L89:M89"/>
    <mergeCell ref="O89:P89"/>
    <mergeCell ref="Q89:S89"/>
    <mergeCell ref="U89:V89"/>
    <mergeCell ref="AU89:AV89"/>
    <mergeCell ref="E85:P85"/>
    <mergeCell ref="Q85:AB85"/>
    <mergeCell ref="AC85:AN85"/>
    <mergeCell ref="AO85:AX85"/>
    <mergeCell ref="E86:P86"/>
    <mergeCell ref="Q86:AB86"/>
    <mergeCell ref="AC86:AN86"/>
    <mergeCell ref="AO86:AX86"/>
    <mergeCell ref="X89:Y89"/>
    <mergeCell ref="AA89:AB89"/>
    <mergeCell ref="AC89:AE89"/>
    <mergeCell ref="AG89:AH89"/>
    <mergeCell ref="AJ89:AK89"/>
    <mergeCell ref="AM89:AN89"/>
    <mergeCell ref="AO89:AP89"/>
    <mergeCell ref="AR89:AS89"/>
  </mergeCells>
  <phoneticPr fontId="5"/>
  <conditionalFormatting sqref="P14:AQ14">
    <cfRule type="expression" dxfId="129" priority="14069">
      <formula>IF(RIGHT(TEXT(P14,"0.#"),1)=".",FALSE,TRUE)</formula>
    </cfRule>
    <cfRule type="expression" dxfId="128" priority="14070">
      <formula>IF(RIGHT(TEXT(P14,"0.#"),1)=".",TRUE,FALSE)</formula>
    </cfRule>
  </conditionalFormatting>
  <conditionalFormatting sqref="P18:AX18">
    <cfRule type="expression" dxfId="127" priority="13945">
      <formula>IF(RIGHT(TEXT(P18,"0.#"),1)=".",FALSE,TRUE)</formula>
    </cfRule>
    <cfRule type="expression" dxfId="126" priority="13946">
      <formula>IF(RIGHT(TEXT(P18,"0.#"),1)=".",TRUE,FALSE)</formula>
    </cfRule>
  </conditionalFormatting>
  <conditionalFormatting sqref="Y129">
    <cfRule type="expression" dxfId="125" priority="13937">
      <formula>IF(RIGHT(TEXT(Y129,"0.#"),1)=".",FALSE,TRUE)</formula>
    </cfRule>
    <cfRule type="expression" dxfId="124" priority="13938">
      <formula>IF(RIGHT(TEXT(Y129,"0.#"),1)=".",TRUE,FALSE)</formula>
    </cfRule>
  </conditionalFormatting>
  <conditionalFormatting sqref="P16:AQ17 P15:AX15 P13:AX13">
    <cfRule type="expression" dxfId="123" priority="13767">
      <formula>IF(RIGHT(TEXT(P13,"0.#"),1)=".",FALSE,TRUE)</formula>
    </cfRule>
    <cfRule type="expression" dxfId="122" priority="13768">
      <formula>IF(RIGHT(TEXT(P13,"0.#"),1)=".",TRUE,FALSE)</formula>
    </cfRule>
  </conditionalFormatting>
  <conditionalFormatting sqref="P19:AJ19">
    <cfRule type="expression" dxfId="121" priority="13765">
      <formula>IF(RIGHT(TEXT(P19,"0.#"),1)=".",FALSE,TRUE)</formula>
    </cfRule>
    <cfRule type="expression" dxfId="120" priority="13766">
      <formula>IF(RIGHT(TEXT(P19,"0.#"),1)=".",TRUE,FALSE)</formula>
    </cfRule>
  </conditionalFormatting>
  <conditionalFormatting sqref="AE38 AQ38">
    <cfRule type="expression" dxfId="119" priority="13757">
      <formula>IF(RIGHT(TEXT(AE38,"0.#"),1)=".",FALSE,TRUE)</formula>
    </cfRule>
    <cfRule type="expression" dxfId="118" priority="13758">
      <formula>IF(RIGHT(TEXT(AE38,"0.#"),1)=".",TRUE,FALSE)</formula>
    </cfRule>
  </conditionalFormatting>
  <conditionalFormatting sqref="AU129">
    <cfRule type="expression" dxfId="117" priority="13739">
      <formula>IF(RIGHT(TEXT(AU129,"0.#"),1)=".",FALSE,TRUE)</formula>
    </cfRule>
    <cfRule type="expression" dxfId="116" priority="13740">
      <formula>IF(RIGHT(TEXT(AU129,"0.#"),1)=".",TRUE,FALSE)</formula>
    </cfRule>
  </conditionalFormatting>
  <conditionalFormatting sqref="Y137 Y133">
    <cfRule type="expression" dxfId="115" priority="13721">
      <formula>IF(RIGHT(TEXT(Y133,"0.#"),1)=".",FALSE,TRUE)</formula>
    </cfRule>
    <cfRule type="expression" dxfId="114" priority="13722">
      <formula>IF(RIGHT(TEXT(Y133,"0.#"),1)=".",TRUE,FALSE)</formula>
    </cfRule>
  </conditionalFormatting>
  <conditionalFormatting sqref="AU137 AU133">
    <cfRule type="expression" dxfId="113" priority="13715">
      <formula>IF(RIGHT(TEXT(AU133,"0.#"),1)=".",FALSE,TRUE)</formula>
    </cfRule>
    <cfRule type="expression" dxfId="112" priority="13716">
      <formula>IF(RIGHT(TEXT(AU133,"0.#"),1)=".",TRUE,FALSE)</formula>
    </cfRule>
  </conditionalFormatting>
  <conditionalFormatting sqref="AQ32:AQ34">
    <cfRule type="expression" dxfId="111" priority="13507">
      <formula>IF(RIGHT(TEXT(AQ32,"0.#"),1)=".",FALSE,TRUE)</formula>
    </cfRule>
    <cfRule type="expression" dxfId="110" priority="13508">
      <formula>IF(RIGHT(TEXT(AQ32,"0.#"),1)=".",TRUE,FALSE)</formula>
    </cfRule>
  </conditionalFormatting>
  <conditionalFormatting sqref="AU32:AU34">
    <cfRule type="expression" dxfId="109" priority="13505">
      <formula>IF(RIGHT(TEXT(AU32,"0.#"),1)=".",FALSE,TRUE)</formula>
    </cfRule>
    <cfRule type="expression" dxfId="108" priority="13506">
      <formula>IF(RIGHT(TEXT(AU32,"0.#"),1)=".",TRUE,FALSE)</formula>
    </cfRule>
  </conditionalFormatting>
  <conditionalFormatting sqref="AI38">
    <cfRule type="expression" dxfId="107" priority="13289">
      <formula>IF(RIGHT(TEXT(AI38,"0.#"),1)=".",FALSE,TRUE)</formula>
    </cfRule>
    <cfRule type="expression" dxfId="106" priority="13290">
      <formula>IF(RIGHT(TEXT(AI38,"0.#"),1)=".",TRUE,FALSE)</formula>
    </cfRule>
  </conditionalFormatting>
  <conditionalFormatting sqref="AM38">
    <cfRule type="expression" dxfId="105" priority="13287">
      <formula>IF(RIGHT(TEXT(AM38,"0.#"),1)=".",FALSE,TRUE)</formula>
    </cfRule>
    <cfRule type="expression" dxfId="104" priority="13288">
      <formula>IF(RIGHT(TEXT(AM38,"0.#"),1)=".",TRUE,FALSE)</formula>
    </cfRule>
  </conditionalFormatting>
  <conditionalFormatting sqref="AE39">
    <cfRule type="expression" dxfId="103" priority="13285">
      <formula>IF(RIGHT(TEXT(AE39,"0.#"),1)=".",FALSE,TRUE)</formula>
    </cfRule>
    <cfRule type="expression" dxfId="102" priority="13286">
      <formula>IF(RIGHT(TEXT(AE39,"0.#"),1)=".",TRUE,FALSE)</formula>
    </cfRule>
  </conditionalFormatting>
  <conditionalFormatting sqref="AI39">
    <cfRule type="expression" dxfId="101" priority="13283">
      <formula>IF(RIGHT(TEXT(AI39,"0.#"),1)=".",FALSE,TRUE)</formula>
    </cfRule>
    <cfRule type="expression" dxfId="100" priority="13284">
      <formula>IF(RIGHT(TEXT(AI39,"0.#"),1)=".",TRUE,FALSE)</formula>
    </cfRule>
  </conditionalFormatting>
  <conditionalFormatting sqref="AM39">
    <cfRule type="expression" dxfId="99" priority="13281">
      <formula>IF(RIGHT(TEXT(AM39,"0.#"),1)=".",FALSE,TRUE)</formula>
    </cfRule>
    <cfRule type="expression" dxfId="98" priority="13282">
      <formula>IF(RIGHT(TEXT(AM39,"0.#"),1)=".",TRUE,FALSE)</formula>
    </cfRule>
  </conditionalFormatting>
  <conditionalFormatting sqref="AQ39">
    <cfRule type="expression" dxfId="97" priority="13279">
      <formula>IF(RIGHT(TEXT(AQ39,"0.#"),1)=".",FALSE,TRUE)</formula>
    </cfRule>
    <cfRule type="expression" dxfId="96" priority="13280">
      <formula>IF(RIGHT(TEXT(AQ39,"0.#"),1)=".",TRUE,FALSE)</formula>
    </cfRule>
  </conditionalFormatting>
  <conditionalFormatting sqref="AE41 AQ41">
    <cfRule type="expression" dxfId="95" priority="13221">
      <formula>IF(RIGHT(TEXT(AE41,"0.#"),1)=".",FALSE,TRUE)</formula>
    </cfRule>
    <cfRule type="expression" dxfId="94" priority="13222">
      <formula>IF(RIGHT(TEXT(AE41,"0.#"),1)=".",TRUE,FALSE)</formula>
    </cfRule>
  </conditionalFormatting>
  <conditionalFormatting sqref="AI41">
    <cfRule type="expression" dxfId="93" priority="13219">
      <formula>IF(RIGHT(TEXT(AI41,"0.#"),1)=".",FALSE,TRUE)</formula>
    </cfRule>
    <cfRule type="expression" dxfId="92" priority="13220">
      <formula>IF(RIGHT(TEXT(AI41,"0.#"),1)=".",TRUE,FALSE)</formula>
    </cfRule>
  </conditionalFormatting>
  <conditionalFormatting sqref="AM41">
    <cfRule type="expression" dxfId="91" priority="13217">
      <formula>IF(RIGHT(TEXT(AM41,"0.#"),1)=".",FALSE,TRUE)</formula>
    </cfRule>
    <cfRule type="expression" dxfId="90" priority="13218">
      <formula>IF(RIGHT(TEXT(AM41,"0.#"),1)=".",TRUE,FALSE)</formula>
    </cfRule>
  </conditionalFormatting>
  <conditionalFormatting sqref="AE42 AM42">
    <cfRule type="expression" dxfId="89" priority="13215">
      <formula>IF(RIGHT(TEXT(AE42,"0.#"),1)=".",FALSE,TRUE)</formula>
    </cfRule>
    <cfRule type="expression" dxfId="88" priority="13216">
      <formula>IF(RIGHT(TEXT(AE42,"0.#"),1)=".",TRUE,FALSE)</formula>
    </cfRule>
  </conditionalFormatting>
  <conditionalFormatting sqref="AI42">
    <cfRule type="expression" dxfId="87" priority="13213">
      <formula>IF(RIGHT(TEXT(AI42,"0.#"),1)=".",FALSE,TRUE)</formula>
    </cfRule>
    <cfRule type="expression" dxfId="86" priority="13214">
      <formula>IF(RIGHT(TEXT(AI42,"0.#"),1)=".",TRUE,FALSE)</formula>
    </cfRule>
  </conditionalFormatting>
  <conditionalFormatting sqref="AQ42">
    <cfRule type="expression" dxfId="85" priority="13209">
      <formula>IF(RIGHT(TEXT(AQ42,"0.#"),1)=".",FALSE,TRUE)</formula>
    </cfRule>
    <cfRule type="expression" dxfId="84" priority="13210">
      <formula>IF(RIGHT(TEXT(AQ42,"0.#"),1)=".",TRUE,FALSE)</formula>
    </cfRule>
  </conditionalFormatting>
  <conditionalFormatting sqref="W23">
    <cfRule type="expression" dxfId="83" priority="2371">
      <formula>IF(RIGHT(TEXT(W23,"0.#"),1)=".",FALSE,TRUE)</formula>
    </cfRule>
    <cfRule type="expression" dxfId="82" priority="2372">
      <formula>IF(RIGHT(TEXT(W23,"0.#"),1)=".",TRUE,FALSE)</formula>
    </cfRule>
  </conditionalFormatting>
  <conditionalFormatting sqref="W24:W27">
    <cfRule type="expression" dxfId="81" priority="2369">
      <formula>IF(RIGHT(TEXT(W24,"0.#"),1)=".",FALSE,TRUE)</formula>
    </cfRule>
    <cfRule type="expression" dxfId="80" priority="2370">
      <formula>IF(RIGHT(TEXT(W24,"0.#"),1)=".",TRUE,FALSE)</formula>
    </cfRule>
  </conditionalFormatting>
  <conditionalFormatting sqref="W28">
    <cfRule type="expression" dxfId="79" priority="2361">
      <formula>IF(RIGHT(TEXT(W28,"0.#"),1)=".",FALSE,TRUE)</formula>
    </cfRule>
    <cfRule type="expression" dxfId="78" priority="2362">
      <formula>IF(RIGHT(TEXT(W28,"0.#"),1)=".",TRUE,FALSE)</formula>
    </cfRule>
  </conditionalFormatting>
  <conditionalFormatting sqref="P23">
    <cfRule type="expression" dxfId="77" priority="2359">
      <formula>IF(RIGHT(TEXT(P23,"0.#"),1)=".",FALSE,TRUE)</formula>
    </cfRule>
    <cfRule type="expression" dxfId="76" priority="2360">
      <formula>IF(RIGHT(TEXT(P23,"0.#"),1)=".",TRUE,FALSE)</formula>
    </cfRule>
  </conditionalFormatting>
  <conditionalFormatting sqref="P24:P27">
    <cfRule type="expression" dxfId="75" priority="2357">
      <formula>IF(RIGHT(TEXT(P24,"0.#"),1)=".",FALSE,TRUE)</formula>
    </cfRule>
    <cfRule type="expression" dxfId="74" priority="2358">
      <formula>IF(RIGHT(TEXT(P24,"0.#"),1)=".",TRUE,FALSE)</formula>
    </cfRule>
  </conditionalFormatting>
  <conditionalFormatting sqref="P28">
    <cfRule type="expression" dxfId="73" priority="2355">
      <formula>IF(RIGHT(TEXT(P28,"0.#"),1)=".",FALSE,TRUE)</formula>
    </cfRule>
    <cfRule type="expression" dxfId="72" priority="2356">
      <formula>IF(RIGHT(TEXT(P28,"0.#"),1)=".",TRUE,FALSE)</formula>
    </cfRule>
  </conditionalFormatting>
  <conditionalFormatting sqref="AU38">
    <cfRule type="expression" dxfId="71" priority="523">
      <formula>IF(RIGHT(TEXT(AU38,"0.#"),1)=".",FALSE,TRUE)</formula>
    </cfRule>
    <cfRule type="expression" dxfId="70" priority="524">
      <formula>IF(RIGHT(TEXT(AU38,"0.#"),1)=".",TRUE,FALSE)</formula>
    </cfRule>
  </conditionalFormatting>
  <conditionalFormatting sqref="AU39">
    <cfRule type="expression" dxfId="69" priority="521">
      <formula>IF(RIGHT(TEXT(AU39,"0.#"),1)=".",FALSE,TRUE)</formula>
    </cfRule>
    <cfRule type="expression" dxfId="68" priority="522">
      <formula>IF(RIGHT(TEXT(AU39,"0.#"),1)=".",TRUE,FALSE)</formula>
    </cfRule>
  </conditionalFormatting>
  <conditionalFormatting sqref="P29:AC29">
    <cfRule type="expression" dxfId="67" priority="67">
      <formula>IF(RIGHT(TEXT(P29,"0.#"),1)=".",FALSE,TRUE)</formula>
    </cfRule>
    <cfRule type="expression" dxfId="66" priority="68">
      <formula>IF(RIGHT(TEXT(P29,"0.#"),1)=".",TRUE,FALSE)</formula>
    </cfRule>
  </conditionalFormatting>
  <conditionalFormatting sqref="Y128">
    <cfRule type="expression" dxfId="65" priority="65">
      <formula>IF(RIGHT(TEXT(Y128,"0.#"),1)=".",FALSE,TRUE)</formula>
    </cfRule>
    <cfRule type="expression" dxfId="64" priority="66">
      <formula>IF(RIGHT(TEXT(Y128,"0.#"),1)=".",TRUE,FALSE)</formula>
    </cfRule>
  </conditionalFormatting>
  <conditionalFormatting sqref="AU128">
    <cfRule type="expression" dxfId="63" priority="63">
      <formula>IF(RIGHT(TEXT(AU128,"0.#"),1)=".",FALSE,TRUE)</formula>
    </cfRule>
    <cfRule type="expression" dxfId="62" priority="64">
      <formula>IF(RIGHT(TEXT(AU128,"0.#"),1)=".",TRUE,FALSE)</formula>
    </cfRule>
  </conditionalFormatting>
  <conditionalFormatting sqref="Y132">
    <cfRule type="expression" dxfId="61" priority="61">
      <formula>IF(RIGHT(TEXT(Y132,"0.#"),1)=".",FALSE,TRUE)</formula>
    </cfRule>
    <cfRule type="expression" dxfId="60" priority="62">
      <formula>IF(RIGHT(TEXT(Y132,"0.#"),1)=".",TRUE,FALSE)</formula>
    </cfRule>
  </conditionalFormatting>
  <conditionalFormatting sqref="AU132">
    <cfRule type="expression" dxfId="59" priority="59">
      <formula>IF(RIGHT(TEXT(AU132,"0.#"),1)=".",FALSE,TRUE)</formula>
    </cfRule>
    <cfRule type="expression" dxfId="58" priority="60">
      <formula>IF(RIGHT(TEXT(AU132,"0.#"),1)=".",TRUE,FALSE)</formula>
    </cfRule>
  </conditionalFormatting>
  <conditionalFormatting sqref="AU136">
    <cfRule type="expression" dxfId="57" priority="57">
      <formula>IF(RIGHT(TEXT(AU136,"0.#"),1)=".",FALSE,TRUE)</formula>
    </cfRule>
    <cfRule type="expression" dxfId="56" priority="58">
      <formula>IF(RIGHT(TEXT(AU136,"0.#"),1)=".",TRUE,FALSE)</formula>
    </cfRule>
  </conditionalFormatting>
  <conditionalFormatting sqref="Y136">
    <cfRule type="expression" dxfId="55" priority="55">
      <formula>IF(RIGHT(TEXT(Y136,"0.#"),1)=".",FALSE,TRUE)</formula>
    </cfRule>
    <cfRule type="expression" dxfId="54" priority="56">
      <formula>IF(RIGHT(TEXT(Y136,"0.#"),1)=".",TRUE,FALSE)</formula>
    </cfRule>
  </conditionalFormatting>
  <conditionalFormatting sqref="AL144:AO144">
    <cfRule type="expression" dxfId="53" priority="51">
      <formula>IF(AND(AL144&gt;=0, RIGHT(TEXT(AL144,"0.#"),1)&lt;&gt;"."),TRUE,FALSE)</formula>
    </cfRule>
    <cfRule type="expression" dxfId="52" priority="52">
      <formula>IF(AND(AL144&gt;=0, RIGHT(TEXT(AL144,"0.#"),1)="."),TRUE,FALSE)</formula>
    </cfRule>
    <cfRule type="expression" dxfId="51" priority="53">
      <formula>IF(AND(AL144&lt;0, RIGHT(TEXT(AL144,"0.#"),1)&lt;&gt;"."),TRUE,FALSE)</formula>
    </cfRule>
    <cfRule type="expression" dxfId="50" priority="54">
      <formula>IF(AND(AL144&lt;0, RIGHT(TEXT(AL144,"0.#"),1)="."),TRUE,FALSE)</formula>
    </cfRule>
  </conditionalFormatting>
  <conditionalFormatting sqref="Y144">
    <cfRule type="expression" dxfId="49" priority="49">
      <formula>IF(RIGHT(TEXT(Y144,"0.#"),1)=".",FALSE,TRUE)</formula>
    </cfRule>
    <cfRule type="expression" dxfId="48" priority="50">
      <formula>IF(RIGHT(TEXT(Y144,"0.#"),1)=".",TRUE,FALSE)</formula>
    </cfRule>
  </conditionalFormatting>
  <conditionalFormatting sqref="AL148:AO148">
    <cfRule type="expression" dxfId="47" priority="45">
      <formula>IF(AND(AL148&gt;=0, RIGHT(TEXT(AL148,"0.#"),1)&lt;&gt;"."),TRUE,FALSE)</formula>
    </cfRule>
    <cfRule type="expression" dxfId="46" priority="46">
      <formula>IF(AND(AL148&gt;=0, RIGHT(TEXT(AL148,"0.#"),1)="."),TRUE,FALSE)</formula>
    </cfRule>
    <cfRule type="expression" dxfId="45" priority="47">
      <formula>IF(AND(AL148&lt;0, RIGHT(TEXT(AL148,"0.#"),1)&lt;&gt;"."),TRUE,FALSE)</formula>
    </cfRule>
    <cfRule type="expression" dxfId="44" priority="48">
      <formula>IF(AND(AL148&lt;0, RIGHT(TEXT(AL148,"0.#"),1)="."),TRUE,FALSE)</formula>
    </cfRule>
  </conditionalFormatting>
  <conditionalFormatting sqref="Y148">
    <cfRule type="expression" dxfId="43" priority="43">
      <formula>IF(RIGHT(TEXT(Y148,"0.#"),1)=".",FALSE,TRUE)</formula>
    </cfRule>
    <cfRule type="expression" dxfId="42" priority="44">
      <formula>IF(RIGHT(TEXT(Y148,"0.#"),1)=".",TRUE,FALSE)</formula>
    </cfRule>
  </conditionalFormatting>
  <conditionalFormatting sqref="AL152:AO152">
    <cfRule type="expression" dxfId="41" priority="39">
      <formula>IF(AND(AL152&gt;=0, RIGHT(TEXT(AL152,"0.#"),1)&lt;&gt;"."),TRUE,FALSE)</formula>
    </cfRule>
    <cfRule type="expression" dxfId="40" priority="40">
      <formula>IF(AND(AL152&gt;=0, RIGHT(TEXT(AL152,"0.#"),1)="."),TRUE,FALSE)</formula>
    </cfRule>
    <cfRule type="expression" dxfId="39" priority="41">
      <formula>IF(AND(AL152&lt;0, RIGHT(TEXT(AL152,"0.#"),1)&lt;&gt;"."),TRUE,FALSE)</formula>
    </cfRule>
    <cfRule type="expression" dxfId="38" priority="42">
      <formula>IF(AND(AL152&lt;0, RIGHT(TEXT(AL152,"0.#"),1)="."),TRUE,FALSE)</formula>
    </cfRule>
  </conditionalFormatting>
  <conditionalFormatting sqref="Y152">
    <cfRule type="expression" dxfId="37" priority="37">
      <formula>IF(RIGHT(TEXT(Y152,"0.#"),1)=".",FALSE,TRUE)</formula>
    </cfRule>
    <cfRule type="expression" dxfId="36" priority="38">
      <formula>IF(RIGHT(TEXT(Y152,"0.#"),1)=".",TRUE,FALSE)</formula>
    </cfRule>
  </conditionalFormatting>
  <conditionalFormatting sqref="AL156:AO156">
    <cfRule type="expression" dxfId="35" priority="33">
      <formula>IF(AND(AL156&gt;=0, RIGHT(TEXT(AL156,"0.#"),1)&lt;&gt;"."),TRUE,FALSE)</formula>
    </cfRule>
    <cfRule type="expression" dxfId="34" priority="34">
      <formula>IF(AND(AL156&gt;=0, RIGHT(TEXT(AL156,"0.#"),1)="."),TRUE,FALSE)</formula>
    </cfRule>
    <cfRule type="expression" dxfId="33" priority="35">
      <formula>IF(AND(AL156&lt;0, RIGHT(TEXT(AL156,"0.#"),1)&lt;&gt;"."),TRUE,FALSE)</formula>
    </cfRule>
    <cfRule type="expression" dxfId="32" priority="36">
      <formula>IF(AND(AL156&lt;0, RIGHT(TEXT(AL156,"0.#"),1)="."),TRUE,FALSE)</formula>
    </cfRule>
  </conditionalFormatting>
  <conditionalFormatting sqref="Y156">
    <cfRule type="expression" dxfId="31" priority="31">
      <formula>IF(RIGHT(TEXT(Y156,"0.#"),1)=".",FALSE,TRUE)</formula>
    </cfRule>
    <cfRule type="expression" dxfId="30" priority="32">
      <formula>IF(RIGHT(TEXT(Y156,"0.#"),1)=".",TRUE,FALSE)</formula>
    </cfRule>
  </conditionalFormatting>
  <conditionalFormatting sqref="AL160:AO160">
    <cfRule type="expression" dxfId="29" priority="27">
      <formula>IF(AND(AL160&gt;=0, RIGHT(TEXT(AL160,"0.#"),1)&lt;&gt;"."),TRUE,FALSE)</formula>
    </cfRule>
    <cfRule type="expression" dxfId="28" priority="28">
      <formula>IF(AND(AL160&gt;=0, RIGHT(TEXT(AL160,"0.#"),1)="."),TRUE,FALSE)</formula>
    </cfRule>
    <cfRule type="expression" dxfId="27" priority="29">
      <formula>IF(AND(AL160&lt;0, RIGHT(TEXT(AL160,"0.#"),1)&lt;&gt;"."),TRUE,FALSE)</formula>
    </cfRule>
    <cfRule type="expression" dxfId="26" priority="30">
      <formula>IF(AND(AL160&lt;0, RIGHT(TEXT(AL160,"0.#"),1)="."),TRUE,FALSE)</formula>
    </cfRule>
  </conditionalFormatting>
  <conditionalFormatting sqref="Y160">
    <cfRule type="expression" dxfId="25" priority="25">
      <formula>IF(RIGHT(TEXT(Y160,"0.#"),1)=".",FALSE,TRUE)</formula>
    </cfRule>
    <cfRule type="expression" dxfId="24" priority="26">
      <formula>IF(RIGHT(TEXT(Y160,"0.#"),1)=".",TRUE,FALSE)</formula>
    </cfRule>
  </conditionalFormatting>
  <conditionalFormatting sqref="AL164:AO164">
    <cfRule type="expression" dxfId="23" priority="21">
      <formula>IF(AND(AL164&gt;=0, RIGHT(TEXT(AL164,"0.#"),1)&lt;&gt;"."),TRUE,FALSE)</formula>
    </cfRule>
    <cfRule type="expression" dxfId="22" priority="22">
      <formula>IF(AND(AL164&gt;=0, RIGHT(TEXT(AL164,"0.#"),1)="."),TRUE,FALSE)</formula>
    </cfRule>
    <cfRule type="expression" dxfId="21" priority="23">
      <formula>IF(AND(AL164&lt;0, RIGHT(TEXT(AL164,"0.#"),1)&lt;&gt;"."),TRUE,FALSE)</formula>
    </cfRule>
    <cfRule type="expression" dxfId="20" priority="24">
      <formula>IF(AND(AL164&lt;0, RIGHT(TEXT(AL164,"0.#"),1)="."),TRUE,FALSE)</formula>
    </cfRule>
  </conditionalFormatting>
  <conditionalFormatting sqref="Y164">
    <cfRule type="expression" dxfId="19" priority="19">
      <formula>IF(RIGHT(TEXT(Y164,"0.#"),1)=".",FALSE,TRUE)</formula>
    </cfRule>
    <cfRule type="expression" dxfId="18" priority="20">
      <formula>IF(RIGHT(TEXT(Y164,"0.#"),1)=".",TRUE,FALSE)</formula>
    </cfRule>
  </conditionalFormatting>
  <conditionalFormatting sqref="AE32">
    <cfRule type="expression" dxfId="17" priority="17">
      <formula>IF(RIGHT(TEXT(AE32,"0.#"),1)=".",FALSE,TRUE)</formula>
    </cfRule>
    <cfRule type="expression" dxfId="16" priority="18">
      <formula>IF(RIGHT(TEXT(AE32,"0.#"),1)=".",TRUE,FALSE)</formula>
    </cfRule>
  </conditionalFormatting>
  <conditionalFormatting sqref="AM34">
    <cfRule type="expression" dxfId="15" priority="1">
      <formula>IF(RIGHT(TEXT(AM34,"0.#"),1)=".",FALSE,TRUE)</formula>
    </cfRule>
    <cfRule type="expression" dxfId="14" priority="2">
      <formula>IF(RIGHT(TEXT(AM34,"0.#"),1)=".",TRUE,FALSE)</formula>
    </cfRule>
  </conditionalFormatting>
  <conditionalFormatting sqref="AE33">
    <cfRule type="expression" dxfId="13" priority="15">
      <formula>IF(RIGHT(TEXT(AE33,"0.#"),1)=".",FALSE,TRUE)</formula>
    </cfRule>
    <cfRule type="expression" dxfId="12" priority="16">
      <formula>IF(RIGHT(TEXT(AE33,"0.#"),1)=".",TRUE,FALSE)</formula>
    </cfRule>
  </conditionalFormatting>
  <conditionalFormatting sqref="AE34">
    <cfRule type="expression" dxfId="11" priority="13">
      <formula>IF(RIGHT(TEXT(AE34,"0.#"),1)=".",FALSE,TRUE)</formula>
    </cfRule>
    <cfRule type="expression" dxfId="10" priority="14">
      <formula>IF(RIGHT(TEXT(AE34,"0.#"),1)=".",TRUE,FALSE)</formula>
    </cfRule>
  </conditionalFormatting>
  <conditionalFormatting sqref="AI34">
    <cfRule type="expression" dxfId="9" priority="11">
      <formula>IF(RIGHT(TEXT(AI34,"0.#"),1)=".",FALSE,TRUE)</formula>
    </cfRule>
    <cfRule type="expression" dxfId="8" priority="12">
      <formula>IF(RIGHT(TEXT(AI34,"0.#"),1)=".",TRUE,FALSE)</formula>
    </cfRule>
  </conditionalFormatting>
  <conditionalFormatting sqref="AI33">
    <cfRule type="expression" dxfId="7" priority="9">
      <formula>IF(RIGHT(TEXT(AI33,"0.#"),1)=".",FALSE,TRUE)</formula>
    </cfRule>
    <cfRule type="expression" dxfId="6" priority="10">
      <formula>IF(RIGHT(TEXT(AI33,"0.#"),1)=".",TRUE,FALSE)</formula>
    </cfRule>
  </conditionalFormatting>
  <conditionalFormatting sqref="AI32">
    <cfRule type="expression" dxfId="5" priority="7">
      <formula>IF(RIGHT(TEXT(AI32,"0.#"),1)=".",FALSE,TRUE)</formula>
    </cfRule>
    <cfRule type="expression" dxfId="4" priority="8">
      <formula>IF(RIGHT(TEXT(AI32,"0.#"),1)=".",TRUE,FALSE)</formula>
    </cfRule>
  </conditionalFormatting>
  <conditionalFormatting sqref="AM32">
    <cfRule type="expression" dxfId="3" priority="5">
      <formula>IF(RIGHT(TEXT(AM32,"0.#"),1)=".",FALSE,TRUE)</formula>
    </cfRule>
    <cfRule type="expression" dxfId="2" priority="6">
      <formula>IF(RIGHT(TEXT(AM32,"0.#"),1)=".",TRUE,FALSE)</formula>
    </cfRule>
  </conditionalFormatting>
  <conditionalFormatting sqref="AM33">
    <cfRule type="expression" dxfId="1" priority="3">
      <formula>IF(RIGHT(TEXT(AM33,"0.#"),1)=".",FALSE,TRUE)</formula>
    </cfRule>
    <cfRule type="expression" dxfId="0" priority="4">
      <formula>IF(RIGHT(TEXT(AM33,"0.#"),1)=".",TRUE,FALSE)</formula>
    </cfRule>
  </conditionalFormatting>
  <dataValidations count="18">
    <dataValidation type="custom" imeMode="disabled" allowBlank="1" showInputMessage="1" showErrorMessage="1" sqref="AY23 J64:K68 P13:AX13 AR15:AX15 P14:AQ18 AR18:AX18 P19:AJ19 P23:AC29 AQ31:AR31 AU31:AX31 AE32:AX34 AE38:AX39 AE41:AX41 Y128:AB128 AU128:AX128 Y132:AB132 AU132:AX132 Y136:AB136 AU136:AX136 Y144:AB144 AL144:AO144 Y148:AB148 AL148:AO148 Y152:AB152 AL152:AO152 Y156:AB156 AL156:AO156 Y160:AB160 AL160:AO160 Y164:AB164 AL164:AO164">
      <formula1>OR(ISNUMBER(J13), J13="-")</formula1>
    </dataValidation>
    <dataValidation type="list" allowBlank="1" showInputMessage="1" showErrorMessage="1" sqref="G64:H68">
      <formula1>T事業番号</formula1>
    </dataValidation>
    <dataValidation type="list" allowBlank="1" showInputMessage="1" showErrorMessage="1" sqref="S5:X5">
      <formula1>T終了年度</formula1>
    </dataValidation>
    <dataValidation type="list" allowBlank="1" showInputMessage="1" showErrorMessage="1" sqref="AO138 AO165">
      <formula1>"　, ☑"</formula1>
    </dataValidation>
    <dataValidation type="list" allowBlank="1" showInputMessage="1" showErrorMessage="1" error="プルダウンリストから選択してください。" sqref="AD45:AF48 AD51:AD62 AE51:AF55 AE57:AF62">
      <formula1>"○,△,×,‐"</formula1>
    </dataValidation>
    <dataValidation type="list" allowBlank="1" showInputMessage="1" showErrorMessage="1" error="プルダウンリストから選択してください。" sqref="AD49:AF50">
      <formula1>"有,無"</formula1>
    </dataValidation>
    <dataValidation type="list" allowBlank="1" showInputMessage="1" showErrorMessage="1" sqref="A76:E76">
      <formula1>T所見を踏まえた改善点</formula1>
    </dataValidation>
    <dataValidation imeMode="disabled" allowBlank="1" showInputMessage="1" showErrorMessage="1" sqref="L64:L68"/>
    <dataValidation type="whole" imeMode="disabled" allowBlank="1" showInputMessage="1" showErrorMessage="1" sqref="M64:M68 AW2:AX2">
      <formula1>0</formula1>
      <formula2>99</formula2>
    </dataValidation>
    <dataValidation type="custom" imeMode="off" allowBlank="1" showInputMessage="1" showErrorMessage="1" sqref="J144:O144 J148:O148 J152:O152 J156:O156 J160:O160 J164:O164">
      <formula1>OR(ISNUMBER(J144), J144="-")</formula1>
    </dataValidation>
    <dataValidation type="custom" imeMode="disabled" allowBlank="1" showInputMessage="1" showErrorMessage="1" sqref="AH144:AK144 AH148:AK148 AH152:AK152 AH156:AK156 AH160:AK160 AH164:AK164">
      <formula1>OR(AND(MOD(IF(ISNUMBER(AH144), AH144, 0.5),1)=0, 0&lt;=AH144), AH144="-")</formula1>
    </dataValidation>
    <dataValidation type="list" allowBlank="1" showInputMessage="1" showErrorMessage="1" sqref="A74:E74">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64:F68">
      <formula1>T省庁</formula1>
    </dataValidation>
    <dataValidation type="whole" imeMode="disabled" allowBlank="1" showInputMessage="1" showErrorMessage="1" sqref="AS2:AU2">
      <formula1>0</formula1>
      <formula2>9999</formula2>
    </dataValidation>
    <dataValidation type="whole" allowBlank="1" showInputMessage="1" showErrorMessage="1" sqref="L89:M89 L90:M90 X89:Y89 X90:Y90 AJ89:AK89 AJ90:AK90 AU89:AV89 AU90:AV90">
      <formula1>0</formula1>
      <formula2>9999</formula2>
    </dataValidation>
    <dataValidation type="whole" allowBlank="1" showInputMessage="1" showErrorMessage="1" sqref="O89:P89 O90:P90 AA89:AB89 AA90:AB90 AM89:AN89 AM90:AN90 AX89 AX9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57" max="49" man="1"/>
    <brk id="70" max="49" man="1"/>
    <brk id="90" max="49" man="1"/>
    <brk id="125" max="49" man="1"/>
    <brk id="16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AO90 E89:G90 Q89:S90 AC89:AE90 AO89:AP89</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AC144:AG144 AC148:AG148 AC152:AG152 AC156:AG156 AC160:AG160 AC164:AG164</xm:sqref>
        </x14:dataValidation>
        <x14:dataValidation type="list" allowBlank="1" showInputMessage="1" showErrorMessage="1">
          <x14:formula1>
            <xm:f>入力規則等!$U$37:$U$39</xm:f>
          </x14:formula1>
          <xm:sqref>I89:J89 U89:V89 AG89:AH89 AR89:AS89</xm:sqref>
        </x14:dataValidation>
        <x14:dataValidation type="list" allowBlank="1" showInputMessage="1" showErrorMessage="1">
          <x14:formula1>
            <xm:f>入力規則等!$U$7:$U$9</xm:f>
          </x14:formula1>
          <xm:sqref>I90:J90 U90:V90 AG90:AH90 AR90:AS90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9" hidden="1" customWidth="1"/>
    <col min="4" max="4" width="4" style="9" hidden="1" customWidth="1"/>
    <col min="5" max="5" width="4" style="9" customWidth="1"/>
    <col min="6" max="6" width="32.5" customWidth="1"/>
    <col min="7" max="7" width="10.125" style="12" customWidth="1"/>
    <col min="8" max="8" width="17" style="9" hidden="1" customWidth="1"/>
    <col min="9" max="9" width="4" style="9" hidden="1" customWidth="1"/>
    <col min="10" max="10" width="4" style="9" customWidth="1"/>
    <col min="11" max="11" width="15.375" customWidth="1"/>
    <col min="12" max="12" width="8.75"/>
    <col min="13" max="13" width="12" style="9" hidden="1" customWidth="1"/>
    <col min="14" max="14" width="4" style="9" hidden="1" customWidth="1"/>
    <col min="15" max="15" width="3.625" customWidth="1"/>
    <col min="16" max="16" width="8.375" customWidth="1"/>
    <col min="17" max="17" width="8.75" style="12" customWidth="1"/>
    <col min="18" max="18" width="9.5" style="9" hidden="1" customWidth="1"/>
    <col min="19" max="19" width="4" style="9" hidden="1" customWidth="1"/>
    <col min="20" max="20" width="8.75"/>
    <col min="21" max="21" width="9" style="22"/>
    <col min="22" max="22" width="3.375" style="22" customWidth="1"/>
    <col min="23" max="23" width="12.5" style="22" bestFit="1" customWidth="1"/>
    <col min="24" max="24" width="3.625" style="22" customWidth="1"/>
    <col min="25" max="25" width="12.5" style="27" bestFit="1" customWidth="1"/>
    <col min="26" max="26" width="12.125" style="22" customWidth="1"/>
    <col min="27" max="27" width="11.375" style="27" bestFit="1" customWidth="1"/>
    <col min="28" max="28" width="12.25" style="27" customWidth="1"/>
    <col min="29" max="29" width="24.125" style="27" bestFit="1" customWidth="1"/>
    <col min="30" max="30" width="3.75" style="27" customWidth="1"/>
    <col min="31" max="31" width="33.75" style="27" bestFit="1"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19" t="s">
        <v>78</v>
      </c>
      <c r="B1" s="19" t="s">
        <v>79</v>
      </c>
      <c r="F1" s="20" t="s">
        <v>4</v>
      </c>
      <c r="G1" s="20" t="s">
        <v>68</v>
      </c>
      <c r="K1" s="21" t="s">
        <v>97</v>
      </c>
      <c r="L1" s="19" t="s">
        <v>79</v>
      </c>
      <c r="O1" s="9"/>
      <c r="P1" s="20" t="s">
        <v>5</v>
      </c>
      <c r="Q1" s="20" t="s">
        <v>68</v>
      </c>
      <c r="T1" s="9"/>
      <c r="U1" s="23" t="s">
        <v>161</v>
      </c>
      <c r="W1" s="23" t="s">
        <v>160</v>
      </c>
      <c r="Y1" s="23" t="s">
        <v>76</v>
      </c>
      <c r="Z1" s="23" t="s">
        <v>399</v>
      </c>
      <c r="AA1" s="23" t="s">
        <v>77</v>
      </c>
      <c r="AB1" s="23" t="s">
        <v>400</v>
      </c>
      <c r="AC1" s="23" t="s">
        <v>32</v>
      </c>
      <c r="AD1" s="22"/>
      <c r="AE1" s="23" t="s">
        <v>44</v>
      </c>
      <c r="AF1" s="24"/>
      <c r="AG1" s="33" t="s">
        <v>177</v>
      </c>
      <c r="AI1" s="33" t="s">
        <v>179</v>
      </c>
      <c r="AK1" s="33" t="s">
        <v>183</v>
      </c>
      <c r="AM1" s="44"/>
      <c r="AN1" s="44"/>
      <c r="AP1" s="22" t="s">
        <v>227</v>
      </c>
    </row>
    <row r="2" spans="1:42" ht="13.5" customHeight="1" x14ac:dyDescent="0.15">
      <c r="A2" s="10" t="s">
        <v>80</v>
      </c>
      <c r="B2" s="11"/>
      <c r="C2" s="9" t="str">
        <f>IF(B2="","",A2)</f>
        <v/>
      </c>
      <c r="D2" s="9" t="str">
        <f>IF(C2="","",IF(D1&lt;&gt;"",CONCATENATE(D1,"、",C2),C2))</f>
        <v/>
      </c>
      <c r="F2" s="8" t="s">
        <v>67</v>
      </c>
      <c r="G2" s="13" t="s">
        <v>563</v>
      </c>
      <c r="H2" s="9" t="str">
        <f>IF(G2="","",F2)</f>
        <v>一般会計</v>
      </c>
      <c r="I2" s="9" t="str">
        <f>IF(H2="","",IF(I1&lt;&gt;"",CONCATENATE(I1,"、",H2),H2))</f>
        <v>一般会計</v>
      </c>
      <c r="K2" s="10" t="s">
        <v>98</v>
      </c>
      <c r="L2" s="11"/>
      <c r="M2" s="9" t="str">
        <f>IF(L2="","",K2)</f>
        <v/>
      </c>
      <c r="N2" s="9" t="str">
        <f>IF(M2="","",IF(N1&lt;&gt;"",CONCATENATE(N1,"、",M2),M2))</f>
        <v/>
      </c>
      <c r="O2" s="9"/>
      <c r="P2" s="8" t="s">
        <v>69</v>
      </c>
      <c r="Q2" s="13"/>
      <c r="R2" s="9" t="str">
        <f>IF(Q2="","",P2)</f>
        <v/>
      </c>
      <c r="S2" s="9" t="str">
        <f>IF(R2="","",IF(S1&lt;&gt;"",CONCATENATE(S1,"、",R2),R2))</f>
        <v/>
      </c>
      <c r="T2" s="9"/>
      <c r="U2" s="60">
        <v>20</v>
      </c>
      <c r="W2" s="26" t="s">
        <v>166</v>
      </c>
      <c r="Y2" s="26" t="s">
        <v>63</v>
      </c>
      <c r="Z2" s="26" t="s">
        <v>63</v>
      </c>
      <c r="AA2" s="53" t="s">
        <v>266</v>
      </c>
      <c r="AB2" s="53" t="s">
        <v>494</v>
      </c>
      <c r="AC2" s="54" t="s">
        <v>130</v>
      </c>
      <c r="AD2" s="22"/>
      <c r="AE2" s="28" t="s">
        <v>162</v>
      </c>
      <c r="AF2" s="24"/>
      <c r="AG2" s="34" t="s">
        <v>235</v>
      </c>
      <c r="AI2" s="33" t="s">
        <v>263</v>
      </c>
      <c r="AK2" s="33" t="s">
        <v>184</v>
      </c>
      <c r="AM2" s="44"/>
      <c r="AN2" s="44"/>
      <c r="AP2" s="34" t="s">
        <v>235</v>
      </c>
    </row>
    <row r="3" spans="1:42" ht="13.5" customHeight="1" x14ac:dyDescent="0.15">
      <c r="A3" s="10" t="s">
        <v>81</v>
      </c>
      <c r="B3" s="11"/>
      <c r="C3" s="9" t="str">
        <f t="shared" ref="C3:C11" si="0">IF(B3="","",A3)</f>
        <v/>
      </c>
      <c r="D3" s="9" t="str">
        <f>IF(C3="",D2,IF(D2&lt;&gt;"",CONCATENATE(D2,"、",C3),C3))</f>
        <v/>
      </c>
      <c r="F3" s="14" t="s">
        <v>107</v>
      </c>
      <c r="G3" s="13"/>
      <c r="H3" s="9" t="str">
        <f t="shared" ref="H3:H37" si="1">IF(G3="","",F3)</f>
        <v/>
      </c>
      <c r="I3" s="9" t="str">
        <f>IF(H3="",I2,IF(I2&lt;&gt;"",CONCATENATE(I2,"、",H3),H3))</f>
        <v>一般会計</v>
      </c>
      <c r="K3" s="10" t="s">
        <v>99</v>
      </c>
      <c r="L3" s="11"/>
      <c r="M3" s="9" t="str">
        <f t="shared" ref="M3:M11" si="2">IF(L3="","",K3)</f>
        <v/>
      </c>
      <c r="N3" s="9" t="str">
        <f>IF(M3="",N2,IF(N2&lt;&gt;"",CONCATENATE(N2,"、",M3),M3))</f>
        <v/>
      </c>
      <c r="O3" s="9"/>
      <c r="P3" s="8" t="s">
        <v>70</v>
      </c>
      <c r="Q3" s="13" t="s">
        <v>563</v>
      </c>
      <c r="R3" s="9" t="str">
        <f t="shared" ref="R3:R8" si="3">IF(Q3="","",P3)</f>
        <v>委託・請負</v>
      </c>
      <c r="S3" s="9" t="str">
        <f t="shared" ref="S3:S8" si="4">IF(R3="",S2,IF(S2&lt;&gt;"",CONCATENATE(S2,"、",R3),R3))</f>
        <v>委託・請負</v>
      </c>
      <c r="T3" s="9"/>
      <c r="U3" s="26" t="s">
        <v>525</v>
      </c>
      <c r="W3" s="26" t="s">
        <v>141</v>
      </c>
      <c r="Y3" s="26" t="s">
        <v>64</v>
      </c>
      <c r="Z3" s="26" t="s">
        <v>401</v>
      </c>
      <c r="AA3" s="53" t="s">
        <v>366</v>
      </c>
      <c r="AB3" s="53" t="s">
        <v>495</v>
      </c>
      <c r="AC3" s="54" t="s">
        <v>131</v>
      </c>
      <c r="AD3" s="22"/>
      <c r="AE3" s="28" t="s">
        <v>163</v>
      </c>
      <c r="AF3" s="24"/>
      <c r="AG3" s="34" t="s">
        <v>236</v>
      </c>
      <c r="AI3" s="33" t="s">
        <v>178</v>
      </c>
      <c r="AK3" s="33" t="str">
        <f>CHAR(CODE(AK2)+1)</f>
        <v>B</v>
      </c>
      <c r="AM3" s="44"/>
      <c r="AN3" s="44"/>
      <c r="AP3" s="34" t="s">
        <v>236</v>
      </c>
    </row>
    <row r="4" spans="1:42" ht="13.5" customHeight="1" x14ac:dyDescent="0.15">
      <c r="A4" s="10" t="s">
        <v>82</v>
      </c>
      <c r="B4" s="11"/>
      <c r="C4" s="9" t="str">
        <f t="shared" si="0"/>
        <v/>
      </c>
      <c r="D4" s="9" t="str">
        <f>IF(C4="",D3,IF(D3&lt;&gt;"",CONCATENATE(D3,"、",C4),C4))</f>
        <v/>
      </c>
      <c r="F4" s="14" t="s">
        <v>108</v>
      </c>
      <c r="G4" s="13"/>
      <c r="H4" s="9" t="str">
        <f t="shared" si="1"/>
        <v/>
      </c>
      <c r="I4" s="9" t="str">
        <f t="shared" ref="I4:I37" si="5">IF(H4="",I3,IF(I3&lt;&gt;"",CONCATENATE(I3,"、",H4),H4))</f>
        <v>一般会計</v>
      </c>
      <c r="K4" s="10" t="s">
        <v>100</v>
      </c>
      <c r="L4" s="11"/>
      <c r="M4" s="9" t="str">
        <f t="shared" si="2"/>
        <v/>
      </c>
      <c r="N4" s="9" t="str">
        <f t="shared" ref="N4:N11" si="6">IF(M4="",N3,IF(N3&lt;&gt;"",CONCATENATE(N3,"、",M4),M4))</f>
        <v/>
      </c>
      <c r="O4" s="9"/>
      <c r="P4" s="8" t="s">
        <v>71</v>
      </c>
      <c r="Q4" s="13"/>
      <c r="R4" s="9" t="str">
        <f t="shared" si="3"/>
        <v/>
      </c>
      <c r="S4" s="9" t="str">
        <f t="shared" si="4"/>
        <v>委託・請負</v>
      </c>
      <c r="T4" s="9"/>
      <c r="U4" s="26" t="s">
        <v>526</v>
      </c>
      <c r="W4" s="26" t="s">
        <v>142</v>
      </c>
      <c r="Y4" s="26" t="s">
        <v>273</v>
      </c>
      <c r="Z4" s="26" t="s">
        <v>402</v>
      </c>
      <c r="AA4" s="53" t="s">
        <v>367</v>
      </c>
      <c r="AB4" s="53" t="s">
        <v>496</v>
      </c>
      <c r="AC4" s="53" t="s">
        <v>132</v>
      </c>
      <c r="AD4" s="22"/>
      <c r="AE4" s="28" t="s">
        <v>164</v>
      </c>
      <c r="AF4" s="24"/>
      <c r="AG4" s="34" t="s">
        <v>237</v>
      </c>
      <c r="AI4" s="33" t="s">
        <v>180</v>
      </c>
      <c r="AK4" s="33" t="str">
        <f t="shared" ref="AK4:AK49" si="7">CHAR(CODE(AK3)+1)</f>
        <v>C</v>
      </c>
      <c r="AM4" s="44"/>
      <c r="AN4" s="44"/>
      <c r="AP4" s="34" t="s">
        <v>237</v>
      </c>
    </row>
    <row r="5" spans="1:42" ht="13.5" customHeight="1" x14ac:dyDescent="0.15">
      <c r="A5" s="10" t="s">
        <v>83</v>
      </c>
      <c r="B5" s="11"/>
      <c r="C5" s="9" t="str">
        <f t="shared" si="0"/>
        <v/>
      </c>
      <c r="D5" s="9" t="str">
        <f>IF(C5="",D4,IF(D4&lt;&gt;"",CONCATENATE(D4,"、",C5),C5))</f>
        <v/>
      </c>
      <c r="F5" s="14" t="s">
        <v>109</v>
      </c>
      <c r="G5" s="13"/>
      <c r="H5" s="9" t="str">
        <f t="shared" si="1"/>
        <v/>
      </c>
      <c r="I5" s="9" t="str">
        <f t="shared" si="5"/>
        <v>一般会計</v>
      </c>
      <c r="K5" s="10" t="s">
        <v>101</v>
      </c>
      <c r="L5" s="11"/>
      <c r="M5" s="9" t="str">
        <f t="shared" si="2"/>
        <v/>
      </c>
      <c r="N5" s="9" t="str">
        <f t="shared" si="6"/>
        <v/>
      </c>
      <c r="O5" s="9"/>
      <c r="P5" s="8" t="s">
        <v>72</v>
      </c>
      <c r="Q5" s="13"/>
      <c r="R5" s="9" t="str">
        <f t="shared" si="3"/>
        <v/>
      </c>
      <c r="S5" s="9" t="str">
        <f t="shared" si="4"/>
        <v>委託・請負</v>
      </c>
      <c r="T5" s="9"/>
      <c r="W5" s="26" t="s">
        <v>550</v>
      </c>
      <c r="Y5" s="26" t="s">
        <v>274</v>
      </c>
      <c r="Z5" s="26" t="s">
        <v>403</v>
      </c>
      <c r="AA5" s="53" t="s">
        <v>368</v>
      </c>
      <c r="AB5" s="53" t="s">
        <v>497</v>
      </c>
      <c r="AC5" s="53" t="s">
        <v>165</v>
      </c>
      <c r="AD5" s="25"/>
      <c r="AE5" s="28" t="s">
        <v>247</v>
      </c>
      <c r="AF5" s="24"/>
      <c r="AG5" s="34" t="s">
        <v>238</v>
      </c>
      <c r="AI5" s="33" t="s">
        <v>270</v>
      </c>
      <c r="AK5" s="33" t="str">
        <f t="shared" si="7"/>
        <v>D</v>
      </c>
      <c r="AP5" s="34" t="s">
        <v>238</v>
      </c>
    </row>
    <row r="6" spans="1:42" ht="13.5" customHeight="1" x14ac:dyDescent="0.15">
      <c r="A6" s="10" t="s">
        <v>84</v>
      </c>
      <c r="B6" s="11"/>
      <c r="C6" s="9" t="str">
        <f t="shared" si="0"/>
        <v/>
      </c>
      <c r="D6" s="9" t="str">
        <f t="shared" ref="D6:D21" si="8">IF(C6="",D5,IF(D5&lt;&gt;"",CONCATENATE(D5,"、",C6),C6))</f>
        <v/>
      </c>
      <c r="F6" s="14" t="s">
        <v>110</v>
      </c>
      <c r="G6" s="13"/>
      <c r="H6" s="9" t="str">
        <f t="shared" si="1"/>
        <v/>
      </c>
      <c r="I6" s="9" t="str">
        <f t="shared" si="5"/>
        <v>一般会計</v>
      </c>
      <c r="K6" s="10" t="s">
        <v>102</v>
      </c>
      <c r="L6" s="11"/>
      <c r="M6" s="9" t="str">
        <f t="shared" si="2"/>
        <v/>
      </c>
      <c r="N6" s="9" t="str">
        <f t="shared" si="6"/>
        <v/>
      </c>
      <c r="O6" s="9"/>
      <c r="P6" s="8" t="s">
        <v>73</v>
      </c>
      <c r="Q6" s="13"/>
      <c r="R6" s="9" t="str">
        <f t="shared" si="3"/>
        <v/>
      </c>
      <c r="S6" s="9" t="str">
        <f t="shared" si="4"/>
        <v>委託・請負</v>
      </c>
      <c r="T6" s="9"/>
      <c r="U6" s="26" t="s">
        <v>248</v>
      </c>
      <c r="W6" s="26" t="s">
        <v>143</v>
      </c>
      <c r="Y6" s="26" t="s">
        <v>275</v>
      </c>
      <c r="Z6" s="26" t="s">
        <v>404</v>
      </c>
      <c r="AA6" s="53" t="s">
        <v>369</v>
      </c>
      <c r="AB6" s="53" t="s">
        <v>498</v>
      </c>
      <c r="AC6" s="53" t="s">
        <v>133</v>
      </c>
      <c r="AD6" s="25"/>
      <c r="AE6" s="28" t="s">
        <v>245</v>
      </c>
      <c r="AF6" s="24"/>
      <c r="AG6" s="34" t="s">
        <v>239</v>
      </c>
      <c r="AI6" s="33" t="s">
        <v>271</v>
      </c>
      <c r="AK6" s="33" t="str">
        <f>CHAR(CODE(AK5)+1)</f>
        <v>E</v>
      </c>
      <c r="AP6" s="34" t="s">
        <v>239</v>
      </c>
    </row>
    <row r="7" spans="1:42" ht="13.5" customHeight="1" x14ac:dyDescent="0.15">
      <c r="A7" s="10" t="s">
        <v>85</v>
      </c>
      <c r="B7" s="11"/>
      <c r="C7" s="9" t="str">
        <f t="shared" si="0"/>
        <v/>
      </c>
      <c r="D7" s="9" t="str">
        <f t="shared" si="8"/>
        <v/>
      </c>
      <c r="F7" s="14" t="s">
        <v>189</v>
      </c>
      <c r="G7" s="13"/>
      <c r="H7" s="9" t="str">
        <f t="shared" si="1"/>
        <v/>
      </c>
      <c r="I7" s="9" t="str">
        <f t="shared" si="5"/>
        <v>一般会計</v>
      </c>
      <c r="K7" s="10" t="s">
        <v>103</v>
      </c>
      <c r="L7" s="11"/>
      <c r="M7" s="9" t="str">
        <f t="shared" si="2"/>
        <v/>
      </c>
      <c r="N7" s="9" t="str">
        <f t="shared" si="6"/>
        <v/>
      </c>
      <c r="O7" s="9"/>
      <c r="P7" s="8" t="s">
        <v>74</v>
      </c>
      <c r="Q7" s="13"/>
      <c r="R7" s="9" t="str">
        <f t="shared" si="3"/>
        <v/>
      </c>
      <c r="S7" s="9" t="str">
        <f t="shared" si="4"/>
        <v>委託・請負</v>
      </c>
      <c r="T7" s="9"/>
      <c r="U7" s="26"/>
      <c r="W7" s="26" t="s">
        <v>144</v>
      </c>
      <c r="Y7" s="26" t="s">
        <v>276</v>
      </c>
      <c r="Z7" s="26" t="s">
        <v>405</v>
      </c>
      <c r="AA7" s="53" t="s">
        <v>370</v>
      </c>
      <c r="AB7" s="53" t="s">
        <v>499</v>
      </c>
      <c r="AC7" s="25"/>
      <c r="AD7" s="25"/>
      <c r="AE7" s="26" t="s">
        <v>133</v>
      </c>
      <c r="AF7" s="24"/>
      <c r="AG7" s="34" t="s">
        <v>240</v>
      </c>
      <c r="AH7" s="47"/>
      <c r="AI7" s="34" t="s">
        <v>260</v>
      </c>
      <c r="AK7" s="33" t="str">
        <f>CHAR(CODE(AK6)+1)</f>
        <v>F</v>
      </c>
      <c r="AP7" s="34" t="s">
        <v>240</v>
      </c>
    </row>
    <row r="8" spans="1:42" ht="13.5" customHeight="1" x14ac:dyDescent="0.15">
      <c r="A8" s="10" t="s">
        <v>86</v>
      </c>
      <c r="B8" s="11"/>
      <c r="C8" s="9" t="str">
        <f t="shared" si="0"/>
        <v/>
      </c>
      <c r="D8" s="9" t="str">
        <f t="shared" si="8"/>
        <v/>
      </c>
      <c r="F8" s="14" t="s">
        <v>111</v>
      </c>
      <c r="G8" s="13"/>
      <c r="H8" s="9" t="str">
        <f t="shared" si="1"/>
        <v/>
      </c>
      <c r="I8" s="9" t="str">
        <f t="shared" si="5"/>
        <v>一般会計</v>
      </c>
      <c r="K8" s="10" t="s">
        <v>104</v>
      </c>
      <c r="L8" s="11"/>
      <c r="M8" s="9" t="str">
        <f t="shared" si="2"/>
        <v/>
      </c>
      <c r="N8" s="9" t="str">
        <f t="shared" si="6"/>
        <v/>
      </c>
      <c r="O8" s="9"/>
      <c r="P8" s="8" t="s">
        <v>75</v>
      </c>
      <c r="Q8" s="13"/>
      <c r="R8" s="9" t="str">
        <f t="shared" si="3"/>
        <v/>
      </c>
      <c r="S8" s="9" t="str">
        <f t="shared" si="4"/>
        <v>委託・請負</v>
      </c>
      <c r="T8" s="9"/>
      <c r="U8" s="26" t="s">
        <v>268</v>
      </c>
      <c r="W8" s="26" t="s">
        <v>145</v>
      </c>
      <c r="Y8" s="26" t="s">
        <v>277</v>
      </c>
      <c r="Z8" s="26" t="s">
        <v>406</v>
      </c>
      <c r="AA8" s="53" t="s">
        <v>371</v>
      </c>
      <c r="AB8" s="53" t="s">
        <v>500</v>
      </c>
      <c r="AC8" s="25"/>
      <c r="AD8" s="25"/>
      <c r="AE8" s="25"/>
      <c r="AF8" s="24"/>
      <c r="AG8" s="34" t="s">
        <v>241</v>
      </c>
      <c r="AI8" s="33" t="s">
        <v>261</v>
      </c>
      <c r="AK8" s="33" t="str">
        <f t="shared" si="7"/>
        <v>G</v>
      </c>
      <c r="AP8" s="34" t="s">
        <v>241</v>
      </c>
    </row>
    <row r="9" spans="1:42" ht="13.5" customHeight="1" x14ac:dyDescent="0.15">
      <c r="A9" s="10" t="s">
        <v>87</v>
      </c>
      <c r="B9" s="11"/>
      <c r="C9" s="9" t="str">
        <f t="shared" si="0"/>
        <v/>
      </c>
      <c r="D9" s="9" t="str">
        <f t="shared" si="8"/>
        <v/>
      </c>
      <c r="F9" s="14" t="s">
        <v>190</v>
      </c>
      <c r="G9" s="13"/>
      <c r="H9" s="9" t="str">
        <f t="shared" si="1"/>
        <v/>
      </c>
      <c r="I9" s="9" t="str">
        <f t="shared" si="5"/>
        <v>一般会計</v>
      </c>
      <c r="K9" s="10" t="s">
        <v>105</v>
      </c>
      <c r="L9" s="11"/>
      <c r="M9" s="9" t="str">
        <f t="shared" si="2"/>
        <v/>
      </c>
      <c r="N9" s="9" t="str">
        <f t="shared" si="6"/>
        <v/>
      </c>
      <c r="O9" s="9"/>
      <c r="P9" s="9"/>
      <c r="Q9" s="15"/>
      <c r="T9" s="9"/>
      <c r="U9" s="26" t="s">
        <v>269</v>
      </c>
      <c r="W9" s="26" t="s">
        <v>146</v>
      </c>
      <c r="Y9" s="26" t="s">
        <v>278</v>
      </c>
      <c r="Z9" s="26" t="s">
        <v>407</v>
      </c>
      <c r="AA9" s="53" t="s">
        <v>372</v>
      </c>
      <c r="AB9" s="53" t="s">
        <v>501</v>
      </c>
      <c r="AC9" s="25"/>
      <c r="AD9" s="25"/>
      <c r="AE9" s="25"/>
      <c r="AF9" s="24"/>
      <c r="AG9" s="34" t="s">
        <v>242</v>
      </c>
      <c r="AI9" s="43"/>
      <c r="AK9" s="33" t="str">
        <f t="shared" si="7"/>
        <v>H</v>
      </c>
      <c r="AP9" s="34" t="s">
        <v>242</v>
      </c>
    </row>
    <row r="10" spans="1:42" ht="13.5" customHeight="1" x14ac:dyDescent="0.15">
      <c r="A10" s="10" t="s">
        <v>208</v>
      </c>
      <c r="B10" s="11"/>
      <c r="C10" s="9" t="str">
        <f t="shared" si="0"/>
        <v/>
      </c>
      <c r="D10" s="9" t="str">
        <f t="shared" si="8"/>
        <v/>
      </c>
      <c r="F10" s="14" t="s">
        <v>112</v>
      </c>
      <c r="G10" s="13"/>
      <c r="H10" s="9" t="str">
        <f t="shared" si="1"/>
        <v/>
      </c>
      <c r="I10" s="9" t="str">
        <f t="shared" si="5"/>
        <v>一般会計</v>
      </c>
      <c r="K10" s="10" t="s">
        <v>210</v>
      </c>
      <c r="L10" s="11"/>
      <c r="M10" s="9" t="str">
        <f t="shared" si="2"/>
        <v/>
      </c>
      <c r="N10" s="9" t="str">
        <f t="shared" si="6"/>
        <v/>
      </c>
      <c r="O10" s="9"/>
      <c r="P10" s="9" t="str">
        <f>S8</f>
        <v>委託・請負</v>
      </c>
      <c r="Q10" s="15"/>
      <c r="T10" s="9"/>
      <c r="W10" s="26" t="s">
        <v>147</v>
      </c>
      <c r="Y10" s="26" t="s">
        <v>279</v>
      </c>
      <c r="Z10" s="26" t="s">
        <v>408</v>
      </c>
      <c r="AA10" s="53" t="s">
        <v>373</v>
      </c>
      <c r="AB10" s="53" t="s">
        <v>502</v>
      </c>
      <c r="AC10" s="25"/>
      <c r="AD10" s="25"/>
      <c r="AE10" s="25"/>
      <c r="AF10" s="24"/>
      <c r="AG10" s="34" t="s">
        <v>230</v>
      </c>
      <c r="AK10" s="33" t="str">
        <f t="shared" si="7"/>
        <v>I</v>
      </c>
      <c r="AP10" s="33" t="s">
        <v>228</v>
      </c>
    </row>
    <row r="11" spans="1:42" ht="13.5" customHeight="1" x14ac:dyDescent="0.15">
      <c r="A11" s="10" t="s">
        <v>88</v>
      </c>
      <c r="B11" s="11"/>
      <c r="C11" s="9" t="str">
        <f t="shared" si="0"/>
        <v/>
      </c>
      <c r="D11" s="9" t="str">
        <f t="shared" si="8"/>
        <v/>
      </c>
      <c r="F11" s="14" t="s">
        <v>113</v>
      </c>
      <c r="G11" s="13"/>
      <c r="H11" s="9" t="str">
        <f t="shared" si="1"/>
        <v/>
      </c>
      <c r="I11" s="9" t="str">
        <f t="shared" si="5"/>
        <v>一般会計</v>
      </c>
      <c r="K11" s="10" t="s">
        <v>106</v>
      </c>
      <c r="L11" s="11" t="s">
        <v>563</v>
      </c>
      <c r="M11" s="9" t="str">
        <f t="shared" si="2"/>
        <v>その他の事項経費</v>
      </c>
      <c r="N11" s="9" t="str">
        <f t="shared" si="6"/>
        <v>その他の事項経費</v>
      </c>
      <c r="O11" s="9"/>
      <c r="P11" s="9"/>
      <c r="Q11" s="15"/>
      <c r="T11" s="9"/>
      <c r="W11" s="26" t="s">
        <v>148</v>
      </c>
      <c r="Y11" s="26" t="s">
        <v>280</v>
      </c>
      <c r="Z11" s="26" t="s">
        <v>409</v>
      </c>
      <c r="AA11" s="53" t="s">
        <v>374</v>
      </c>
      <c r="AB11" s="53" t="s">
        <v>503</v>
      </c>
      <c r="AC11" s="25"/>
      <c r="AD11" s="25"/>
      <c r="AE11" s="25"/>
      <c r="AF11" s="24"/>
      <c r="AG11" s="33" t="s">
        <v>233</v>
      </c>
      <c r="AK11" s="33" t="str">
        <f t="shared" si="7"/>
        <v>J</v>
      </c>
    </row>
    <row r="12" spans="1:42" ht="13.5" customHeight="1" x14ac:dyDescent="0.15">
      <c r="A12" s="10" t="s">
        <v>89</v>
      </c>
      <c r="B12" s="11"/>
      <c r="C12" s="9" t="str">
        <f t="shared" ref="C12:C24" si="9">IF(B12="","",A12)</f>
        <v/>
      </c>
      <c r="D12" s="9" t="str">
        <f t="shared" si="8"/>
        <v/>
      </c>
      <c r="F12" s="14" t="s">
        <v>114</v>
      </c>
      <c r="G12" s="13"/>
      <c r="H12" s="9" t="str">
        <f t="shared" si="1"/>
        <v/>
      </c>
      <c r="I12" s="9" t="str">
        <f t="shared" si="5"/>
        <v>一般会計</v>
      </c>
      <c r="K12" s="9"/>
      <c r="L12" s="9"/>
      <c r="O12" s="9"/>
      <c r="P12" s="9"/>
      <c r="Q12" s="15"/>
      <c r="T12" s="9"/>
      <c r="U12" s="23" t="s">
        <v>527</v>
      </c>
      <c r="W12" s="26" t="s">
        <v>149</v>
      </c>
      <c r="Y12" s="26" t="s">
        <v>281</v>
      </c>
      <c r="Z12" s="26" t="s">
        <v>410</v>
      </c>
      <c r="AA12" s="53" t="s">
        <v>375</v>
      </c>
      <c r="AB12" s="53" t="s">
        <v>504</v>
      </c>
      <c r="AC12" s="25"/>
      <c r="AD12" s="25"/>
      <c r="AE12" s="25"/>
      <c r="AF12" s="24"/>
      <c r="AG12" s="33" t="s">
        <v>231</v>
      </c>
      <c r="AK12" s="33" t="str">
        <f t="shared" si="7"/>
        <v>K</v>
      </c>
    </row>
    <row r="13" spans="1:42" ht="13.5" customHeight="1" x14ac:dyDescent="0.15">
      <c r="A13" s="10" t="s">
        <v>90</v>
      </c>
      <c r="B13" s="11"/>
      <c r="C13" s="9" t="str">
        <f t="shared" si="9"/>
        <v/>
      </c>
      <c r="D13" s="9" t="str">
        <f t="shared" si="8"/>
        <v/>
      </c>
      <c r="F13" s="14" t="s">
        <v>115</v>
      </c>
      <c r="G13" s="13"/>
      <c r="H13" s="9" t="str">
        <f t="shared" si="1"/>
        <v/>
      </c>
      <c r="I13" s="9" t="str">
        <f t="shared" si="5"/>
        <v>一般会計</v>
      </c>
      <c r="K13" s="9" t="str">
        <f>N11</f>
        <v>その他の事項経費</v>
      </c>
      <c r="L13" s="9"/>
      <c r="O13" s="9"/>
      <c r="P13" s="9"/>
      <c r="Q13" s="15"/>
      <c r="T13" s="9"/>
      <c r="U13" s="26" t="s">
        <v>166</v>
      </c>
      <c r="W13" s="26" t="s">
        <v>150</v>
      </c>
      <c r="Y13" s="26" t="s">
        <v>282</v>
      </c>
      <c r="Z13" s="26" t="s">
        <v>411</v>
      </c>
      <c r="AA13" s="53" t="s">
        <v>376</v>
      </c>
      <c r="AB13" s="53" t="s">
        <v>505</v>
      </c>
      <c r="AC13" s="25"/>
      <c r="AD13" s="25"/>
      <c r="AE13" s="25"/>
      <c r="AF13" s="24"/>
      <c r="AG13" s="33" t="s">
        <v>232</v>
      </c>
      <c r="AK13" s="33" t="str">
        <f t="shared" si="7"/>
        <v>L</v>
      </c>
    </row>
    <row r="14" spans="1:42" ht="13.5" customHeight="1" x14ac:dyDescent="0.15">
      <c r="A14" s="10" t="s">
        <v>91</v>
      </c>
      <c r="B14" s="11"/>
      <c r="C14" s="9" t="str">
        <f t="shared" si="9"/>
        <v/>
      </c>
      <c r="D14" s="9" t="str">
        <f t="shared" si="8"/>
        <v/>
      </c>
      <c r="F14" s="14" t="s">
        <v>116</v>
      </c>
      <c r="G14" s="13"/>
      <c r="H14" s="9" t="str">
        <f t="shared" si="1"/>
        <v/>
      </c>
      <c r="I14" s="9" t="str">
        <f t="shared" si="5"/>
        <v>一般会計</v>
      </c>
      <c r="K14" s="9"/>
      <c r="L14" s="9"/>
      <c r="O14" s="9"/>
      <c r="P14" s="9"/>
      <c r="Q14" s="15"/>
      <c r="T14" s="9"/>
      <c r="U14" s="26" t="s">
        <v>528</v>
      </c>
      <c r="W14" s="26" t="s">
        <v>151</v>
      </c>
      <c r="Y14" s="26" t="s">
        <v>283</v>
      </c>
      <c r="Z14" s="26" t="s">
        <v>412</v>
      </c>
      <c r="AA14" s="53" t="s">
        <v>377</v>
      </c>
      <c r="AB14" s="53" t="s">
        <v>506</v>
      </c>
      <c r="AC14" s="25"/>
      <c r="AD14" s="25"/>
      <c r="AE14" s="25"/>
      <c r="AF14" s="24"/>
      <c r="AG14" s="43"/>
      <c r="AK14" s="33" t="str">
        <f t="shared" si="7"/>
        <v>M</v>
      </c>
    </row>
    <row r="15" spans="1:42" ht="13.5" customHeight="1" x14ac:dyDescent="0.15">
      <c r="A15" s="10" t="s">
        <v>92</v>
      </c>
      <c r="B15" s="11"/>
      <c r="C15" s="9" t="str">
        <f t="shared" si="9"/>
        <v/>
      </c>
      <c r="D15" s="9" t="str">
        <f t="shared" si="8"/>
        <v/>
      </c>
      <c r="F15" s="14" t="s">
        <v>117</v>
      </c>
      <c r="G15" s="13"/>
      <c r="H15" s="9" t="str">
        <f t="shared" si="1"/>
        <v/>
      </c>
      <c r="I15" s="9" t="str">
        <f t="shared" si="5"/>
        <v>一般会計</v>
      </c>
      <c r="K15" s="9"/>
      <c r="L15" s="9"/>
      <c r="O15" s="9"/>
      <c r="P15" s="9"/>
      <c r="Q15" s="15"/>
      <c r="T15" s="9"/>
      <c r="U15" s="26" t="s">
        <v>529</v>
      </c>
      <c r="W15" s="26" t="s">
        <v>152</v>
      </c>
      <c r="Y15" s="26" t="s">
        <v>284</v>
      </c>
      <c r="Z15" s="26" t="s">
        <v>413</v>
      </c>
      <c r="AA15" s="53" t="s">
        <v>378</v>
      </c>
      <c r="AB15" s="53" t="s">
        <v>507</v>
      </c>
      <c r="AC15" s="25"/>
      <c r="AD15" s="25"/>
      <c r="AE15" s="25"/>
      <c r="AF15" s="24"/>
      <c r="AG15" s="44"/>
      <c r="AK15" s="33" t="str">
        <f t="shared" si="7"/>
        <v>N</v>
      </c>
    </row>
    <row r="16" spans="1:42" ht="13.5" customHeight="1" x14ac:dyDescent="0.15">
      <c r="A16" s="10" t="s">
        <v>93</v>
      </c>
      <c r="B16" s="11"/>
      <c r="C16" s="9" t="str">
        <f t="shared" si="9"/>
        <v/>
      </c>
      <c r="D16" s="9" t="str">
        <f t="shared" si="8"/>
        <v/>
      </c>
      <c r="F16" s="14" t="s">
        <v>118</v>
      </c>
      <c r="G16" s="13"/>
      <c r="H16" s="9" t="str">
        <f t="shared" si="1"/>
        <v/>
      </c>
      <c r="I16" s="9" t="str">
        <f t="shared" si="5"/>
        <v>一般会計</v>
      </c>
      <c r="K16" s="9"/>
      <c r="L16" s="9"/>
      <c r="O16" s="9"/>
      <c r="P16" s="9"/>
      <c r="Q16" s="15"/>
      <c r="T16" s="9"/>
      <c r="U16" s="26" t="s">
        <v>530</v>
      </c>
      <c r="W16" s="26" t="s">
        <v>153</v>
      </c>
      <c r="Y16" s="26" t="s">
        <v>285</v>
      </c>
      <c r="Z16" s="26" t="s">
        <v>414</v>
      </c>
      <c r="AA16" s="53" t="s">
        <v>379</v>
      </c>
      <c r="AB16" s="53" t="s">
        <v>508</v>
      </c>
      <c r="AC16" s="25"/>
      <c r="AD16" s="25"/>
      <c r="AE16" s="25"/>
      <c r="AF16" s="24"/>
      <c r="AG16" s="44"/>
      <c r="AK16" s="33" t="str">
        <f t="shared" si="7"/>
        <v>O</v>
      </c>
    </row>
    <row r="17" spans="1:37" ht="13.5" customHeight="1" x14ac:dyDescent="0.15">
      <c r="A17" s="10" t="s">
        <v>94</v>
      </c>
      <c r="B17" s="11"/>
      <c r="C17" s="9" t="str">
        <f t="shared" si="9"/>
        <v/>
      </c>
      <c r="D17" s="9" t="str">
        <f t="shared" si="8"/>
        <v/>
      </c>
      <c r="F17" s="14" t="s">
        <v>119</v>
      </c>
      <c r="G17" s="13"/>
      <c r="H17" s="9" t="str">
        <f t="shared" si="1"/>
        <v/>
      </c>
      <c r="I17" s="9" t="str">
        <f t="shared" si="5"/>
        <v>一般会計</v>
      </c>
      <c r="K17" s="9"/>
      <c r="L17" s="9"/>
      <c r="O17" s="9"/>
      <c r="P17" s="9"/>
      <c r="Q17" s="15"/>
      <c r="T17" s="9"/>
      <c r="U17" s="26" t="s">
        <v>531</v>
      </c>
      <c r="W17" s="26" t="s">
        <v>154</v>
      </c>
      <c r="Y17" s="26" t="s">
        <v>286</v>
      </c>
      <c r="Z17" s="26" t="s">
        <v>415</v>
      </c>
      <c r="AA17" s="53" t="s">
        <v>380</v>
      </c>
      <c r="AB17" s="53" t="s">
        <v>509</v>
      </c>
      <c r="AC17" s="25"/>
      <c r="AD17" s="25"/>
      <c r="AE17" s="25"/>
      <c r="AF17" s="24"/>
      <c r="AG17" s="44"/>
      <c r="AK17" s="33" t="str">
        <f t="shared" si="7"/>
        <v>P</v>
      </c>
    </row>
    <row r="18" spans="1:37" ht="13.5" customHeight="1" x14ac:dyDescent="0.15">
      <c r="A18" s="10" t="s">
        <v>95</v>
      </c>
      <c r="B18" s="11"/>
      <c r="C18" s="9" t="str">
        <f t="shared" si="9"/>
        <v/>
      </c>
      <c r="D18" s="9" t="str">
        <f t="shared" si="8"/>
        <v/>
      </c>
      <c r="F18" s="14" t="s">
        <v>120</v>
      </c>
      <c r="G18" s="13"/>
      <c r="H18" s="9" t="str">
        <f t="shared" si="1"/>
        <v/>
      </c>
      <c r="I18" s="9" t="str">
        <f t="shared" si="5"/>
        <v>一般会計</v>
      </c>
      <c r="K18" s="9"/>
      <c r="L18" s="9"/>
      <c r="O18" s="9"/>
      <c r="P18" s="9"/>
      <c r="Q18" s="15"/>
      <c r="T18" s="9"/>
      <c r="U18" s="26" t="s">
        <v>532</v>
      </c>
      <c r="W18" s="26" t="s">
        <v>155</v>
      </c>
      <c r="Y18" s="26" t="s">
        <v>287</v>
      </c>
      <c r="Z18" s="26" t="s">
        <v>416</v>
      </c>
      <c r="AA18" s="53" t="s">
        <v>381</v>
      </c>
      <c r="AB18" s="53" t="s">
        <v>510</v>
      </c>
      <c r="AC18" s="25"/>
      <c r="AD18" s="25"/>
      <c r="AE18" s="25"/>
      <c r="AF18" s="24"/>
      <c r="AK18" s="33" t="str">
        <f t="shared" si="7"/>
        <v>Q</v>
      </c>
    </row>
    <row r="19" spans="1:37" ht="13.5" customHeight="1" x14ac:dyDescent="0.15">
      <c r="A19" s="10" t="s">
        <v>96</v>
      </c>
      <c r="B19" s="11"/>
      <c r="C19" s="9" t="str">
        <f t="shared" si="9"/>
        <v/>
      </c>
      <c r="D19" s="9" t="str">
        <f t="shared" si="8"/>
        <v/>
      </c>
      <c r="F19" s="14" t="s">
        <v>121</v>
      </c>
      <c r="G19" s="13"/>
      <c r="H19" s="9" t="str">
        <f t="shared" si="1"/>
        <v/>
      </c>
      <c r="I19" s="9" t="str">
        <f t="shared" si="5"/>
        <v>一般会計</v>
      </c>
      <c r="K19" s="9"/>
      <c r="L19" s="9"/>
      <c r="O19" s="9"/>
      <c r="P19" s="9"/>
      <c r="Q19" s="15"/>
      <c r="T19" s="9"/>
      <c r="U19" s="26" t="s">
        <v>533</v>
      </c>
      <c r="W19" s="26" t="s">
        <v>156</v>
      </c>
      <c r="Y19" s="26" t="s">
        <v>288</v>
      </c>
      <c r="Z19" s="26" t="s">
        <v>417</v>
      </c>
      <c r="AA19" s="53" t="s">
        <v>382</v>
      </c>
      <c r="AB19" s="53" t="s">
        <v>511</v>
      </c>
      <c r="AC19" s="25"/>
      <c r="AD19" s="25"/>
      <c r="AE19" s="25"/>
      <c r="AF19" s="24"/>
      <c r="AK19" s="33" t="str">
        <f t="shared" si="7"/>
        <v>R</v>
      </c>
    </row>
    <row r="20" spans="1:37" ht="13.5" customHeight="1" x14ac:dyDescent="0.15">
      <c r="A20" s="10" t="s">
        <v>200</v>
      </c>
      <c r="B20" s="11"/>
      <c r="C20" s="9" t="str">
        <f t="shared" si="9"/>
        <v/>
      </c>
      <c r="D20" s="9" t="str">
        <f t="shared" si="8"/>
        <v/>
      </c>
      <c r="F20" s="14" t="s">
        <v>199</v>
      </c>
      <c r="G20" s="13"/>
      <c r="H20" s="9" t="str">
        <f t="shared" si="1"/>
        <v/>
      </c>
      <c r="I20" s="9" t="str">
        <f t="shared" si="5"/>
        <v>一般会計</v>
      </c>
      <c r="K20" s="9"/>
      <c r="L20" s="9"/>
      <c r="O20" s="9"/>
      <c r="P20" s="9"/>
      <c r="Q20" s="15"/>
      <c r="T20" s="9"/>
      <c r="U20" s="26" t="s">
        <v>534</v>
      </c>
      <c r="W20" s="26" t="s">
        <v>157</v>
      </c>
      <c r="Y20" s="26" t="s">
        <v>289</v>
      </c>
      <c r="Z20" s="26" t="s">
        <v>418</v>
      </c>
      <c r="AA20" s="53" t="s">
        <v>383</v>
      </c>
      <c r="AB20" s="53" t="s">
        <v>512</v>
      </c>
      <c r="AC20" s="25"/>
      <c r="AD20" s="25"/>
      <c r="AE20" s="25"/>
      <c r="AF20" s="24"/>
      <c r="AK20" s="33" t="str">
        <f t="shared" si="7"/>
        <v>S</v>
      </c>
    </row>
    <row r="21" spans="1:37" ht="13.5" customHeight="1" x14ac:dyDescent="0.15">
      <c r="A21" s="10" t="s">
        <v>201</v>
      </c>
      <c r="B21" s="11"/>
      <c r="C21" s="9" t="str">
        <f t="shared" si="9"/>
        <v/>
      </c>
      <c r="D21" s="9" t="str">
        <f t="shared" si="8"/>
        <v/>
      </c>
      <c r="F21" s="14" t="s">
        <v>122</v>
      </c>
      <c r="G21" s="13"/>
      <c r="H21" s="9" t="str">
        <f t="shared" si="1"/>
        <v/>
      </c>
      <c r="I21" s="9" t="str">
        <f t="shared" si="5"/>
        <v>一般会計</v>
      </c>
      <c r="K21" s="9"/>
      <c r="L21" s="9"/>
      <c r="O21" s="9"/>
      <c r="P21" s="9"/>
      <c r="Q21" s="15"/>
      <c r="T21" s="9"/>
      <c r="U21" s="26" t="s">
        <v>535</v>
      </c>
      <c r="W21" s="26" t="s">
        <v>158</v>
      </c>
      <c r="Y21" s="26" t="s">
        <v>290</v>
      </c>
      <c r="Z21" s="26" t="s">
        <v>419</v>
      </c>
      <c r="AA21" s="53" t="s">
        <v>384</v>
      </c>
      <c r="AB21" s="53" t="s">
        <v>513</v>
      </c>
      <c r="AC21" s="25"/>
      <c r="AD21" s="25"/>
      <c r="AE21" s="25"/>
      <c r="AF21" s="24"/>
      <c r="AK21" s="33" t="str">
        <f t="shared" si="7"/>
        <v>T</v>
      </c>
    </row>
    <row r="22" spans="1:37" ht="13.5" customHeight="1" x14ac:dyDescent="0.15">
      <c r="A22" s="10" t="s">
        <v>202</v>
      </c>
      <c r="B22" s="11"/>
      <c r="C22" s="9" t="str">
        <f t="shared" si="9"/>
        <v/>
      </c>
      <c r="D22" s="9" t="str">
        <f>IF(C22="",D21,IF(D21&lt;&gt;"",CONCATENATE(D21,"、",C22),C22))</f>
        <v/>
      </c>
      <c r="F22" s="14" t="s">
        <v>123</v>
      </c>
      <c r="G22" s="13"/>
      <c r="H22" s="9" t="str">
        <f t="shared" si="1"/>
        <v/>
      </c>
      <c r="I22" s="9" t="str">
        <f t="shared" si="5"/>
        <v>一般会計</v>
      </c>
      <c r="K22" s="9"/>
      <c r="L22" s="9"/>
      <c r="O22" s="9"/>
      <c r="P22" s="9"/>
      <c r="Q22" s="15"/>
      <c r="T22" s="9"/>
      <c r="U22" s="26" t="s">
        <v>536</v>
      </c>
      <c r="W22" s="26" t="s">
        <v>159</v>
      </c>
      <c r="Y22" s="26" t="s">
        <v>291</v>
      </c>
      <c r="Z22" s="26" t="s">
        <v>420</v>
      </c>
      <c r="AA22" s="53" t="s">
        <v>385</v>
      </c>
      <c r="AB22" s="53" t="s">
        <v>514</v>
      </c>
      <c r="AC22" s="25"/>
      <c r="AD22" s="25"/>
      <c r="AE22" s="25"/>
      <c r="AF22" s="24"/>
      <c r="AK22" s="33" t="str">
        <f t="shared" si="7"/>
        <v>U</v>
      </c>
    </row>
    <row r="23" spans="1:37" ht="13.5" customHeight="1" x14ac:dyDescent="0.15">
      <c r="A23" s="10" t="s">
        <v>203</v>
      </c>
      <c r="B23" s="11"/>
      <c r="C23" s="9" t="str">
        <f t="shared" si="9"/>
        <v/>
      </c>
      <c r="D23" s="9" t="str">
        <f>IF(C23="",D22,IF(D22&lt;&gt;"",CONCATENATE(D22,"、",C23),C23))</f>
        <v/>
      </c>
      <c r="F23" s="14" t="s">
        <v>124</v>
      </c>
      <c r="G23" s="13"/>
      <c r="H23" s="9" t="str">
        <f t="shared" si="1"/>
        <v/>
      </c>
      <c r="I23" s="9" t="str">
        <f t="shared" si="5"/>
        <v>一般会計</v>
      </c>
      <c r="K23" s="9"/>
      <c r="L23" s="9"/>
      <c r="O23" s="9"/>
      <c r="P23" s="9"/>
      <c r="Q23" s="15"/>
      <c r="T23" s="9"/>
      <c r="U23" s="26" t="s">
        <v>537</v>
      </c>
      <c r="W23" s="26" t="s">
        <v>552</v>
      </c>
      <c r="Y23" s="26" t="s">
        <v>292</v>
      </c>
      <c r="Z23" s="26" t="s">
        <v>421</v>
      </c>
      <c r="AA23" s="53" t="s">
        <v>386</v>
      </c>
      <c r="AB23" s="53" t="s">
        <v>515</v>
      </c>
      <c r="AC23" s="25"/>
      <c r="AD23" s="25"/>
      <c r="AE23" s="25"/>
      <c r="AF23" s="24"/>
      <c r="AK23" s="33" t="str">
        <f t="shared" si="7"/>
        <v>V</v>
      </c>
    </row>
    <row r="24" spans="1:37" ht="13.5" customHeight="1" x14ac:dyDescent="0.15">
      <c r="A24" s="50" t="s">
        <v>262</v>
      </c>
      <c r="B24" s="11"/>
      <c r="C24" s="9" t="str">
        <f t="shared" si="9"/>
        <v/>
      </c>
      <c r="D24" s="9" t="str">
        <f>IF(C24="",D23,IF(D23&lt;&gt;"",CONCATENATE(D23,"、",C24),C24))</f>
        <v/>
      </c>
      <c r="F24" s="14" t="s">
        <v>264</v>
      </c>
      <c r="G24" s="13"/>
      <c r="H24" s="9" t="str">
        <f t="shared" si="1"/>
        <v/>
      </c>
      <c r="I24" s="9" t="str">
        <f t="shared" si="5"/>
        <v>一般会計</v>
      </c>
      <c r="K24" s="9"/>
      <c r="L24" s="9"/>
      <c r="O24" s="9"/>
      <c r="P24" s="9"/>
      <c r="Q24" s="15"/>
      <c r="T24" s="9"/>
      <c r="U24" s="26" t="s">
        <v>538</v>
      </c>
      <c r="Y24" s="26" t="s">
        <v>293</v>
      </c>
      <c r="Z24" s="26" t="s">
        <v>422</v>
      </c>
      <c r="AA24" s="53" t="s">
        <v>387</v>
      </c>
      <c r="AB24" s="53" t="s">
        <v>516</v>
      </c>
      <c r="AC24" s="25"/>
      <c r="AD24" s="25"/>
      <c r="AE24" s="25"/>
      <c r="AF24" s="24"/>
      <c r="AK24" s="33" t="str">
        <f>CHAR(CODE(AK23)+1)</f>
        <v>W</v>
      </c>
    </row>
    <row r="25" spans="1:37" ht="13.5" customHeight="1" x14ac:dyDescent="0.15">
      <c r="A25" s="52"/>
      <c r="B25" s="51"/>
      <c r="F25" s="14" t="s">
        <v>125</v>
      </c>
      <c r="G25" s="13"/>
      <c r="H25" s="9" t="str">
        <f t="shared" si="1"/>
        <v/>
      </c>
      <c r="I25" s="9" t="str">
        <f t="shared" si="5"/>
        <v>一般会計</v>
      </c>
      <c r="K25" s="9"/>
      <c r="L25" s="9"/>
      <c r="O25" s="9"/>
      <c r="P25" s="9"/>
      <c r="Q25" s="15"/>
      <c r="T25" s="9"/>
      <c r="U25" s="26" t="s">
        <v>539</v>
      </c>
      <c r="Y25" s="26" t="s">
        <v>294</v>
      </c>
      <c r="Z25" s="26" t="s">
        <v>423</v>
      </c>
      <c r="AA25" s="53" t="s">
        <v>388</v>
      </c>
      <c r="AB25" s="53" t="s">
        <v>517</v>
      </c>
      <c r="AC25" s="25"/>
      <c r="AD25" s="25"/>
      <c r="AE25" s="25"/>
      <c r="AF25" s="24"/>
      <c r="AK25" s="33" t="str">
        <f t="shared" si="7"/>
        <v>X</v>
      </c>
    </row>
    <row r="26" spans="1:37" ht="13.5" customHeight="1" x14ac:dyDescent="0.15">
      <c r="A26" s="49"/>
      <c r="B26" s="48"/>
      <c r="F26" s="14" t="s">
        <v>126</v>
      </c>
      <c r="G26" s="13"/>
      <c r="H26" s="9" t="str">
        <f t="shared" si="1"/>
        <v/>
      </c>
      <c r="I26" s="9" t="str">
        <f t="shared" si="5"/>
        <v>一般会計</v>
      </c>
      <c r="K26" s="9"/>
      <c r="L26" s="9"/>
      <c r="O26" s="9"/>
      <c r="P26" s="9"/>
      <c r="Q26" s="15"/>
      <c r="T26" s="9"/>
      <c r="U26" s="26" t="s">
        <v>540</v>
      </c>
      <c r="Y26" s="26" t="s">
        <v>295</v>
      </c>
      <c r="Z26" s="26" t="s">
        <v>424</v>
      </c>
      <c r="AA26" s="53" t="s">
        <v>389</v>
      </c>
      <c r="AB26" s="53" t="s">
        <v>518</v>
      </c>
      <c r="AC26" s="25"/>
      <c r="AD26" s="25"/>
      <c r="AE26" s="25"/>
      <c r="AF26" s="24"/>
      <c r="AK26" s="33" t="str">
        <f t="shared" si="7"/>
        <v>Y</v>
      </c>
    </row>
    <row r="27" spans="1:37" ht="13.5" customHeight="1" x14ac:dyDescent="0.15">
      <c r="A27" s="9" t="str">
        <f>IF(D24="", "-", D24)</f>
        <v>-</v>
      </c>
      <c r="B27" s="9"/>
      <c r="F27" s="14" t="s">
        <v>127</v>
      </c>
      <c r="G27" s="13"/>
      <c r="H27" s="9" t="str">
        <f t="shared" si="1"/>
        <v/>
      </c>
      <c r="I27" s="9" t="str">
        <f t="shared" si="5"/>
        <v>一般会計</v>
      </c>
      <c r="K27" s="9"/>
      <c r="L27" s="9"/>
      <c r="O27" s="9"/>
      <c r="P27" s="9"/>
      <c r="Q27" s="15"/>
      <c r="T27" s="9"/>
      <c r="U27" s="26" t="s">
        <v>541</v>
      </c>
      <c r="Y27" s="26" t="s">
        <v>296</v>
      </c>
      <c r="Z27" s="26" t="s">
        <v>425</v>
      </c>
      <c r="AA27" s="53" t="s">
        <v>390</v>
      </c>
      <c r="AB27" s="53" t="s">
        <v>519</v>
      </c>
      <c r="AC27" s="25"/>
      <c r="AD27" s="25"/>
      <c r="AE27" s="25"/>
      <c r="AF27" s="24"/>
      <c r="AK27" s="33" t="str">
        <f>CHAR(CODE(AK26)+1)</f>
        <v>Z</v>
      </c>
    </row>
    <row r="28" spans="1:37" ht="13.5" customHeight="1" x14ac:dyDescent="0.15">
      <c r="B28" s="9"/>
      <c r="F28" s="14" t="s">
        <v>128</v>
      </c>
      <c r="G28" s="13"/>
      <c r="H28" s="9" t="str">
        <f t="shared" si="1"/>
        <v/>
      </c>
      <c r="I28" s="9" t="str">
        <f t="shared" si="5"/>
        <v>一般会計</v>
      </c>
      <c r="K28" s="9"/>
      <c r="L28" s="9"/>
      <c r="O28" s="9"/>
      <c r="P28" s="9"/>
      <c r="Q28" s="15"/>
      <c r="T28" s="9"/>
      <c r="U28" s="26" t="s">
        <v>542</v>
      </c>
      <c r="Y28" s="26" t="s">
        <v>297</v>
      </c>
      <c r="Z28" s="26" t="s">
        <v>426</v>
      </c>
      <c r="AA28" s="53" t="s">
        <v>391</v>
      </c>
      <c r="AB28" s="53" t="s">
        <v>520</v>
      </c>
      <c r="AC28" s="25"/>
      <c r="AD28" s="25"/>
      <c r="AE28" s="25"/>
      <c r="AF28" s="24"/>
      <c r="AK28" s="33" t="s">
        <v>185</v>
      </c>
    </row>
    <row r="29" spans="1:37" ht="13.5" customHeight="1" x14ac:dyDescent="0.15">
      <c r="A29" s="9"/>
      <c r="B29" s="9"/>
      <c r="F29" s="14" t="s">
        <v>191</v>
      </c>
      <c r="G29" s="13"/>
      <c r="H29" s="9" t="str">
        <f t="shared" si="1"/>
        <v/>
      </c>
      <c r="I29" s="9" t="str">
        <f t="shared" si="5"/>
        <v>一般会計</v>
      </c>
      <c r="K29" s="9"/>
      <c r="L29" s="9"/>
      <c r="O29" s="9"/>
      <c r="P29" s="9"/>
      <c r="Q29" s="15"/>
      <c r="T29" s="9"/>
      <c r="U29" s="26" t="s">
        <v>543</v>
      </c>
      <c r="Y29" s="26" t="s">
        <v>298</v>
      </c>
      <c r="Z29" s="26" t="s">
        <v>427</v>
      </c>
      <c r="AA29" s="53" t="s">
        <v>392</v>
      </c>
      <c r="AB29" s="53" t="s">
        <v>521</v>
      </c>
      <c r="AC29" s="25"/>
      <c r="AD29" s="25"/>
      <c r="AE29" s="25"/>
      <c r="AF29" s="24"/>
      <c r="AK29" s="33" t="str">
        <f t="shared" si="7"/>
        <v>b</v>
      </c>
    </row>
    <row r="30" spans="1:37" ht="13.5" customHeight="1" x14ac:dyDescent="0.15">
      <c r="A30" s="9"/>
      <c r="B30" s="9"/>
      <c r="F30" s="14" t="s">
        <v>192</v>
      </c>
      <c r="G30" s="13"/>
      <c r="H30" s="9" t="str">
        <f t="shared" si="1"/>
        <v/>
      </c>
      <c r="I30" s="9" t="str">
        <f t="shared" si="5"/>
        <v>一般会計</v>
      </c>
      <c r="K30" s="9"/>
      <c r="L30" s="9"/>
      <c r="O30" s="9"/>
      <c r="P30" s="9"/>
      <c r="Q30" s="15"/>
      <c r="T30" s="9"/>
      <c r="U30" s="26" t="s">
        <v>544</v>
      </c>
      <c r="Y30" s="26" t="s">
        <v>299</v>
      </c>
      <c r="Z30" s="26" t="s">
        <v>428</v>
      </c>
      <c r="AA30" s="53" t="s">
        <v>393</v>
      </c>
      <c r="AB30" s="53" t="s">
        <v>522</v>
      </c>
      <c r="AC30" s="25"/>
      <c r="AD30" s="25"/>
      <c r="AE30" s="25"/>
      <c r="AF30" s="24"/>
      <c r="AK30" s="33" t="str">
        <f t="shared" si="7"/>
        <v>c</v>
      </c>
    </row>
    <row r="31" spans="1:37" ht="13.5" customHeight="1" x14ac:dyDescent="0.15">
      <c r="A31" s="9"/>
      <c r="B31" s="9"/>
      <c r="F31" s="14" t="s">
        <v>193</v>
      </c>
      <c r="G31" s="13"/>
      <c r="H31" s="9" t="str">
        <f t="shared" si="1"/>
        <v/>
      </c>
      <c r="I31" s="9" t="str">
        <f t="shared" si="5"/>
        <v>一般会計</v>
      </c>
      <c r="K31" s="9"/>
      <c r="L31" s="9"/>
      <c r="O31" s="9"/>
      <c r="P31" s="9"/>
      <c r="Q31" s="15"/>
      <c r="T31" s="9"/>
      <c r="U31" s="26" t="s">
        <v>545</v>
      </c>
      <c r="Y31" s="26" t="s">
        <v>300</v>
      </c>
      <c r="Z31" s="26" t="s">
        <v>429</v>
      </c>
      <c r="AA31" s="53" t="s">
        <v>394</v>
      </c>
      <c r="AB31" s="53" t="s">
        <v>523</v>
      </c>
      <c r="AC31" s="25"/>
      <c r="AD31" s="25"/>
      <c r="AE31" s="25"/>
      <c r="AF31" s="24"/>
      <c r="AK31" s="33" t="str">
        <f t="shared" si="7"/>
        <v>d</v>
      </c>
    </row>
    <row r="32" spans="1:37" ht="13.5" customHeight="1" x14ac:dyDescent="0.15">
      <c r="A32" s="9"/>
      <c r="B32" s="9"/>
      <c r="F32" s="14" t="s">
        <v>194</v>
      </c>
      <c r="G32" s="13"/>
      <c r="H32" s="9" t="str">
        <f t="shared" si="1"/>
        <v/>
      </c>
      <c r="I32" s="9" t="str">
        <f t="shared" si="5"/>
        <v>一般会計</v>
      </c>
      <c r="K32" s="9"/>
      <c r="L32" s="9"/>
      <c r="O32" s="9"/>
      <c r="P32" s="9"/>
      <c r="Q32" s="15"/>
      <c r="T32" s="9"/>
      <c r="U32" s="26" t="s">
        <v>546</v>
      </c>
      <c r="Y32" s="26" t="s">
        <v>301</v>
      </c>
      <c r="Z32" s="26" t="s">
        <v>430</v>
      </c>
      <c r="AA32" s="53" t="s">
        <v>65</v>
      </c>
      <c r="AB32" s="53" t="s">
        <v>65</v>
      </c>
      <c r="AC32" s="25"/>
      <c r="AD32" s="25"/>
      <c r="AE32" s="25"/>
      <c r="AF32" s="24"/>
      <c r="AK32" s="33" t="str">
        <f t="shared" si="7"/>
        <v>e</v>
      </c>
    </row>
    <row r="33" spans="1:37" ht="13.5" customHeight="1" x14ac:dyDescent="0.15">
      <c r="A33" s="9"/>
      <c r="B33" s="9"/>
      <c r="F33" s="14" t="s">
        <v>195</v>
      </c>
      <c r="G33" s="13"/>
      <c r="H33" s="9" t="str">
        <f t="shared" si="1"/>
        <v/>
      </c>
      <c r="I33" s="9" t="str">
        <f t="shared" si="5"/>
        <v>一般会計</v>
      </c>
      <c r="K33" s="9"/>
      <c r="L33" s="9"/>
      <c r="O33" s="9"/>
      <c r="P33" s="9"/>
      <c r="Q33" s="15"/>
      <c r="T33" s="9"/>
      <c r="U33" s="26" t="s">
        <v>547</v>
      </c>
      <c r="Y33" s="26" t="s">
        <v>302</v>
      </c>
      <c r="Z33" s="26" t="s">
        <v>431</v>
      </c>
      <c r="AA33" s="37"/>
      <c r="AB33" s="25"/>
      <c r="AC33" s="25"/>
      <c r="AD33" s="25"/>
      <c r="AE33" s="25"/>
      <c r="AF33" s="24"/>
      <c r="AK33" s="33" t="str">
        <f t="shared" si="7"/>
        <v>f</v>
      </c>
    </row>
    <row r="34" spans="1:37" ht="13.5" customHeight="1" x14ac:dyDescent="0.15">
      <c r="A34" s="9"/>
      <c r="B34" s="9"/>
      <c r="F34" s="14" t="s">
        <v>196</v>
      </c>
      <c r="G34" s="13"/>
      <c r="H34" s="9" t="str">
        <f t="shared" si="1"/>
        <v/>
      </c>
      <c r="I34" s="9" t="str">
        <f t="shared" si="5"/>
        <v>一般会計</v>
      </c>
      <c r="K34" s="9"/>
      <c r="L34" s="9"/>
      <c r="O34" s="9"/>
      <c r="P34" s="9"/>
      <c r="Q34" s="15"/>
      <c r="T34" s="9"/>
      <c r="U34" s="26" t="s">
        <v>548</v>
      </c>
      <c r="Y34" s="26" t="s">
        <v>303</v>
      </c>
      <c r="Z34" s="26" t="s">
        <v>432</v>
      </c>
      <c r="AB34" s="25"/>
      <c r="AC34" s="25"/>
      <c r="AD34" s="25"/>
      <c r="AE34" s="25"/>
      <c r="AF34" s="24"/>
      <c r="AK34" s="33" t="str">
        <f t="shared" si="7"/>
        <v>g</v>
      </c>
    </row>
    <row r="35" spans="1:37" ht="13.5" customHeight="1" x14ac:dyDescent="0.15">
      <c r="A35" s="9"/>
      <c r="B35" s="9"/>
      <c r="F35" s="14" t="s">
        <v>197</v>
      </c>
      <c r="G35" s="13"/>
      <c r="H35" s="9" t="str">
        <f t="shared" si="1"/>
        <v/>
      </c>
      <c r="I35" s="9" t="str">
        <f t="shared" si="5"/>
        <v>一般会計</v>
      </c>
      <c r="K35" s="9"/>
      <c r="L35" s="9"/>
      <c r="O35" s="9"/>
      <c r="P35" s="9"/>
      <c r="Q35" s="15"/>
      <c r="T35" s="9"/>
      <c r="Y35" s="26" t="s">
        <v>304</v>
      </c>
      <c r="Z35" s="26" t="s">
        <v>433</v>
      </c>
      <c r="AC35" s="25"/>
      <c r="AF35" s="24"/>
      <c r="AK35" s="33" t="str">
        <f t="shared" si="7"/>
        <v>h</v>
      </c>
    </row>
    <row r="36" spans="1:37" ht="13.5" customHeight="1" x14ac:dyDescent="0.15">
      <c r="A36" s="9"/>
      <c r="B36" s="9"/>
      <c r="F36" s="14" t="s">
        <v>198</v>
      </c>
      <c r="G36" s="13"/>
      <c r="H36" s="9" t="str">
        <f t="shared" si="1"/>
        <v/>
      </c>
      <c r="I36" s="9" t="str">
        <f t="shared" si="5"/>
        <v>一般会計</v>
      </c>
      <c r="K36" s="9"/>
      <c r="L36" s="9"/>
      <c r="O36" s="9"/>
      <c r="P36" s="9"/>
      <c r="Q36" s="15"/>
      <c r="T36" s="9"/>
      <c r="U36" s="26" t="s">
        <v>549</v>
      </c>
      <c r="Y36" s="26" t="s">
        <v>305</v>
      </c>
      <c r="Z36" s="26" t="s">
        <v>434</v>
      </c>
      <c r="AF36" s="24"/>
      <c r="AK36" s="33" t="str">
        <f t="shared" si="7"/>
        <v>i</v>
      </c>
    </row>
    <row r="37" spans="1:37" ht="13.5" customHeight="1" x14ac:dyDescent="0.15">
      <c r="A37" s="9"/>
      <c r="B37" s="9"/>
      <c r="F37" s="9"/>
      <c r="G37" s="15"/>
      <c r="H37" s="9" t="str">
        <f t="shared" si="1"/>
        <v/>
      </c>
      <c r="I37" s="9" t="str">
        <f t="shared" si="5"/>
        <v>一般会計</v>
      </c>
      <c r="K37" s="9"/>
      <c r="L37" s="9"/>
      <c r="O37" s="9"/>
      <c r="P37" s="9"/>
      <c r="Q37" s="15"/>
      <c r="T37" s="9"/>
      <c r="U37" s="26"/>
      <c r="Y37" s="26" t="s">
        <v>306</v>
      </c>
      <c r="Z37" s="26" t="s">
        <v>435</v>
      </c>
      <c r="AF37" s="24"/>
      <c r="AK37" s="33" t="str">
        <f t="shared" si="7"/>
        <v>j</v>
      </c>
    </row>
    <row r="38" spans="1:37" x14ac:dyDescent="0.15">
      <c r="A38" s="9"/>
      <c r="B38" s="9"/>
      <c r="F38" s="9"/>
      <c r="G38" s="15"/>
      <c r="K38" s="9"/>
      <c r="L38" s="9"/>
      <c r="O38" s="9"/>
      <c r="P38" s="9"/>
      <c r="Q38" s="15"/>
      <c r="T38" s="9"/>
      <c r="U38" s="26" t="s">
        <v>249</v>
      </c>
      <c r="Y38" s="26" t="s">
        <v>307</v>
      </c>
      <c r="Z38" s="26" t="s">
        <v>436</v>
      </c>
      <c r="AF38" s="24"/>
      <c r="AK38" s="33" t="str">
        <f t="shared" si="7"/>
        <v>k</v>
      </c>
    </row>
    <row r="39" spans="1:37" x14ac:dyDescent="0.15">
      <c r="A39" s="9"/>
      <c r="B39" s="9"/>
      <c r="F39" s="9" t="str">
        <f>I37</f>
        <v>一般会計</v>
      </c>
      <c r="G39" s="15"/>
      <c r="K39" s="9"/>
      <c r="L39" s="9"/>
      <c r="O39" s="9"/>
      <c r="P39" s="9"/>
      <c r="Q39" s="15"/>
      <c r="T39" s="9"/>
      <c r="U39" s="26" t="s">
        <v>259</v>
      </c>
      <c r="Y39" s="26" t="s">
        <v>308</v>
      </c>
      <c r="Z39" s="26" t="s">
        <v>437</v>
      </c>
      <c r="AF39" s="24"/>
      <c r="AK39" s="33" t="str">
        <f t="shared" si="7"/>
        <v>l</v>
      </c>
    </row>
    <row r="40" spans="1:37" x14ac:dyDescent="0.15">
      <c r="A40" s="9"/>
      <c r="B40" s="9"/>
      <c r="F40" s="9"/>
      <c r="G40" s="15"/>
      <c r="K40" s="9"/>
      <c r="L40" s="9"/>
      <c r="O40" s="9"/>
      <c r="P40" s="9"/>
      <c r="Q40" s="15"/>
      <c r="T40" s="9"/>
      <c r="Y40" s="26" t="s">
        <v>309</v>
      </c>
      <c r="Z40" s="26" t="s">
        <v>438</v>
      </c>
      <c r="AF40" s="24"/>
      <c r="AK40" s="33" t="str">
        <f t="shared" si="7"/>
        <v>m</v>
      </c>
    </row>
    <row r="41" spans="1:37" x14ac:dyDescent="0.15">
      <c r="A41" s="9"/>
      <c r="B41" s="9"/>
      <c r="F41" s="9"/>
      <c r="G41" s="15"/>
      <c r="K41" s="9"/>
      <c r="L41" s="9"/>
      <c r="O41" s="9"/>
      <c r="P41" s="9"/>
      <c r="Q41" s="15"/>
      <c r="T41" s="9"/>
      <c r="Y41" s="26" t="s">
        <v>310</v>
      </c>
      <c r="Z41" s="26" t="s">
        <v>439</v>
      </c>
      <c r="AF41" s="24"/>
      <c r="AK41" s="33" t="str">
        <f t="shared" si="7"/>
        <v>n</v>
      </c>
    </row>
    <row r="42" spans="1:37" x14ac:dyDescent="0.15">
      <c r="A42" s="9"/>
      <c r="B42" s="9"/>
      <c r="F42" s="9"/>
      <c r="G42" s="15"/>
      <c r="K42" s="9"/>
      <c r="L42" s="9"/>
      <c r="O42" s="9"/>
      <c r="P42" s="9"/>
      <c r="Q42" s="15"/>
      <c r="T42" s="9"/>
      <c r="Y42" s="26" t="s">
        <v>311</v>
      </c>
      <c r="Z42" s="26" t="s">
        <v>440</v>
      </c>
      <c r="AF42" s="24"/>
      <c r="AK42" s="33" t="str">
        <f t="shared" si="7"/>
        <v>o</v>
      </c>
    </row>
    <row r="43" spans="1:37" x14ac:dyDescent="0.15">
      <c r="A43" s="9"/>
      <c r="B43" s="9"/>
      <c r="F43" s="9"/>
      <c r="G43" s="15"/>
      <c r="K43" s="9"/>
      <c r="L43" s="9"/>
      <c r="O43" s="9"/>
      <c r="P43" s="9"/>
      <c r="Q43" s="15"/>
      <c r="T43" s="9"/>
      <c r="Y43" s="26" t="s">
        <v>312</v>
      </c>
      <c r="Z43" s="26" t="s">
        <v>441</v>
      </c>
      <c r="AF43" s="24"/>
      <c r="AK43" s="33" t="str">
        <f t="shared" si="7"/>
        <v>p</v>
      </c>
    </row>
    <row r="44" spans="1:37" x14ac:dyDescent="0.15">
      <c r="A44" s="9"/>
      <c r="B44" s="9"/>
      <c r="F44" s="9"/>
      <c r="G44" s="15"/>
      <c r="K44" s="9"/>
      <c r="L44" s="9"/>
      <c r="O44" s="9"/>
      <c r="P44" s="9"/>
      <c r="Q44" s="15"/>
      <c r="T44" s="9"/>
      <c r="Y44" s="26" t="s">
        <v>313</v>
      </c>
      <c r="Z44" s="26" t="s">
        <v>442</v>
      </c>
      <c r="AF44" s="24"/>
      <c r="AK44" s="33" t="str">
        <f t="shared" si="7"/>
        <v>q</v>
      </c>
    </row>
    <row r="45" spans="1:37" x14ac:dyDescent="0.15">
      <c r="A45" s="9"/>
      <c r="B45" s="9"/>
      <c r="F45" s="9"/>
      <c r="G45" s="15"/>
      <c r="K45" s="9"/>
      <c r="L45" s="9"/>
      <c r="O45" s="9"/>
      <c r="P45" s="9"/>
      <c r="Q45" s="15"/>
      <c r="T45" s="9"/>
      <c r="Y45" s="26" t="s">
        <v>314</v>
      </c>
      <c r="Z45" s="26" t="s">
        <v>443</v>
      </c>
      <c r="AF45" s="24"/>
      <c r="AK45" s="33" t="str">
        <f t="shared" si="7"/>
        <v>r</v>
      </c>
    </row>
    <row r="46" spans="1:37" x14ac:dyDescent="0.15">
      <c r="A46" s="9"/>
      <c r="B46" s="9"/>
      <c r="F46" s="9"/>
      <c r="G46" s="15"/>
      <c r="K46" s="9"/>
      <c r="L46" s="9"/>
      <c r="O46" s="9"/>
      <c r="P46" s="9"/>
      <c r="Q46" s="15"/>
      <c r="T46" s="9"/>
      <c r="Y46" s="26" t="s">
        <v>315</v>
      </c>
      <c r="Z46" s="26" t="s">
        <v>444</v>
      </c>
      <c r="AF46" s="24"/>
      <c r="AK46" s="33" t="str">
        <f t="shared" si="7"/>
        <v>s</v>
      </c>
    </row>
    <row r="47" spans="1:37" x14ac:dyDescent="0.15">
      <c r="A47" s="9"/>
      <c r="B47" s="9"/>
      <c r="F47" s="9"/>
      <c r="G47" s="15"/>
      <c r="K47" s="9"/>
      <c r="L47" s="9"/>
      <c r="O47" s="9"/>
      <c r="P47" s="9"/>
      <c r="Q47" s="15"/>
      <c r="T47" s="9"/>
      <c r="Y47" s="26" t="s">
        <v>316</v>
      </c>
      <c r="Z47" s="26" t="s">
        <v>445</v>
      </c>
      <c r="AF47" s="24"/>
      <c r="AK47" s="33" t="str">
        <f t="shared" si="7"/>
        <v>t</v>
      </c>
    </row>
    <row r="48" spans="1:37" x14ac:dyDescent="0.15">
      <c r="A48" s="9"/>
      <c r="B48" s="9"/>
      <c r="F48" s="9"/>
      <c r="G48" s="15"/>
      <c r="K48" s="9"/>
      <c r="L48" s="9"/>
      <c r="O48" s="9"/>
      <c r="P48" s="9"/>
      <c r="Q48" s="15"/>
      <c r="T48" s="9"/>
      <c r="Y48" s="26" t="s">
        <v>317</v>
      </c>
      <c r="Z48" s="26" t="s">
        <v>446</v>
      </c>
      <c r="AF48" s="24"/>
      <c r="AK48" s="33" t="str">
        <f t="shared" si="7"/>
        <v>u</v>
      </c>
    </row>
    <row r="49" spans="1:37" x14ac:dyDescent="0.15">
      <c r="A49" s="9"/>
      <c r="B49" s="9"/>
      <c r="F49" s="9"/>
      <c r="G49" s="15"/>
      <c r="K49" s="9"/>
      <c r="L49" s="9"/>
      <c r="O49" s="9"/>
      <c r="P49" s="9"/>
      <c r="Q49" s="15"/>
      <c r="T49" s="9"/>
      <c r="Y49" s="26" t="s">
        <v>318</v>
      </c>
      <c r="Z49" s="26" t="s">
        <v>447</v>
      </c>
      <c r="AF49" s="24"/>
      <c r="AK49" s="33" t="str">
        <f t="shared" si="7"/>
        <v>v</v>
      </c>
    </row>
    <row r="50" spans="1:37" x14ac:dyDescent="0.15">
      <c r="A50" s="9"/>
      <c r="B50" s="9"/>
      <c r="F50" s="9"/>
      <c r="G50" s="15"/>
      <c r="K50" s="9"/>
      <c r="L50" s="9"/>
      <c r="O50" s="9"/>
      <c r="P50" s="9"/>
      <c r="Q50" s="15"/>
      <c r="T50" s="9"/>
      <c r="Y50" s="26" t="s">
        <v>319</v>
      </c>
      <c r="Z50" s="26" t="s">
        <v>448</v>
      </c>
      <c r="AF50" s="24"/>
    </row>
    <row r="51" spans="1:37" x14ac:dyDescent="0.15">
      <c r="A51" s="9"/>
      <c r="B51" s="9"/>
      <c r="F51" s="9"/>
      <c r="G51" s="15"/>
      <c r="K51" s="9"/>
      <c r="L51" s="9"/>
      <c r="O51" s="9"/>
      <c r="P51" s="9"/>
      <c r="Q51" s="15"/>
      <c r="T51" s="9"/>
      <c r="Y51" s="26" t="s">
        <v>320</v>
      </c>
      <c r="Z51" s="26" t="s">
        <v>449</v>
      </c>
      <c r="AF51" s="24"/>
    </row>
    <row r="52" spans="1:37" x14ac:dyDescent="0.15">
      <c r="A52" s="9"/>
      <c r="B52" s="9"/>
      <c r="F52" s="9"/>
      <c r="G52" s="15"/>
      <c r="K52" s="9"/>
      <c r="L52" s="9"/>
      <c r="O52" s="9"/>
      <c r="P52" s="9"/>
      <c r="Q52" s="15"/>
      <c r="T52" s="9"/>
      <c r="Y52" s="26" t="s">
        <v>321</v>
      </c>
      <c r="Z52" s="26" t="s">
        <v>450</v>
      </c>
      <c r="AF52" s="24"/>
    </row>
    <row r="53" spans="1:37" x14ac:dyDescent="0.15">
      <c r="A53" s="9"/>
      <c r="B53" s="9"/>
      <c r="F53" s="9"/>
      <c r="G53" s="15"/>
      <c r="K53" s="9"/>
      <c r="L53" s="9"/>
      <c r="O53" s="9"/>
      <c r="P53" s="9"/>
      <c r="Q53" s="15"/>
      <c r="T53" s="9"/>
      <c r="Y53" s="26" t="s">
        <v>322</v>
      </c>
      <c r="Z53" s="26" t="s">
        <v>451</v>
      </c>
      <c r="AF53" s="24"/>
    </row>
    <row r="54" spans="1:37" x14ac:dyDescent="0.15">
      <c r="A54" s="9"/>
      <c r="B54" s="9"/>
      <c r="F54" s="9"/>
      <c r="G54" s="15"/>
      <c r="K54" s="9"/>
      <c r="L54" s="9"/>
      <c r="O54" s="9"/>
      <c r="P54" s="16"/>
      <c r="Q54" s="15"/>
      <c r="T54" s="9"/>
      <c r="Y54" s="26" t="s">
        <v>323</v>
      </c>
      <c r="Z54" s="26" t="s">
        <v>452</v>
      </c>
      <c r="AF54" s="24"/>
    </row>
    <row r="55" spans="1:37" x14ac:dyDescent="0.15">
      <c r="A55" s="9"/>
      <c r="B55" s="9"/>
      <c r="F55" s="9"/>
      <c r="G55" s="15"/>
      <c r="K55" s="9"/>
      <c r="L55" s="9"/>
      <c r="O55" s="9"/>
      <c r="P55" s="9"/>
      <c r="Q55" s="15"/>
      <c r="T55" s="9"/>
      <c r="Y55" s="26" t="s">
        <v>324</v>
      </c>
      <c r="Z55" s="26" t="s">
        <v>453</v>
      </c>
      <c r="AF55" s="24"/>
    </row>
    <row r="56" spans="1:37" x14ac:dyDescent="0.15">
      <c r="A56" s="9"/>
      <c r="B56" s="9"/>
      <c r="F56" s="9"/>
      <c r="G56" s="15"/>
      <c r="K56" s="9"/>
      <c r="L56" s="9"/>
      <c r="O56" s="9"/>
      <c r="P56" s="9"/>
      <c r="Q56" s="15"/>
      <c r="T56" s="9"/>
      <c r="Y56" s="26" t="s">
        <v>325</v>
      </c>
      <c r="Z56" s="26" t="s">
        <v>454</v>
      </c>
      <c r="AF56" s="24"/>
    </row>
    <row r="57" spans="1:37" x14ac:dyDescent="0.15">
      <c r="A57" s="9"/>
      <c r="B57" s="9"/>
      <c r="F57" s="9"/>
      <c r="G57" s="15"/>
      <c r="K57" s="9"/>
      <c r="L57" s="9"/>
      <c r="O57" s="9"/>
      <c r="P57" s="9"/>
      <c r="Q57" s="15"/>
      <c r="T57" s="9"/>
      <c r="Y57" s="26" t="s">
        <v>326</v>
      </c>
      <c r="Z57" s="26" t="s">
        <v>455</v>
      </c>
      <c r="AF57" s="24"/>
    </row>
    <row r="58" spans="1:37" x14ac:dyDescent="0.15">
      <c r="A58" s="9"/>
      <c r="B58" s="9"/>
      <c r="F58" s="9"/>
      <c r="G58" s="15"/>
      <c r="K58" s="9"/>
      <c r="L58" s="9"/>
      <c r="O58" s="9"/>
      <c r="P58" s="9"/>
      <c r="Q58" s="15"/>
      <c r="T58" s="9"/>
      <c r="Y58" s="26" t="s">
        <v>327</v>
      </c>
      <c r="Z58" s="26" t="s">
        <v>456</v>
      </c>
      <c r="AF58" s="24"/>
    </row>
    <row r="59" spans="1:37" x14ac:dyDescent="0.15">
      <c r="A59" s="9"/>
      <c r="B59" s="9"/>
      <c r="F59" s="9"/>
      <c r="G59" s="15"/>
      <c r="K59" s="9"/>
      <c r="L59" s="9"/>
      <c r="O59" s="9"/>
      <c r="P59" s="9"/>
      <c r="Q59" s="15"/>
      <c r="T59" s="9"/>
      <c r="Y59" s="26" t="s">
        <v>328</v>
      </c>
      <c r="Z59" s="26" t="s">
        <v>457</v>
      </c>
      <c r="AF59" s="24"/>
    </row>
    <row r="60" spans="1:37" x14ac:dyDescent="0.15">
      <c r="A60" s="9"/>
      <c r="B60" s="9"/>
      <c r="F60" s="9"/>
      <c r="G60" s="15"/>
      <c r="K60" s="9"/>
      <c r="L60" s="9"/>
      <c r="O60" s="9"/>
      <c r="P60" s="9"/>
      <c r="Q60" s="15"/>
      <c r="T60" s="9"/>
      <c r="Y60" s="26" t="s">
        <v>329</v>
      </c>
      <c r="Z60" s="26" t="s">
        <v>458</v>
      </c>
      <c r="AF60" s="24"/>
    </row>
    <row r="61" spans="1:37" x14ac:dyDescent="0.15">
      <c r="A61" s="9"/>
      <c r="B61" s="9"/>
      <c r="F61" s="9"/>
      <c r="G61" s="15"/>
      <c r="K61" s="9"/>
      <c r="L61" s="9"/>
      <c r="O61" s="9"/>
      <c r="P61" s="9"/>
      <c r="Q61" s="15"/>
      <c r="T61" s="9"/>
      <c r="Y61" s="26" t="s">
        <v>330</v>
      </c>
      <c r="Z61" s="26" t="s">
        <v>459</v>
      </c>
      <c r="AF61" s="24"/>
    </row>
    <row r="62" spans="1:37" x14ac:dyDescent="0.15">
      <c r="A62" s="9"/>
      <c r="B62" s="9"/>
      <c r="F62" s="9"/>
      <c r="G62" s="15"/>
      <c r="K62" s="9"/>
      <c r="L62" s="9"/>
      <c r="O62" s="9"/>
      <c r="P62" s="9"/>
      <c r="Q62" s="15"/>
      <c r="T62" s="9"/>
      <c r="Y62" s="26" t="s">
        <v>331</v>
      </c>
      <c r="Z62" s="26" t="s">
        <v>460</v>
      </c>
      <c r="AF62" s="24"/>
    </row>
    <row r="63" spans="1:37" x14ac:dyDescent="0.15">
      <c r="A63" s="9"/>
      <c r="B63" s="9"/>
      <c r="F63" s="9"/>
      <c r="G63" s="15"/>
      <c r="K63" s="9"/>
      <c r="L63" s="9"/>
      <c r="O63" s="9"/>
      <c r="P63" s="9"/>
      <c r="Q63" s="15"/>
      <c r="T63" s="9"/>
      <c r="Y63" s="26" t="s">
        <v>332</v>
      </c>
      <c r="Z63" s="26" t="s">
        <v>461</v>
      </c>
      <c r="AF63" s="24"/>
    </row>
    <row r="64" spans="1:37" x14ac:dyDescent="0.15">
      <c r="A64" s="9"/>
      <c r="B64" s="9"/>
      <c r="F64" s="9"/>
      <c r="G64" s="15"/>
      <c r="K64" s="9"/>
      <c r="L64" s="9"/>
      <c r="O64" s="9"/>
      <c r="P64" s="9"/>
      <c r="Q64" s="15"/>
      <c r="T64" s="9"/>
      <c r="Y64" s="26" t="s">
        <v>333</v>
      </c>
      <c r="Z64" s="26" t="s">
        <v>462</v>
      </c>
      <c r="AF64" s="24"/>
    </row>
    <row r="65" spans="1:32" x14ac:dyDescent="0.15">
      <c r="A65" s="9"/>
      <c r="B65" s="9"/>
      <c r="F65" s="9"/>
      <c r="G65" s="15"/>
      <c r="K65" s="9"/>
      <c r="L65" s="9"/>
      <c r="O65" s="9"/>
      <c r="P65" s="9"/>
      <c r="Q65" s="15"/>
      <c r="T65" s="9"/>
      <c r="Y65" s="26" t="s">
        <v>334</v>
      </c>
      <c r="Z65" s="26" t="s">
        <v>463</v>
      </c>
      <c r="AF65" s="24"/>
    </row>
    <row r="66" spans="1:32" x14ac:dyDescent="0.15">
      <c r="A66" s="9"/>
      <c r="B66" s="9"/>
      <c r="F66" s="9"/>
      <c r="G66" s="15"/>
      <c r="K66" s="9"/>
      <c r="L66" s="9"/>
      <c r="O66" s="9"/>
      <c r="P66" s="9"/>
      <c r="Q66" s="15"/>
      <c r="T66" s="9"/>
      <c r="Y66" s="26" t="s">
        <v>66</v>
      </c>
      <c r="Z66" s="26" t="s">
        <v>464</v>
      </c>
      <c r="AF66" s="24"/>
    </row>
    <row r="67" spans="1:32" x14ac:dyDescent="0.15">
      <c r="A67" s="9"/>
      <c r="B67" s="9"/>
      <c r="F67" s="9"/>
      <c r="G67" s="15"/>
      <c r="K67" s="9"/>
      <c r="L67" s="9"/>
      <c r="O67" s="9"/>
      <c r="P67" s="9"/>
      <c r="Q67" s="15"/>
      <c r="T67" s="9"/>
      <c r="Y67" s="26" t="s">
        <v>335</v>
      </c>
      <c r="Z67" s="26" t="s">
        <v>465</v>
      </c>
      <c r="AF67" s="24"/>
    </row>
    <row r="68" spans="1:32" x14ac:dyDescent="0.15">
      <c r="A68" s="9"/>
      <c r="B68" s="9"/>
      <c r="F68" s="9"/>
      <c r="G68" s="15"/>
      <c r="K68" s="9"/>
      <c r="L68" s="9"/>
      <c r="O68" s="9"/>
      <c r="P68" s="9"/>
      <c r="Q68" s="15"/>
      <c r="T68" s="9"/>
      <c r="Y68" s="26" t="s">
        <v>336</v>
      </c>
      <c r="Z68" s="26" t="s">
        <v>466</v>
      </c>
      <c r="AF68" s="24"/>
    </row>
    <row r="69" spans="1:32" x14ac:dyDescent="0.15">
      <c r="A69" s="9"/>
      <c r="B69" s="9"/>
      <c r="F69" s="9"/>
      <c r="G69" s="15"/>
      <c r="K69" s="9"/>
      <c r="L69" s="9"/>
      <c r="O69" s="9"/>
      <c r="P69" s="9"/>
      <c r="Q69" s="15"/>
      <c r="T69" s="9"/>
      <c r="Y69" s="26" t="s">
        <v>337</v>
      </c>
      <c r="Z69" s="26" t="s">
        <v>467</v>
      </c>
      <c r="AF69" s="24"/>
    </row>
    <row r="70" spans="1:32" x14ac:dyDescent="0.15">
      <c r="A70" s="9"/>
      <c r="B70" s="9"/>
      <c r="Y70" s="26" t="s">
        <v>338</v>
      </c>
      <c r="Z70" s="26" t="s">
        <v>468</v>
      </c>
    </row>
    <row r="71" spans="1:32" x14ac:dyDescent="0.15">
      <c r="Y71" s="26" t="s">
        <v>339</v>
      </c>
      <c r="Z71" s="26" t="s">
        <v>469</v>
      </c>
    </row>
    <row r="72" spans="1:32" x14ac:dyDescent="0.15">
      <c r="Y72" s="26" t="s">
        <v>340</v>
      </c>
      <c r="Z72" s="26" t="s">
        <v>470</v>
      </c>
    </row>
    <row r="73" spans="1:32" x14ac:dyDescent="0.15">
      <c r="Y73" s="26" t="s">
        <v>341</v>
      </c>
      <c r="Z73" s="26" t="s">
        <v>471</v>
      </c>
    </row>
    <row r="74" spans="1:32" x14ac:dyDescent="0.15">
      <c r="Y74" s="26" t="s">
        <v>342</v>
      </c>
      <c r="Z74" s="26" t="s">
        <v>472</v>
      </c>
    </row>
    <row r="75" spans="1:32" x14ac:dyDescent="0.15">
      <c r="Y75" s="26" t="s">
        <v>343</v>
      </c>
      <c r="Z75" s="26" t="s">
        <v>473</v>
      </c>
    </row>
    <row r="76" spans="1:32" x14ac:dyDescent="0.15">
      <c r="Y76" s="26" t="s">
        <v>344</v>
      </c>
      <c r="Z76" s="26" t="s">
        <v>474</v>
      </c>
    </row>
    <row r="77" spans="1:32" x14ac:dyDescent="0.15">
      <c r="Y77" s="26" t="s">
        <v>345</v>
      </c>
      <c r="Z77" s="26" t="s">
        <v>475</v>
      </c>
    </row>
    <row r="78" spans="1:32" x14ac:dyDescent="0.15">
      <c r="Y78" s="26" t="s">
        <v>346</v>
      </c>
      <c r="Z78" s="26" t="s">
        <v>476</v>
      </c>
    </row>
    <row r="79" spans="1:32" x14ac:dyDescent="0.15">
      <c r="Y79" s="26" t="s">
        <v>347</v>
      </c>
      <c r="Z79" s="26" t="s">
        <v>477</v>
      </c>
    </row>
    <row r="80" spans="1:32" x14ac:dyDescent="0.15">
      <c r="Y80" s="26" t="s">
        <v>348</v>
      </c>
      <c r="Z80" s="26" t="s">
        <v>478</v>
      </c>
    </row>
    <row r="81" spans="25:26" x14ac:dyDescent="0.15">
      <c r="Y81" s="26" t="s">
        <v>349</v>
      </c>
      <c r="Z81" s="26" t="s">
        <v>479</v>
      </c>
    </row>
    <row r="82" spans="25:26" x14ac:dyDescent="0.15">
      <c r="Y82" s="26" t="s">
        <v>350</v>
      </c>
      <c r="Z82" s="26" t="s">
        <v>480</v>
      </c>
    </row>
    <row r="83" spans="25:26" x14ac:dyDescent="0.15">
      <c r="Y83" s="26" t="s">
        <v>351</v>
      </c>
      <c r="Z83" s="26" t="s">
        <v>481</v>
      </c>
    </row>
    <row r="84" spans="25:26" x14ac:dyDescent="0.15">
      <c r="Y84" s="26" t="s">
        <v>352</v>
      </c>
      <c r="Z84" s="26" t="s">
        <v>482</v>
      </c>
    </row>
    <row r="85" spans="25:26" x14ac:dyDescent="0.15">
      <c r="Y85" s="26" t="s">
        <v>353</v>
      </c>
      <c r="Z85" s="26" t="s">
        <v>483</v>
      </c>
    </row>
    <row r="86" spans="25:26" x14ac:dyDescent="0.15">
      <c r="Y86" s="26" t="s">
        <v>354</v>
      </c>
      <c r="Z86" s="26" t="s">
        <v>484</v>
      </c>
    </row>
    <row r="87" spans="25:26" x14ac:dyDescent="0.15">
      <c r="Y87" s="26" t="s">
        <v>355</v>
      </c>
      <c r="Z87" s="26" t="s">
        <v>485</v>
      </c>
    </row>
    <row r="88" spans="25:26" x14ac:dyDescent="0.15">
      <c r="Y88" s="26" t="s">
        <v>356</v>
      </c>
      <c r="Z88" s="26" t="s">
        <v>486</v>
      </c>
    </row>
    <row r="89" spans="25:26" x14ac:dyDescent="0.15">
      <c r="Y89" s="26" t="s">
        <v>357</v>
      </c>
      <c r="Z89" s="26" t="s">
        <v>487</v>
      </c>
    </row>
    <row r="90" spans="25:26" x14ac:dyDescent="0.15">
      <c r="Y90" s="26" t="s">
        <v>358</v>
      </c>
      <c r="Z90" s="26" t="s">
        <v>488</v>
      </c>
    </row>
    <row r="91" spans="25:26" x14ac:dyDescent="0.15">
      <c r="Y91" s="26" t="s">
        <v>359</v>
      </c>
      <c r="Z91" s="26" t="s">
        <v>489</v>
      </c>
    </row>
    <row r="92" spans="25:26" x14ac:dyDescent="0.15">
      <c r="Y92" s="26" t="s">
        <v>360</v>
      </c>
      <c r="Z92" s="26" t="s">
        <v>490</v>
      </c>
    </row>
    <row r="93" spans="25:26" x14ac:dyDescent="0.15">
      <c r="Y93" s="26" t="s">
        <v>361</v>
      </c>
      <c r="Z93" s="26" t="s">
        <v>491</v>
      </c>
    </row>
    <row r="94" spans="25:26" x14ac:dyDescent="0.15">
      <c r="Y94" s="26" t="s">
        <v>362</v>
      </c>
      <c r="Z94" s="26" t="s">
        <v>492</v>
      </c>
    </row>
    <row r="95" spans="25:26" x14ac:dyDescent="0.15">
      <c r="Y95" s="26" t="s">
        <v>363</v>
      </c>
      <c r="Z95" s="26" t="s">
        <v>493</v>
      </c>
    </row>
    <row r="96" spans="25:26" x14ac:dyDescent="0.15">
      <c r="Y96" s="26" t="s">
        <v>265</v>
      </c>
      <c r="Z96" s="26" t="s">
        <v>494</v>
      </c>
    </row>
    <row r="97" spans="25:26" x14ac:dyDescent="0.15">
      <c r="Y97" s="26" t="s">
        <v>364</v>
      </c>
      <c r="Z97" s="26" t="s">
        <v>495</v>
      </c>
    </row>
    <row r="98" spans="25:26" x14ac:dyDescent="0.15">
      <c r="Y98" s="26" t="s">
        <v>365</v>
      </c>
      <c r="Z98" s="26" t="s">
        <v>496</v>
      </c>
    </row>
    <row r="99" spans="25:26" x14ac:dyDescent="0.15">
      <c r="Y99" s="26" t="s">
        <v>395</v>
      </c>
      <c r="Z99" s="26" t="s">
        <v>497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2021-08-24T16:19:35Z</dcterms:created>
  <dcterms:modified xsi:type="dcterms:W3CDTF">2021-08-24T18:26:09Z</dcterms:modified>
</cp:coreProperties>
</file>