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187" i="3" l="1"/>
  <c r="L85" i="3" l="1"/>
  <c r="I85" i="3"/>
  <c r="L84" i="3"/>
  <c r="I84" i="3"/>
  <c r="L83" i="3"/>
  <c r="I83" i="3"/>
  <c r="L82" i="3"/>
  <c r="I82" i="3"/>
  <c r="L81" i="3"/>
  <c r="I81" i="3"/>
  <c r="AY209" i="3" l="1"/>
  <c r="AY204" i="3"/>
  <c r="AY203" i="3"/>
  <c r="AY199" i="3"/>
  <c r="AY200" i="3" s="1"/>
  <c r="AY195" i="3"/>
  <c r="AY196" i="3" s="1"/>
  <c r="AY194" i="3"/>
  <c r="AY193" i="3"/>
  <c r="AY189" i="3"/>
  <c r="AY190" i="3" s="1"/>
  <c r="AY188" i="3"/>
  <c r="AY187" i="3"/>
  <c r="AY183" i="3"/>
  <c r="AY186" i="3" s="1"/>
  <c r="AY179" i="3"/>
  <c r="AY180" i="3" s="1"/>
  <c r="AY178" i="3"/>
  <c r="AY177" i="3"/>
  <c r="AY176" i="3"/>
  <c r="AY175" i="3"/>
  <c r="AY171" i="3"/>
  <c r="AY172" i="3" s="1"/>
  <c r="AY170" i="3"/>
  <c r="AY163" i="3"/>
  <c r="AY159" i="3"/>
  <c r="AY155" i="3"/>
  <c r="AY158" i="3" s="1"/>
  <c r="AY151" i="3"/>
  <c r="AY54" i="3"/>
  <c r="AY56" i="3" s="1"/>
  <c r="AY51" i="3"/>
  <c r="AY52" i="3" s="1"/>
  <c r="AY38" i="3"/>
  <c r="AY43" i="3" s="1"/>
  <c r="AY37" i="3"/>
  <c r="AY174" i="3" l="1"/>
  <c r="AY191" i="3"/>
  <c r="AY173" i="3"/>
  <c r="AY181" i="3"/>
  <c r="AY198" i="3"/>
  <c r="AY185" i="3"/>
  <c r="AY192" i="3"/>
  <c r="AY42" i="3"/>
  <c r="AY44" i="3"/>
  <c r="AY156" i="3"/>
  <c r="AY157" i="3"/>
  <c r="AY45" i="3"/>
  <c r="AY39" i="3"/>
  <c r="AY46" i="3"/>
  <c r="AY53" i="3"/>
  <c r="AY153" i="3"/>
  <c r="AY161" i="3"/>
  <c r="AY40" i="3"/>
  <c r="AY47" i="3"/>
  <c r="AY41" i="3"/>
  <c r="AY55" i="3"/>
  <c r="AY152" i="3"/>
  <c r="AY154" i="3"/>
  <c r="AY160" i="3"/>
  <c r="AY162" i="3"/>
  <c r="AY182" i="3"/>
  <c r="AY184" i="3"/>
  <c r="AY197" i="3"/>
  <c r="AY201" i="3"/>
  <c r="AY202" i="3"/>
  <c r="AW107" i="3"/>
  <c r="AT107" i="3"/>
  <c r="AQ107" i="3"/>
  <c r="AL107" i="3"/>
  <c r="AI107" i="3"/>
  <c r="AF107" i="3"/>
  <c r="Z107" i="3"/>
  <c r="W107" i="3"/>
  <c r="T107" i="3"/>
  <c r="N107" i="3"/>
  <c r="K107" i="3"/>
  <c r="H107" i="3"/>
  <c r="AW106" i="3"/>
  <c r="AT106" i="3"/>
  <c r="AQ106" i="3"/>
  <c r="AL106" i="3"/>
  <c r="AI106" i="3"/>
  <c r="AF106" i="3"/>
  <c r="Z106" i="3"/>
  <c r="W106" i="3"/>
  <c r="T106" i="3"/>
  <c r="N106" i="3"/>
  <c r="K106" i="3"/>
  <c r="H106" i="3"/>
  <c r="AV2" i="3" l="1"/>
  <c r="C12" i="4" l="1"/>
  <c r="P29" i="3" l="1"/>
  <c r="W29" i="3" l="1"/>
  <c r="C23" i="4" l="1"/>
  <c r="C24" i="4"/>
  <c r="W21" i="3" l="1"/>
  <c r="AD21" i="3"/>
  <c r="P21" i="3"/>
  <c r="P28" i="3" l="1"/>
  <c r="P18" i="3" l="1"/>
  <c r="P20" i="3" s="1"/>
  <c r="W18" i="3"/>
  <c r="W20" i="3" s="1"/>
  <c r="Y162" i="3"/>
  <c r="AU162" i="3"/>
  <c r="Y158" i="3"/>
  <c r="AU158" i="3"/>
  <c r="Y154" i="3"/>
  <c r="AU154" i="3"/>
  <c r="AU150" i="3"/>
  <c r="Y15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<sst xmlns="http://schemas.openxmlformats.org/spreadsheetml/2006/main" count="933" uniqueCount="691">
  <si>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</si>
  <si>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</si>
  <si>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</si>
  <si>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</si>
  <si>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</si>
  <si>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</si>
  <si>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</si>
  <si>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</si>
  <si>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</si>
  <si>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</si>
  <si>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</si>
  <si>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</si>
  <si>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</si>
  <si>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</si>
  <si>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</si>
  <si>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</si>
  <si>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</si>
  <si>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</si>
  <si>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</si>
  <si>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</si>
  <si>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</si>
  <si>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</si>
  <si>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</si>
  <si>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</si>
  <si>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</si>
  <si>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</si>
  <si>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</si>
  <si>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</si>
  <si>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</si>
  <si>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</si>
  <si>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</si>
  <si>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</si>
  <si>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</si>
  <si>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</si>
  <si>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</si>
  <si>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</si>
  <si>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</si>
  <si>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</si>
  <si>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</si>
  <si>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</si>
  <si>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</si>
  <si>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</si>
  <si>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</si>
  <si>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</si>
  <si>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</si>
  <si>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</si>
  <si>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</si>
  <si>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</si>
  <si>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</si>
  <si>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</si>
  <si>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</si>
  <si>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</si>
  <si>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</si>
  <si>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</si>
  <si>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</si>
  <si>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</si>
  <si>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</si>
  <si>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</si>
  <si>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</si>
  <si>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</si>
  <si>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</si>
  <si>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</si>
  <si>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</si>
  <si>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</si>
  <si>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</si>
  <si>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</si>
  <si>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</si>
  <si>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</si>
  <si>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</si>
  <si>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</si>
  <si>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</si>
  <si>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</si>
  <si>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</si>
  <si>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</si>
  <si>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</si>
  <si>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</si>
  <si>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</si>
  <si>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</si>
  <si>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</si>
  <si>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</si>
  <si>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</si>
  <si>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</si>
  <si>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</si>
  <si>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</si>
  <si>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</si>
  <si>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</si>
  <si>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</si>
  <si>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</si>
  <si>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</si>
  <si>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</si>
  <si>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</si>
  <si>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</si>
  <si>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</si>
  <si>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</si>
  <si>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</si>
  <si>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</si>
  <si>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</si>
  <si>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</si>
  <si>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</si>
  <si>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</si>
  <si>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</si>
  <si>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</si>
  <si>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</si>
  <si>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</si>
  <si>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</si>
  <si>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</si>
  <si>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</si>
  <si>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</si>
  <si>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</si>
  <si>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</si>
  <si>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</si>
  <si>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</si>
  <si>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</si>
  <si>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</si>
  <si>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</si>
  <si>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</si>
  <si>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</si>
  <si>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</si>
  <si>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</si>
  <si>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</si>
  <si>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</si>
  <si>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</si>
  <si>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</si>
  <si>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</si>
  <si>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</si>
  <si>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</si>
  <si>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</si>
  <si>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</si>
  <si>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</si>
  <si>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</si>
  <si>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</si>
  <si>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</si>
  <si>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</si>
  <si>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</si>
  <si>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</si>
  <si>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</si>
  <si>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</si>
  <si>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</si>
  <si>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</si>
  <si>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</si>
  <si>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</si>
  <si>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</si>
  <si>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</si>
  <si>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</si>
  <si>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</si>
  <si>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</si>
  <si>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</si>
  <si>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</si>
  <si>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</si>
  <si>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</si>
  <si>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</si>
  <si>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</si>
  <si>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</si>
  <si>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</si>
  <si>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</si>
  <si>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</si>
  <si>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</si>
  <si>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</si>
  <si>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</si>
  <si>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</si>
  <si>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</si>
  <si>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</si>
  <si>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</si>
  <si>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</si>
  <si>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</si>
  <si>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</si>
  <si>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</si>
  <si>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</si>
  <si>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</si>
  <si>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</si>
  <si>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</si>
  <si>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</si>
  <si>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</si>
  <si>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</si>
  <si>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</si>
  <si>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</si>
  <si>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</si>
  <si>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</si>
  <si>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</si>
  <si>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</si>
  <si>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</si>
  <si>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</si>
  <si>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</si>
  <si>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</si>
  <si>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</si>
  <si>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</si>
  <si>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</si>
  <si>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</si>
  <si>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</si>
  <si>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</si>
  <si>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</si>
  <si>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</si>
  <si>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</si>
  <si>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</si>
  <si>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</si>
  <si>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</si>
  <si>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</si>
  <si>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</si>
  <si>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</si>
  <si>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</si>
  <si>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</si>
  <si>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</si>
  <si>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</si>
  <si>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</si>
  <si>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</si>
  <si>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</si>
  <si>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</si>
  <si>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</si>
  <si>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</si>
  <si>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</si>
  <si>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</si>
  <si>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</si>
  <si>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</si>
  <si>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</si>
  <si>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</si>
  <si>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</si>
  <si>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</si>
  <si>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</si>
  <si>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</si>
  <si>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</si>
  <si>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</si>
  <si>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</si>
  <si>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</si>
  <si>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</si>
  <si>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</si>
  <si>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</si>
  <si>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</si>
  <si>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</si>
  <si>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</si>
  <si>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</si>
  <si>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</si>
  <si>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</si>
  <si>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</si>
  <si>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</si>
  <si>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</si>
  <si>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</si>
  <si>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</si>
  <si>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</si>
  <si>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</si>
  <si>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</si>
  <si>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</si>
  <si>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</si>
  <si>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</si>
  <si>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</si>
  <si>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</si>
  <si>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</si>
  <si>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</si>
  <si>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</si>
  <si>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</si>
  <si>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</si>
  <si>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</si>
  <si>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</si>
  <si>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</si>
  <si>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</si>
  <si>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</si>
  <si>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</si>
  <si>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</si>
  <si>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</si>
  <si>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</si>
  <si>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</si>
  <si>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</si>
  <si>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</si>
  <si>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</si>
  <si>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</si>
  <si>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</si>
  <si>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</si>
  <si>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</si>
  <si>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</si>
  <si>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</si>
  <si>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</si>
  <si>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</si>
  <si>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</si>
  <si>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</si>
  <si>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</si>
  <si>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</si>
  <si>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</si>
  <si>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</si>
  <si>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</si>
  <si>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</si>
  <si>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</si>
  <si>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</si>
  <si>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</si>
  <si>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</si>
  <si>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</si>
  <si>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</si>
  <si>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</si>
  <si>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</si>
  <si>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</si>
  <si>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</si>
  <si>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</si>
  <si>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</si>
  <si>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</si>
  <si>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</si>
  <si>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</si>
  <si>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</si>
  <si>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</si>
  <si>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</si>
  <si>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</si>
  <si>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</si>
  <si>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</si>
  <si>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</si>
  <si>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</si>
  <si>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</si>
  <si>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</si>
  <si>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</si>
  <si>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</si>
  <si>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</si>
  <si>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</si>
  <si>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</si>
  <si>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</si>
  <si>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</si>
  <si>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</si>
  <si>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</si>
  <si>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</si>
  <si>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</si>
  <si>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</si>
  <si>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</si>
  <si>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</si>
  <si>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</si>
  <si>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</si>
  <si>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</si>
  <si>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</si>
  <si>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</si>
  <si>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</si>
  <si>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</si>
  <si>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</si>
  <si>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</si>
  <si>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</si>
  <si>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</si>
  <si>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</si>
  <si>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</si>
  <si>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</si>
  <si>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</si>
  <si>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</si>
  <si>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</si>
  <si>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</si>
  <si>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</si>
  <si>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</si>
  <si>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</si>
  <si>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</si>
  <si>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</si>
  <si>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</si>
  <si>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</si>
  <si>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</si>
  <si>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</si>
  <si>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</si>
  <si>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</si>
  <si>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</si>
  <si>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</si>
  <si>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</si>
  <si>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</si>
  <si>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</si>
  <si>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</si>
  <si>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</si>
  <si>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</si>
  <si>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</si>
  <si>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</si>
  <si>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</si>
  <si>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</si>
  <si>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</si>
  <si>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</si>
  <si>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</si>
  <si>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</si>
  <si>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</si>
  <si>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</si>
  <si>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</si>
  <si>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</si>
  <si>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</si>
  <si>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</si>
  <si>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</si>
  <si>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</si>
  <si>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</si>
  <si>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</si>
  <si>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</si>
  <si>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</si>
  <si>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</si>
  <si>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</si>
  <si>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</si>
  <si>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</si>
  <si>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</si>
  <si>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</si>
  <si>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</si>
  <si>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</si>
  <si>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</si>
  <si>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</si>
  <si>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</si>
  <si>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</si>
  <si>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</si>
  <si>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</si>
  <si>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</si>
  <si>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</si>
  <si>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</si>
  <si>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</si>
  <si>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</si>
  <si>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</si>
  <si>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</si>
  <si>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</si>
  <si>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</si>
  <si>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</si>
  <si>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</si>
  <si>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</si>
  <si>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</si>
  <si>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</si>
  <si>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</si>
  <si>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</si>
  <si>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</si>
  <si>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</si>
  <si>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</si>
  <si>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</si>
  <si>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</si>
  <si>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</si>
  <si>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</si>
  <si>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</si>
  <si>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</si>
  <si>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</si>
  <si>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</si>
  <si>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</si>
  <si>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</si>
  <si>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</si>
  <si>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</si>
  <si>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</si>
  <si>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</si>
  <si>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</si>
  <si>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</si>
  <si>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</si>
  <si>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</si>
  <si>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</si>
  <si>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</si>
  <si>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</si>
  <si>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</si>
  <si>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</si>
  <si>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</si>
  <si>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</si>
  <si>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</si>
  <si>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</si>
  <si>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</si>
  <si>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</si>
  <si>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</si>
  <si>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</si>
  <si>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</si>
  <si>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</si>
  <si>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</si>
  <si>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</si>
  <si>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</si>
  <si>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</si>
  <si>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</si>
  <si>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</si>
  <si>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</si>
  <si>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</si>
  <si>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</si>
  <si>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</si>
  <si>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</si>
  <si>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</si>
  <si>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</si>
  <si>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</si>
  <si>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</si>
  <si>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</si>
  <si>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</si>
  <si>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</si>
  <si>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</si>
  <si>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</si>
  <si>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</si>
  <si>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</si>
  <si>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</si>
  <si>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</si>
  <si>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</si>
  <si>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</si>
  <si>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</si>
  <si>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</si>
  <si>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</si>
  <si>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</si>
  <si>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</si>
  <si>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</si>
  <si>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</si>
  <si>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</si>
  <si>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</si>
  <si>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</si>
  <si>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</si>
  <si>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</si>
  <si>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</si>
  <si>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</si>
  <si>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</si>
  <si>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</si>
  <si>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</si>
  <si>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</si>
  <si>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</si>
  <si>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</si>
  <si>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</si>
  <si>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</si>
  <si>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</si>
  <si>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</si>
  <si>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</si>
  <si>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</si>
  <si>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</si>
  <si>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</si>
  <si>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</si>
  <si>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</si>
  <si>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</si>
  <si>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</si>
  <si>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</si>
  <si>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</si>
  <si>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</si>
  <si>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</si>
  <si>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</si>
  <si>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</si>
  <si>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</si>
  <si>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</si>
  <si>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</si>
  <si>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</si>
  <si>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</si>
  <si>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</si>
  <si>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</si>
  <si>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</si>
  <si>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</si>
  <si>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</si>
  <si>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</si>
  <si>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</si>
  <si>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</si>
  <si>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</si>
  <si>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</si>
  <si>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</si>
  <si>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</si>
  <si>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</si>
  <si>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</si>
  <si>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</si>
  <si>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</si>
  <si>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</si>
  <si>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</si>
  <si>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</si>
  <si>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</si>
  <si>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</si>
  <si>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</si>
  <si>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</si>
  <si>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</si>
  <si>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</si>
  <si>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</si>
  <si>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</si>
  <si>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</si>
  <si>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</si>
  <si>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</si>
  <si>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</si>
  <si>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</si>
  <si>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</si>
  <si>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</si>
  <si>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</si>
  <si>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</si>
  <si>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</si>
  <si>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</si>
  <si>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</si>
  <si>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</si>
  <si>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</si>
  <si>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</si>
  <si>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</si>
  <si>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</si>
  <si>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</si>
  <si>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</si>
  <si>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</si>
  <si>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</si>
  <si>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</si>
  <si>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</si>
  <si>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</si>
  <si>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</si>
  <si>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</si>
  <si>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</si>
  <si>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</si>
  <si>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</si>
  <si>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</si>
  <si>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</si>
  <si>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</si>
  <si>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</si>
  <si>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</si>
  <si>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</si>
  <si>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</si>
  <si>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</si>
  <si>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</si>
  <si>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</si>
  <si>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</si>
  <si>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</si>
  <si>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</si>
  <si>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</si>
  <si>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栄典事務の適切な遂行に必要な経費</t>
    <phoneticPr fontId="5"/>
  </si>
  <si>
    <t>内閣府賞勲局</t>
    <rPh sb="0" eb="2">
      <t>ナイカク</t>
    </rPh>
    <rPh sb="2" eb="3">
      <t>フ</t>
    </rPh>
    <rPh sb="3" eb="4">
      <t>ショウ</t>
    </rPh>
    <rPh sb="4" eb="5">
      <t>クン</t>
    </rPh>
    <rPh sb="5" eb="6">
      <t>キョク</t>
    </rPh>
    <phoneticPr fontId="5"/>
  </si>
  <si>
    <t>総務課</t>
    <rPh sb="0" eb="3">
      <t>ソウムカ</t>
    </rPh>
    <phoneticPr fontId="5"/>
  </si>
  <si>
    <t>総務課長　相川　哲也</t>
    <phoneticPr fontId="5"/>
  </si>
  <si>
    <t>○</t>
  </si>
  <si>
    <t>日本国憲法第７条</t>
    <phoneticPr fontId="5"/>
  </si>
  <si>
    <t>春秋叙勲候補者推薦要綱（平成15年５月20日閣議報告）
危険業務従事者叙勲受章者の選考手続について（平成15年５月20日閣議了解）
褒章受章者の選考手続について（平成15年５月20日閣議了解）</t>
    <phoneticPr fontId="5"/>
  </si>
  <si>
    <t>日本国憲法第７条に規定する国事行為として、内閣の助言と承認の下に天皇陛下から授与される栄典に関する事務の適切な遂行。</t>
    <phoneticPr fontId="5"/>
  </si>
  <si>
    <t>褒賞品製造費</t>
    <rPh sb="0" eb="6">
      <t>ホ</t>
    </rPh>
    <phoneticPr fontId="6"/>
  </si>
  <si>
    <t>情報処理業務庁費</t>
    <rPh sb="0" eb="8">
      <t>ジ</t>
    </rPh>
    <phoneticPr fontId="6"/>
  </si>
  <si>
    <t>電子計算機等借料</t>
    <rPh sb="0" eb="8">
      <t>デ</t>
    </rPh>
    <phoneticPr fontId="6"/>
  </si>
  <si>
    <t>栄典は、日本国憲法第７条に規定する国事行為として、内閣の助言と承認の下に天皇陛下から授与されるものであり、定量的な目標を設定することは相応しくない。</t>
    <phoneticPr fontId="5"/>
  </si>
  <si>
    <t>栄典の授与に当たっては、広く国民の意見を反映させ、もって栄典制度が公正に運用させるよう努める。
毎年春と秋に各界の有識者から意見聴取しており、栄典制度の公正な運用に努めた。</t>
    <phoneticPr fontId="5"/>
  </si>
  <si>
    <t>一般推薦制度」への国民の関心を高める。
前年度比増</t>
    <phoneticPr fontId="5"/>
  </si>
  <si>
    <t>「一般推薦制度」に係るホームページへのアクセス数</t>
    <phoneticPr fontId="5"/>
  </si>
  <si>
    <t>件</t>
    <rPh sb="0" eb="1">
      <t>ケン</t>
    </rPh>
    <phoneticPr fontId="5"/>
  </si>
  <si>
    <t>-</t>
  </si>
  <si>
    <t>【春秋叙勲】
春秋ごとに概ね4,000名</t>
    <phoneticPr fontId="5"/>
  </si>
  <si>
    <t>【危険業務従事者叙勲】
毎回ごとに概ね3,600名（春秋の年2回）</t>
    <phoneticPr fontId="5"/>
  </si>
  <si>
    <t>【春秋褒章】
春秋ごとに概ね800名</t>
    <phoneticPr fontId="5"/>
  </si>
  <si>
    <t>執行額／購入件数</t>
    <phoneticPr fontId="5"/>
  </si>
  <si>
    <t>名</t>
    <rPh sb="0" eb="1">
      <t>ナ</t>
    </rPh>
    <phoneticPr fontId="5"/>
  </si>
  <si>
    <t>円/件</t>
  </si>
  <si>
    <t>　　円/件</t>
  </si>
  <si>
    <t>直近３年の平均</t>
    <rPh sb="0" eb="2">
      <t>チョッキン</t>
    </rPh>
    <rPh sb="3" eb="4">
      <t>ネン</t>
    </rPh>
    <rPh sb="5" eb="7">
      <t>ヘイキン</t>
    </rPh>
    <phoneticPr fontId="5"/>
  </si>
  <si>
    <t>栄典の授与は、国家又は公共に対する功労あるいは社会の各分野における優れた行いを顕彰する重要な制度であり、憲法に規定されている天皇の国事行為である。</t>
    <phoneticPr fontId="5"/>
  </si>
  <si>
    <t>国が国費をもって栄典事業を行う必要がある。</t>
    <phoneticPr fontId="5"/>
  </si>
  <si>
    <t>有</t>
  </si>
  <si>
    <t>随意契約を締結する場合でも、原価見積等を基に価格交渉を行うなどコスト削減に努めている。</t>
    <phoneticPr fontId="5"/>
  </si>
  <si>
    <t>‐</t>
  </si>
  <si>
    <t>褒賞品の仕様等は府令により定められている。</t>
    <phoneticPr fontId="5"/>
  </si>
  <si>
    <t>秋叙勲等の発令数は、春秋叙勲候補者推薦要綱等を踏まえ、内閣総理大臣により決定されている。</t>
    <phoneticPr fontId="5"/>
  </si>
  <si>
    <t>厚生労働省</t>
  </si>
  <si>
    <t>戦没者叙勲等の進達等事業</t>
    <phoneticPr fontId="5"/>
  </si>
  <si>
    <t>厚生労働省社会・援護局では、内閣府に叙位叙勲の進達を行うのに対し、賞勲局では、勲章等の授与及びはく奪の審査並びに伝達を行っている。</t>
    <phoneticPr fontId="5"/>
  </si>
  <si>
    <t>引き続き適切な価格交渉を行うとともに、競争性を高める取組を実施する。</t>
    <phoneticPr fontId="5"/>
  </si>
  <si>
    <t>0130</t>
    <phoneticPr fontId="5"/>
  </si>
  <si>
    <t>0135</t>
    <phoneticPr fontId="5"/>
  </si>
  <si>
    <t>0132</t>
    <phoneticPr fontId="5"/>
  </si>
  <si>
    <t>0093</t>
    <phoneticPr fontId="5"/>
  </si>
  <si>
    <t>0089</t>
    <phoneticPr fontId="5"/>
  </si>
  <si>
    <t>0096</t>
    <phoneticPr fontId="5"/>
  </si>
  <si>
    <t>0145</t>
    <phoneticPr fontId="5"/>
  </si>
  <si>
    <t>0151</t>
    <phoneticPr fontId="5"/>
  </si>
  <si>
    <t>0158</t>
    <phoneticPr fontId="5"/>
  </si>
  <si>
    <t>A.独立行政法人　造幣局</t>
    <phoneticPr fontId="5"/>
  </si>
  <si>
    <t>製造購入</t>
    <phoneticPr fontId="5"/>
  </si>
  <si>
    <t>勲章・褒章等の製造購入</t>
    <phoneticPr fontId="5"/>
  </si>
  <si>
    <t>勲章用塗箱等の製造購入</t>
    <phoneticPr fontId="5"/>
  </si>
  <si>
    <t>C.（有）鮫玉堂</t>
    <rPh sb="3" eb="4">
      <t>ユウ</t>
    </rPh>
    <rPh sb="5" eb="6">
      <t>サメ</t>
    </rPh>
    <rPh sb="6" eb="7">
      <t>ギョク</t>
    </rPh>
    <rPh sb="7" eb="8">
      <t>ドウ</t>
    </rPh>
    <phoneticPr fontId="5"/>
  </si>
  <si>
    <t>D.三菱スペースソフトウエア（株）</t>
    <phoneticPr fontId="5"/>
  </si>
  <si>
    <t>物品購入</t>
    <phoneticPr fontId="5"/>
  </si>
  <si>
    <t>勲記・章記等用紙筒の購入</t>
    <phoneticPr fontId="5"/>
  </si>
  <si>
    <t>雑役務費</t>
    <rPh sb="0" eb="1">
      <t>ザツ</t>
    </rPh>
    <rPh sb="1" eb="3">
      <t>エキム</t>
    </rPh>
    <rPh sb="3" eb="4">
      <t>ヒ</t>
    </rPh>
    <phoneticPr fontId="5"/>
  </si>
  <si>
    <t>次期栄典事務効率化システム再構築及び導入等業務</t>
    <rPh sb="0" eb="2">
      <t>ジキ</t>
    </rPh>
    <rPh sb="2" eb="4">
      <t>エイテン</t>
    </rPh>
    <rPh sb="4" eb="6">
      <t>ジム</t>
    </rPh>
    <rPh sb="6" eb="9">
      <t>コウリツカ</t>
    </rPh>
    <rPh sb="13" eb="16">
      <t>サイコウチク</t>
    </rPh>
    <rPh sb="16" eb="17">
      <t>オヨ</t>
    </rPh>
    <rPh sb="18" eb="20">
      <t>ドウニュウ</t>
    </rPh>
    <rPh sb="20" eb="21">
      <t>トウ</t>
    </rPh>
    <rPh sb="21" eb="23">
      <t>ギョウム</t>
    </rPh>
    <phoneticPr fontId="5"/>
  </si>
  <si>
    <t>F.  日経メディアマーケティング（株）</t>
    <phoneticPr fontId="5"/>
  </si>
  <si>
    <t>雑役務費</t>
    <phoneticPr fontId="5"/>
  </si>
  <si>
    <t>使用料</t>
    <rPh sb="0" eb="2">
      <t>シヨウ</t>
    </rPh>
    <rPh sb="2" eb="3">
      <t>リョウ</t>
    </rPh>
    <phoneticPr fontId="5"/>
  </si>
  <si>
    <t>日経テレコン使用料</t>
    <rPh sb="0" eb="2">
      <t>ニッケイ</t>
    </rPh>
    <rPh sb="6" eb="9">
      <t>シヨウリョウ</t>
    </rPh>
    <phoneticPr fontId="5"/>
  </si>
  <si>
    <t>G.期間業務職員（4名分）</t>
    <phoneticPr fontId="5"/>
  </si>
  <si>
    <t>賃金</t>
    <rPh sb="0" eb="2">
      <t>チンギン</t>
    </rPh>
    <phoneticPr fontId="5"/>
  </si>
  <si>
    <t>期間業務職員賃金等（4名分）</t>
    <phoneticPr fontId="5"/>
  </si>
  <si>
    <t>独立行政法人　造幣局</t>
    <phoneticPr fontId="5"/>
  </si>
  <si>
    <t>勲章、褒章等の製造購入</t>
    <phoneticPr fontId="5"/>
  </si>
  <si>
    <t>勲章等栄典の授与は、天皇の国事行為として行われるものであり、その製造については、過去に授与されたもの及び同時期に授与されたものとの間での同質性、均一性を確保するに足る高い技術を有することが必須の要件である。
このような勲章等の位置づけに鑑み、長年にわたり培った貨幣の製造をはじめとする高い技術水準を有する独立行政法人造幣局と随意契約を行うこととした。
契約相手方と調整を行い費用削減を図っている。</t>
    <phoneticPr fontId="5"/>
  </si>
  <si>
    <t>独立行政法人　国立印刷局</t>
    <phoneticPr fontId="5"/>
  </si>
  <si>
    <t>勲記、章記等の製造購入</t>
    <phoneticPr fontId="5"/>
  </si>
  <si>
    <t>会津漆器工場団地協同組合</t>
  </si>
  <si>
    <t>勲章用塗箱等の製造購入</t>
  </si>
  <si>
    <t>（株）中杉</t>
  </si>
  <si>
    <t>勲章用綬、略綬等の製造購入</t>
  </si>
  <si>
    <t>越前屋多崎（株）</t>
  </si>
  <si>
    <t>褒章彫刻作業</t>
  </si>
  <si>
    <t>勲章用塗箱の製造購入</t>
  </si>
  <si>
    <t>（有）鮫玉堂</t>
    <rPh sb="1" eb="2">
      <t>ユウ</t>
    </rPh>
    <rPh sb="3" eb="4">
      <t>サメ</t>
    </rPh>
    <rPh sb="4" eb="5">
      <t>ギョク</t>
    </rPh>
    <rPh sb="5" eb="6">
      <t>ドウ</t>
    </rPh>
    <phoneticPr fontId="5"/>
  </si>
  <si>
    <t>勲記、章記等用紙筒の購入</t>
    <phoneticPr fontId="5"/>
  </si>
  <si>
    <t>三菱スペース・ソフトウエア（株）</t>
  </si>
  <si>
    <t>次期栄典事務効率化システム再構築及び導入等業務</t>
    <rPh sb="16" eb="17">
      <t>オヨ</t>
    </rPh>
    <rPh sb="18" eb="20">
      <t>ドウニュウ</t>
    </rPh>
    <rPh sb="20" eb="21">
      <t>トウ</t>
    </rPh>
    <phoneticPr fontId="5"/>
  </si>
  <si>
    <t>栄典事務効率化システムに係る機器の賃貸借等</t>
  </si>
  <si>
    <t xml:space="preserve">紺綬褒章寄付調査書様式の改修及びCSVﾃﾞｰﾀ返還ツール作成等業務
</t>
    <phoneticPr fontId="5"/>
  </si>
  <si>
    <t>国庫債務負担行為等</t>
  </si>
  <si>
    <t>令和2年春の叙勲等の受章者名簿等の作成業務</t>
    <rPh sb="0" eb="2">
      <t>レイワ</t>
    </rPh>
    <phoneticPr fontId="5"/>
  </si>
  <si>
    <t>アクティブ・ティ（株）</t>
  </si>
  <si>
    <t>令和2年秋の叙勲等の受章者名簿等の作成業務</t>
    <rPh sb="0" eb="2">
      <t>レイワ</t>
    </rPh>
    <rPh sb="3" eb="4">
      <t>ネン</t>
    </rPh>
    <rPh sb="4" eb="5">
      <t>アキ</t>
    </rPh>
    <phoneticPr fontId="5"/>
  </si>
  <si>
    <t>詳細経歴データ作成業務</t>
  </si>
  <si>
    <t>日経メディアマーケティング（株）</t>
  </si>
  <si>
    <t>日経テレコン使用料</t>
  </si>
  <si>
    <t>期間業務職員（4名）</t>
  </si>
  <si>
    <t>賃金　雇用契約</t>
    <rPh sb="3" eb="5">
      <t>コヨウ</t>
    </rPh>
    <rPh sb="5" eb="7">
      <t>ケイヤク</t>
    </rPh>
    <phoneticPr fontId="5"/>
  </si>
  <si>
    <t>労働保険料</t>
    <rPh sb="0" eb="2">
      <t>ロウドウ</t>
    </rPh>
    <phoneticPr fontId="5"/>
  </si>
  <si>
    <t>D</t>
  </si>
  <si>
    <t>三菱スペース・ソフトウエア（株）</t>
    <phoneticPr fontId="5"/>
  </si>
  <si>
    <t>栄典事務効率化システムに係る機器の賃貸借等</t>
    <phoneticPr fontId="5"/>
  </si>
  <si>
    <t>E</t>
  </si>
  <si>
    <t>令和2年春の叙勲等の受章者名簿等の作成業務</t>
    <rPh sb="0" eb="2">
      <t>レイワ</t>
    </rPh>
    <rPh sb="3" eb="4">
      <t>ネン</t>
    </rPh>
    <phoneticPr fontId="5"/>
  </si>
  <si>
    <t>2,716百万円
/29,110件</t>
    <phoneticPr fontId="5"/>
  </si>
  <si>
    <t>2,686百万円
/29,750件</t>
    <phoneticPr fontId="5"/>
  </si>
  <si>
    <t>E.ニューコン（株）</t>
    <rPh sb="7" eb="10">
      <t>カブ</t>
    </rPh>
    <phoneticPr fontId="5"/>
  </si>
  <si>
    <t>ニューコン（株）</t>
  </si>
  <si>
    <t>ニューコン（株）</t>
    <phoneticPr fontId="5"/>
  </si>
  <si>
    <t>2,801百万円
/29,094件</t>
    <phoneticPr fontId="5"/>
  </si>
  <si>
    <t>令和3年度予算においては、予算の効率的執行に努め、勲章等の購入予定数量を減少させた。
（単年度限りの「栄典事務効率化システム機器の構築・移行経費」により減額）
また、随意契約については引き続き価格交渉を行った。</t>
    <rPh sb="44" eb="47">
      <t>タンネンド</t>
    </rPh>
    <rPh sb="76" eb="78">
      <t>ゲンガク</t>
    </rPh>
    <phoneticPr fontId="5"/>
  </si>
  <si>
    <t>B.会津漆器工場団地協同組合</t>
    <rPh sb="6" eb="8">
      <t>コウジョウ</t>
    </rPh>
    <phoneticPr fontId="5"/>
  </si>
  <si>
    <t>春の叙勲等の受章者名簿等作成業務</t>
    <phoneticPr fontId="5"/>
  </si>
  <si>
    <t>一般競争契約で一者応札となったものが1件あった。
独立行政法人造幣局及び独立行政法人国立印刷局と競争性のない随意契約を締結している。これは、過去に授与されたもの及び同時期に授与されたものとの間で同質性、均一性を確保するに足る高い技術を有することが必須の条件であり、その条件を満たす事業者が他に存在しないためである。
その他については、一般競争入札及び公募を行うことにより競争性を確保している。</t>
    <phoneticPr fontId="5"/>
  </si>
  <si>
    <t>事柄の性格上、仕様の変更、製造価額の低減等は難しいことは理解するが、造幣局における間接費等を含めて「随契先との価額交渉」は行われているものか。</t>
    <phoneticPr fontId="5"/>
  </si>
  <si>
    <t>外部有識者の所見を踏まえ、随契先との価額交渉の実施や、
一者応札の現状について、参入可能な事業者の事前調査及び参入要件の緩和を検討するなど、一者応札の是正に努めること</t>
    <rPh sb="23" eb="25">
      <t>ジッシ</t>
    </rPh>
    <phoneticPr fontId="5"/>
  </si>
  <si>
    <t>褒章品製造請負においては、造幣局を含む契約予定相手方と価格交渉を毎年実施しているところ。
引き続き、価格交渉を行うことによる経費削減を目指し、概算要求には勲章等の在庫数の適正化を図りつつ、執行実績や執行見込みを反映させる。
また、一者入札となった要因の検証等を行い、競争性が確保できるよう努める。</t>
    <rPh sb="13" eb="16">
      <t>ゾウヘイキョク</t>
    </rPh>
    <rPh sb="17" eb="18">
      <t>フク</t>
    </rPh>
    <rPh sb="27" eb="29">
      <t>カカク</t>
    </rPh>
    <rPh sb="29" eb="31">
      <t>コウショウ</t>
    </rPh>
    <rPh sb="116" eb="117">
      <t>シャ</t>
    </rPh>
    <rPh sb="128" eb="129">
      <t>トウ</t>
    </rPh>
    <rPh sb="130" eb="131">
      <t>オコナ</t>
    </rPh>
    <phoneticPr fontId="5"/>
  </si>
  <si>
    <t>勲章等の授与及びはく奪の審査並びに伝達等を行う。
勲章は、春と秋に授与される春秋叙勲、危険業務従事者叙勲のほか、毎月年齢８８歳に達した機会に勲章を授与される高齢者叙勲、勲章の授与の対象となるべき者が死亡した場合に随時勲章を授与される死亡叙勲、春秋叙勲と同時期又は、功労のある者が来日又は離日する等の機会をとらえて勲章を授与される外国人叙勲、文化の日に我が国の文化の発達に関して顕著な功績のあった者に対して授与される文化勲章に分けることができます。
褒章は、春と秋に授与される紅綬褒章、緑綬褒章、黄綬褒章、紫綬褒章、藍綬褒章と表彰されるべき事績の生じた都度授与される紺綬褒章があります。
(春は４月２９日付けで、秋は１１月３日付けで授与されています。)　
栄典事務効率化システムの経費については、令和4年度概算要求からデジタル庁にて予算計上。</t>
    <rPh sb="327" eb="329">
      <t>エイテン</t>
    </rPh>
    <rPh sb="329" eb="331">
      <t>ジム</t>
    </rPh>
    <rPh sb="331" eb="334">
      <t>コウリツカ</t>
    </rPh>
    <rPh sb="339" eb="341">
      <t>ケイヒ</t>
    </rPh>
    <rPh sb="347" eb="349">
      <t>レイワ</t>
    </rPh>
    <rPh sb="350" eb="352">
      <t>ネンド</t>
    </rPh>
    <rPh sb="352" eb="354">
      <t>ガイサン</t>
    </rPh>
    <rPh sb="354" eb="356">
      <t>ヨウキュウ</t>
    </rPh>
    <rPh sb="362" eb="363">
      <t>チョウ</t>
    </rPh>
    <rPh sb="365" eb="367">
      <t>ヨサン</t>
    </rPh>
    <rPh sb="367" eb="369">
      <t>ケイジョウ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</si>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</sst>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Alignment="1">
      <alignment horizontal="center"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0"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62" xfId="0" applyFont="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2"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8" xfId="0" applyFont="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16" fillId="5" borderId="11" xfId="0" applyNumberFormat="1" applyFont="1" applyFill="1" applyBorder="1" applyAlignment="1" applyProtection="1">
      <alignment horizontal="left" vertical="top"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2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9" fontId="20" fillId="5" borderId="14" xfId="0" applyNumberFormat="1"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6" borderId="135"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199611</xdr:colOff>
      <xdr:row>110</xdr:row>
      <xdr:rowOff>9524</xdr:rowOff>
    </xdr:from>
    <xdr:to>
      <xdr:col>32</xdr:col>
      <xdr:colOff>4763</xdr:colOff>
      <xdr:row>111</xdr:row>
      <xdr:rowOff>400049</xdr:rowOff>
    </xdr:to>
    <xdr:sp macro="" textlink="">
      <xdr:nvSpPr>
        <xdr:cNvPr id="55" name="テキスト ボックス 54"/>
        <xdr:cNvSpPr txBox="1"/>
      </xdr:nvSpPr>
      <xdr:spPr>
        <a:xfrm>
          <a:off x="4200111" y="39071549"/>
          <a:ext cx="2205452" cy="695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内閣府賞勲局</a:t>
          </a:r>
          <a:endParaRPr kumimoji="1" lang="en-US" altLang="ja-JP" sz="1100"/>
        </a:p>
        <a:p>
          <a:pPr algn="ctr"/>
          <a:r>
            <a:rPr kumimoji="1" lang="ja-JP" altLang="en-US" sz="1100"/>
            <a:t>２，８０１百万円</a:t>
          </a:r>
        </a:p>
      </xdr:txBody>
    </xdr:sp>
    <xdr:clientData/>
  </xdr:twoCellAnchor>
  <xdr:twoCellAnchor>
    <xdr:from>
      <xdr:col>21</xdr:col>
      <xdr:colOff>13835</xdr:colOff>
      <xdr:row>112</xdr:row>
      <xdr:rowOff>44163</xdr:rowOff>
    </xdr:from>
    <xdr:to>
      <xdr:col>32</xdr:col>
      <xdr:colOff>0</xdr:colOff>
      <xdr:row>113</xdr:row>
      <xdr:rowOff>109539</xdr:rowOff>
    </xdr:to>
    <xdr:sp macro="" textlink="">
      <xdr:nvSpPr>
        <xdr:cNvPr id="56" name="大かっこ 55"/>
        <xdr:cNvSpPr/>
      </xdr:nvSpPr>
      <xdr:spPr>
        <a:xfrm>
          <a:off x="4214360" y="39811038"/>
          <a:ext cx="2186440" cy="417801"/>
        </a:xfrm>
        <a:prstGeom prst="bracketPair">
          <a:avLst>
            <a:gd name="adj" fmla="val 1311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127271</xdr:colOff>
      <xdr:row>111</xdr:row>
      <xdr:rowOff>324640</xdr:rowOff>
    </xdr:from>
    <xdr:to>
      <xdr:col>32</xdr:col>
      <xdr:colOff>22412</xdr:colOff>
      <xdr:row>113</xdr:row>
      <xdr:rowOff>212910</xdr:rowOff>
    </xdr:to>
    <xdr:sp macro="" textlink="">
      <xdr:nvSpPr>
        <xdr:cNvPr id="57" name="テキスト ボックス 56"/>
        <xdr:cNvSpPr txBox="1"/>
      </xdr:nvSpPr>
      <xdr:spPr>
        <a:xfrm>
          <a:off x="4327796" y="39739090"/>
          <a:ext cx="2095416" cy="5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勲章等の授与及びはく奪の</a:t>
          </a:r>
          <a:endParaRPr kumimoji="1" lang="en-US" altLang="ja-JP" sz="1100"/>
        </a:p>
        <a:p>
          <a:pPr>
            <a:lnSpc>
              <a:spcPts val="1300"/>
            </a:lnSpc>
          </a:pPr>
          <a:r>
            <a:rPr kumimoji="1" lang="ja-JP" altLang="en-US" sz="1100"/>
            <a:t>審査並びに伝達等を行う</a:t>
          </a:r>
        </a:p>
      </xdr:txBody>
    </xdr:sp>
    <xdr:clientData/>
  </xdr:twoCellAnchor>
  <xdr:twoCellAnchor>
    <xdr:from>
      <xdr:col>26</xdr:col>
      <xdr:colOff>98700</xdr:colOff>
      <xdr:row>113</xdr:row>
      <xdr:rowOff>123825</xdr:rowOff>
    </xdr:from>
    <xdr:to>
      <xdr:col>26</xdr:col>
      <xdr:colOff>98700</xdr:colOff>
      <xdr:row>114</xdr:row>
      <xdr:rowOff>14748</xdr:rowOff>
    </xdr:to>
    <xdr:cxnSp macro="">
      <xdr:nvCxnSpPr>
        <xdr:cNvPr id="58" name="直線コネクタ 57"/>
        <xdr:cNvCxnSpPr/>
      </xdr:nvCxnSpPr>
      <xdr:spPr>
        <a:xfrm>
          <a:off x="5299350" y="40243125"/>
          <a:ext cx="0" cy="2433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9524</xdr:colOff>
      <xdr:row>113</xdr:row>
      <xdr:rowOff>390525</xdr:rowOff>
    </xdr:from>
    <xdr:to>
      <xdr:col>36</xdr:col>
      <xdr:colOff>190500</xdr:colOff>
      <xdr:row>114</xdr:row>
      <xdr:rowOff>6063</xdr:rowOff>
    </xdr:to>
    <xdr:cxnSp macro="">
      <xdr:nvCxnSpPr>
        <xdr:cNvPr id="59" name="直線コネクタ 58"/>
        <xdr:cNvCxnSpPr/>
      </xdr:nvCxnSpPr>
      <xdr:spPr>
        <a:xfrm flipV="1">
          <a:off x="3209924" y="40471725"/>
          <a:ext cx="4181476" cy="6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115</xdr:row>
      <xdr:rowOff>180975</xdr:rowOff>
    </xdr:from>
    <xdr:to>
      <xdr:col>21</xdr:col>
      <xdr:colOff>9525</xdr:colOff>
      <xdr:row>115</xdr:row>
      <xdr:rowOff>380523</xdr:rowOff>
    </xdr:to>
    <xdr:sp macro="" textlink="">
      <xdr:nvSpPr>
        <xdr:cNvPr id="60" name="テキスト ボックス 59"/>
        <xdr:cNvSpPr txBox="1"/>
      </xdr:nvSpPr>
      <xdr:spPr>
        <a:xfrm>
          <a:off x="2009775" y="41005125"/>
          <a:ext cx="2200275" cy="170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○勲章等の製造購入</a:t>
          </a:r>
        </a:p>
      </xdr:txBody>
    </xdr:sp>
    <xdr:clientData/>
  </xdr:twoCellAnchor>
  <xdr:twoCellAnchor>
    <xdr:from>
      <xdr:col>10</xdr:col>
      <xdr:colOff>8</xdr:colOff>
      <xdr:row>116</xdr:row>
      <xdr:rowOff>9525</xdr:rowOff>
    </xdr:from>
    <xdr:to>
      <xdr:col>21</xdr:col>
      <xdr:colOff>0</xdr:colOff>
      <xdr:row>118</xdr:row>
      <xdr:rowOff>0</xdr:rowOff>
    </xdr:to>
    <xdr:sp macro="" textlink="">
      <xdr:nvSpPr>
        <xdr:cNvPr id="61" name="テキスト ボックス 60"/>
        <xdr:cNvSpPr txBox="1"/>
      </xdr:nvSpPr>
      <xdr:spPr>
        <a:xfrm>
          <a:off x="2000258" y="41186100"/>
          <a:ext cx="2200267"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内閣府賞勲局</a:t>
          </a:r>
          <a:endParaRPr kumimoji="1" lang="en-US" altLang="ja-JP" sz="1100"/>
        </a:p>
        <a:p>
          <a:pPr algn="ctr"/>
          <a:r>
            <a:rPr kumimoji="1" lang="ja-JP" altLang="en-US" sz="1100"/>
            <a:t>２，６９１百万円</a:t>
          </a:r>
        </a:p>
      </xdr:txBody>
    </xdr:sp>
    <xdr:clientData/>
  </xdr:twoCellAnchor>
  <xdr:twoCellAnchor>
    <xdr:from>
      <xdr:col>16</xdr:col>
      <xdr:colOff>9537</xdr:colOff>
      <xdr:row>114</xdr:row>
      <xdr:rowOff>15600</xdr:rowOff>
    </xdr:from>
    <xdr:to>
      <xdr:col>16</xdr:col>
      <xdr:colOff>9543</xdr:colOff>
      <xdr:row>114</xdr:row>
      <xdr:rowOff>201778</xdr:rowOff>
    </xdr:to>
    <xdr:cxnSp macro="">
      <xdr:nvCxnSpPr>
        <xdr:cNvPr id="62" name="直線矢印コネクタ 61"/>
        <xdr:cNvCxnSpPr/>
      </xdr:nvCxnSpPr>
      <xdr:spPr>
        <a:xfrm>
          <a:off x="3209937" y="40487325"/>
          <a:ext cx="6" cy="1861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xdr:colOff>
      <xdr:row>118</xdr:row>
      <xdr:rowOff>47624</xdr:rowOff>
    </xdr:from>
    <xdr:to>
      <xdr:col>21</xdr:col>
      <xdr:colOff>9525</xdr:colOff>
      <xdr:row>119</xdr:row>
      <xdr:rowOff>51331</xdr:rowOff>
    </xdr:to>
    <xdr:sp macro="" textlink="">
      <xdr:nvSpPr>
        <xdr:cNvPr id="63" name="大かっこ 62"/>
        <xdr:cNvSpPr/>
      </xdr:nvSpPr>
      <xdr:spPr>
        <a:xfrm>
          <a:off x="2005012" y="41929049"/>
          <a:ext cx="2205038" cy="356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57155</xdr:colOff>
      <xdr:row>118</xdr:row>
      <xdr:rowOff>41999</xdr:rowOff>
    </xdr:from>
    <xdr:to>
      <xdr:col>22</xdr:col>
      <xdr:colOff>62752</xdr:colOff>
      <xdr:row>119</xdr:row>
      <xdr:rowOff>233363</xdr:rowOff>
    </xdr:to>
    <xdr:sp macro="" textlink="">
      <xdr:nvSpPr>
        <xdr:cNvPr id="64" name="テキスト ボックス 63"/>
        <xdr:cNvSpPr txBox="1"/>
      </xdr:nvSpPr>
      <xdr:spPr>
        <a:xfrm>
          <a:off x="1850096" y="43798728"/>
          <a:ext cx="2157127" cy="54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勲章、褒章及び賜杯等の製造</a:t>
          </a:r>
          <a:endParaRPr kumimoji="1" lang="en-US" altLang="ja-JP" sz="1100"/>
        </a:p>
        <a:p>
          <a:pPr>
            <a:lnSpc>
              <a:spcPts val="1300"/>
            </a:lnSpc>
          </a:pPr>
          <a:r>
            <a:rPr kumimoji="1" lang="ja-JP" altLang="en-US" sz="1100"/>
            <a:t>購入</a:t>
          </a:r>
        </a:p>
      </xdr:txBody>
    </xdr:sp>
    <xdr:clientData/>
  </xdr:twoCellAnchor>
  <xdr:twoCellAnchor>
    <xdr:from>
      <xdr:col>11</xdr:col>
      <xdr:colOff>180975</xdr:colOff>
      <xdr:row>119</xdr:row>
      <xdr:rowOff>190499</xdr:rowOff>
    </xdr:from>
    <xdr:to>
      <xdr:col>12</xdr:col>
      <xdr:colOff>4770</xdr:colOff>
      <xdr:row>135</xdr:row>
      <xdr:rowOff>9525</xdr:rowOff>
    </xdr:to>
    <xdr:cxnSp macro="">
      <xdr:nvCxnSpPr>
        <xdr:cNvPr id="65" name="直線コネクタ 64"/>
        <xdr:cNvCxnSpPr/>
      </xdr:nvCxnSpPr>
      <xdr:spPr>
        <a:xfrm flipV="1">
          <a:off x="2381250" y="42424349"/>
          <a:ext cx="23820" cy="62674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12983</xdr:colOff>
      <xdr:row>121</xdr:row>
      <xdr:rowOff>400049</xdr:rowOff>
    </xdr:from>
    <xdr:to>
      <xdr:col>24</xdr:col>
      <xdr:colOff>190500</xdr:colOff>
      <xdr:row>124</xdr:row>
      <xdr:rowOff>9525</xdr:rowOff>
    </xdr:to>
    <xdr:sp macro="" textlink="">
      <xdr:nvSpPr>
        <xdr:cNvPr id="66" name="テキスト ボックス 65"/>
        <xdr:cNvSpPr txBox="1"/>
      </xdr:nvSpPr>
      <xdr:spPr>
        <a:xfrm>
          <a:off x="2813333" y="43291124"/>
          <a:ext cx="2177767" cy="7143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Ａ．独立行政法人造幣局</a:t>
          </a:r>
          <a:endParaRPr kumimoji="1" lang="en-US" altLang="ja-JP" sz="1100"/>
        </a:p>
        <a:p>
          <a:pPr algn="ctr"/>
          <a:r>
            <a:rPr kumimoji="1" lang="ja-JP" altLang="en-US" sz="1100"/>
            <a:t>外１社</a:t>
          </a:r>
          <a:endParaRPr kumimoji="1" lang="en-US" altLang="ja-JP" sz="1100"/>
        </a:p>
        <a:p>
          <a:pPr algn="ctr"/>
          <a:r>
            <a:rPr kumimoji="1" lang="ja-JP" altLang="en-US" sz="1100"/>
            <a:t>２，３９５百万円</a:t>
          </a:r>
        </a:p>
      </xdr:txBody>
    </xdr:sp>
    <xdr:clientData/>
  </xdr:twoCellAnchor>
  <xdr:twoCellAnchor>
    <xdr:from>
      <xdr:col>13</xdr:col>
      <xdr:colOff>190501</xdr:colOff>
      <xdr:row>124</xdr:row>
      <xdr:rowOff>87459</xdr:rowOff>
    </xdr:from>
    <xdr:to>
      <xdr:col>24</xdr:col>
      <xdr:colOff>190499</xdr:colOff>
      <xdr:row>125</xdr:row>
      <xdr:rowOff>314325</xdr:rowOff>
    </xdr:to>
    <xdr:sp macro="" textlink="">
      <xdr:nvSpPr>
        <xdr:cNvPr id="67" name="大かっこ 66"/>
        <xdr:cNvSpPr/>
      </xdr:nvSpPr>
      <xdr:spPr>
        <a:xfrm>
          <a:off x="2790826" y="44083434"/>
          <a:ext cx="2200273" cy="893616"/>
        </a:xfrm>
        <a:prstGeom prst="bracketPair">
          <a:avLst>
            <a:gd name="adj" fmla="val 90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61914</xdr:colOff>
      <xdr:row>124</xdr:row>
      <xdr:rowOff>38100</xdr:rowOff>
    </xdr:from>
    <xdr:to>
      <xdr:col>24</xdr:col>
      <xdr:colOff>161926</xdr:colOff>
      <xdr:row>125</xdr:row>
      <xdr:rowOff>400050</xdr:rowOff>
    </xdr:to>
    <xdr:sp macro="" textlink="">
      <xdr:nvSpPr>
        <xdr:cNvPr id="68" name="テキスト ボックス 67"/>
        <xdr:cNvSpPr txBox="1"/>
      </xdr:nvSpPr>
      <xdr:spPr>
        <a:xfrm>
          <a:off x="2862264" y="44034075"/>
          <a:ext cx="2100262"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・勲章、褒章及び賜杯（銀杯）</a:t>
          </a:r>
          <a:endParaRPr kumimoji="1" lang="en-US" altLang="ja-JP" sz="1100"/>
        </a:p>
        <a:p>
          <a:pPr algn="l">
            <a:lnSpc>
              <a:spcPts val="1300"/>
            </a:lnSpc>
          </a:pPr>
          <a:r>
            <a:rPr kumimoji="1" lang="en-US" altLang="ja-JP" sz="1100"/>
            <a:t>  </a:t>
          </a:r>
          <a:r>
            <a:rPr kumimoji="1" lang="ja-JP" altLang="en-US" sz="1100"/>
            <a:t>等の製造購入</a:t>
          </a:r>
          <a:endParaRPr kumimoji="1" lang="en-US" altLang="ja-JP" sz="1100"/>
        </a:p>
        <a:p>
          <a:pPr algn="l">
            <a:lnSpc>
              <a:spcPts val="1300"/>
            </a:lnSpc>
          </a:pPr>
          <a:r>
            <a:rPr kumimoji="1" lang="ja-JP" altLang="en-US" sz="1100"/>
            <a:t>・勲記、章記等の製造購入</a:t>
          </a:r>
        </a:p>
      </xdr:txBody>
    </xdr:sp>
    <xdr:clientData/>
  </xdr:twoCellAnchor>
  <xdr:twoCellAnchor>
    <xdr:from>
      <xdr:col>14</xdr:col>
      <xdr:colOff>0</xdr:colOff>
      <xdr:row>127</xdr:row>
      <xdr:rowOff>333375</xdr:rowOff>
    </xdr:from>
    <xdr:to>
      <xdr:col>24</xdr:col>
      <xdr:colOff>200024</xdr:colOff>
      <xdr:row>130</xdr:row>
      <xdr:rowOff>1</xdr:rowOff>
    </xdr:to>
    <xdr:sp macro="" textlink="">
      <xdr:nvSpPr>
        <xdr:cNvPr id="69" name="テキスト ボックス 68"/>
        <xdr:cNvSpPr txBox="1"/>
      </xdr:nvSpPr>
      <xdr:spPr>
        <a:xfrm>
          <a:off x="2800350" y="46329600"/>
          <a:ext cx="2200274"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Ｂ．会津漆器工場団地</a:t>
          </a:r>
          <a:endParaRPr kumimoji="1" lang="en-US" altLang="ja-JP" sz="1100"/>
        </a:p>
        <a:p>
          <a:pPr algn="ctr"/>
          <a:r>
            <a:rPr kumimoji="1" lang="ja-JP" altLang="en-US" sz="1100"/>
            <a:t>協同組合　外４社</a:t>
          </a:r>
          <a:endParaRPr kumimoji="1" lang="en-US" altLang="ja-JP" sz="1100"/>
        </a:p>
        <a:p>
          <a:pPr algn="ctr">
            <a:lnSpc>
              <a:spcPts val="1300"/>
            </a:lnSpc>
          </a:pPr>
          <a:r>
            <a:rPr kumimoji="1" lang="ja-JP" altLang="en-US" sz="1100"/>
            <a:t>２８７百万円</a:t>
          </a:r>
        </a:p>
      </xdr:txBody>
    </xdr:sp>
    <xdr:clientData/>
  </xdr:twoCellAnchor>
  <xdr:twoCellAnchor>
    <xdr:from>
      <xdr:col>14</xdr:col>
      <xdr:colOff>14286</xdr:colOff>
      <xdr:row>130</xdr:row>
      <xdr:rowOff>38970</xdr:rowOff>
    </xdr:from>
    <xdr:to>
      <xdr:col>25</xdr:col>
      <xdr:colOff>8225</xdr:colOff>
      <xdr:row>131</xdr:row>
      <xdr:rowOff>257175</xdr:rowOff>
    </xdr:to>
    <xdr:sp macro="" textlink="">
      <xdr:nvSpPr>
        <xdr:cNvPr id="70" name="大かっこ 69"/>
        <xdr:cNvSpPr/>
      </xdr:nvSpPr>
      <xdr:spPr>
        <a:xfrm>
          <a:off x="2814636" y="47082945"/>
          <a:ext cx="2194214" cy="599205"/>
        </a:xfrm>
        <a:prstGeom prst="bracketPair">
          <a:avLst>
            <a:gd name="adj" fmla="val 1014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41997</xdr:colOff>
      <xdr:row>129</xdr:row>
      <xdr:rowOff>357187</xdr:rowOff>
    </xdr:from>
    <xdr:to>
      <xdr:col>27</xdr:col>
      <xdr:colOff>98611</xdr:colOff>
      <xdr:row>132</xdr:row>
      <xdr:rowOff>76200</xdr:rowOff>
    </xdr:to>
    <xdr:sp macro="" textlink="">
      <xdr:nvSpPr>
        <xdr:cNvPr id="71" name="テキスト ボックス 70"/>
        <xdr:cNvSpPr txBox="1"/>
      </xdr:nvSpPr>
      <xdr:spPr>
        <a:xfrm>
          <a:off x="2552115" y="48847281"/>
          <a:ext cx="2387437" cy="8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・勲章用塗箱等の製造購入</a:t>
          </a:r>
          <a:endParaRPr kumimoji="1" lang="en-US" altLang="ja-JP" sz="1100"/>
        </a:p>
        <a:p>
          <a:pPr algn="l"/>
          <a:r>
            <a:rPr kumimoji="1" lang="ja-JP" altLang="en-US" sz="1100"/>
            <a:t>・勲章用綬・略綬等の製造購入</a:t>
          </a:r>
          <a:endParaRPr kumimoji="1" lang="en-US" altLang="ja-JP" sz="1100"/>
        </a:p>
        <a:p>
          <a:r>
            <a:rPr kumimoji="1" lang="ja-JP" altLang="en-US" sz="1100"/>
            <a:t>・褒章彫刻作業</a:t>
          </a:r>
          <a:endParaRPr kumimoji="1" lang="en-US" altLang="ja-JP" sz="1100"/>
        </a:p>
      </xdr:txBody>
    </xdr:sp>
    <xdr:clientData/>
  </xdr:twoCellAnchor>
  <xdr:twoCellAnchor>
    <xdr:from>
      <xdr:col>14</xdr:col>
      <xdr:colOff>0</xdr:colOff>
      <xdr:row>134</xdr:row>
      <xdr:rowOff>9524</xdr:rowOff>
    </xdr:from>
    <xdr:to>
      <xdr:col>24</xdr:col>
      <xdr:colOff>200024</xdr:colOff>
      <xdr:row>135</xdr:row>
      <xdr:rowOff>395287</xdr:rowOff>
    </xdr:to>
    <xdr:sp macro="" textlink="">
      <xdr:nvSpPr>
        <xdr:cNvPr id="72" name="テキスト ボックス 71"/>
        <xdr:cNvSpPr txBox="1"/>
      </xdr:nvSpPr>
      <xdr:spPr>
        <a:xfrm>
          <a:off x="2800350" y="48377474"/>
          <a:ext cx="2200274" cy="623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Ｃ．（有）鮫玉堂</a:t>
          </a:r>
        </a:p>
        <a:p>
          <a:pPr algn="ctr"/>
          <a:r>
            <a:rPr kumimoji="1" lang="ja-JP" altLang="en-US" sz="1100"/>
            <a:t>９百万円</a:t>
          </a:r>
        </a:p>
      </xdr:txBody>
    </xdr:sp>
    <xdr:clientData/>
  </xdr:twoCellAnchor>
  <xdr:twoCellAnchor>
    <xdr:from>
      <xdr:col>14</xdr:col>
      <xdr:colOff>19048</xdr:colOff>
      <xdr:row>136</xdr:row>
      <xdr:rowOff>91790</xdr:rowOff>
    </xdr:from>
    <xdr:to>
      <xdr:col>25</xdr:col>
      <xdr:colOff>0</xdr:colOff>
      <xdr:row>136</xdr:row>
      <xdr:rowOff>337993</xdr:rowOff>
    </xdr:to>
    <xdr:sp macro="" textlink="">
      <xdr:nvSpPr>
        <xdr:cNvPr id="73" name="大かっこ 72"/>
        <xdr:cNvSpPr/>
      </xdr:nvSpPr>
      <xdr:spPr>
        <a:xfrm>
          <a:off x="2819398" y="49088390"/>
          <a:ext cx="2181227" cy="227153"/>
        </a:xfrm>
        <a:prstGeom prst="bracketPair">
          <a:avLst>
            <a:gd name="adj" fmla="val 224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46327</xdr:colOff>
      <xdr:row>136</xdr:row>
      <xdr:rowOff>45463</xdr:rowOff>
    </xdr:from>
    <xdr:to>
      <xdr:col>25</xdr:col>
      <xdr:colOff>134471</xdr:colOff>
      <xdr:row>137</xdr:row>
      <xdr:rowOff>8965</xdr:rowOff>
    </xdr:to>
    <xdr:sp macro="" textlink="">
      <xdr:nvSpPr>
        <xdr:cNvPr id="74" name="テキスト ボックス 73"/>
        <xdr:cNvSpPr txBox="1"/>
      </xdr:nvSpPr>
      <xdr:spPr>
        <a:xfrm>
          <a:off x="2556445" y="50929134"/>
          <a:ext cx="2060379" cy="277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勲記・章記等用紙筒の購入</a:t>
          </a:r>
        </a:p>
      </xdr:txBody>
    </xdr:sp>
    <xdr:clientData/>
  </xdr:twoCellAnchor>
  <xdr:twoCellAnchor>
    <xdr:from>
      <xdr:col>32</xdr:col>
      <xdr:colOff>9100</xdr:colOff>
      <xdr:row>116</xdr:row>
      <xdr:rowOff>4763</xdr:rowOff>
    </xdr:from>
    <xdr:to>
      <xdr:col>42</xdr:col>
      <xdr:colOff>195263</xdr:colOff>
      <xdr:row>118</xdr:row>
      <xdr:rowOff>4762</xdr:rowOff>
    </xdr:to>
    <xdr:sp macro="" textlink="">
      <xdr:nvSpPr>
        <xdr:cNvPr id="75" name="テキスト ボックス 74"/>
        <xdr:cNvSpPr txBox="1"/>
      </xdr:nvSpPr>
      <xdr:spPr>
        <a:xfrm>
          <a:off x="6409900" y="41181338"/>
          <a:ext cx="2186413" cy="704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内閣府賞勲局</a:t>
          </a:r>
          <a:endParaRPr lang="ja-JP" altLang="ja-JP">
            <a:effectLst/>
          </a:endParaRPr>
        </a:p>
        <a:p>
          <a:pPr algn="ctr"/>
          <a:r>
            <a:rPr kumimoji="1" lang="ja-JP" altLang="en-US" sz="1100">
              <a:solidFill>
                <a:schemeClr val="dk1"/>
              </a:solidFill>
              <a:effectLst/>
              <a:latin typeface="+mn-lt"/>
              <a:ea typeface="+mn-ea"/>
              <a:cs typeface="+mn-cs"/>
            </a:rPr>
            <a:t>１０８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4763</xdr:colOff>
      <xdr:row>115</xdr:row>
      <xdr:rowOff>138113</xdr:rowOff>
    </xdr:from>
    <xdr:to>
      <xdr:col>43</xdr:col>
      <xdr:colOff>14288</xdr:colOff>
      <xdr:row>115</xdr:row>
      <xdr:rowOff>390525</xdr:rowOff>
    </xdr:to>
    <xdr:sp macro="" textlink="">
      <xdr:nvSpPr>
        <xdr:cNvPr id="76" name="テキスト ボックス 75"/>
        <xdr:cNvSpPr txBox="1"/>
      </xdr:nvSpPr>
      <xdr:spPr>
        <a:xfrm>
          <a:off x="6405563" y="40962263"/>
          <a:ext cx="220980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○叙勲事務電算化等経費</a:t>
          </a:r>
        </a:p>
      </xdr:txBody>
    </xdr:sp>
    <xdr:clientData/>
  </xdr:twoCellAnchor>
  <xdr:twoCellAnchor>
    <xdr:from>
      <xdr:col>36</xdr:col>
      <xdr:colOff>177502</xdr:colOff>
      <xdr:row>114</xdr:row>
      <xdr:rowOff>15595</xdr:rowOff>
    </xdr:from>
    <xdr:to>
      <xdr:col>36</xdr:col>
      <xdr:colOff>177508</xdr:colOff>
      <xdr:row>114</xdr:row>
      <xdr:rowOff>249398</xdr:rowOff>
    </xdr:to>
    <xdr:cxnSp macro="">
      <xdr:nvCxnSpPr>
        <xdr:cNvPr id="77" name="直線矢印コネクタ 76"/>
        <xdr:cNvCxnSpPr/>
      </xdr:nvCxnSpPr>
      <xdr:spPr>
        <a:xfrm>
          <a:off x="7378402" y="40487320"/>
          <a:ext cx="6" cy="233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118</xdr:row>
      <xdr:rowOff>28573</xdr:rowOff>
    </xdr:from>
    <xdr:to>
      <xdr:col>43</xdr:col>
      <xdr:colOff>4763</xdr:colOff>
      <xdr:row>119</xdr:row>
      <xdr:rowOff>242888</xdr:rowOff>
    </xdr:to>
    <xdr:sp macro="" textlink="">
      <xdr:nvSpPr>
        <xdr:cNvPr id="78" name="大かっこ 77"/>
        <xdr:cNvSpPr/>
      </xdr:nvSpPr>
      <xdr:spPr>
        <a:xfrm>
          <a:off x="6410325" y="41909998"/>
          <a:ext cx="2195513" cy="566740"/>
        </a:xfrm>
        <a:prstGeom prst="bracketPair">
          <a:avLst>
            <a:gd name="adj" fmla="val 95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32037</xdr:colOff>
      <xdr:row>117</xdr:row>
      <xdr:rowOff>195260</xdr:rowOff>
    </xdr:from>
    <xdr:to>
      <xdr:col>44</xdr:col>
      <xdr:colOff>95250</xdr:colOff>
      <xdr:row>120</xdr:row>
      <xdr:rowOff>76200</xdr:rowOff>
    </xdr:to>
    <xdr:sp macro="" textlink="">
      <xdr:nvSpPr>
        <xdr:cNvPr id="79" name="テキスト ボックス 78"/>
        <xdr:cNvSpPr txBox="1"/>
      </xdr:nvSpPr>
      <xdr:spPr>
        <a:xfrm>
          <a:off x="6432837" y="41724260"/>
          <a:ext cx="2463513" cy="93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・栄典事務効率化システムの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運</a:t>
          </a:r>
          <a:r>
            <a:rPr kumimoji="1" lang="ja-JP" altLang="en-US" sz="1100">
              <a:solidFill>
                <a:sysClr val="windowText" lastClr="000000"/>
              </a:solidFill>
              <a:effectLst/>
              <a:latin typeface="+mn-lt"/>
              <a:ea typeface="+mn-ea"/>
              <a:cs typeface="+mn-cs"/>
            </a:rPr>
            <a:t>用</a:t>
          </a:r>
          <a:endParaRPr lang="ja-JP" altLang="ja-JP">
            <a:solidFill>
              <a:sysClr val="windowText" lastClr="000000"/>
            </a:solidFill>
            <a:effectLst/>
          </a:endParaRPr>
        </a:p>
        <a:p>
          <a:pPr algn="l"/>
          <a:r>
            <a:rPr kumimoji="1" lang="ja-JP" altLang="ja-JP" sz="1100">
              <a:solidFill>
                <a:schemeClr val="dk1"/>
              </a:solidFill>
              <a:effectLst/>
              <a:latin typeface="+mn-lt"/>
              <a:ea typeface="+mn-ea"/>
              <a:cs typeface="+mn-cs"/>
            </a:rPr>
            <a:t>・春秋叙勲者名簿等電算処理</a:t>
          </a:r>
          <a:endParaRPr lang="ja-JP" altLang="ja-JP">
            <a:effectLst/>
          </a:endParaRPr>
        </a:p>
      </xdr:txBody>
    </xdr:sp>
    <xdr:clientData/>
  </xdr:twoCellAnchor>
  <xdr:twoCellAnchor>
    <xdr:from>
      <xdr:col>36</xdr:col>
      <xdr:colOff>9525</xdr:colOff>
      <xdr:row>122</xdr:row>
      <xdr:rowOff>0</xdr:rowOff>
    </xdr:from>
    <xdr:to>
      <xdr:col>47</xdr:col>
      <xdr:colOff>4761</xdr:colOff>
      <xdr:row>124</xdr:row>
      <xdr:rowOff>0</xdr:rowOff>
    </xdr:to>
    <xdr:sp macro="" textlink="">
      <xdr:nvSpPr>
        <xdr:cNvPr id="80" name="テキスト ボックス 79"/>
        <xdr:cNvSpPr txBox="1"/>
      </xdr:nvSpPr>
      <xdr:spPr>
        <a:xfrm>
          <a:off x="7210425" y="43291125"/>
          <a:ext cx="2195511"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Ｄ．三菱ｽﾍﾟｰｽ･ｿﾌﾄｳｪｱ</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外２社</a:t>
          </a:r>
          <a:endParaRPr lang="ja-JP" altLang="ja-JP">
            <a:effectLst/>
          </a:endParaRPr>
        </a:p>
        <a:p>
          <a:pPr algn="ct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13</xdr:colOff>
      <xdr:row>120</xdr:row>
      <xdr:rowOff>9525</xdr:rowOff>
    </xdr:from>
    <xdr:to>
      <xdr:col>34</xdr:col>
      <xdr:colOff>9525</xdr:colOff>
      <xdr:row>141</xdr:row>
      <xdr:rowOff>9525</xdr:rowOff>
    </xdr:to>
    <xdr:cxnSp macro="">
      <xdr:nvCxnSpPr>
        <xdr:cNvPr id="81" name="直線コネクタ 80"/>
        <xdr:cNvCxnSpPr/>
      </xdr:nvCxnSpPr>
      <xdr:spPr>
        <a:xfrm flipH="1" flipV="1">
          <a:off x="6800863" y="42595800"/>
          <a:ext cx="9512" cy="798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190499</xdr:colOff>
      <xdr:row>124</xdr:row>
      <xdr:rowOff>129888</xdr:rowOff>
    </xdr:from>
    <xdr:to>
      <xdr:col>46</xdr:col>
      <xdr:colOff>190499</xdr:colOff>
      <xdr:row>125</xdr:row>
      <xdr:rowOff>552449</xdr:rowOff>
    </xdr:to>
    <xdr:sp macro="" textlink="">
      <xdr:nvSpPr>
        <xdr:cNvPr id="82" name="大かっこ 81"/>
        <xdr:cNvSpPr/>
      </xdr:nvSpPr>
      <xdr:spPr>
        <a:xfrm>
          <a:off x="7191374" y="44125863"/>
          <a:ext cx="2200275" cy="1089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76200</xdr:colOff>
      <xdr:row>124</xdr:row>
      <xdr:rowOff>21850</xdr:rowOff>
    </xdr:from>
    <xdr:to>
      <xdr:col>47</xdr:col>
      <xdr:colOff>80682</xdr:colOff>
      <xdr:row>126</xdr:row>
      <xdr:rowOff>215151</xdr:rowOff>
    </xdr:to>
    <xdr:sp macro="" textlink="">
      <xdr:nvSpPr>
        <xdr:cNvPr id="83" name="テキスト ボックス 82"/>
        <xdr:cNvSpPr txBox="1"/>
      </xdr:nvSpPr>
      <xdr:spPr>
        <a:xfrm>
          <a:off x="6530788" y="45921144"/>
          <a:ext cx="1976718" cy="1520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a:t>
          </a:r>
          <a:r>
            <a:rPr kumimoji="1" lang="ja-JP" altLang="en-US" sz="1100">
              <a:solidFill>
                <a:schemeClr val="tx1"/>
              </a:solidFill>
            </a:rPr>
            <a:t>次期栄典事務効率化システム再構築業務</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・栄典事務効率化システムの賃貸借及び保守運用</a:t>
          </a:r>
          <a:endParaRPr lang="ja-JP" altLang="ja-JP">
            <a:solidFill>
              <a:schemeClr val="tx1"/>
            </a:solidFill>
            <a:effectLst/>
          </a:endParaRPr>
        </a:p>
        <a:p>
          <a:pPr>
            <a:lnSpc>
              <a:spcPts val="1300"/>
            </a:lnSpc>
          </a:pPr>
          <a:r>
            <a:rPr kumimoji="1" lang="ja-JP" altLang="en-US" sz="1100">
              <a:solidFill>
                <a:schemeClr val="tx1"/>
              </a:solidFill>
            </a:rPr>
            <a:t>・紺綬褒章寄付調査書様式の改修及び</a:t>
          </a:r>
          <a:r>
            <a:rPr kumimoji="1" lang="en-US" altLang="ja-JP" sz="1100">
              <a:solidFill>
                <a:schemeClr val="tx1"/>
              </a:solidFill>
            </a:rPr>
            <a:t>CSV</a:t>
          </a:r>
          <a:r>
            <a:rPr kumimoji="1" lang="ja-JP" altLang="en-US" sz="1100">
              <a:solidFill>
                <a:schemeClr val="tx1"/>
              </a:solidFill>
            </a:rPr>
            <a:t>ﾃﾞｰﾀ返還ツール作成等業務</a:t>
          </a:r>
        </a:p>
      </xdr:txBody>
    </xdr:sp>
    <xdr:clientData/>
  </xdr:twoCellAnchor>
  <xdr:twoCellAnchor>
    <xdr:from>
      <xdr:col>36</xdr:col>
      <xdr:colOff>3809</xdr:colOff>
      <xdr:row>127</xdr:row>
      <xdr:rowOff>228600</xdr:rowOff>
    </xdr:from>
    <xdr:to>
      <xdr:col>46</xdr:col>
      <xdr:colOff>180023</xdr:colOff>
      <xdr:row>129</xdr:row>
      <xdr:rowOff>400049</xdr:rowOff>
    </xdr:to>
    <xdr:sp macro="" textlink="">
      <xdr:nvSpPr>
        <xdr:cNvPr id="84" name="テキスト ボックス 83"/>
        <xdr:cNvSpPr txBox="1"/>
      </xdr:nvSpPr>
      <xdr:spPr>
        <a:xfrm>
          <a:off x="7204709" y="46224825"/>
          <a:ext cx="2176464" cy="771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Ｅ．</a:t>
          </a:r>
          <a:r>
            <a:rPr kumimoji="1" lang="ja-JP" altLang="en-US" sz="1100">
              <a:solidFill>
                <a:schemeClr val="dk1"/>
              </a:solidFill>
              <a:effectLst/>
              <a:latin typeface="+mn-lt"/>
              <a:ea typeface="+mn-ea"/>
              <a:cs typeface="+mn-cs"/>
            </a:rPr>
            <a:t>ニューコン（株）</a:t>
          </a:r>
          <a:r>
            <a:rPr kumimoji="1" lang="ja-JP" altLang="en-US" sz="1100">
              <a:solidFill>
                <a:sysClr val="windowText" lastClr="000000"/>
              </a:solidFill>
              <a:effectLst/>
              <a:latin typeface="+mn-lt"/>
              <a:ea typeface="+mn-ea"/>
              <a:cs typeface="+mn-cs"/>
            </a:rPr>
            <a:t>外２社</a:t>
          </a:r>
          <a:endParaRPr lang="ja-JP" altLang="ja-JP">
            <a:effectLst/>
          </a:endParaRPr>
        </a:p>
        <a:p>
          <a:pPr algn="ctr"/>
          <a:r>
            <a:rPr kumimoji="1" lang="ja-JP" altLang="en-US" sz="1100">
              <a:solidFill>
                <a:schemeClr val="dk1"/>
              </a:solidFill>
              <a:effectLst/>
              <a:latin typeface="+mn-lt"/>
              <a:ea typeface="+mn-ea"/>
              <a:cs typeface="+mn-cs"/>
            </a:rPr>
            <a:t>７百万円</a:t>
          </a:r>
          <a:endParaRPr lang="ja-JP" altLang="ja-JP">
            <a:effectLst/>
          </a:endParaRPr>
        </a:p>
      </xdr:txBody>
    </xdr:sp>
    <xdr:clientData/>
  </xdr:twoCellAnchor>
  <xdr:twoCellAnchor>
    <xdr:from>
      <xdr:col>36</xdr:col>
      <xdr:colOff>9525</xdr:colOff>
      <xdr:row>130</xdr:row>
      <xdr:rowOff>58019</xdr:rowOff>
    </xdr:from>
    <xdr:to>
      <xdr:col>48</xdr:col>
      <xdr:colOff>142875</xdr:colOff>
      <xdr:row>131</xdr:row>
      <xdr:rowOff>276224</xdr:rowOff>
    </xdr:to>
    <xdr:sp macro="" textlink="">
      <xdr:nvSpPr>
        <xdr:cNvPr id="85" name="大かっこ 84"/>
        <xdr:cNvSpPr/>
      </xdr:nvSpPr>
      <xdr:spPr>
        <a:xfrm>
          <a:off x="7210425" y="47101994"/>
          <a:ext cx="2533650" cy="599205"/>
        </a:xfrm>
        <a:prstGeom prst="bracketPair">
          <a:avLst>
            <a:gd name="adj" fmla="val 113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156577</xdr:colOff>
      <xdr:row>130</xdr:row>
      <xdr:rowOff>52342</xdr:rowOff>
    </xdr:from>
    <xdr:to>
      <xdr:col>49</xdr:col>
      <xdr:colOff>0</xdr:colOff>
      <xdr:row>132</xdr:row>
      <xdr:rowOff>123824</xdr:rowOff>
    </xdr:to>
    <xdr:sp macro="" textlink="">
      <xdr:nvSpPr>
        <xdr:cNvPr id="86" name="テキスト ボックス 85"/>
        <xdr:cNvSpPr txBox="1"/>
      </xdr:nvSpPr>
      <xdr:spPr>
        <a:xfrm>
          <a:off x="7157452" y="47096317"/>
          <a:ext cx="2643773" cy="76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ysClr val="windowText" lastClr="000000"/>
              </a:solidFill>
            </a:rPr>
            <a:t>・春及び秋の叙勲等の受章者名簿等</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の作成業務</a:t>
          </a:r>
          <a:endParaRPr kumimoji="1" lang="en-US" altLang="ja-JP" sz="1100">
            <a:solidFill>
              <a:sysClr val="windowText" lastClr="000000"/>
            </a:solidFill>
          </a:endParaRPr>
        </a:p>
        <a:p>
          <a:pPr>
            <a:lnSpc>
              <a:spcPts val="1000"/>
            </a:lnSpc>
          </a:pPr>
          <a:r>
            <a:rPr kumimoji="1" lang="ja-JP" altLang="en-US" sz="1100">
              <a:solidFill>
                <a:sysClr val="windowText" lastClr="000000"/>
              </a:solidFill>
            </a:rPr>
            <a:t>・春秋叙勲等候補者の入力業務</a:t>
          </a:r>
          <a:endParaRPr kumimoji="1" lang="en-US" altLang="ja-JP" sz="1100">
            <a:solidFill>
              <a:sysClr val="windowText" lastClr="000000"/>
            </a:solidFill>
          </a:endParaRPr>
        </a:p>
        <a:p>
          <a:pPr>
            <a:lnSpc>
              <a:spcPts val="1000"/>
            </a:lnSpc>
          </a:pPr>
          <a:endParaRPr kumimoji="1" lang="en-US" altLang="ja-JP" sz="1100">
            <a:solidFill>
              <a:sysClr val="windowText" lastClr="000000"/>
            </a:solidFill>
          </a:endParaRPr>
        </a:p>
      </xdr:txBody>
    </xdr:sp>
    <xdr:clientData/>
  </xdr:twoCellAnchor>
  <xdr:twoCellAnchor>
    <xdr:from>
      <xdr:col>35</xdr:col>
      <xdr:colOff>190500</xdr:colOff>
      <xdr:row>134</xdr:row>
      <xdr:rowOff>0</xdr:rowOff>
    </xdr:from>
    <xdr:to>
      <xdr:col>47</xdr:col>
      <xdr:colOff>0</xdr:colOff>
      <xdr:row>135</xdr:row>
      <xdr:rowOff>400049</xdr:rowOff>
    </xdr:to>
    <xdr:sp macro="" textlink="">
      <xdr:nvSpPr>
        <xdr:cNvPr id="87" name="テキスト ボックス 86"/>
        <xdr:cNvSpPr txBox="1"/>
      </xdr:nvSpPr>
      <xdr:spPr>
        <a:xfrm>
          <a:off x="7191375" y="48367950"/>
          <a:ext cx="2209800" cy="628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Ｆ．日経ﾒﾃﾞｨｱﾏｰｹﾃｨﾝｸﾞ</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ja-JP" altLang="en-US" sz="1100">
              <a:solidFill>
                <a:schemeClr val="dk1"/>
              </a:solidFill>
              <a:effectLst/>
              <a:latin typeface="+mn-lt"/>
              <a:ea typeface="+mn-ea"/>
              <a:cs typeface="+mn-cs"/>
            </a:rPr>
            <a:t>１百万円</a:t>
          </a:r>
          <a:endParaRPr lang="ja-JP" altLang="ja-JP">
            <a:effectLst/>
          </a:endParaRPr>
        </a:p>
      </xdr:txBody>
    </xdr:sp>
    <xdr:clientData/>
  </xdr:twoCellAnchor>
  <xdr:twoCellAnchor>
    <xdr:from>
      <xdr:col>36</xdr:col>
      <xdr:colOff>4763</xdr:colOff>
      <xdr:row>136</xdr:row>
      <xdr:rowOff>42864</xdr:rowOff>
    </xdr:from>
    <xdr:to>
      <xdr:col>47</xdr:col>
      <xdr:colOff>4763</xdr:colOff>
      <xdr:row>137</xdr:row>
      <xdr:rowOff>85726</xdr:rowOff>
    </xdr:to>
    <xdr:sp macro="" textlink="">
      <xdr:nvSpPr>
        <xdr:cNvPr id="88" name="大かっこ 87"/>
        <xdr:cNvSpPr/>
      </xdr:nvSpPr>
      <xdr:spPr>
        <a:xfrm>
          <a:off x="7205663" y="49039464"/>
          <a:ext cx="2200275" cy="357187"/>
        </a:xfrm>
        <a:prstGeom prst="bracketPair">
          <a:avLst>
            <a:gd name="adj" fmla="val 126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76200</xdr:colOff>
      <xdr:row>135</xdr:row>
      <xdr:rowOff>373900</xdr:rowOff>
    </xdr:from>
    <xdr:to>
      <xdr:col>47</xdr:col>
      <xdr:colOff>4763</xdr:colOff>
      <xdr:row>137</xdr:row>
      <xdr:rowOff>204787</xdr:rowOff>
    </xdr:to>
    <xdr:sp macro="" textlink="">
      <xdr:nvSpPr>
        <xdr:cNvPr id="89" name="テキスト ボックス 88"/>
        <xdr:cNvSpPr txBox="1"/>
      </xdr:nvSpPr>
      <xdr:spPr>
        <a:xfrm>
          <a:off x="7277100" y="48999025"/>
          <a:ext cx="2128838" cy="51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審査業務に必要な日経テレ</a:t>
          </a:r>
          <a:endParaRPr kumimoji="1" lang="en-US" altLang="ja-JP" sz="1100"/>
        </a:p>
        <a:p>
          <a:pPr algn="l">
            <a:lnSpc>
              <a:spcPts val="1300"/>
            </a:lnSpc>
          </a:pPr>
          <a:r>
            <a:rPr kumimoji="1" lang="ja-JP" altLang="en-US" sz="1100"/>
            <a:t>コン使用料</a:t>
          </a:r>
          <a:endParaRPr kumimoji="1" lang="en-US" altLang="ja-JP" sz="1100"/>
        </a:p>
      </xdr:txBody>
    </xdr:sp>
    <xdr:clientData/>
  </xdr:twoCellAnchor>
  <xdr:twoCellAnchor>
    <xdr:from>
      <xdr:col>36</xdr:col>
      <xdr:colOff>0</xdr:colOff>
      <xdr:row>140</xdr:row>
      <xdr:rowOff>9525</xdr:rowOff>
    </xdr:from>
    <xdr:to>
      <xdr:col>46</xdr:col>
      <xdr:colOff>200024</xdr:colOff>
      <xdr:row>142</xdr:row>
      <xdr:rowOff>9525</xdr:rowOff>
    </xdr:to>
    <xdr:sp macro="" textlink="">
      <xdr:nvSpPr>
        <xdr:cNvPr id="90" name="テキスト ボックス 89"/>
        <xdr:cNvSpPr txBox="1"/>
      </xdr:nvSpPr>
      <xdr:spPr>
        <a:xfrm>
          <a:off x="7200900" y="50263425"/>
          <a:ext cx="2200274"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Ｇ．臨時事務補助員（</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名）</a:t>
          </a:r>
          <a:endParaRPr lang="ja-JP" altLang="ja-JP">
            <a:effectLst/>
          </a:endParaRPr>
        </a:p>
        <a:p>
          <a:pPr algn="ct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4763</xdr:colOff>
      <xdr:row>139</xdr:row>
      <xdr:rowOff>163664</xdr:rowOff>
    </xdr:from>
    <xdr:to>
      <xdr:col>47</xdr:col>
      <xdr:colOff>9525</xdr:colOff>
      <xdr:row>140</xdr:row>
      <xdr:rowOff>19050</xdr:rowOff>
    </xdr:to>
    <xdr:sp macro="" textlink="">
      <xdr:nvSpPr>
        <xdr:cNvPr id="91" name="テキスト ボックス 90"/>
        <xdr:cNvSpPr txBox="1"/>
      </xdr:nvSpPr>
      <xdr:spPr>
        <a:xfrm>
          <a:off x="7205663" y="50103239"/>
          <a:ext cx="2205037" cy="16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直接</a:t>
          </a:r>
        </a:p>
      </xdr:txBody>
    </xdr:sp>
    <xdr:clientData/>
  </xdr:twoCellAnchor>
  <xdr:twoCellAnchor>
    <xdr:from>
      <xdr:col>36</xdr:col>
      <xdr:colOff>9524</xdr:colOff>
      <xdr:row>133</xdr:row>
      <xdr:rowOff>157163</xdr:rowOff>
    </xdr:from>
    <xdr:to>
      <xdr:col>47</xdr:col>
      <xdr:colOff>4763</xdr:colOff>
      <xdr:row>134</xdr:row>
      <xdr:rowOff>24253</xdr:rowOff>
    </xdr:to>
    <xdr:sp macro="" textlink="">
      <xdr:nvSpPr>
        <xdr:cNvPr id="92" name="テキスト ボックス 91"/>
        <xdr:cNvSpPr txBox="1"/>
      </xdr:nvSpPr>
      <xdr:spPr>
        <a:xfrm>
          <a:off x="7210424" y="48210788"/>
          <a:ext cx="2195514" cy="18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27621</xdr:colOff>
      <xdr:row>126</xdr:row>
      <xdr:rowOff>666749</xdr:rowOff>
    </xdr:from>
    <xdr:to>
      <xdr:col>47</xdr:col>
      <xdr:colOff>152399</xdr:colOff>
      <xdr:row>127</xdr:row>
      <xdr:rowOff>238124</xdr:rowOff>
    </xdr:to>
    <xdr:sp macro="" textlink="">
      <xdr:nvSpPr>
        <xdr:cNvPr id="93" name="テキスト ボックス 92"/>
        <xdr:cNvSpPr txBox="1"/>
      </xdr:nvSpPr>
      <xdr:spPr>
        <a:xfrm>
          <a:off x="7228521" y="45996224"/>
          <a:ext cx="232505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35</xdr:col>
      <xdr:colOff>180022</xdr:colOff>
      <xdr:row>121</xdr:row>
      <xdr:rowOff>133351</xdr:rowOff>
    </xdr:from>
    <xdr:to>
      <xdr:col>47</xdr:col>
      <xdr:colOff>142875</xdr:colOff>
      <xdr:row>121</xdr:row>
      <xdr:rowOff>314325</xdr:rowOff>
    </xdr:to>
    <xdr:sp macro="" textlink="">
      <xdr:nvSpPr>
        <xdr:cNvPr id="94" name="テキスト ボックス 93"/>
        <xdr:cNvSpPr txBox="1"/>
      </xdr:nvSpPr>
      <xdr:spPr>
        <a:xfrm>
          <a:off x="7180897" y="43072051"/>
          <a:ext cx="2363153"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13</xdr:col>
      <xdr:colOff>190499</xdr:colOff>
      <xdr:row>121</xdr:row>
      <xdr:rowOff>163665</xdr:rowOff>
    </xdr:from>
    <xdr:to>
      <xdr:col>25</xdr:col>
      <xdr:colOff>19050</xdr:colOff>
      <xdr:row>122</xdr:row>
      <xdr:rowOff>57150</xdr:rowOff>
    </xdr:to>
    <xdr:sp macro="" textlink="">
      <xdr:nvSpPr>
        <xdr:cNvPr id="95" name="テキスト ボックス 94"/>
        <xdr:cNvSpPr txBox="1"/>
      </xdr:nvSpPr>
      <xdr:spPr>
        <a:xfrm>
          <a:off x="2790824" y="43102365"/>
          <a:ext cx="2228851" cy="24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4763</xdr:colOff>
      <xdr:row>127</xdr:row>
      <xdr:rowOff>33337</xdr:rowOff>
    </xdr:from>
    <xdr:to>
      <xdr:col>24</xdr:col>
      <xdr:colOff>195263</xdr:colOff>
      <xdr:row>127</xdr:row>
      <xdr:rowOff>390965</xdr:rowOff>
    </xdr:to>
    <xdr:sp macro="" textlink="">
      <xdr:nvSpPr>
        <xdr:cNvPr id="96" name="テキスト ボックス 95"/>
        <xdr:cNvSpPr txBox="1"/>
      </xdr:nvSpPr>
      <xdr:spPr>
        <a:xfrm>
          <a:off x="2805113" y="46029562"/>
          <a:ext cx="2190750" cy="3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14</xdr:col>
      <xdr:colOff>0</xdr:colOff>
      <xdr:row>133</xdr:row>
      <xdr:rowOff>161925</xdr:rowOff>
    </xdr:from>
    <xdr:to>
      <xdr:col>25</xdr:col>
      <xdr:colOff>13853</xdr:colOff>
      <xdr:row>134</xdr:row>
      <xdr:rowOff>9965</xdr:rowOff>
    </xdr:to>
    <xdr:sp macro="" textlink="">
      <xdr:nvSpPr>
        <xdr:cNvPr id="97" name="テキスト ボックス 96"/>
        <xdr:cNvSpPr txBox="1"/>
      </xdr:nvSpPr>
      <xdr:spPr>
        <a:xfrm>
          <a:off x="2800350" y="48215550"/>
          <a:ext cx="2214128" cy="162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9525</xdr:colOff>
      <xdr:row>142</xdr:row>
      <xdr:rowOff>72740</xdr:rowOff>
    </xdr:from>
    <xdr:to>
      <xdr:col>47</xdr:col>
      <xdr:colOff>4328</xdr:colOff>
      <xdr:row>143</xdr:row>
      <xdr:rowOff>114300</xdr:rowOff>
    </xdr:to>
    <xdr:sp macro="" textlink="">
      <xdr:nvSpPr>
        <xdr:cNvPr id="98" name="大かっこ 97"/>
        <xdr:cNvSpPr/>
      </xdr:nvSpPr>
      <xdr:spPr>
        <a:xfrm>
          <a:off x="7210425" y="50955290"/>
          <a:ext cx="2195078" cy="355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93520</xdr:colOff>
      <xdr:row>141</xdr:row>
      <xdr:rowOff>349398</xdr:rowOff>
    </xdr:from>
    <xdr:to>
      <xdr:col>47</xdr:col>
      <xdr:colOff>65808</xdr:colOff>
      <xdr:row>143</xdr:row>
      <xdr:rowOff>185738</xdr:rowOff>
    </xdr:to>
    <xdr:sp macro="" textlink="">
      <xdr:nvSpPr>
        <xdr:cNvPr id="99" name="テキスト ボックス 98"/>
        <xdr:cNvSpPr txBox="1"/>
      </xdr:nvSpPr>
      <xdr:spPr>
        <a:xfrm>
          <a:off x="7294420" y="50879523"/>
          <a:ext cx="2172563" cy="50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ja-JP" sz="1100">
              <a:solidFill>
                <a:schemeClr val="dk1"/>
              </a:solidFill>
              <a:effectLst/>
              <a:latin typeface="+mn-lt"/>
              <a:ea typeface="+mn-ea"/>
              <a:cs typeface="+mn-cs"/>
            </a:rPr>
            <a:t>叙勲等審査票の整理及び</a:t>
          </a:r>
          <a:endParaRPr kumimoji="1" lang="en-US" altLang="ja-JP" sz="1100">
            <a:solidFill>
              <a:schemeClr val="dk1"/>
            </a:solidFill>
            <a:effectLst/>
            <a:latin typeface="+mn-lt"/>
            <a:ea typeface="+mn-ea"/>
            <a:cs typeface="+mn-cs"/>
          </a:endParaRPr>
        </a:p>
        <a:p>
          <a:pPr>
            <a:lnSpc>
              <a:spcPts val="1300"/>
            </a:lnSpc>
          </a:pPr>
          <a:r>
            <a:rPr kumimoji="1" lang="ja-JP" altLang="ja-JP" sz="1100">
              <a:solidFill>
                <a:schemeClr val="dk1"/>
              </a:solidFill>
              <a:effectLst/>
              <a:latin typeface="+mn-lt"/>
              <a:ea typeface="+mn-ea"/>
              <a:cs typeface="+mn-cs"/>
            </a:rPr>
            <a:t>電子データ入力業務</a:t>
          </a:r>
          <a:r>
            <a:rPr kumimoji="1" lang="ja-JP" altLang="en-US" sz="1100">
              <a:solidFill>
                <a:schemeClr val="dk1"/>
              </a:solidFill>
              <a:effectLst/>
              <a:latin typeface="+mn-lt"/>
              <a:ea typeface="+mn-ea"/>
              <a:cs typeface="+mn-cs"/>
            </a:rPr>
            <a:t>等</a:t>
          </a:r>
          <a:endParaRPr lang="ja-JP" altLang="ja-JP">
            <a:effectLst/>
          </a:endParaRPr>
        </a:p>
      </xdr:txBody>
    </xdr:sp>
    <xdr:clientData/>
  </xdr:twoCellAnchor>
  <xdr:twoCellAnchor>
    <xdr:from>
      <xdr:col>12</xdr:col>
      <xdr:colOff>0</xdr:colOff>
      <xdr:row>135</xdr:row>
      <xdr:rowOff>7805</xdr:rowOff>
    </xdr:from>
    <xdr:to>
      <xdr:col>13</xdr:col>
      <xdr:colOff>180109</xdr:colOff>
      <xdr:row>135</xdr:row>
      <xdr:rowOff>7815</xdr:rowOff>
    </xdr:to>
    <xdr:cxnSp macro="">
      <xdr:nvCxnSpPr>
        <xdr:cNvPr id="100" name="直線矢印コネクタ 99"/>
        <xdr:cNvCxnSpPr/>
      </xdr:nvCxnSpPr>
      <xdr:spPr>
        <a:xfrm flipV="1">
          <a:off x="2400300" y="4869008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180975</xdr:colOff>
      <xdr:row>128</xdr:row>
      <xdr:rowOff>399195</xdr:rowOff>
    </xdr:from>
    <xdr:to>
      <xdr:col>13</xdr:col>
      <xdr:colOff>161059</xdr:colOff>
      <xdr:row>128</xdr:row>
      <xdr:rowOff>399205</xdr:rowOff>
    </xdr:to>
    <xdr:cxnSp macro="">
      <xdr:nvCxnSpPr>
        <xdr:cNvPr id="101" name="直線矢印コネクタ 100"/>
        <xdr:cNvCxnSpPr/>
      </xdr:nvCxnSpPr>
      <xdr:spPr>
        <a:xfrm flipV="1">
          <a:off x="2381250" y="46595445"/>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14288</xdr:colOff>
      <xdr:row>122</xdr:row>
      <xdr:rowOff>399195</xdr:rowOff>
    </xdr:from>
    <xdr:to>
      <xdr:col>13</xdr:col>
      <xdr:colOff>194397</xdr:colOff>
      <xdr:row>122</xdr:row>
      <xdr:rowOff>399205</xdr:rowOff>
    </xdr:to>
    <xdr:cxnSp macro="">
      <xdr:nvCxnSpPr>
        <xdr:cNvPr id="102" name="直線矢印コネクタ 101"/>
        <xdr:cNvCxnSpPr/>
      </xdr:nvCxnSpPr>
      <xdr:spPr>
        <a:xfrm flipV="1">
          <a:off x="2414588" y="43642695"/>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123</xdr:row>
      <xdr:rowOff>8670</xdr:rowOff>
    </xdr:from>
    <xdr:to>
      <xdr:col>35</xdr:col>
      <xdr:colOff>180109</xdr:colOff>
      <xdr:row>123</xdr:row>
      <xdr:rowOff>8680</xdr:rowOff>
    </xdr:to>
    <xdr:cxnSp macro="">
      <xdr:nvCxnSpPr>
        <xdr:cNvPr id="103" name="直線矢印コネクタ 102"/>
        <xdr:cNvCxnSpPr/>
      </xdr:nvCxnSpPr>
      <xdr:spPr>
        <a:xfrm flipV="1">
          <a:off x="6800850" y="4365222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129</xdr:row>
      <xdr:rowOff>8670</xdr:rowOff>
    </xdr:from>
    <xdr:to>
      <xdr:col>35</xdr:col>
      <xdr:colOff>170584</xdr:colOff>
      <xdr:row>129</xdr:row>
      <xdr:rowOff>8680</xdr:rowOff>
    </xdr:to>
    <xdr:cxnSp macro="">
      <xdr:nvCxnSpPr>
        <xdr:cNvPr id="104" name="直線矢印コネクタ 103"/>
        <xdr:cNvCxnSpPr/>
      </xdr:nvCxnSpPr>
      <xdr:spPr>
        <a:xfrm flipV="1">
          <a:off x="6791325" y="4660497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180975</xdr:colOff>
      <xdr:row>134</xdr:row>
      <xdr:rowOff>399195</xdr:rowOff>
    </xdr:from>
    <xdr:to>
      <xdr:col>35</xdr:col>
      <xdr:colOff>161059</xdr:colOff>
      <xdr:row>134</xdr:row>
      <xdr:rowOff>399205</xdr:rowOff>
    </xdr:to>
    <xdr:cxnSp macro="">
      <xdr:nvCxnSpPr>
        <xdr:cNvPr id="105" name="直線矢印コネクタ 104"/>
        <xdr:cNvCxnSpPr/>
      </xdr:nvCxnSpPr>
      <xdr:spPr>
        <a:xfrm flipV="1">
          <a:off x="6781800" y="4868142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141</xdr:row>
      <xdr:rowOff>3475</xdr:rowOff>
    </xdr:from>
    <xdr:to>
      <xdr:col>35</xdr:col>
      <xdr:colOff>180109</xdr:colOff>
      <xdr:row>141</xdr:row>
      <xdr:rowOff>3485</xdr:rowOff>
    </xdr:to>
    <xdr:cxnSp macro="">
      <xdr:nvCxnSpPr>
        <xdr:cNvPr id="106" name="直線矢印コネクタ 105"/>
        <xdr:cNvCxnSpPr/>
      </xdr:nvCxnSpPr>
      <xdr:spPr>
        <a:xfrm flipV="1">
          <a:off x="6800850" y="5057170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114300</xdr:colOff>
      <xdr:row>110</xdr:row>
      <xdr:rowOff>95251</xdr:rowOff>
    </xdr:from>
    <xdr:to>
      <xdr:col>45</xdr:col>
      <xdr:colOff>26894</xdr:colOff>
      <xdr:row>113</xdr:row>
      <xdr:rowOff>60612</xdr:rowOff>
    </xdr:to>
    <xdr:sp macro="" textlink="">
      <xdr:nvSpPr>
        <xdr:cNvPr id="107" name="大かっこ 106"/>
        <xdr:cNvSpPr/>
      </xdr:nvSpPr>
      <xdr:spPr>
        <a:xfrm>
          <a:off x="6031006" y="41001204"/>
          <a:ext cx="2064123" cy="1032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ＭＳ ゴシック" panose="020B0609070205080204" pitchFamily="49" charset="-128"/>
              <a:ea typeface="ＭＳ ゴシック" panose="020B0609070205080204" pitchFamily="49" charset="-128"/>
            </a:rPr>
            <a:t>事務費２百万円</a:t>
          </a:r>
        </a:p>
        <a:p>
          <a:r>
            <a:rPr lang="ja-JP" altLang="en-US">
              <a:latin typeface="ＭＳ ゴシック" panose="020B0609070205080204" pitchFamily="49" charset="-128"/>
              <a:ea typeface="ＭＳ ゴシック" panose="020B0609070205080204" pitchFamily="49" charset="-128"/>
            </a:rPr>
            <a:t>①消耗品費０．３百万円</a:t>
          </a:r>
        </a:p>
        <a:p>
          <a:r>
            <a:rPr lang="ja-JP" altLang="en-US">
              <a:latin typeface="ＭＳ ゴシック" panose="020B0609070205080204" pitchFamily="49" charset="-128"/>
              <a:ea typeface="ＭＳ ゴシック" panose="020B0609070205080204" pitchFamily="49" charset="-128"/>
            </a:rPr>
            <a:t>②印刷製本費１．６百万円</a:t>
          </a:r>
        </a:p>
        <a:p>
          <a:r>
            <a:rPr lang="ja-JP" altLang="en-US">
              <a:latin typeface="ＭＳ ゴシック" panose="020B0609070205080204" pitchFamily="49" charset="-128"/>
              <a:ea typeface="ＭＳ ゴシック" panose="020B0609070205080204" pitchFamily="49" charset="-128"/>
            </a:rPr>
            <a:t>③保管料０．１百万円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09"/>
  <sheetViews>
    <sheetView tabSelected="1" view="pageBreakPreview" zoomScale="70" zoomScaleNormal="100" zoomScaleSheetLayoutView="70" zoomScalePageLayoutView="85" workbookViewId="0"/>
  </sheetViews>
  <sheetFormatPr defaultRowHeight="13.5" x14ac:dyDescent="0.15"/>
  <cols>
    <col min="1" max="49" width="2.625" style="39" customWidth="1"/>
    <col min="50" max="50" width="6.625" style="39" customWidth="1"/>
    <col min="51" max="51" width="8.625" style="39" hidden="1" customWidth="1"/>
    <col min="52" max="57" width="2.25" style="39" customWidth="1"/>
    <col min="58" max="61" width="9" style="39"/>
    <col min="62" max="62" width="27.875" style="39" customWidth="1"/>
    <col min="63" max="63" width="12.25" style="39" customWidth="1"/>
    <col min="64" max="16384" width="9" style="39"/>
  </cols>
  <sheetData>
    <row r="1" spans="1:50" ht="23.25" customHeight="1" x14ac:dyDescent="0.15">
      <c r="AP1" s="7"/>
      <c r="AQ1" s="7"/>
      <c r="AR1" s="7"/>
      <c r="AS1" s="7"/>
      <c r="AT1" s="7"/>
      <c r="AU1" s="7"/>
      <c r="AV1" s="7"/>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0" t="s">
        <v>0</v>
      </c>
      <c r="Y2" s="51"/>
      <c r="AD2" s="152">
        <v>2021</v>
      </c>
      <c r="AE2" s="152"/>
      <c r="AF2" s="152"/>
      <c r="AG2" s="152"/>
      <c r="AH2" s="152"/>
      <c r="AI2" s="62" t="s">
        <v>279</v>
      </c>
      <c r="AJ2" s="152" t="s">
        <v>578</v>
      </c>
      <c r="AK2" s="152"/>
      <c r="AL2" s="152"/>
      <c r="AM2" s="152"/>
      <c r="AN2" s="62" t="s">
        <v>279</v>
      </c>
      <c r="AO2" s="152">
        <v>20</v>
      </c>
      <c r="AP2" s="152"/>
      <c r="AQ2" s="152"/>
      <c r="AR2" s="63" t="s">
        <v>577</v>
      </c>
      <c r="AS2" s="145">
        <v>191</v>
      </c>
      <c r="AT2" s="145"/>
      <c r="AU2" s="145"/>
      <c r="AV2" s="62" t="str">
        <f>IF(AW2="","","-")</f>
        <v/>
      </c>
      <c r="AW2" s="189"/>
      <c r="AX2" s="189"/>
    </row>
    <row r="3" spans="1:50" ht="21" customHeight="1" thickBot="1" x14ac:dyDescent="0.2">
      <c r="A3" s="263" t="s">
        <v>570</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17" t="s">
        <v>63</v>
      </c>
      <c r="AJ3" s="265" t="s">
        <v>579</v>
      </c>
      <c r="AK3" s="265"/>
      <c r="AL3" s="265"/>
      <c r="AM3" s="265"/>
      <c r="AN3" s="265"/>
      <c r="AO3" s="265"/>
      <c r="AP3" s="265"/>
      <c r="AQ3" s="265"/>
      <c r="AR3" s="265"/>
      <c r="AS3" s="265"/>
      <c r="AT3" s="265"/>
      <c r="AU3" s="265"/>
      <c r="AV3" s="265"/>
      <c r="AW3" s="265"/>
      <c r="AX3" s="18" t="s">
        <v>64</v>
      </c>
    </row>
    <row r="4" spans="1:50" ht="24.75" customHeight="1" x14ac:dyDescent="0.15">
      <c r="A4" s="497" t="s">
        <v>25</v>
      </c>
      <c r="B4" s="498"/>
      <c r="C4" s="498"/>
      <c r="D4" s="498"/>
      <c r="E4" s="498"/>
      <c r="F4" s="498"/>
      <c r="G4" s="473" t="s">
        <v>580</v>
      </c>
      <c r="H4" s="474"/>
      <c r="I4" s="474"/>
      <c r="J4" s="474"/>
      <c r="K4" s="474"/>
      <c r="L4" s="474"/>
      <c r="M4" s="474"/>
      <c r="N4" s="474"/>
      <c r="O4" s="474"/>
      <c r="P4" s="474"/>
      <c r="Q4" s="474"/>
      <c r="R4" s="474"/>
      <c r="S4" s="474"/>
      <c r="T4" s="474"/>
      <c r="U4" s="474"/>
      <c r="V4" s="474"/>
      <c r="W4" s="474"/>
      <c r="X4" s="474"/>
      <c r="Y4" s="475" t="s">
        <v>1</v>
      </c>
      <c r="Z4" s="476"/>
      <c r="AA4" s="476"/>
      <c r="AB4" s="476"/>
      <c r="AC4" s="476"/>
      <c r="AD4" s="477"/>
      <c r="AE4" s="478" t="s">
        <v>581</v>
      </c>
      <c r="AF4" s="479"/>
      <c r="AG4" s="479"/>
      <c r="AH4" s="479"/>
      <c r="AI4" s="479"/>
      <c r="AJ4" s="479"/>
      <c r="AK4" s="479"/>
      <c r="AL4" s="479"/>
      <c r="AM4" s="479"/>
      <c r="AN4" s="479"/>
      <c r="AO4" s="479"/>
      <c r="AP4" s="480"/>
      <c r="AQ4" s="481" t="s">
        <v>2</v>
      </c>
      <c r="AR4" s="476"/>
      <c r="AS4" s="476"/>
      <c r="AT4" s="476"/>
      <c r="AU4" s="476"/>
      <c r="AV4" s="476"/>
      <c r="AW4" s="476"/>
      <c r="AX4" s="482"/>
    </row>
    <row r="5" spans="1:50" ht="30" customHeight="1" x14ac:dyDescent="0.15">
      <c r="A5" s="483" t="s">
        <v>66</v>
      </c>
      <c r="B5" s="484"/>
      <c r="C5" s="484"/>
      <c r="D5" s="484"/>
      <c r="E5" s="484"/>
      <c r="F5" s="485"/>
      <c r="G5" s="300" t="s">
        <v>68</v>
      </c>
      <c r="H5" s="301"/>
      <c r="I5" s="301"/>
      <c r="J5" s="301"/>
      <c r="K5" s="301"/>
      <c r="L5" s="301"/>
      <c r="M5" s="302" t="s">
        <v>65</v>
      </c>
      <c r="N5" s="303"/>
      <c r="O5" s="303"/>
      <c r="P5" s="303"/>
      <c r="Q5" s="303"/>
      <c r="R5" s="304"/>
      <c r="S5" s="305" t="s">
        <v>69</v>
      </c>
      <c r="T5" s="301"/>
      <c r="U5" s="301"/>
      <c r="V5" s="301"/>
      <c r="W5" s="301"/>
      <c r="X5" s="306"/>
      <c r="Y5" s="489" t="s">
        <v>3</v>
      </c>
      <c r="Z5" s="490"/>
      <c r="AA5" s="490"/>
      <c r="AB5" s="490"/>
      <c r="AC5" s="490"/>
      <c r="AD5" s="491"/>
      <c r="AE5" s="492" t="s">
        <v>582</v>
      </c>
      <c r="AF5" s="492"/>
      <c r="AG5" s="492"/>
      <c r="AH5" s="492"/>
      <c r="AI5" s="492"/>
      <c r="AJ5" s="492"/>
      <c r="AK5" s="492"/>
      <c r="AL5" s="492"/>
      <c r="AM5" s="492"/>
      <c r="AN5" s="492"/>
      <c r="AO5" s="492"/>
      <c r="AP5" s="493"/>
      <c r="AQ5" s="494" t="s">
        <v>583</v>
      </c>
      <c r="AR5" s="495"/>
      <c r="AS5" s="495"/>
      <c r="AT5" s="495"/>
      <c r="AU5" s="495"/>
      <c r="AV5" s="495"/>
      <c r="AW5" s="495"/>
      <c r="AX5" s="496"/>
    </row>
    <row r="6" spans="1:50" ht="39" customHeight="1" x14ac:dyDescent="0.15">
      <c r="A6" s="499" t="s">
        <v>4</v>
      </c>
      <c r="B6" s="500"/>
      <c r="C6" s="500"/>
      <c r="D6" s="500"/>
      <c r="E6" s="500"/>
      <c r="F6" s="500"/>
      <c r="G6" s="612" t="str">
        <f>入力規則等!F39</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row>
    <row r="7" spans="1:50" ht="71.25" customHeight="1" x14ac:dyDescent="0.15">
      <c r="A7" s="629" t="s">
        <v>22</v>
      </c>
      <c r="B7" s="630"/>
      <c r="C7" s="630"/>
      <c r="D7" s="630"/>
      <c r="E7" s="630"/>
      <c r="F7" s="631"/>
      <c r="G7" s="632" t="s">
        <v>585</v>
      </c>
      <c r="H7" s="633"/>
      <c r="I7" s="633"/>
      <c r="J7" s="633"/>
      <c r="K7" s="633"/>
      <c r="L7" s="633"/>
      <c r="M7" s="633"/>
      <c r="N7" s="633"/>
      <c r="O7" s="633"/>
      <c r="P7" s="633"/>
      <c r="Q7" s="633"/>
      <c r="R7" s="633"/>
      <c r="S7" s="633"/>
      <c r="T7" s="633"/>
      <c r="U7" s="633"/>
      <c r="V7" s="633"/>
      <c r="W7" s="633"/>
      <c r="X7" s="634"/>
      <c r="Y7" s="317" t="s">
        <v>266</v>
      </c>
      <c r="Z7" s="318"/>
      <c r="AA7" s="318"/>
      <c r="AB7" s="318"/>
      <c r="AC7" s="318"/>
      <c r="AD7" s="319"/>
      <c r="AE7" s="190" t="s">
        <v>586</v>
      </c>
      <c r="AF7" s="191"/>
      <c r="AG7" s="191"/>
      <c r="AH7" s="191"/>
      <c r="AI7" s="191"/>
      <c r="AJ7" s="191"/>
      <c r="AK7" s="191"/>
      <c r="AL7" s="191"/>
      <c r="AM7" s="191"/>
      <c r="AN7" s="191"/>
      <c r="AO7" s="191"/>
      <c r="AP7" s="191"/>
      <c r="AQ7" s="191"/>
      <c r="AR7" s="191"/>
      <c r="AS7" s="191"/>
      <c r="AT7" s="191"/>
      <c r="AU7" s="191"/>
      <c r="AV7" s="191"/>
      <c r="AW7" s="191"/>
      <c r="AX7" s="192"/>
    </row>
    <row r="8" spans="1:50" ht="53.25" customHeight="1" x14ac:dyDescent="0.15">
      <c r="A8" s="629" t="s">
        <v>191</v>
      </c>
      <c r="B8" s="630"/>
      <c r="C8" s="630"/>
      <c r="D8" s="630"/>
      <c r="E8" s="630"/>
      <c r="F8" s="631"/>
      <c r="G8" s="153" t="str">
        <f>入力規則等!A27</f>
        <v>-</v>
      </c>
      <c r="H8" s="154"/>
      <c r="I8" s="154"/>
      <c r="J8" s="154"/>
      <c r="K8" s="154"/>
      <c r="L8" s="154"/>
      <c r="M8" s="154"/>
      <c r="N8" s="154"/>
      <c r="O8" s="154"/>
      <c r="P8" s="154"/>
      <c r="Q8" s="154"/>
      <c r="R8" s="154"/>
      <c r="S8" s="154"/>
      <c r="T8" s="154"/>
      <c r="U8" s="154"/>
      <c r="V8" s="154"/>
      <c r="W8" s="154"/>
      <c r="X8" s="155"/>
      <c r="Y8" s="307" t="s">
        <v>192</v>
      </c>
      <c r="Z8" s="308"/>
      <c r="AA8" s="308"/>
      <c r="AB8" s="308"/>
      <c r="AC8" s="308"/>
      <c r="AD8" s="309"/>
      <c r="AE8" s="511"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512"/>
    </row>
    <row r="9" spans="1:50" ht="58.5" customHeight="1" x14ac:dyDescent="0.15">
      <c r="A9" s="102" t="s">
        <v>23</v>
      </c>
      <c r="B9" s="103"/>
      <c r="C9" s="103"/>
      <c r="D9" s="103"/>
      <c r="E9" s="103"/>
      <c r="F9" s="103"/>
      <c r="G9" s="310" t="s">
        <v>587</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row>
    <row r="10" spans="1:50" ht="95.25" customHeight="1" x14ac:dyDescent="0.15">
      <c r="A10" s="439" t="s">
        <v>29</v>
      </c>
      <c r="B10" s="440"/>
      <c r="C10" s="440"/>
      <c r="D10" s="440"/>
      <c r="E10" s="440"/>
      <c r="F10" s="440"/>
      <c r="G10" s="470" t="s">
        <v>688</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50" ht="42" customHeight="1" x14ac:dyDescent="0.15">
      <c r="A11" s="439" t="s">
        <v>5</v>
      </c>
      <c r="B11" s="440"/>
      <c r="C11" s="440"/>
      <c r="D11" s="440"/>
      <c r="E11" s="440"/>
      <c r="F11" s="523"/>
      <c r="G11" s="486" t="str">
        <f>入力規則等!P10</f>
        <v>直接実施</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row>
    <row r="12" spans="1:50" ht="21" customHeight="1" x14ac:dyDescent="0.15">
      <c r="A12" s="96" t="s">
        <v>24</v>
      </c>
      <c r="B12" s="97"/>
      <c r="C12" s="97"/>
      <c r="D12" s="97"/>
      <c r="E12" s="97"/>
      <c r="F12" s="98"/>
      <c r="G12" s="533"/>
      <c r="H12" s="534"/>
      <c r="I12" s="534"/>
      <c r="J12" s="534"/>
      <c r="K12" s="534"/>
      <c r="L12" s="534"/>
      <c r="M12" s="534"/>
      <c r="N12" s="534"/>
      <c r="O12" s="534"/>
      <c r="P12" s="296" t="s">
        <v>267</v>
      </c>
      <c r="Q12" s="297"/>
      <c r="R12" s="297"/>
      <c r="S12" s="297"/>
      <c r="T12" s="297"/>
      <c r="U12" s="297"/>
      <c r="V12" s="298"/>
      <c r="W12" s="296" t="s">
        <v>283</v>
      </c>
      <c r="X12" s="297"/>
      <c r="Y12" s="297"/>
      <c r="Z12" s="297"/>
      <c r="AA12" s="297"/>
      <c r="AB12" s="297"/>
      <c r="AC12" s="298"/>
      <c r="AD12" s="296" t="s">
        <v>567</v>
      </c>
      <c r="AE12" s="297"/>
      <c r="AF12" s="297"/>
      <c r="AG12" s="297"/>
      <c r="AH12" s="297"/>
      <c r="AI12" s="297"/>
      <c r="AJ12" s="298"/>
      <c r="AK12" s="296" t="s">
        <v>571</v>
      </c>
      <c r="AL12" s="297"/>
      <c r="AM12" s="297"/>
      <c r="AN12" s="297"/>
      <c r="AO12" s="297"/>
      <c r="AP12" s="297"/>
      <c r="AQ12" s="298"/>
      <c r="AR12" s="296" t="s">
        <v>572</v>
      </c>
      <c r="AS12" s="297"/>
      <c r="AT12" s="297"/>
      <c r="AU12" s="297"/>
      <c r="AV12" s="297"/>
      <c r="AW12" s="297"/>
      <c r="AX12" s="441"/>
    </row>
    <row r="13" spans="1:50" ht="21" customHeight="1" x14ac:dyDescent="0.15">
      <c r="A13" s="99"/>
      <c r="B13" s="100"/>
      <c r="C13" s="100"/>
      <c r="D13" s="100"/>
      <c r="E13" s="100"/>
      <c r="F13" s="101"/>
      <c r="G13" s="442" t="s">
        <v>6</v>
      </c>
      <c r="H13" s="443"/>
      <c r="I13" s="537" t="s">
        <v>7</v>
      </c>
      <c r="J13" s="538"/>
      <c r="K13" s="538"/>
      <c r="L13" s="538"/>
      <c r="M13" s="538"/>
      <c r="N13" s="538"/>
      <c r="O13" s="539"/>
      <c r="P13" s="139">
        <v>2688</v>
      </c>
      <c r="Q13" s="140"/>
      <c r="R13" s="140"/>
      <c r="S13" s="140"/>
      <c r="T13" s="140"/>
      <c r="U13" s="140"/>
      <c r="V13" s="141"/>
      <c r="W13" s="139">
        <v>2717</v>
      </c>
      <c r="X13" s="140"/>
      <c r="Y13" s="140"/>
      <c r="Z13" s="140"/>
      <c r="AA13" s="140"/>
      <c r="AB13" s="140"/>
      <c r="AC13" s="141"/>
      <c r="AD13" s="139">
        <v>2803</v>
      </c>
      <c r="AE13" s="140"/>
      <c r="AF13" s="140"/>
      <c r="AG13" s="140"/>
      <c r="AH13" s="140"/>
      <c r="AI13" s="140"/>
      <c r="AJ13" s="141"/>
      <c r="AK13" s="139">
        <v>2757</v>
      </c>
      <c r="AL13" s="140"/>
      <c r="AM13" s="140"/>
      <c r="AN13" s="140"/>
      <c r="AO13" s="140"/>
      <c r="AP13" s="140"/>
      <c r="AQ13" s="141"/>
      <c r="AR13" s="136">
        <v>2743</v>
      </c>
      <c r="AS13" s="137"/>
      <c r="AT13" s="137"/>
      <c r="AU13" s="137"/>
      <c r="AV13" s="137"/>
      <c r="AW13" s="137"/>
      <c r="AX13" s="316"/>
    </row>
    <row r="14" spans="1:50" ht="21" customHeight="1" x14ac:dyDescent="0.15">
      <c r="A14" s="99"/>
      <c r="B14" s="100"/>
      <c r="C14" s="100"/>
      <c r="D14" s="100"/>
      <c r="E14" s="100"/>
      <c r="F14" s="101"/>
      <c r="G14" s="444"/>
      <c r="H14" s="445"/>
      <c r="I14" s="313" t="s">
        <v>8</v>
      </c>
      <c r="J14" s="535"/>
      <c r="K14" s="535"/>
      <c r="L14" s="535"/>
      <c r="M14" s="535"/>
      <c r="N14" s="535"/>
      <c r="O14" s="536"/>
      <c r="P14" s="139"/>
      <c r="Q14" s="140"/>
      <c r="R14" s="140"/>
      <c r="S14" s="140"/>
      <c r="T14" s="140"/>
      <c r="U14" s="140"/>
      <c r="V14" s="141"/>
      <c r="W14" s="139"/>
      <c r="X14" s="140"/>
      <c r="Y14" s="140"/>
      <c r="Z14" s="140"/>
      <c r="AA14" s="140"/>
      <c r="AB14" s="140"/>
      <c r="AC14" s="141"/>
      <c r="AD14" s="139"/>
      <c r="AE14" s="140"/>
      <c r="AF14" s="140"/>
      <c r="AG14" s="140"/>
      <c r="AH14" s="140"/>
      <c r="AI14" s="140"/>
      <c r="AJ14" s="141"/>
      <c r="AK14" s="139"/>
      <c r="AL14" s="140"/>
      <c r="AM14" s="140"/>
      <c r="AN14" s="140"/>
      <c r="AO14" s="140"/>
      <c r="AP14" s="140"/>
      <c r="AQ14" s="141"/>
      <c r="AR14" s="367"/>
      <c r="AS14" s="367"/>
      <c r="AT14" s="367"/>
      <c r="AU14" s="367"/>
      <c r="AV14" s="367"/>
      <c r="AW14" s="367"/>
      <c r="AX14" s="368"/>
    </row>
    <row r="15" spans="1:50" ht="21" customHeight="1" x14ac:dyDescent="0.15">
      <c r="A15" s="99"/>
      <c r="B15" s="100"/>
      <c r="C15" s="100"/>
      <c r="D15" s="100"/>
      <c r="E15" s="100"/>
      <c r="F15" s="101"/>
      <c r="G15" s="444"/>
      <c r="H15" s="445"/>
      <c r="I15" s="313" t="s">
        <v>50</v>
      </c>
      <c r="J15" s="314"/>
      <c r="K15" s="314"/>
      <c r="L15" s="314"/>
      <c r="M15" s="314"/>
      <c r="N15" s="314"/>
      <c r="O15" s="315"/>
      <c r="P15" s="139"/>
      <c r="Q15" s="140"/>
      <c r="R15" s="140"/>
      <c r="S15" s="140"/>
      <c r="T15" s="140"/>
      <c r="U15" s="140"/>
      <c r="V15" s="141"/>
      <c r="W15" s="139"/>
      <c r="X15" s="140"/>
      <c r="Y15" s="140"/>
      <c r="Z15" s="140"/>
      <c r="AA15" s="140"/>
      <c r="AB15" s="140"/>
      <c r="AC15" s="141"/>
      <c r="AD15" s="139"/>
      <c r="AE15" s="140"/>
      <c r="AF15" s="140"/>
      <c r="AG15" s="140"/>
      <c r="AH15" s="140"/>
      <c r="AI15" s="140"/>
      <c r="AJ15" s="141"/>
      <c r="AK15" s="139"/>
      <c r="AL15" s="140"/>
      <c r="AM15" s="140"/>
      <c r="AN15" s="140"/>
      <c r="AO15" s="140"/>
      <c r="AP15" s="140"/>
      <c r="AQ15" s="141"/>
      <c r="AR15" s="139"/>
      <c r="AS15" s="140"/>
      <c r="AT15" s="140"/>
      <c r="AU15" s="140"/>
      <c r="AV15" s="140"/>
      <c r="AW15" s="140"/>
      <c r="AX15" s="334"/>
    </row>
    <row r="16" spans="1:50" ht="21" customHeight="1" x14ac:dyDescent="0.15">
      <c r="A16" s="99"/>
      <c r="B16" s="100"/>
      <c r="C16" s="100"/>
      <c r="D16" s="100"/>
      <c r="E16" s="100"/>
      <c r="F16" s="101"/>
      <c r="G16" s="444"/>
      <c r="H16" s="445"/>
      <c r="I16" s="313" t="s">
        <v>51</v>
      </c>
      <c r="J16" s="314"/>
      <c r="K16" s="314"/>
      <c r="L16" s="314"/>
      <c r="M16" s="314"/>
      <c r="N16" s="314"/>
      <c r="O16" s="315"/>
      <c r="P16" s="139"/>
      <c r="Q16" s="140"/>
      <c r="R16" s="140"/>
      <c r="S16" s="140"/>
      <c r="T16" s="140"/>
      <c r="U16" s="140"/>
      <c r="V16" s="141"/>
      <c r="W16" s="139"/>
      <c r="X16" s="140"/>
      <c r="Y16" s="140"/>
      <c r="Z16" s="140"/>
      <c r="AA16" s="140"/>
      <c r="AB16" s="140"/>
      <c r="AC16" s="141"/>
      <c r="AD16" s="139"/>
      <c r="AE16" s="140"/>
      <c r="AF16" s="140"/>
      <c r="AG16" s="140"/>
      <c r="AH16" s="140"/>
      <c r="AI16" s="140"/>
      <c r="AJ16" s="141"/>
      <c r="AK16" s="139"/>
      <c r="AL16" s="140"/>
      <c r="AM16" s="140"/>
      <c r="AN16" s="140"/>
      <c r="AO16" s="140"/>
      <c r="AP16" s="140"/>
      <c r="AQ16" s="141"/>
      <c r="AR16" s="530"/>
      <c r="AS16" s="531"/>
      <c r="AT16" s="531"/>
      <c r="AU16" s="531"/>
      <c r="AV16" s="531"/>
      <c r="AW16" s="531"/>
      <c r="AX16" s="532"/>
    </row>
    <row r="17" spans="1:50" ht="24.75" customHeight="1" x14ac:dyDescent="0.15">
      <c r="A17" s="99"/>
      <c r="B17" s="100"/>
      <c r="C17" s="100"/>
      <c r="D17" s="100"/>
      <c r="E17" s="100"/>
      <c r="F17" s="101"/>
      <c r="G17" s="444"/>
      <c r="H17" s="445"/>
      <c r="I17" s="313" t="s">
        <v>49</v>
      </c>
      <c r="J17" s="535"/>
      <c r="K17" s="535"/>
      <c r="L17" s="535"/>
      <c r="M17" s="535"/>
      <c r="N17" s="535"/>
      <c r="O17" s="536"/>
      <c r="P17" s="139"/>
      <c r="Q17" s="140"/>
      <c r="R17" s="140"/>
      <c r="S17" s="140"/>
      <c r="T17" s="140"/>
      <c r="U17" s="140"/>
      <c r="V17" s="141"/>
      <c r="W17" s="139"/>
      <c r="X17" s="140"/>
      <c r="Y17" s="140"/>
      <c r="Z17" s="140"/>
      <c r="AA17" s="140"/>
      <c r="AB17" s="140"/>
      <c r="AC17" s="141"/>
      <c r="AD17" s="139"/>
      <c r="AE17" s="140"/>
      <c r="AF17" s="140"/>
      <c r="AG17" s="140"/>
      <c r="AH17" s="140"/>
      <c r="AI17" s="140"/>
      <c r="AJ17" s="141"/>
      <c r="AK17" s="139"/>
      <c r="AL17" s="140"/>
      <c r="AM17" s="140"/>
      <c r="AN17" s="140"/>
      <c r="AO17" s="140"/>
      <c r="AP17" s="140"/>
      <c r="AQ17" s="141"/>
      <c r="AR17" s="435"/>
      <c r="AS17" s="435"/>
      <c r="AT17" s="435"/>
      <c r="AU17" s="435"/>
      <c r="AV17" s="435"/>
      <c r="AW17" s="435"/>
      <c r="AX17" s="436"/>
    </row>
    <row r="18" spans="1:50" ht="24.75" customHeight="1" x14ac:dyDescent="0.15">
      <c r="A18" s="99"/>
      <c r="B18" s="100"/>
      <c r="C18" s="100"/>
      <c r="D18" s="100"/>
      <c r="E18" s="100"/>
      <c r="F18" s="101"/>
      <c r="G18" s="446"/>
      <c r="H18" s="447"/>
      <c r="I18" s="508" t="s">
        <v>20</v>
      </c>
      <c r="J18" s="509"/>
      <c r="K18" s="509"/>
      <c r="L18" s="509"/>
      <c r="M18" s="509"/>
      <c r="N18" s="509"/>
      <c r="O18" s="510"/>
      <c r="P18" s="142">
        <f>SUM(P13:V17)</f>
        <v>2688</v>
      </c>
      <c r="Q18" s="143"/>
      <c r="R18" s="143"/>
      <c r="S18" s="143"/>
      <c r="T18" s="143"/>
      <c r="U18" s="143"/>
      <c r="V18" s="144"/>
      <c r="W18" s="142">
        <f>SUM(W13:AC17)</f>
        <v>2717</v>
      </c>
      <c r="X18" s="143"/>
      <c r="Y18" s="143"/>
      <c r="Z18" s="143"/>
      <c r="AA18" s="143"/>
      <c r="AB18" s="143"/>
      <c r="AC18" s="144"/>
      <c r="AD18" s="142">
        <f>SUM(AD13:AJ17)</f>
        <v>2803</v>
      </c>
      <c r="AE18" s="143"/>
      <c r="AF18" s="143"/>
      <c r="AG18" s="143"/>
      <c r="AH18" s="143"/>
      <c r="AI18" s="143"/>
      <c r="AJ18" s="144"/>
      <c r="AK18" s="142">
        <f>SUM(AK13:AQ17)</f>
        <v>2757</v>
      </c>
      <c r="AL18" s="143"/>
      <c r="AM18" s="143"/>
      <c r="AN18" s="143"/>
      <c r="AO18" s="143"/>
      <c r="AP18" s="143"/>
      <c r="AQ18" s="144"/>
      <c r="AR18" s="142">
        <f>SUM(AR13:AX17)</f>
        <v>2743</v>
      </c>
      <c r="AS18" s="143"/>
      <c r="AT18" s="143"/>
      <c r="AU18" s="143"/>
      <c r="AV18" s="143"/>
      <c r="AW18" s="143"/>
      <c r="AX18" s="278"/>
    </row>
    <row r="19" spans="1:50" ht="24.75" customHeight="1" x14ac:dyDescent="0.15">
      <c r="A19" s="99"/>
      <c r="B19" s="100"/>
      <c r="C19" s="100"/>
      <c r="D19" s="100"/>
      <c r="E19" s="100"/>
      <c r="F19" s="101"/>
      <c r="G19" s="275" t="s">
        <v>9</v>
      </c>
      <c r="H19" s="276"/>
      <c r="I19" s="276"/>
      <c r="J19" s="276"/>
      <c r="K19" s="276"/>
      <c r="L19" s="276"/>
      <c r="M19" s="276"/>
      <c r="N19" s="276"/>
      <c r="O19" s="276"/>
      <c r="P19" s="139">
        <v>2686</v>
      </c>
      <c r="Q19" s="140"/>
      <c r="R19" s="140"/>
      <c r="S19" s="140"/>
      <c r="T19" s="140"/>
      <c r="U19" s="140"/>
      <c r="V19" s="141"/>
      <c r="W19" s="139">
        <v>2716</v>
      </c>
      <c r="X19" s="140"/>
      <c r="Y19" s="140"/>
      <c r="Z19" s="140"/>
      <c r="AA19" s="140"/>
      <c r="AB19" s="140"/>
      <c r="AC19" s="141"/>
      <c r="AD19" s="139">
        <v>2801</v>
      </c>
      <c r="AE19" s="140"/>
      <c r="AF19" s="140"/>
      <c r="AG19" s="140"/>
      <c r="AH19" s="140"/>
      <c r="AI19" s="140"/>
      <c r="AJ19" s="141"/>
      <c r="AK19" s="277"/>
      <c r="AL19" s="277"/>
      <c r="AM19" s="277"/>
      <c r="AN19" s="277"/>
      <c r="AO19" s="277"/>
      <c r="AP19" s="277"/>
      <c r="AQ19" s="277"/>
      <c r="AR19" s="277"/>
      <c r="AS19" s="277"/>
      <c r="AT19" s="277"/>
      <c r="AU19" s="277"/>
      <c r="AV19" s="277"/>
      <c r="AW19" s="277"/>
      <c r="AX19" s="279"/>
    </row>
    <row r="20" spans="1:50" ht="24.75" customHeight="1" x14ac:dyDescent="0.15">
      <c r="A20" s="99"/>
      <c r="B20" s="100"/>
      <c r="C20" s="100"/>
      <c r="D20" s="100"/>
      <c r="E20" s="100"/>
      <c r="F20" s="101"/>
      <c r="G20" s="275" t="s">
        <v>10</v>
      </c>
      <c r="H20" s="276"/>
      <c r="I20" s="276"/>
      <c r="J20" s="276"/>
      <c r="K20" s="276"/>
      <c r="L20" s="276"/>
      <c r="M20" s="276"/>
      <c r="N20" s="276"/>
      <c r="O20" s="276"/>
      <c r="P20" s="280">
        <f>IF(P18=0, "-", SUM(P19)/P18)</f>
        <v>0.99925595238095233</v>
      </c>
      <c r="Q20" s="280"/>
      <c r="R20" s="280"/>
      <c r="S20" s="280"/>
      <c r="T20" s="280"/>
      <c r="U20" s="280"/>
      <c r="V20" s="280"/>
      <c r="W20" s="280">
        <f t="shared" ref="W20" si="0">IF(W18=0, "-", SUM(W19)/W18)</f>
        <v>0.99963194700036806</v>
      </c>
      <c r="X20" s="280"/>
      <c r="Y20" s="280"/>
      <c r="Z20" s="280"/>
      <c r="AA20" s="280"/>
      <c r="AB20" s="280"/>
      <c r="AC20" s="280"/>
      <c r="AD20" s="280">
        <f t="shared" ref="AD20" si="1">IF(AD18=0, "-", SUM(AD19)/AD18)</f>
        <v>0.99928647877274346</v>
      </c>
      <c r="AE20" s="280"/>
      <c r="AF20" s="280"/>
      <c r="AG20" s="280"/>
      <c r="AH20" s="280"/>
      <c r="AI20" s="280"/>
      <c r="AJ20" s="280"/>
      <c r="AK20" s="277"/>
      <c r="AL20" s="277"/>
      <c r="AM20" s="277"/>
      <c r="AN20" s="277"/>
      <c r="AO20" s="277"/>
      <c r="AP20" s="277"/>
      <c r="AQ20" s="286"/>
      <c r="AR20" s="286"/>
      <c r="AS20" s="286"/>
      <c r="AT20" s="286"/>
      <c r="AU20" s="277"/>
      <c r="AV20" s="277"/>
      <c r="AW20" s="277"/>
      <c r="AX20" s="279"/>
    </row>
    <row r="21" spans="1:50" ht="25.5" customHeight="1" x14ac:dyDescent="0.15">
      <c r="A21" s="102"/>
      <c r="B21" s="103"/>
      <c r="C21" s="103"/>
      <c r="D21" s="103"/>
      <c r="E21" s="103"/>
      <c r="F21" s="104"/>
      <c r="G21" s="687" t="s">
        <v>242</v>
      </c>
      <c r="H21" s="688"/>
      <c r="I21" s="688"/>
      <c r="J21" s="688"/>
      <c r="K21" s="688"/>
      <c r="L21" s="688"/>
      <c r="M21" s="688"/>
      <c r="N21" s="688"/>
      <c r="O21" s="688"/>
      <c r="P21" s="280">
        <f>IF(P19=0, "-", SUM(P19)/SUM(P13,P14))</f>
        <v>0.99925595238095233</v>
      </c>
      <c r="Q21" s="280"/>
      <c r="R21" s="280"/>
      <c r="S21" s="280"/>
      <c r="T21" s="280"/>
      <c r="U21" s="280"/>
      <c r="V21" s="280"/>
      <c r="W21" s="280">
        <f t="shared" ref="W21" si="2">IF(W19=0, "-", SUM(W19)/SUM(W13,W14))</f>
        <v>0.99963194700036806</v>
      </c>
      <c r="X21" s="280"/>
      <c r="Y21" s="280"/>
      <c r="Z21" s="280"/>
      <c r="AA21" s="280"/>
      <c r="AB21" s="280"/>
      <c r="AC21" s="280"/>
      <c r="AD21" s="280">
        <f t="shared" ref="AD21" si="3">IF(AD19=0, "-", SUM(AD19)/SUM(AD13,AD14))</f>
        <v>0.99928647877274346</v>
      </c>
      <c r="AE21" s="280"/>
      <c r="AF21" s="280"/>
      <c r="AG21" s="280"/>
      <c r="AH21" s="280"/>
      <c r="AI21" s="280"/>
      <c r="AJ21" s="280"/>
      <c r="AK21" s="277"/>
      <c r="AL21" s="277"/>
      <c r="AM21" s="277"/>
      <c r="AN21" s="277"/>
      <c r="AO21" s="277"/>
      <c r="AP21" s="277"/>
      <c r="AQ21" s="286"/>
      <c r="AR21" s="286"/>
      <c r="AS21" s="286"/>
      <c r="AT21" s="286"/>
      <c r="AU21" s="277"/>
      <c r="AV21" s="277"/>
      <c r="AW21" s="277"/>
      <c r="AX21" s="279"/>
    </row>
    <row r="22" spans="1:50" ht="18.75" customHeight="1" x14ac:dyDescent="0.15">
      <c r="A22" s="117" t="s">
        <v>575</v>
      </c>
      <c r="B22" s="118"/>
      <c r="C22" s="118"/>
      <c r="D22" s="118"/>
      <c r="E22" s="118"/>
      <c r="F22" s="119"/>
      <c r="G22" s="108" t="s">
        <v>227</v>
      </c>
      <c r="H22" s="109"/>
      <c r="I22" s="109"/>
      <c r="J22" s="109"/>
      <c r="K22" s="109"/>
      <c r="L22" s="109"/>
      <c r="M22" s="109"/>
      <c r="N22" s="109"/>
      <c r="O22" s="110"/>
      <c r="P22" s="126" t="s">
        <v>573</v>
      </c>
      <c r="Q22" s="109"/>
      <c r="R22" s="109"/>
      <c r="S22" s="109"/>
      <c r="T22" s="109"/>
      <c r="U22" s="109"/>
      <c r="V22" s="110"/>
      <c r="W22" s="126" t="s">
        <v>574</v>
      </c>
      <c r="X22" s="109"/>
      <c r="Y22" s="109"/>
      <c r="Z22" s="109"/>
      <c r="AA22" s="109"/>
      <c r="AB22" s="109"/>
      <c r="AC22" s="110"/>
      <c r="AD22" s="126" t="s">
        <v>226</v>
      </c>
      <c r="AE22" s="109"/>
      <c r="AF22" s="109"/>
      <c r="AG22" s="109"/>
      <c r="AH22" s="109"/>
      <c r="AI22" s="109"/>
      <c r="AJ22" s="109"/>
      <c r="AK22" s="109"/>
      <c r="AL22" s="109"/>
      <c r="AM22" s="109"/>
      <c r="AN22" s="109"/>
      <c r="AO22" s="109"/>
      <c r="AP22" s="109"/>
      <c r="AQ22" s="109"/>
      <c r="AR22" s="109"/>
      <c r="AS22" s="109"/>
      <c r="AT22" s="109"/>
      <c r="AU22" s="109"/>
      <c r="AV22" s="109"/>
      <c r="AW22" s="109"/>
      <c r="AX22" s="127"/>
    </row>
    <row r="23" spans="1:50" ht="25.5" customHeight="1" x14ac:dyDescent="0.15">
      <c r="A23" s="120"/>
      <c r="B23" s="121"/>
      <c r="C23" s="121"/>
      <c r="D23" s="121"/>
      <c r="E23" s="121"/>
      <c r="F23" s="122"/>
      <c r="G23" s="111" t="s">
        <v>588</v>
      </c>
      <c r="H23" s="112"/>
      <c r="I23" s="112"/>
      <c r="J23" s="112"/>
      <c r="K23" s="112"/>
      <c r="L23" s="112"/>
      <c r="M23" s="112"/>
      <c r="N23" s="112"/>
      <c r="O23" s="113"/>
      <c r="P23" s="136">
        <v>2716</v>
      </c>
      <c r="Q23" s="137"/>
      <c r="R23" s="137"/>
      <c r="S23" s="137"/>
      <c r="T23" s="137"/>
      <c r="U23" s="137"/>
      <c r="V23" s="138"/>
      <c r="W23" s="136">
        <v>2716</v>
      </c>
      <c r="X23" s="137"/>
      <c r="Y23" s="137"/>
      <c r="Z23" s="137"/>
      <c r="AA23" s="137"/>
      <c r="AB23" s="137"/>
      <c r="AC23" s="13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0"/>
      <c r="B24" s="121"/>
      <c r="C24" s="121"/>
      <c r="D24" s="121"/>
      <c r="E24" s="121"/>
      <c r="F24" s="122"/>
      <c r="G24" s="114" t="s">
        <v>589</v>
      </c>
      <c r="H24" s="115"/>
      <c r="I24" s="115"/>
      <c r="J24" s="115"/>
      <c r="K24" s="115"/>
      <c r="L24" s="115"/>
      <c r="M24" s="115"/>
      <c r="N24" s="115"/>
      <c r="O24" s="116"/>
      <c r="P24" s="139">
        <v>27</v>
      </c>
      <c r="Q24" s="140"/>
      <c r="R24" s="140"/>
      <c r="S24" s="140"/>
      <c r="T24" s="140"/>
      <c r="U24" s="140"/>
      <c r="V24" s="141"/>
      <c r="W24" s="139">
        <v>27</v>
      </c>
      <c r="X24" s="140"/>
      <c r="Y24" s="140"/>
      <c r="Z24" s="140"/>
      <c r="AA24" s="140"/>
      <c r="AB24" s="140"/>
      <c r="AC24" s="14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0"/>
      <c r="B25" s="121"/>
      <c r="C25" s="121"/>
      <c r="D25" s="121"/>
      <c r="E25" s="121"/>
      <c r="F25" s="122"/>
      <c r="G25" s="114" t="s">
        <v>590</v>
      </c>
      <c r="H25" s="115"/>
      <c r="I25" s="115"/>
      <c r="J25" s="115"/>
      <c r="K25" s="115"/>
      <c r="L25" s="115"/>
      <c r="M25" s="115"/>
      <c r="N25" s="115"/>
      <c r="O25" s="116"/>
      <c r="P25" s="139">
        <v>14</v>
      </c>
      <c r="Q25" s="140"/>
      <c r="R25" s="140"/>
      <c r="S25" s="140"/>
      <c r="T25" s="140"/>
      <c r="U25" s="140"/>
      <c r="V25" s="141"/>
      <c r="W25" s="139">
        <v>0</v>
      </c>
      <c r="X25" s="140"/>
      <c r="Y25" s="140"/>
      <c r="Z25" s="140"/>
      <c r="AA25" s="140"/>
      <c r="AB25" s="140"/>
      <c r="AC25" s="14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0"/>
      <c r="B26" s="121"/>
      <c r="C26" s="121"/>
      <c r="D26" s="121"/>
      <c r="E26" s="121"/>
      <c r="F26" s="122"/>
      <c r="G26" s="114"/>
      <c r="H26" s="115"/>
      <c r="I26" s="115"/>
      <c r="J26" s="115"/>
      <c r="K26" s="115"/>
      <c r="L26" s="115"/>
      <c r="M26" s="115"/>
      <c r="N26" s="115"/>
      <c r="O26" s="116"/>
      <c r="P26" s="139"/>
      <c r="Q26" s="140"/>
      <c r="R26" s="140"/>
      <c r="S26" s="140"/>
      <c r="T26" s="140"/>
      <c r="U26" s="140"/>
      <c r="V26" s="141"/>
      <c r="W26" s="139"/>
      <c r="X26" s="140"/>
      <c r="Y26" s="140"/>
      <c r="Z26" s="140"/>
      <c r="AA26" s="140"/>
      <c r="AB26" s="140"/>
      <c r="AC26" s="14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0"/>
      <c r="B27" s="121"/>
      <c r="C27" s="121"/>
      <c r="D27" s="121"/>
      <c r="E27" s="121"/>
      <c r="F27" s="122"/>
      <c r="G27" s="114"/>
      <c r="H27" s="115"/>
      <c r="I27" s="115"/>
      <c r="J27" s="115"/>
      <c r="K27" s="115"/>
      <c r="L27" s="115"/>
      <c r="M27" s="115"/>
      <c r="N27" s="115"/>
      <c r="O27" s="116"/>
      <c r="P27" s="139"/>
      <c r="Q27" s="140"/>
      <c r="R27" s="140"/>
      <c r="S27" s="140"/>
      <c r="T27" s="140"/>
      <c r="U27" s="140"/>
      <c r="V27" s="141"/>
      <c r="W27" s="139"/>
      <c r="X27" s="140"/>
      <c r="Y27" s="140"/>
      <c r="Z27" s="140"/>
      <c r="AA27" s="140"/>
      <c r="AB27" s="140"/>
      <c r="AC27" s="14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0"/>
      <c r="B28" s="121"/>
      <c r="C28" s="121"/>
      <c r="D28" s="121"/>
      <c r="E28" s="121"/>
      <c r="F28" s="122"/>
      <c r="G28" s="162" t="s">
        <v>229</v>
      </c>
      <c r="H28" s="163"/>
      <c r="I28" s="163"/>
      <c r="J28" s="163"/>
      <c r="K28" s="163"/>
      <c r="L28" s="163"/>
      <c r="M28" s="163"/>
      <c r="N28" s="163"/>
      <c r="O28" s="164"/>
      <c r="P28" s="142">
        <f>P29-SUM(P23:P27)</f>
        <v>0</v>
      </c>
      <c r="Q28" s="143"/>
      <c r="R28" s="143"/>
      <c r="S28" s="143"/>
      <c r="T28" s="143"/>
      <c r="U28" s="143"/>
      <c r="V28" s="144"/>
      <c r="W28" s="142">
        <f>W29-SUM(W23:W27)</f>
        <v>0</v>
      </c>
      <c r="X28" s="143"/>
      <c r="Y28" s="143"/>
      <c r="Z28" s="143"/>
      <c r="AA28" s="143"/>
      <c r="AB28" s="143"/>
      <c r="AC28" s="144"/>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thickBot="1" x14ac:dyDescent="0.2">
      <c r="A29" s="123"/>
      <c r="B29" s="124"/>
      <c r="C29" s="124"/>
      <c r="D29" s="124"/>
      <c r="E29" s="124"/>
      <c r="F29" s="125"/>
      <c r="G29" s="165" t="s">
        <v>228</v>
      </c>
      <c r="H29" s="166"/>
      <c r="I29" s="166"/>
      <c r="J29" s="166"/>
      <c r="K29" s="166"/>
      <c r="L29" s="166"/>
      <c r="M29" s="166"/>
      <c r="N29" s="166"/>
      <c r="O29" s="167"/>
      <c r="P29" s="139">
        <f>AK13</f>
        <v>2757</v>
      </c>
      <c r="Q29" s="140"/>
      <c r="R29" s="140"/>
      <c r="S29" s="140"/>
      <c r="T29" s="140"/>
      <c r="U29" s="140"/>
      <c r="V29" s="141"/>
      <c r="W29" s="146">
        <f>AR13</f>
        <v>2743</v>
      </c>
      <c r="X29" s="147"/>
      <c r="Y29" s="147"/>
      <c r="Z29" s="147"/>
      <c r="AA29" s="147"/>
      <c r="AB29" s="147"/>
      <c r="AC29" s="148"/>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5" t="s">
        <v>239</v>
      </c>
      <c r="B30" s="386"/>
      <c r="C30" s="386"/>
      <c r="D30" s="386"/>
      <c r="E30" s="386"/>
      <c r="F30" s="387"/>
      <c r="G30" s="693" t="s">
        <v>145</v>
      </c>
      <c r="H30" s="201"/>
      <c r="I30" s="201"/>
      <c r="J30" s="201"/>
      <c r="K30" s="201"/>
      <c r="L30" s="201"/>
      <c r="M30" s="201"/>
      <c r="N30" s="201"/>
      <c r="O30" s="382"/>
      <c r="P30" s="381" t="s">
        <v>58</v>
      </c>
      <c r="Q30" s="201"/>
      <c r="R30" s="201"/>
      <c r="S30" s="201"/>
      <c r="T30" s="201"/>
      <c r="U30" s="201"/>
      <c r="V30" s="201"/>
      <c r="W30" s="201"/>
      <c r="X30" s="382"/>
      <c r="Y30" s="233"/>
      <c r="Z30" s="234"/>
      <c r="AA30" s="235"/>
      <c r="AB30" s="193" t="s">
        <v>11</v>
      </c>
      <c r="AC30" s="194"/>
      <c r="AD30" s="195"/>
      <c r="AE30" s="193" t="s">
        <v>267</v>
      </c>
      <c r="AF30" s="194"/>
      <c r="AG30" s="194"/>
      <c r="AH30" s="195"/>
      <c r="AI30" s="199" t="s">
        <v>283</v>
      </c>
      <c r="AJ30" s="199"/>
      <c r="AK30" s="199"/>
      <c r="AL30" s="193"/>
      <c r="AM30" s="199" t="s">
        <v>380</v>
      </c>
      <c r="AN30" s="199"/>
      <c r="AO30" s="199"/>
      <c r="AP30" s="193"/>
      <c r="AQ30" s="540" t="s">
        <v>183</v>
      </c>
      <c r="AR30" s="541"/>
      <c r="AS30" s="541"/>
      <c r="AT30" s="542"/>
      <c r="AU30" s="201" t="s">
        <v>133</v>
      </c>
      <c r="AV30" s="201"/>
      <c r="AW30" s="201"/>
      <c r="AX30" s="202"/>
    </row>
    <row r="31" spans="1:50" ht="18.75" customHeight="1" x14ac:dyDescent="0.15">
      <c r="A31" s="388"/>
      <c r="B31" s="389"/>
      <c r="C31" s="389"/>
      <c r="D31" s="389"/>
      <c r="E31" s="389"/>
      <c r="F31" s="390"/>
      <c r="G31" s="588"/>
      <c r="H31" s="170"/>
      <c r="I31" s="170"/>
      <c r="J31" s="170"/>
      <c r="K31" s="170"/>
      <c r="L31" s="170"/>
      <c r="M31" s="170"/>
      <c r="N31" s="170"/>
      <c r="O31" s="384"/>
      <c r="P31" s="383"/>
      <c r="Q31" s="170"/>
      <c r="R31" s="170"/>
      <c r="S31" s="170"/>
      <c r="T31" s="170"/>
      <c r="U31" s="170"/>
      <c r="V31" s="170"/>
      <c r="W31" s="170"/>
      <c r="X31" s="384"/>
      <c r="Y31" s="299"/>
      <c r="Z31" s="183"/>
      <c r="AA31" s="184"/>
      <c r="AB31" s="196"/>
      <c r="AC31" s="197"/>
      <c r="AD31" s="198"/>
      <c r="AE31" s="196"/>
      <c r="AF31" s="197"/>
      <c r="AG31" s="197"/>
      <c r="AH31" s="198"/>
      <c r="AI31" s="200"/>
      <c r="AJ31" s="200"/>
      <c r="AK31" s="200"/>
      <c r="AL31" s="196"/>
      <c r="AM31" s="200"/>
      <c r="AN31" s="200"/>
      <c r="AO31" s="200"/>
      <c r="AP31" s="196"/>
      <c r="AQ31" s="437"/>
      <c r="AR31" s="438"/>
      <c r="AS31" s="168" t="s">
        <v>184</v>
      </c>
      <c r="AT31" s="169"/>
      <c r="AU31" s="172"/>
      <c r="AV31" s="172"/>
      <c r="AW31" s="170" t="s">
        <v>175</v>
      </c>
      <c r="AX31" s="171"/>
    </row>
    <row r="32" spans="1:50" ht="23.25" customHeight="1" x14ac:dyDescent="0.15">
      <c r="A32" s="391"/>
      <c r="B32" s="389"/>
      <c r="C32" s="389"/>
      <c r="D32" s="389"/>
      <c r="E32" s="389"/>
      <c r="F32" s="390"/>
      <c r="G32" s="514"/>
      <c r="H32" s="515"/>
      <c r="I32" s="515"/>
      <c r="J32" s="515"/>
      <c r="K32" s="515"/>
      <c r="L32" s="515"/>
      <c r="M32" s="515"/>
      <c r="N32" s="515"/>
      <c r="O32" s="516"/>
      <c r="P32" s="236"/>
      <c r="Q32" s="236"/>
      <c r="R32" s="236"/>
      <c r="S32" s="236"/>
      <c r="T32" s="236"/>
      <c r="U32" s="236"/>
      <c r="V32" s="236"/>
      <c r="W32" s="236"/>
      <c r="X32" s="237"/>
      <c r="Y32" s="364" t="s">
        <v>12</v>
      </c>
      <c r="Z32" s="365"/>
      <c r="AA32" s="366"/>
      <c r="AB32" s="243"/>
      <c r="AC32" s="243"/>
      <c r="AD32" s="243"/>
      <c r="AE32" s="176"/>
      <c r="AF32" s="177"/>
      <c r="AG32" s="177"/>
      <c r="AH32" s="177"/>
      <c r="AI32" s="176"/>
      <c r="AJ32" s="177"/>
      <c r="AK32" s="177"/>
      <c r="AL32" s="177"/>
      <c r="AM32" s="176"/>
      <c r="AN32" s="177"/>
      <c r="AO32" s="177"/>
      <c r="AP32" s="177"/>
      <c r="AQ32" s="203"/>
      <c r="AR32" s="204"/>
      <c r="AS32" s="204"/>
      <c r="AT32" s="205"/>
      <c r="AU32" s="177"/>
      <c r="AV32" s="177"/>
      <c r="AW32" s="177"/>
      <c r="AX32" s="178"/>
    </row>
    <row r="33" spans="1:60" ht="23.25" customHeight="1" x14ac:dyDescent="0.15">
      <c r="A33" s="392"/>
      <c r="B33" s="393"/>
      <c r="C33" s="393"/>
      <c r="D33" s="393"/>
      <c r="E33" s="393"/>
      <c r="F33" s="394"/>
      <c r="G33" s="517"/>
      <c r="H33" s="518"/>
      <c r="I33" s="518"/>
      <c r="J33" s="518"/>
      <c r="K33" s="518"/>
      <c r="L33" s="518"/>
      <c r="M33" s="518"/>
      <c r="N33" s="518"/>
      <c r="O33" s="519"/>
      <c r="P33" s="283"/>
      <c r="Q33" s="283"/>
      <c r="R33" s="283"/>
      <c r="S33" s="283"/>
      <c r="T33" s="283"/>
      <c r="U33" s="283"/>
      <c r="V33" s="283"/>
      <c r="W33" s="283"/>
      <c r="X33" s="284"/>
      <c r="Y33" s="296" t="s">
        <v>53</v>
      </c>
      <c r="Z33" s="297"/>
      <c r="AA33" s="298"/>
      <c r="AB33" s="397"/>
      <c r="AC33" s="397"/>
      <c r="AD33" s="397"/>
      <c r="AE33" s="176"/>
      <c r="AF33" s="177"/>
      <c r="AG33" s="177"/>
      <c r="AH33" s="177"/>
      <c r="AI33" s="176"/>
      <c r="AJ33" s="177"/>
      <c r="AK33" s="177"/>
      <c r="AL33" s="177"/>
      <c r="AM33" s="176"/>
      <c r="AN33" s="177"/>
      <c r="AO33" s="177"/>
      <c r="AP33" s="177"/>
      <c r="AQ33" s="203"/>
      <c r="AR33" s="204"/>
      <c r="AS33" s="204"/>
      <c r="AT33" s="205"/>
      <c r="AU33" s="177"/>
      <c r="AV33" s="177"/>
      <c r="AW33" s="177"/>
      <c r="AX33" s="178"/>
    </row>
    <row r="34" spans="1:60" ht="23.25" customHeight="1" x14ac:dyDescent="0.15">
      <c r="A34" s="391"/>
      <c r="B34" s="389"/>
      <c r="C34" s="389"/>
      <c r="D34" s="389"/>
      <c r="E34" s="389"/>
      <c r="F34" s="390"/>
      <c r="G34" s="520"/>
      <c r="H34" s="521"/>
      <c r="I34" s="521"/>
      <c r="J34" s="521"/>
      <c r="K34" s="521"/>
      <c r="L34" s="521"/>
      <c r="M34" s="521"/>
      <c r="N34" s="521"/>
      <c r="O34" s="522"/>
      <c r="P34" s="238"/>
      <c r="Q34" s="238"/>
      <c r="R34" s="238"/>
      <c r="S34" s="238"/>
      <c r="T34" s="238"/>
      <c r="U34" s="238"/>
      <c r="V34" s="238"/>
      <c r="W34" s="238"/>
      <c r="X34" s="239"/>
      <c r="Y34" s="296" t="s">
        <v>13</v>
      </c>
      <c r="Z34" s="297"/>
      <c r="AA34" s="298"/>
      <c r="AB34" s="220" t="s">
        <v>176</v>
      </c>
      <c r="AC34" s="220"/>
      <c r="AD34" s="220"/>
      <c r="AE34" s="176"/>
      <c r="AF34" s="177"/>
      <c r="AG34" s="177"/>
      <c r="AH34" s="177"/>
      <c r="AI34" s="176"/>
      <c r="AJ34" s="177"/>
      <c r="AK34" s="177"/>
      <c r="AL34" s="177"/>
      <c r="AM34" s="176"/>
      <c r="AN34" s="177"/>
      <c r="AO34" s="177"/>
      <c r="AP34" s="177"/>
      <c r="AQ34" s="203"/>
      <c r="AR34" s="204"/>
      <c r="AS34" s="204"/>
      <c r="AT34" s="205"/>
      <c r="AU34" s="177"/>
      <c r="AV34" s="177"/>
      <c r="AW34" s="177"/>
      <c r="AX34" s="178"/>
    </row>
    <row r="35" spans="1:60" ht="23.25" customHeight="1" x14ac:dyDescent="0.15">
      <c r="A35" s="650" t="s">
        <v>259</v>
      </c>
      <c r="B35" s="651"/>
      <c r="C35" s="651"/>
      <c r="D35" s="651"/>
      <c r="E35" s="651"/>
      <c r="F35" s="652"/>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656"/>
    </row>
    <row r="36" spans="1:60" ht="23.25" customHeight="1" x14ac:dyDescent="0.15">
      <c r="A36" s="653"/>
      <c r="B36" s="654"/>
      <c r="C36" s="654"/>
      <c r="D36" s="654"/>
      <c r="E36" s="654"/>
      <c r="F36" s="655"/>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18"/>
      <c r="AF36" s="518"/>
      <c r="AG36" s="518"/>
      <c r="AH36" s="518"/>
      <c r="AI36" s="518"/>
      <c r="AJ36" s="518"/>
      <c r="AK36" s="518"/>
      <c r="AL36" s="518"/>
      <c r="AM36" s="518"/>
      <c r="AN36" s="518"/>
      <c r="AO36" s="518"/>
      <c r="AP36" s="518"/>
      <c r="AQ36" s="521"/>
      <c r="AR36" s="521"/>
      <c r="AS36" s="521"/>
      <c r="AT36" s="521"/>
      <c r="AU36" s="521"/>
      <c r="AV36" s="521"/>
      <c r="AW36" s="521"/>
      <c r="AX36" s="657"/>
    </row>
    <row r="37" spans="1:60" ht="18.75" customHeight="1" x14ac:dyDescent="0.15">
      <c r="A37" s="691" t="s">
        <v>148</v>
      </c>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105" t="s">
        <v>236</v>
      </c>
      <c r="AP37" s="106"/>
      <c r="AQ37" s="106"/>
      <c r="AR37" s="43"/>
      <c r="AS37" s="105"/>
      <c r="AT37" s="106"/>
      <c r="AU37" s="106"/>
      <c r="AV37" s="106"/>
      <c r="AW37" s="106"/>
      <c r="AX37" s="107"/>
      <c r="AY37" s="39">
        <f>COUNTIF($AR$37,"☑")</f>
        <v>0</v>
      </c>
    </row>
    <row r="38" spans="1:60" ht="18.75" customHeight="1" x14ac:dyDescent="0.15">
      <c r="A38" s="395" t="s">
        <v>146</v>
      </c>
      <c r="B38" s="640" t="s">
        <v>233</v>
      </c>
      <c r="C38" s="641"/>
      <c r="D38" s="641"/>
      <c r="E38" s="641"/>
      <c r="F38" s="642"/>
      <c r="G38" s="544" t="s">
        <v>138</v>
      </c>
      <c r="H38" s="544"/>
      <c r="I38" s="544"/>
      <c r="J38" s="544"/>
      <c r="K38" s="544"/>
      <c r="L38" s="544"/>
      <c r="M38" s="544"/>
      <c r="N38" s="544"/>
      <c r="O38" s="544"/>
      <c r="P38" s="544"/>
      <c r="Q38" s="544"/>
      <c r="R38" s="544"/>
      <c r="S38" s="544"/>
      <c r="T38" s="544"/>
      <c r="U38" s="544"/>
      <c r="V38" s="544"/>
      <c r="W38" s="544"/>
      <c r="X38" s="544"/>
      <c r="Y38" s="544"/>
      <c r="Z38" s="544"/>
      <c r="AA38" s="545"/>
      <c r="AB38" s="543" t="s">
        <v>568</v>
      </c>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615"/>
      <c r="AY38" s="39">
        <f>COUNTA($G$40)</f>
        <v>1</v>
      </c>
    </row>
    <row r="39" spans="1:60" ht="22.5" customHeight="1" x14ac:dyDescent="0.15">
      <c r="A39" s="396"/>
      <c r="B39" s="643"/>
      <c r="C39" s="466"/>
      <c r="D39" s="466"/>
      <c r="E39" s="466"/>
      <c r="F39" s="467"/>
      <c r="G39" s="170"/>
      <c r="H39" s="170"/>
      <c r="I39" s="170"/>
      <c r="J39" s="170"/>
      <c r="K39" s="170"/>
      <c r="L39" s="170"/>
      <c r="M39" s="170"/>
      <c r="N39" s="170"/>
      <c r="O39" s="170"/>
      <c r="P39" s="170"/>
      <c r="Q39" s="170"/>
      <c r="R39" s="170"/>
      <c r="S39" s="170"/>
      <c r="T39" s="170"/>
      <c r="U39" s="170"/>
      <c r="V39" s="170"/>
      <c r="W39" s="170"/>
      <c r="X39" s="170"/>
      <c r="Y39" s="170"/>
      <c r="Z39" s="170"/>
      <c r="AA39" s="384"/>
      <c r="AB39" s="383"/>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1"/>
      <c r="AY39" s="39">
        <f>$AY$38</f>
        <v>1</v>
      </c>
    </row>
    <row r="40" spans="1:60" ht="22.5" customHeight="1" x14ac:dyDescent="0.15">
      <c r="A40" s="396"/>
      <c r="B40" s="643"/>
      <c r="C40" s="466"/>
      <c r="D40" s="466"/>
      <c r="E40" s="466"/>
      <c r="F40" s="467"/>
      <c r="G40" s="422" t="s">
        <v>591</v>
      </c>
      <c r="H40" s="422"/>
      <c r="I40" s="422"/>
      <c r="J40" s="422"/>
      <c r="K40" s="422"/>
      <c r="L40" s="422"/>
      <c r="M40" s="422"/>
      <c r="N40" s="422"/>
      <c r="O40" s="422"/>
      <c r="P40" s="422"/>
      <c r="Q40" s="422"/>
      <c r="R40" s="422"/>
      <c r="S40" s="422"/>
      <c r="T40" s="422"/>
      <c r="U40" s="422"/>
      <c r="V40" s="422"/>
      <c r="W40" s="422"/>
      <c r="X40" s="422"/>
      <c r="Y40" s="422"/>
      <c r="Z40" s="422"/>
      <c r="AA40" s="524"/>
      <c r="AB40" s="421" t="s">
        <v>592</v>
      </c>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3"/>
      <c r="AY40" s="39">
        <f t="shared" ref="AY40:AY47" si="4">$AY$38</f>
        <v>1</v>
      </c>
    </row>
    <row r="41" spans="1:60" ht="22.5" customHeight="1" x14ac:dyDescent="0.15">
      <c r="A41" s="396"/>
      <c r="B41" s="643"/>
      <c r="C41" s="466"/>
      <c r="D41" s="466"/>
      <c r="E41" s="466"/>
      <c r="F41" s="467"/>
      <c r="G41" s="425"/>
      <c r="H41" s="425"/>
      <c r="I41" s="425"/>
      <c r="J41" s="425"/>
      <c r="K41" s="425"/>
      <c r="L41" s="425"/>
      <c r="M41" s="425"/>
      <c r="N41" s="425"/>
      <c r="O41" s="425"/>
      <c r="P41" s="425"/>
      <c r="Q41" s="425"/>
      <c r="R41" s="425"/>
      <c r="S41" s="425"/>
      <c r="T41" s="425"/>
      <c r="U41" s="425"/>
      <c r="V41" s="425"/>
      <c r="W41" s="425"/>
      <c r="X41" s="425"/>
      <c r="Y41" s="425"/>
      <c r="Z41" s="425"/>
      <c r="AA41" s="525"/>
      <c r="AB41" s="424"/>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6"/>
      <c r="AY41" s="39">
        <f t="shared" si="4"/>
        <v>1</v>
      </c>
    </row>
    <row r="42" spans="1:60" ht="19.5" customHeight="1" x14ac:dyDescent="0.15">
      <c r="A42" s="396"/>
      <c r="B42" s="644"/>
      <c r="C42" s="468"/>
      <c r="D42" s="468"/>
      <c r="E42" s="468"/>
      <c r="F42" s="469"/>
      <c r="G42" s="428"/>
      <c r="H42" s="428"/>
      <c r="I42" s="428"/>
      <c r="J42" s="428"/>
      <c r="K42" s="428"/>
      <c r="L42" s="428"/>
      <c r="M42" s="428"/>
      <c r="N42" s="428"/>
      <c r="O42" s="428"/>
      <c r="P42" s="428"/>
      <c r="Q42" s="428"/>
      <c r="R42" s="428"/>
      <c r="S42" s="428"/>
      <c r="T42" s="428"/>
      <c r="U42" s="428"/>
      <c r="V42" s="428"/>
      <c r="W42" s="428"/>
      <c r="X42" s="428"/>
      <c r="Y42" s="428"/>
      <c r="Z42" s="428"/>
      <c r="AA42" s="526"/>
      <c r="AB42" s="427"/>
      <c r="AC42" s="428"/>
      <c r="AD42" s="428"/>
      <c r="AE42" s="425"/>
      <c r="AF42" s="425"/>
      <c r="AG42" s="425"/>
      <c r="AH42" s="425"/>
      <c r="AI42" s="425"/>
      <c r="AJ42" s="425"/>
      <c r="AK42" s="425"/>
      <c r="AL42" s="425"/>
      <c r="AM42" s="425"/>
      <c r="AN42" s="425"/>
      <c r="AO42" s="425"/>
      <c r="AP42" s="425"/>
      <c r="AQ42" s="425"/>
      <c r="AR42" s="425"/>
      <c r="AS42" s="425"/>
      <c r="AT42" s="425"/>
      <c r="AU42" s="428"/>
      <c r="AV42" s="428"/>
      <c r="AW42" s="428"/>
      <c r="AX42" s="429"/>
      <c r="AY42" s="39">
        <f t="shared" si="4"/>
        <v>1</v>
      </c>
    </row>
    <row r="43" spans="1:60" ht="18.75" customHeight="1" x14ac:dyDescent="0.15">
      <c r="A43" s="396"/>
      <c r="B43" s="466" t="s">
        <v>144</v>
      </c>
      <c r="C43" s="466"/>
      <c r="D43" s="466"/>
      <c r="E43" s="466"/>
      <c r="F43" s="467"/>
      <c r="G43" s="587" t="s">
        <v>60</v>
      </c>
      <c r="H43" s="544"/>
      <c r="I43" s="544"/>
      <c r="J43" s="544"/>
      <c r="K43" s="544"/>
      <c r="L43" s="544"/>
      <c r="M43" s="544"/>
      <c r="N43" s="544"/>
      <c r="O43" s="545"/>
      <c r="P43" s="543" t="s">
        <v>62</v>
      </c>
      <c r="Q43" s="544"/>
      <c r="R43" s="544"/>
      <c r="S43" s="544"/>
      <c r="T43" s="544"/>
      <c r="U43" s="544"/>
      <c r="V43" s="544"/>
      <c r="W43" s="544"/>
      <c r="X43" s="545"/>
      <c r="Y43" s="546"/>
      <c r="Z43" s="547"/>
      <c r="AA43" s="548"/>
      <c r="AB43" s="594" t="s">
        <v>11</v>
      </c>
      <c r="AC43" s="595"/>
      <c r="AD43" s="596"/>
      <c r="AE43" s="175" t="s">
        <v>267</v>
      </c>
      <c r="AF43" s="175"/>
      <c r="AG43" s="175"/>
      <c r="AH43" s="175"/>
      <c r="AI43" s="175" t="s">
        <v>283</v>
      </c>
      <c r="AJ43" s="175"/>
      <c r="AK43" s="175"/>
      <c r="AL43" s="175"/>
      <c r="AM43" s="175" t="s">
        <v>380</v>
      </c>
      <c r="AN43" s="175"/>
      <c r="AO43" s="175"/>
      <c r="AP43" s="175"/>
      <c r="AQ43" s="549" t="s">
        <v>183</v>
      </c>
      <c r="AR43" s="550"/>
      <c r="AS43" s="550"/>
      <c r="AT43" s="551"/>
      <c r="AU43" s="173" t="s">
        <v>133</v>
      </c>
      <c r="AV43" s="173"/>
      <c r="AW43" s="173"/>
      <c r="AX43" s="174"/>
      <c r="AY43" s="39">
        <f t="shared" si="4"/>
        <v>1</v>
      </c>
      <c r="AZ43" s="71"/>
      <c r="BA43" s="71"/>
      <c r="BB43" s="71"/>
      <c r="BC43" s="71"/>
    </row>
    <row r="44" spans="1:60" ht="18.75" customHeight="1" x14ac:dyDescent="0.15">
      <c r="A44" s="396"/>
      <c r="B44" s="466"/>
      <c r="C44" s="466"/>
      <c r="D44" s="466"/>
      <c r="E44" s="466"/>
      <c r="F44" s="467"/>
      <c r="G44" s="588"/>
      <c r="H44" s="170"/>
      <c r="I44" s="170"/>
      <c r="J44" s="170"/>
      <c r="K44" s="170"/>
      <c r="L44" s="170"/>
      <c r="M44" s="170"/>
      <c r="N44" s="170"/>
      <c r="O44" s="384"/>
      <c r="P44" s="383"/>
      <c r="Q44" s="170"/>
      <c r="R44" s="170"/>
      <c r="S44" s="170"/>
      <c r="T44" s="170"/>
      <c r="U44" s="170"/>
      <c r="V44" s="170"/>
      <c r="W44" s="170"/>
      <c r="X44" s="384"/>
      <c r="Y44" s="546"/>
      <c r="Z44" s="547"/>
      <c r="AA44" s="548"/>
      <c r="AB44" s="196"/>
      <c r="AC44" s="197"/>
      <c r="AD44" s="198"/>
      <c r="AE44" s="175"/>
      <c r="AF44" s="175"/>
      <c r="AG44" s="175"/>
      <c r="AH44" s="175"/>
      <c r="AI44" s="175"/>
      <c r="AJ44" s="175"/>
      <c r="AK44" s="175"/>
      <c r="AL44" s="175"/>
      <c r="AM44" s="175"/>
      <c r="AN44" s="175"/>
      <c r="AO44" s="175"/>
      <c r="AP44" s="175"/>
      <c r="AQ44" s="552">
        <v>3</v>
      </c>
      <c r="AR44" s="172"/>
      <c r="AS44" s="168" t="s">
        <v>184</v>
      </c>
      <c r="AT44" s="169"/>
      <c r="AU44" s="172"/>
      <c r="AV44" s="172"/>
      <c r="AW44" s="170" t="s">
        <v>175</v>
      </c>
      <c r="AX44" s="171"/>
      <c r="AY44" s="39">
        <f t="shared" si="4"/>
        <v>1</v>
      </c>
      <c r="AZ44" s="71"/>
      <c r="BA44" s="71"/>
      <c r="BB44" s="71"/>
      <c r="BC44" s="71"/>
      <c r="BD44" s="71"/>
      <c r="BE44" s="71"/>
      <c r="BF44" s="71"/>
      <c r="BG44" s="71"/>
      <c r="BH44" s="71"/>
    </row>
    <row r="45" spans="1:60" ht="23.25" customHeight="1" x14ac:dyDescent="0.15">
      <c r="A45" s="396"/>
      <c r="B45" s="466"/>
      <c r="C45" s="466"/>
      <c r="D45" s="466"/>
      <c r="E45" s="466"/>
      <c r="F45" s="467"/>
      <c r="G45" s="281" t="s">
        <v>593</v>
      </c>
      <c r="H45" s="236"/>
      <c r="I45" s="236"/>
      <c r="J45" s="236"/>
      <c r="K45" s="236"/>
      <c r="L45" s="236"/>
      <c r="M45" s="236"/>
      <c r="N45" s="236"/>
      <c r="O45" s="237"/>
      <c r="P45" s="236" t="s">
        <v>594</v>
      </c>
      <c r="Q45" s="597"/>
      <c r="R45" s="597"/>
      <c r="S45" s="597"/>
      <c r="T45" s="597"/>
      <c r="U45" s="597"/>
      <c r="V45" s="597"/>
      <c r="W45" s="597"/>
      <c r="X45" s="598"/>
      <c r="Y45" s="606" t="s">
        <v>61</v>
      </c>
      <c r="Z45" s="607"/>
      <c r="AA45" s="608"/>
      <c r="AB45" s="243" t="s">
        <v>595</v>
      </c>
      <c r="AC45" s="243"/>
      <c r="AD45" s="243"/>
      <c r="AE45" s="176">
        <v>20673</v>
      </c>
      <c r="AF45" s="177"/>
      <c r="AG45" s="177"/>
      <c r="AH45" s="177"/>
      <c r="AI45" s="176">
        <v>16383</v>
      </c>
      <c r="AJ45" s="177"/>
      <c r="AK45" s="177"/>
      <c r="AL45" s="177"/>
      <c r="AM45" s="176">
        <v>14594</v>
      </c>
      <c r="AN45" s="177"/>
      <c r="AO45" s="177"/>
      <c r="AP45" s="177"/>
      <c r="AQ45" s="203"/>
      <c r="AR45" s="204"/>
      <c r="AS45" s="204"/>
      <c r="AT45" s="205"/>
      <c r="AU45" s="177" t="s">
        <v>596</v>
      </c>
      <c r="AV45" s="177"/>
      <c r="AW45" s="177"/>
      <c r="AX45" s="178"/>
      <c r="AY45" s="39">
        <f t="shared" si="4"/>
        <v>1</v>
      </c>
    </row>
    <row r="46" spans="1:60" ht="23.25" customHeight="1" x14ac:dyDescent="0.15">
      <c r="A46" s="396"/>
      <c r="B46" s="466"/>
      <c r="C46" s="466"/>
      <c r="D46" s="466"/>
      <c r="E46" s="466"/>
      <c r="F46" s="467"/>
      <c r="G46" s="282"/>
      <c r="H46" s="283"/>
      <c r="I46" s="283"/>
      <c r="J46" s="283"/>
      <c r="K46" s="283"/>
      <c r="L46" s="283"/>
      <c r="M46" s="283"/>
      <c r="N46" s="283"/>
      <c r="O46" s="284"/>
      <c r="P46" s="599"/>
      <c r="Q46" s="599"/>
      <c r="R46" s="599"/>
      <c r="S46" s="599"/>
      <c r="T46" s="599"/>
      <c r="U46" s="599"/>
      <c r="V46" s="599"/>
      <c r="W46" s="599"/>
      <c r="X46" s="600"/>
      <c r="Y46" s="603" t="s">
        <v>53</v>
      </c>
      <c r="Z46" s="604"/>
      <c r="AA46" s="605"/>
      <c r="AB46" s="397" t="s">
        <v>595</v>
      </c>
      <c r="AC46" s="397"/>
      <c r="AD46" s="397"/>
      <c r="AE46" s="176">
        <v>41921</v>
      </c>
      <c r="AF46" s="177"/>
      <c r="AG46" s="177"/>
      <c r="AH46" s="177"/>
      <c r="AI46" s="176">
        <v>20673</v>
      </c>
      <c r="AJ46" s="177"/>
      <c r="AK46" s="177"/>
      <c r="AL46" s="177"/>
      <c r="AM46" s="176">
        <v>16383</v>
      </c>
      <c r="AN46" s="177"/>
      <c r="AO46" s="177"/>
      <c r="AP46" s="177"/>
      <c r="AQ46" s="203">
        <v>14594</v>
      </c>
      <c r="AR46" s="204"/>
      <c r="AS46" s="204"/>
      <c r="AT46" s="205"/>
      <c r="AU46" s="177" t="s">
        <v>596</v>
      </c>
      <c r="AV46" s="177"/>
      <c r="AW46" s="177"/>
      <c r="AX46" s="178"/>
      <c r="AY46" s="39">
        <f t="shared" si="4"/>
        <v>1</v>
      </c>
      <c r="AZ46" s="71"/>
      <c r="BA46" s="71"/>
      <c r="BB46" s="71"/>
      <c r="BC46" s="71"/>
    </row>
    <row r="47" spans="1:60" ht="23.25" customHeight="1" thickBot="1" x14ac:dyDescent="0.2">
      <c r="A47" s="396"/>
      <c r="B47" s="468"/>
      <c r="C47" s="468"/>
      <c r="D47" s="468"/>
      <c r="E47" s="468"/>
      <c r="F47" s="469"/>
      <c r="G47" s="285"/>
      <c r="H47" s="238"/>
      <c r="I47" s="238"/>
      <c r="J47" s="238"/>
      <c r="K47" s="238"/>
      <c r="L47" s="238"/>
      <c r="M47" s="238"/>
      <c r="N47" s="238"/>
      <c r="O47" s="239"/>
      <c r="P47" s="601"/>
      <c r="Q47" s="601"/>
      <c r="R47" s="601"/>
      <c r="S47" s="601"/>
      <c r="T47" s="601"/>
      <c r="U47" s="601"/>
      <c r="V47" s="601"/>
      <c r="W47" s="601"/>
      <c r="X47" s="602"/>
      <c r="Y47" s="603" t="s">
        <v>13</v>
      </c>
      <c r="Z47" s="604"/>
      <c r="AA47" s="605"/>
      <c r="AB47" s="589" t="s">
        <v>14</v>
      </c>
      <c r="AC47" s="589"/>
      <c r="AD47" s="589"/>
      <c r="AE47" s="430">
        <v>49</v>
      </c>
      <c r="AF47" s="431"/>
      <c r="AG47" s="431"/>
      <c r="AH47" s="431"/>
      <c r="AI47" s="430">
        <v>79</v>
      </c>
      <c r="AJ47" s="431"/>
      <c r="AK47" s="431"/>
      <c r="AL47" s="431"/>
      <c r="AM47" s="430">
        <v>89</v>
      </c>
      <c r="AN47" s="431"/>
      <c r="AO47" s="431"/>
      <c r="AP47" s="431"/>
      <c r="AQ47" s="203"/>
      <c r="AR47" s="204"/>
      <c r="AS47" s="204"/>
      <c r="AT47" s="205"/>
      <c r="AU47" s="177" t="s">
        <v>596</v>
      </c>
      <c r="AV47" s="177"/>
      <c r="AW47" s="177"/>
      <c r="AX47" s="178"/>
      <c r="AY47" s="39">
        <f t="shared" si="4"/>
        <v>1</v>
      </c>
      <c r="AZ47" s="71"/>
      <c r="BA47" s="71"/>
      <c r="BB47" s="71"/>
      <c r="BC47" s="71"/>
      <c r="BD47" s="71"/>
      <c r="BE47" s="71"/>
      <c r="BF47" s="71"/>
      <c r="BG47" s="71"/>
      <c r="BH47" s="71"/>
    </row>
    <row r="48" spans="1:60" ht="31.5" customHeight="1" x14ac:dyDescent="0.15">
      <c r="A48" s="635" t="s">
        <v>240</v>
      </c>
      <c r="B48" s="636"/>
      <c r="C48" s="636"/>
      <c r="D48" s="636"/>
      <c r="E48" s="636"/>
      <c r="F48" s="637"/>
      <c r="G48" s="638" t="s">
        <v>59</v>
      </c>
      <c r="H48" s="638"/>
      <c r="I48" s="638"/>
      <c r="J48" s="638"/>
      <c r="K48" s="638"/>
      <c r="L48" s="638"/>
      <c r="M48" s="638"/>
      <c r="N48" s="638"/>
      <c r="O48" s="638"/>
      <c r="P48" s="638"/>
      <c r="Q48" s="638"/>
      <c r="R48" s="638"/>
      <c r="S48" s="638"/>
      <c r="T48" s="638"/>
      <c r="U48" s="638"/>
      <c r="V48" s="638"/>
      <c r="W48" s="638"/>
      <c r="X48" s="639"/>
      <c r="Y48" s="233"/>
      <c r="Z48" s="234"/>
      <c r="AA48" s="235"/>
      <c r="AB48" s="628" t="s">
        <v>11</v>
      </c>
      <c r="AC48" s="628"/>
      <c r="AD48" s="628"/>
      <c r="AE48" s="609" t="s">
        <v>267</v>
      </c>
      <c r="AF48" s="610"/>
      <c r="AG48" s="610"/>
      <c r="AH48" s="611"/>
      <c r="AI48" s="609" t="s">
        <v>283</v>
      </c>
      <c r="AJ48" s="610"/>
      <c r="AK48" s="610"/>
      <c r="AL48" s="611"/>
      <c r="AM48" s="609" t="s">
        <v>380</v>
      </c>
      <c r="AN48" s="610"/>
      <c r="AO48" s="610"/>
      <c r="AP48" s="611"/>
      <c r="AQ48" s="704" t="s">
        <v>288</v>
      </c>
      <c r="AR48" s="705"/>
      <c r="AS48" s="705"/>
      <c r="AT48" s="706"/>
      <c r="AU48" s="704" t="s">
        <v>412</v>
      </c>
      <c r="AV48" s="705"/>
      <c r="AW48" s="705"/>
      <c r="AX48" s="707"/>
    </row>
    <row r="49" spans="1:51" ht="23.25" customHeight="1" x14ac:dyDescent="0.15">
      <c r="A49" s="290"/>
      <c r="B49" s="291"/>
      <c r="C49" s="291"/>
      <c r="D49" s="291"/>
      <c r="E49" s="291"/>
      <c r="F49" s="292"/>
      <c r="G49" s="236" t="s">
        <v>597</v>
      </c>
      <c r="H49" s="236"/>
      <c r="I49" s="236"/>
      <c r="J49" s="236"/>
      <c r="K49" s="236"/>
      <c r="L49" s="236"/>
      <c r="M49" s="236"/>
      <c r="N49" s="236"/>
      <c r="O49" s="236"/>
      <c r="P49" s="236"/>
      <c r="Q49" s="236"/>
      <c r="R49" s="236"/>
      <c r="S49" s="236"/>
      <c r="T49" s="236"/>
      <c r="U49" s="236"/>
      <c r="V49" s="236"/>
      <c r="W49" s="236"/>
      <c r="X49" s="237"/>
      <c r="Y49" s="690" t="s">
        <v>54</v>
      </c>
      <c r="Z49" s="490"/>
      <c r="AA49" s="491"/>
      <c r="AB49" s="243" t="s">
        <v>601</v>
      </c>
      <c r="AC49" s="243"/>
      <c r="AD49" s="243"/>
      <c r="AE49" s="398">
        <v>8230</v>
      </c>
      <c r="AF49" s="398"/>
      <c r="AG49" s="398"/>
      <c r="AH49" s="398"/>
      <c r="AI49" s="398">
        <v>8336</v>
      </c>
      <c r="AJ49" s="398"/>
      <c r="AK49" s="398"/>
      <c r="AL49" s="398"/>
      <c r="AM49" s="398">
        <v>8281</v>
      </c>
      <c r="AN49" s="398"/>
      <c r="AO49" s="398"/>
      <c r="AP49" s="398"/>
      <c r="AQ49" s="176" t="s">
        <v>279</v>
      </c>
      <c r="AR49" s="177"/>
      <c r="AS49" s="177"/>
      <c r="AT49" s="664"/>
      <c r="AU49" s="176"/>
      <c r="AV49" s="177"/>
      <c r="AW49" s="177"/>
      <c r="AX49" s="178"/>
    </row>
    <row r="50" spans="1:51" ht="23.25" customHeight="1" x14ac:dyDescent="0.15">
      <c r="A50" s="293"/>
      <c r="B50" s="294"/>
      <c r="C50" s="294"/>
      <c r="D50" s="294"/>
      <c r="E50" s="294"/>
      <c r="F50" s="295"/>
      <c r="G50" s="238"/>
      <c r="H50" s="238"/>
      <c r="I50" s="238"/>
      <c r="J50" s="238"/>
      <c r="K50" s="238"/>
      <c r="L50" s="238"/>
      <c r="M50" s="238"/>
      <c r="N50" s="238"/>
      <c r="O50" s="238"/>
      <c r="P50" s="238"/>
      <c r="Q50" s="238"/>
      <c r="R50" s="238"/>
      <c r="S50" s="238"/>
      <c r="T50" s="238"/>
      <c r="U50" s="238"/>
      <c r="V50" s="238"/>
      <c r="W50" s="238"/>
      <c r="X50" s="239"/>
      <c r="Y50" s="244" t="s">
        <v>55</v>
      </c>
      <c r="Z50" s="623"/>
      <c r="AA50" s="624"/>
      <c r="AB50" s="243" t="s">
        <v>601</v>
      </c>
      <c r="AC50" s="243"/>
      <c r="AD50" s="243"/>
      <c r="AE50" s="398">
        <v>8000</v>
      </c>
      <c r="AF50" s="398"/>
      <c r="AG50" s="398"/>
      <c r="AH50" s="398"/>
      <c r="AI50" s="398">
        <v>8000</v>
      </c>
      <c r="AJ50" s="398"/>
      <c r="AK50" s="398"/>
      <c r="AL50" s="398"/>
      <c r="AM50" s="398">
        <v>8000</v>
      </c>
      <c r="AN50" s="398"/>
      <c r="AO50" s="398"/>
      <c r="AP50" s="398"/>
      <c r="AQ50" s="398">
        <v>8000</v>
      </c>
      <c r="AR50" s="398"/>
      <c r="AS50" s="398"/>
      <c r="AT50" s="398"/>
      <c r="AU50" s="430">
        <v>8000</v>
      </c>
      <c r="AV50" s="431"/>
      <c r="AW50" s="431"/>
      <c r="AX50" s="708"/>
    </row>
    <row r="51" spans="1:51" ht="31.5" customHeight="1" x14ac:dyDescent="0.15">
      <c r="A51" s="287" t="s">
        <v>240</v>
      </c>
      <c r="B51" s="288"/>
      <c r="C51" s="288"/>
      <c r="D51" s="288"/>
      <c r="E51" s="288"/>
      <c r="F51" s="289"/>
      <c r="G51" s="604" t="s">
        <v>59</v>
      </c>
      <c r="H51" s="604"/>
      <c r="I51" s="604"/>
      <c r="J51" s="604"/>
      <c r="K51" s="604"/>
      <c r="L51" s="604"/>
      <c r="M51" s="604"/>
      <c r="N51" s="604"/>
      <c r="O51" s="604"/>
      <c r="P51" s="604"/>
      <c r="Q51" s="604"/>
      <c r="R51" s="604"/>
      <c r="S51" s="604"/>
      <c r="T51" s="604"/>
      <c r="U51" s="604"/>
      <c r="V51" s="604"/>
      <c r="W51" s="604"/>
      <c r="X51" s="605"/>
      <c r="Y51" s="299"/>
      <c r="Z51" s="183"/>
      <c r="AA51" s="184"/>
      <c r="AB51" s="296" t="s">
        <v>11</v>
      </c>
      <c r="AC51" s="297"/>
      <c r="AD51" s="298"/>
      <c r="AE51" s="175" t="s">
        <v>267</v>
      </c>
      <c r="AF51" s="175"/>
      <c r="AG51" s="175"/>
      <c r="AH51" s="175"/>
      <c r="AI51" s="175" t="s">
        <v>283</v>
      </c>
      <c r="AJ51" s="175"/>
      <c r="AK51" s="175"/>
      <c r="AL51" s="175"/>
      <c r="AM51" s="175" t="s">
        <v>380</v>
      </c>
      <c r="AN51" s="175"/>
      <c r="AO51" s="175"/>
      <c r="AP51" s="175"/>
      <c r="AQ51" s="666" t="s">
        <v>288</v>
      </c>
      <c r="AR51" s="667"/>
      <c r="AS51" s="667"/>
      <c r="AT51" s="667"/>
      <c r="AU51" s="666" t="s">
        <v>412</v>
      </c>
      <c r="AV51" s="667"/>
      <c r="AW51" s="667"/>
      <c r="AX51" s="668"/>
      <c r="AY51" s="39">
        <f>COUNTA($G$52)</f>
        <v>1</v>
      </c>
    </row>
    <row r="52" spans="1:51" ht="23.25" customHeight="1" x14ac:dyDescent="0.15">
      <c r="A52" s="290"/>
      <c r="B52" s="291"/>
      <c r="C52" s="291"/>
      <c r="D52" s="291"/>
      <c r="E52" s="291"/>
      <c r="F52" s="292"/>
      <c r="G52" s="236" t="s">
        <v>598</v>
      </c>
      <c r="H52" s="236"/>
      <c r="I52" s="236"/>
      <c r="J52" s="236"/>
      <c r="K52" s="236"/>
      <c r="L52" s="236"/>
      <c r="M52" s="236"/>
      <c r="N52" s="236"/>
      <c r="O52" s="236"/>
      <c r="P52" s="236"/>
      <c r="Q52" s="236"/>
      <c r="R52" s="236"/>
      <c r="S52" s="236"/>
      <c r="T52" s="236"/>
      <c r="U52" s="236"/>
      <c r="V52" s="236"/>
      <c r="W52" s="236"/>
      <c r="X52" s="237"/>
      <c r="Y52" s="240" t="s">
        <v>54</v>
      </c>
      <c r="Z52" s="241"/>
      <c r="AA52" s="242"/>
      <c r="AB52" s="243" t="s">
        <v>601</v>
      </c>
      <c r="AC52" s="243"/>
      <c r="AD52" s="243"/>
      <c r="AE52" s="398">
        <v>7262</v>
      </c>
      <c r="AF52" s="398"/>
      <c r="AG52" s="398"/>
      <c r="AH52" s="398"/>
      <c r="AI52" s="398">
        <v>7279</v>
      </c>
      <c r="AJ52" s="398"/>
      <c r="AK52" s="398"/>
      <c r="AL52" s="398"/>
      <c r="AM52" s="398">
        <v>7293</v>
      </c>
      <c r="AN52" s="398"/>
      <c r="AO52" s="398"/>
      <c r="AP52" s="398"/>
      <c r="AQ52" s="176" t="s">
        <v>279</v>
      </c>
      <c r="AR52" s="177"/>
      <c r="AS52" s="177"/>
      <c r="AT52" s="664"/>
      <c r="AU52" s="398"/>
      <c r="AV52" s="398"/>
      <c r="AW52" s="398"/>
      <c r="AX52" s="665"/>
      <c r="AY52" s="39">
        <f>$AY$51</f>
        <v>1</v>
      </c>
    </row>
    <row r="53" spans="1:51" ht="23.25" customHeight="1" x14ac:dyDescent="0.15">
      <c r="A53" s="293"/>
      <c r="B53" s="294"/>
      <c r="C53" s="294"/>
      <c r="D53" s="294"/>
      <c r="E53" s="294"/>
      <c r="F53" s="295"/>
      <c r="G53" s="238"/>
      <c r="H53" s="238"/>
      <c r="I53" s="238"/>
      <c r="J53" s="238"/>
      <c r="K53" s="238"/>
      <c r="L53" s="238"/>
      <c r="M53" s="238"/>
      <c r="N53" s="238"/>
      <c r="O53" s="238"/>
      <c r="P53" s="238"/>
      <c r="Q53" s="238"/>
      <c r="R53" s="238"/>
      <c r="S53" s="238"/>
      <c r="T53" s="238"/>
      <c r="U53" s="238"/>
      <c r="V53" s="238"/>
      <c r="W53" s="238"/>
      <c r="X53" s="239"/>
      <c r="Y53" s="244" t="s">
        <v>55</v>
      </c>
      <c r="Z53" s="245"/>
      <c r="AA53" s="246"/>
      <c r="AB53" s="243" t="s">
        <v>601</v>
      </c>
      <c r="AC53" s="243"/>
      <c r="AD53" s="243"/>
      <c r="AE53" s="398">
        <v>7200</v>
      </c>
      <c r="AF53" s="398"/>
      <c r="AG53" s="398"/>
      <c r="AH53" s="398"/>
      <c r="AI53" s="398">
        <v>7200</v>
      </c>
      <c r="AJ53" s="398"/>
      <c r="AK53" s="398"/>
      <c r="AL53" s="398"/>
      <c r="AM53" s="398">
        <v>7200</v>
      </c>
      <c r="AN53" s="398"/>
      <c r="AO53" s="398"/>
      <c r="AP53" s="398"/>
      <c r="AQ53" s="398">
        <v>7200</v>
      </c>
      <c r="AR53" s="398"/>
      <c r="AS53" s="398"/>
      <c r="AT53" s="398"/>
      <c r="AU53" s="398">
        <v>7200</v>
      </c>
      <c r="AV53" s="398"/>
      <c r="AW53" s="398"/>
      <c r="AX53" s="665"/>
      <c r="AY53" s="39">
        <f>$AY$51</f>
        <v>1</v>
      </c>
    </row>
    <row r="54" spans="1:51" ht="31.5" customHeight="1" x14ac:dyDescent="0.15">
      <c r="A54" s="287" t="s">
        <v>240</v>
      </c>
      <c r="B54" s="288"/>
      <c r="C54" s="288"/>
      <c r="D54" s="288"/>
      <c r="E54" s="288"/>
      <c r="F54" s="289"/>
      <c r="G54" s="604" t="s">
        <v>59</v>
      </c>
      <c r="H54" s="604"/>
      <c r="I54" s="604"/>
      <c r="J54" s="604"/>
      <c r="K54" s="604"/>
      <c r="L54" s="604"/>
      <c r="M54" s="604"/>
      <c r="N54" s="604"/>
      <c r="O54" s="604"/>
      <c r="P54" s="604"/>
      <c r="Q54" s="604"/>
      <c r="R54" s="604"/>
      <c r="S54" s="604"/>
      <c r="T54" s="604"/>
      <c r="U54" s="604"/>
      <c r="V54" s="604"/>
      <c r="W54" s="604"/>
      <c r="X54" s="605"/>
      <c r="Y54" s="299"/>
      <c r="Z54" s="183"/>
      <c r="AA54" s="184"/>
      <c r="AB54" s="296" t="s">
        <v>11</v>
      </c>
      <c r="AC54" s="297"/>
      <c r="AD54" s="298"/>
      <c r="AE54" s="175" t="s">
        <v>267</v>
      </c>
      <c r="AF54" s="175"/>
      <c r="AG54" s="175"/>
      <c r="AH54" s="175"/>
      <c r="AI54" s="175" t="s">
        <v>283</v>
      </c>
      <c r="AJ54" s="175"/>
      <c r="AK54" s="175"/>
      <c r="AL54" s="175"/>
      <c r="AM54" s="175" t="s">
        <v>380</v>
      </c>
      <c r="AN54" s="175"/>
      <c r="AO54" s="175"/>
      <c r="AP54" s="175"/>
      <c r="AQ54" s="666" t="s">
        <v>288</v>
      </c>
      <c r="AR54" s="667"/>
      <c r="AS54" s="667"/>
      <c r="AT54" s="667"/>
      <c r="AU54" s="666" t="s">
        <v>412</v>
      </c>
      <c r="AV54" s="667"/>
      <c r="AW54" s="667"/>
      <c r="AX54" s="668"/>
      <c r="AY54" s="39">
        <f>COUNTA($G$55)</f>
        <v>1</v>
      </c>
    </row>
    <row r="55" spans="1:51" ht="23.25" customHeight="1" x14ac:dyDescent="0.15">
      <c r="A55" s="290"/>
      <c r="B55" s="291"/>
      <c r="C55" s="291"/>
      <c r="D55" s="291"/>
      <c r="E55" s="291"/>
      <c r="F55" s="292"/>
      <c r="G55" s="236" t="s">
        <v>599</v>
      </c>
      <c r="H55" s="236"/>
      <c r="I55" s="236"/>
      <c r="J55" s="236"/>
      <c r="K55" s="236"/>
      <c r="L55" s="236"/>
      <c r="M55" s="236"/>
      <c r="N55" s="236"/>
      <c r="O55" s="236"/>
      <c r="P55" s="236"/>
      <c r="Q55" s="236"/>
      <c r="R55" s="236"/>
      <c r="S55" s="236"/>
      <c r="T55" s="236"/>
      <c r="U55" s="236"/>
      <c r="V55" s="236"/>
      <c r="W55" s="236"/>
      <c r="X55" s="237"/>
      <c r="Y55" s="240" t="s">
        <v>54</v>
      </c>
      <c r="Z55" s="241"/>
      <c r="AA55" s="242"/>
      <c r="AB55" s="243" t="s">
        <v>601</v>
      </c>
      <c r="AC55" s="243"/>
      <c r="AD55" s="243"/>
      <c r="AE55" s="398">
        <v>1534</v>
      </c>
      <c r="AF55" s="398"/>
      <c r="AG55" s="398"/>
      <c r="AH55" s="398"/>
      <c r="AI55" s="398">
        <v>1468</v>
      </c>
      <c r="AJ55" s="398"/>
      <c r="AK55" s="398"/>
      <c r="AL55" s="398"/>
      <c r="AM55" s="398">
        <v>1484</v>
      </c>
      <c r="AN55" s="398"/>
      <c r="AO55" s="398"/>
      <c r="AP55" s="398"/>
      <c r="AQ55" s="176" t="s">
        <v>279</v>
      </c>
      <c r="AR55" s="177"/>
      <c r="AS55" s="177"/>
      <c r="AT55" s="664"/>
      <c r="AU55" s="398"/>
      <c r="AV55" s="398"/>
      <c r="AW55" s="398"/>
      <c r="AX55" s="665"/>
      <c r="AY55" s="39">
        <f>$AY$54</f>
        <v>1</v>
      </c>
    </row>
    <row r="56" spans="1:51" ht="23.25" customHeight="1" x14ac:dyDescent="0.15">
      <c r="A56" s="293"/>
      <c r="B56" s="294"/>
      <c r="C56" s="294"/>
      <c r="D56" s="294"/>
      <c r="E56" s="294"/>
      <c r="F56" s="295"/>
      <c r="G56" s="238"/>
      <c r="H56" s="238"/>
      <c r="I56" s="238"/>
      <c r="J56" s="238"/>
      <c r="K56" s="238"/>
      <c r="L56" s="238"/>
      <c r="M56" s="238"/>
      <c r="N56" s="238"/>
      <c r="O56" s="238"/>
      <c r="P56" s="238"/>
      <c r="Q56" s="238"/>
      <c r="R56" s="238"/>
      <c r="S56" s="238"/>
      <c r="T56" s="238"/>
      <c r="U56" s="238"/>
      <c r="V56" s="238"/>
      <c r="W56" s="238"/>
      <c r="X56" s="239"/>
      <c r="Y56" s="244" t="s">
        <v>55</v>
      </c>
      <c r="Z56" s="245"/>
      <c r="AA56" s="246"/>
      <c r="AB56" s="243" t="s">
        <v>601</v>
      </c>
      <c r="AC56" s="243"/>
      <c r="AD56" s="243"/>
      <c r="AE56" s="398">
        <v>1600</v>
      </c>
      <c r="AF56" s="398"/>
      <c r="AG56" s="398"/>
      <c r="AH56" s="398"/>
      <c r="AI56" s="398">
        <v>1600</v>
      </c>
      <c r="AJ56" s="398"/>
      <c r="AK56" s="398"/>
      <c r="AL56" s="398"/>
      <c r="AM56" s="398">
        <v>1600</v>
      </c>
      <c r="AN56" s="398"/>
      <c r="AO56" s="398"/>
      <c r="AP56" s="398"/>
      <c r="AQ56" s="398">
        <v>1600</v>
      </c>
      <c r="AR56" s="398"/>
      <c r="AS56" s="398"/>
      <c r="AT56" s="398"/>
      <c r="AU56" s="398">
        <v>1600</v>
      </c>
      <c r="AV56" s="398"/>
      <c r="AW56" s="398"/>
      <c r="AX56" s="665"/>
      <c r="AY56" s="39">
        <f>$AY$54</f>
        <v>1</v>
      </c>
    </row>
    <row r="57" spans="1:51" ht="23.25" customHeight="1" x14ac:dyDescent="0.15">
      <c r="A57" s="616" t="s">
        <v>15</v>
      </c>
      <c r="B57" s="227"/>
      <c r="C57" s="227"/>
      <c r="D57" s="227"/>
      <c r="E57" s="227"/>
      <c r="F57" s="617"/>
      <c r="G57" s="297" t="s">
        <v>16</v>
      </c>
      <c r="H57" s="297"/>
      <c r="I57" s="297"/>
      <c r="J57" s="297"/>
      <c r="K57" s="297"/>
      <c r="L57" s="297"/>
      <c r="M57" s="297"/>
      <c r="N57" s="297"/>
      <c r="O57" s="297"/>
      <c r="P57" s="297"/>
      <c r="Q57" s="297"/>
      <c r="R57" s="297"/>
      <c r="S57" s="297"/>
      <c r="T57" s="297"/>
      <c r="U57" s="297"/>
      <c r="V57" s="297"/>
      <c r="W57" s="297"/>
      <c r="X57" s="298"/>
      <c r="Y57" s="405"/>
      <c r="Z57" s="406"/>
      <c r="AA57" s="407"/>
      <c r="AB57" s="296" t="s">
        <v>11</v>
      </c>
      <c r="AC57" s="297"/>
      <c r="AD57" s="298"/>
      <c r="AE57" s="175" t="s">
        <v>267</v>
      </c>
      <c r="AF57" s="175"/>
      <c r="AG57" s="175"/>
      <c r="AH57" s="175"/>
      <c r="AI57" s="175" t="s">
        <v>283</v>
      </c>
      <c r="AJ57" s="175"/>
      <c r="AK57" s="175"/>
      <c r="AL57" s="175"/>
      <c r="AM57" s="175" t="s">
        <v>380</v>
      </c>
      <c r="AN57" s="175"/>
      <c r="AO57" s="175"/>
      <c r="AP57" s="175"/>
      <c r="AQ57" s="591" t="s">
        <v>413</v>
      </c>
      <c r="AR57" s="592"/>
      <c r="AS57" s="592"/>
      <c r="AT57" s="592"/>
      <c r="AU57" s="592"/>
      <c r="AV57" s="592"/>
      <c r="AW57" s="592"/>
      <c r="AX57" s="593"/>
    </row>
    <row r="58" spans="1:51" ht="23.25" customHeight="1" x14ac:dyDescent="0.15">
      <c r="A58" s="618"/>
      <c r="B58" s="619"/>
      <c r="C58" s="619"/>
      <c r="D58" s="619"/>
      <c r="E58" s="619"/>
      <c r="F58" s="620"/>
      <c r="G58" s="408" t="s">
        <v>600</v>
      </c>
      <c r="H58" s="408"/>
      <c r="I58" s="408"/>
      <c r="J58" s="408"/>
      <c r="K58" s="408"/>
      <c r="L58" s="408"/>
      <c r="M58" s="408"/>
      <c r="N58" s="408"/>
      <c r="O58" s="408"/>
      <c r="P58" s="408"/>
      <c r="Q58" s="408"/>
      <c r="R58" s="408"/>
      <c r="S58" s="408"/>
      <c r="T58" s="408"/>
      <c r="U58" s="408"/>
      <c r="V58" s="408"/>
      <c r="W58" s="408"/>
      <c r="X58" s="408"/>
      <c r="Y58" s="410" t="s">
        <v>15</v>
      </c>
      <c r="Z58" s="411"/>
      <c r="AA58" s="412"/>
      <c r="AB58" s="674" t="s">
        <v>602</v>
      </c>
      <c r="AC58" s="675"/>
      <c r="AD58" s="676"/>
      <c r="AE58" s="398">
        <v>90280</v>
      </c>
      <c r="AF58" s="398"/>
      <c r="AG58" s="398"/>
      <c r="AH58" s="398"/>
      <c r="AI58" s="398">
        <v>93301</v>
      </c>
      <c r="AJ58" s="398"/>
      <c r="AK58" s="398"/>
      <c r="AL58" s="398"/>
      <c r="AM58" s="398">
        <v>96274</v>
      </c>
      <c r="AN58" s="398"/>
      <c r="AO58" s="398"/>
      <c r="AP58" s="398"/>
      <c r="AQ58" s="176">
        <v>93285</v>
      </c>
      <c r="AR58" s="177"/>
      <c r="AS58" s="177"/>
      <c r="AT58" s="177"/>
      <c r="AU58" s="177"/>
      <c r="AV58" s="177"/>
      <c r="AW58" s="177"/>
      <c r="AX58" s="178"/>
    </row>
    <row r="59" spans="1:51" ht="46.5" customHeight="1" thickBot="1" x14ac:dyDescent="0.2">
      <c r="A59" s="621"/>
      <c r="B59" s="318"/>
      <c r="C59" s="318"/>
      <c r="D59" s="318"/>
      <c r="E59" s="318"/>
      <c r="F59" s="622"/>
      <c r="G59" s="409"/>
      <c r="H59" s="409"/>
      <c r="I59" s="409"/>
      <c r="J59" s="409"/>
      <c r="K59" s="409"/>
      <c r="L59" s="409"/>
      <c r="M59" s="409"/>
      <c r="N59" s="409"/>
      <c r="O59" s="409"/>
      <c r="P59" s="409"/>
      <c r="Q59" s="409"/>
      <c r="R59" s="409"/>
      <c r="S59" s="409"/>
      <c r="T59" s="409"/>
      <c r="U59" s="409"/>
      <c r="V59" s="409"/>
      <c r="W59" s="409"/>
      <c r="X59" s="409"/>
      <c r="Y59" s="364" t="s">
        <v>48</v>
      </c>
      <c r="Z59" s="623"/>
      <c r="AA59" s="624"/>
      <c r="AB59" s="625" t="s">
        <v>603</v>
      </c>
      <c r="AC59" s="626"/>
      <c r="AD59" s="627"/>
      <c r="AE59" s="247" t="s">
        <v>676</v>
      </c>
      <c r="AF59" s="248"/>
      <c r="AG59" s="248"/>
      <c r="AH59" s="248"/>
      <c r="AI59" s="247" t="s">
        <v>675</v>
      </c>
      <c r="AJ59" s="248"/>
      <c r="AK59" s="248"/>
      <c r="AL59" s="248"/>
      <c r="AM59" s="247" t="s">
        <v>680</v>
      </c>
      <c r="AN59" s="248"/>
      <c r="AO59" s="248"/>
      <c r="AP59" s="248"/>
      <c r="AQ59" s="248" t="s">
        <v>604</v>
      </c>
      <c r="AR59" s="248"/>
      <c r="AS59" s="248"/>
      <c r="AT59" s="248"/>
      <c r="AU59" s="248"/>
      <c r="AV59" s="248"/>
      <c r="AW59" s="248"/>
      <c r="AX59" s="590"/>
    </row>
    <row r="60" spans="1:51" ht="27" customHeight="1" x14ac:dyDescent="0.15">
      <c r="A60" s="432" t="s">
        <v>46</v>
      </c>
      <c r="B60" s="43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4"/>
    </row>
    <row r="61" spans="1:51" ht="27" customHeight="1" x14ac:dyDescent="0.15">
      <c r="A61" s="5"/>
      <c r="B61" s="6"/>
      <c r="C61" s="669" t="s">
        <v>31</v>
      </c>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670"/>
      <c r="AD61" s="356" t="s">
        <v>35</v>
      </c>
      <c r="AE61" s="356"/>
      <c r="AF61" s="356"/>
      <c r="AG61" s="355" t="s">
        <v>30</v>
      </c>
      <c r="AH61" s="356"/>
      <c r="AI61" s="356"/>
      <c r="AJ61" s="356"/>
      <c r="AK61" s="356"/>
      <c r="AL61" s="356"/>
      <c r="AM61" s="356"/>
      <c r="AN61" s="356"/>
      <c r="AO61" s="356"/>
      <c r="AP61" s="356"/>
      <c r="AQ61" s="356"/>
      <c r="AR61" s="356"/>
      <c r="AS61" s="356"/>
      <c r="AT61" s="356"/>
      <c r="AU61" s="356"/>
      <c r="AV61" s="356"/>
      <c r="AW61" s="356"/>
      <c r="AX61" s="357"/>
    </row>
    <row r="62" spans="1:51" ht="45.75" customHeight="1" x14ac:dyDescent="0.15">
      <c r="A62" s="269" t="s">
        <v>139</v>
      </c>
      <c r="B62" s="270"/>
      <c r="C62" s="503" t="s">
        <v>140</v>
      </c>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5"/>
      <c r="AD62" s="658" t="s">
        <v>584</v>
      </c>
      <c r="AE62" s="659"/>
      <c r="AF62" s="659"/>
      <c r="AG62" s="671" t="s">
        <v>605</v>
      </c>
      <c r="AH62" s="672"/>
      <c r="AI62" s="672"/>
      <c r="AJ62" s="672"/>
      <c r="AK62" s="672"/>
      <c r="AL62" s="672"/>
      <c r="AM62" s="672"/>
      <c r="AN62" s="672"/>
      <c r="AO62" s="672"/>
      <c r="AP62" s="672"/>
      <c r="AQ62" s="672"/>
      <c r="AR62" s="672"/>
      <c r="AS62" s="672"/>
      <c r="AT62" s="672"/>
      <c r="AU62" s="672"/>
      <c r="AV62" s="672"/>
      <c r="AW62" s="672"/>
      <c r="AX62" s="673"/>
    </row>
    <row r="63" spans="1:51" ht="27" customHeight="1" x14ac:dyDescent="0.15">
      <c r="A63" s="271"/>
      <c r="B63" s="272"/>
      <c r="C63" s="346" t="s">
        <v>36</v>
      </c>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36"/>
      <c r="AD63" s="159" t="s">
        <v>584</v>
      </c>
      <c r="AE63" s="160"/>
      <c r="AF63" s="160"/>
      <c r="AG63" s="369" t="s">
        <v>606</v>
      </c>
      <c r="AH63" s="370"/>
      <c r="AI63" s="370"/>
      <c r="AJ63" s="370"/>
      <c r="AK63" s="370"/>
      <c r="AL63" s="370"/>
      <c r="AM63" s="370"/>
      <c r="AN63" s="370"/>
      <c r="AO63" s="370"/>
      <c r="AP63" s="370"/>
      <c r="AQ63" s="370"/>
      <c r="AR63" s="370"/>
      <c r="AS63" s="370"/>
      <c r="AT63" s="370"/>
      <c r="AU63" s="370"/>
      <c r="AV63" s="370"/>
      <c r="AW63" s="370"/>
      <c r="AX63" s="371"/>
    </row>
    <row r="64" spans="1:51" ht="27" customHeight="1" x14ac:dyDescent="0.15">
      <c r="A64" s="273"/>
      <c r="B64" s="274"/>
      <c r="C64" s="348" t="s">
        <v>141</v>
      </c>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50"/>
      <c r="AD64" s="360" t="s">
        <v>584</v>
      </c>
      <c r="AE64" s="361"/>
      <c r="AF64" s="361"/>
      <c r="AG64" s="501" t="s">
        <v>606</v>
      </c>
      <c r="AH64" s="283"/>
      <c r="AI64" s="283"/>
      <c r="AJ64" s="283"/>
      <c r="AK64" s="283"/>
      <c r="AL64" s="283"/>
      <c r="AM64" s="283"/>
      <c r="AN64" s="283"/>
      <c r="AO64" s="283"/>
      <c r="AP64" s="283"/>
      <c r="AQ64" s="283"/>
      <c r="AR64" s="283"/>
      <c r="AS64" s="283"/>
      <c r="AT64" s="283"/>
      <c r="AU64" s="283"/>
      <c r="AV64" s="283"/>
      <c r="AW64" s="283"/>
      <c r="AX64" s="502"/>
    </row>
    <row r="65" spans="1:50" ht="60" customHeight="1" x14ac:dyDescent="0.15">
      <c r="A65" s="327" t="s">
        <v>38</v>
      </c>
      <c r="B65" s="575"/>
      <c r="C65" s="351" t="s">
        <v>40</v>
      </c>
      <c r="D65" s="352"/>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4"/>
      <c r="AD65" s="506" t="s">
        <v>584</v>
      </c>
      <c r="AE65" s="507"/>
      <c r="AF65" s="507"/>
      <c r="AG65" s="558" t="s">
        <v>684</v>
      </c>
      <c r="AH65" s="236"/>
      <c r="AI65" s="236"/>
      <c r="AJ65" s="236"/>
      <c r="AK65" s="236"/>
      <c r="AL65" s="236"/>
      <c r="AM65" s="236"/>
      <c r="AN65" s="236"/>
      <c r="AO65" s="236"/>
      <c r="AP65" s="236"/>
      <c r="AQ65" s="236"/>
      <c r="AR65" s="236"/>
      <c r="AS65" s="236"/>
      <c r="AT65" s="236"/>
      <c r="AU65" s="236"/>
      <c r="AV65" s="236"/>
      <c r="AW65" s="236"/>
      <c r="AX65" s="559"/>
    </row>
    <row r="66" spans="1:50" ht="35.25" customHeight="1" x14ac:dyDescent="0.15">
      <c r="A66" s="414"/>
      <c r="B66" s="576"/>
      <c r="C66" s="377"/>
      <c r="D66" s="378"/>
      <c r="E66" s="451" t="s">
        <v>260</v>
      </c>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3"/>
      <c r="AD66" s="159" t="s">
        <v>607</v>
      </c>
      <c r="AE66" s="160"/>
      <c r="AF66" s="161"/>
      <c r="AG66" s="501"/>
      <c r="AH66" s="283"/>
      <c r="AI66" s="283"/>
      <c r="AJ66" s="283"/>
      <c r="AK66" s="283"/>
      <c r="AL66" s="283"/>
      <c r="AM66" s="283"/>
      <c r="AN66" s="283"/>
      <c r="AO66" s="283"/>
      <c r="AP66" s="283"/>
      <c r="AQ66" s="283"/>
      <c r="AR66" s="283"/>
      <c r="AS66" s="283"/>
      <c r="AT66" s="283"/>
      <c r="AU66" s="283"/>
      <c r="AV66" s="283"/>
      <c r="AW66" s="283"/>
      <c r="AX66" s="502"/>
    </row>
    <row r="67" spans="1:50" ht="26.25" customHeight="1" x14ac:dyDescent="0.15">
      <c r="A67" s="414"/>
      <c r="B67" s="576"/>
      <c r="C67" s="379"/>
      <c r="D67" s="380"/>
      <c r="E67" s="454" t="s">
        <v>217</v>
      </c>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6"/>
      <c r="AD67" s="358" t="s">
        <v>607</v>
      </c>
      <c r="AE67" s="359"/>
      <c r="AF67" s="359"/>
      <c r="AG67" s="501"/>
      <c r="AH67" s="283"/>
      <c r="AI67" s="283"/>
      <c r="AJ67" s="283"/>
      <c r="AK67" s="283"/>
      <c r="AL67" s="283"/>
      <c r="AM67" s="283"/>
      <c r="AN67" s="283"/>
      <c r="AO67" s="283"/>
      <c r="AP67" s="283"/>
      <c r="AQ67" s="283"/>
      <c r="AR67" s="283"/>
      <c r="AS67" s="283"/>
      <c r="AT67" s="283"/>
      <c r="AU67" s="283"/>
      <c r="AV67" s="283"/>
      <c r="AW67" s="283"/>
      <c r="AX67" s="502"/>
    </row>
    <row r="68" spans="1:50" ht="26.25" customHeight="1" x14ac:dyDescent="0.15">
      <c r="A68" s="414"/>
      <c r="B68" s="415"/>
      <c r="C68" s="344" t="s">
        <v>41</v>
      </c>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72" t="s">
        <v>609</v>
      </c>
      <c r="AE68" s="373"/>
      <c r="AF68" s="373"/>
      <c r="AG68" s="266"/>
      <c r="AH68" s="267"/>
      <c r="AI68" s="267"/>
      <c r="AJ68" s="267"/>
      <c r="AK68" s="267"/>
      <c r="AL68" s="267"/>
      <c r="AM68" s="267"/>
      <c r="AN68" s="267"/>
      <c r="AO68" s="267"/>
      <c r="AP68" s="267"/>
      <c r="AQ68" s="267"/>
      <c r="AR68" s="267"/>
      <c r="AS68" s="267"/>
      <c r="AT68" s="267"/>
      <c r="AU68" s="267"/>
      <c r="AV68" s="267"/>
      <c r="AW68" s="267"/>
      <c r="AX68" s="268"/>
    </row>
    <row r="69" spans="1:50" ht="26.25" customHeight="1" x14ac:dyDescent="0.15">
      <c r="A69" s="414"/>
      <c r="B69" s="415"/>
      <c r="C69" s="335" t="s">
        <v>142</v>
      </c>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159" t="s">
        <v>584</v>
      </c>
      <c r="AE69" s="160"/>
      <c r="AF69" s="160"/>
      <c r="AG69" s="369" t="s">
        <v>608</v>
      </c>
      <c r="AH69" s="370"/>
      <c r="AI69" s="370"/>
      <c r="AJ69" s="370"/>
      <c r="AK69" s="370"/>
      <c r="AL69" s="370"/>
      <c r="AM69" s="370"/>
      <c r="AN69" s="370"/>
      <c r="AO69" s="370"/>
      <c r="AP69" s="370"/>
      <c r="AQ69" s="370"/>
      <c r="AR69" s="370"/>
      <c r="AS69" s="370"/>
      <c r="AT69" s="370"/>
      <c r="AU69" s="370"/>
      <c r="AV69" s="370"/>
      <c r="AW69" s="370"/>
      <c r="AX69" s="371"/>
    </row>
    <row r="70" spans="1:50" ht="26.25" customHeight="1" x14ac:dyDescent="0.15">
      <c r="A70" s="414"/>
      <c r="B70" s="415"/>
      <c r="C70" s="335" t="s">
        <v>37</v>
      </c>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159" t="s">
        <v>609</v>
      </c>
      <c r="AE70" s="160"/>
      <c r="AF70" s="160"/>
      <c r="AG70" s="369"/>
      <c r="AH70" s="370"/>
      <c r="AI70" s="370"/>
      <c r="AJ70" s="370"/>
      <c r="AK70" s="370"/>
      <c r="AL70" s="370"/>
      <c r="AM70" s="370"/>
      <c r="AN70" s="370"/>
      <c r="AO70" s="370"/>
      <c r="AP70" s="370"/>
      <c r="AQ70" s="370"/>
      <c r="AR70" s="370"/>
      <c r="AS70" s="370"/>
      <c r="AT70" s="370"/>
      <c r="AU70" s="370"/>
      <c r="AV70" s="370"/>
      <c r="AW70" s="370"/>
      <c r="AX70" s="371"/>
    </row>
    <row r="71" spans="1:50" ht="26.25" customHeight="1" x14ac:dyDescent="0.15">
      <c r="A71" s="414"/>
      <c r="B71" s="415"/>
      <c r="C71" s="335" t="s">
        <v>42</v>
      </c>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7"/>
      <c r="AD71" s="159" t="s">
        <v>584</v>
      </c>
      <c r="AE71" s="160"/>
      <c r="AF71" s="160"/>
      <c r="AG71" s="369" t="s">
        <v>610</v>
      </c>
      <c r="AH71" s="370"/>
      <c r="AI71" s="370"/>
      <c r="AJ71" s="370"/>
      <c r="AK71" s="370"/>
      <c r="AL71" s="370"/>
      <c r="AM71" s="370"/>
      <c r="AN71" s="370"/>
      <c r="AO71" s="370"/>
      <c r="AP71" s="370"/>
      <c r="AQ71" s="370"/>
      <c r="AR71" s="370"/>
      <c r="AS71" s="370"/>
      <c r="AT71" s="370"/>
      <c r="AU71" s="370"/>
      <c r="AV71" s="370"/>
      <c r="AW71" s="370"/>
      <c r="AX71" s="371"/>
    </row>
    <row r="72" spans="1:50" ht="26.25" customHeight="1" x14ac:dyDescent="0.15">
      <c r="A72" s="414"/>
      <c r="B72" s="415"/>
      <c r="C72" s="335" t="s">
        <v>237</v>
      </c>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7"/>
      <c r="AD72" s="360" t="s">
        <v>609</v>
      </c>
      <c r="AE72" s="361"/>
      <c r="AF72" s="361"/>
      <c r="AG72" s="341"/>
      <c r="AH72" s="342"/>
      <c r="AI72" s="342"/>
      <c r="AJ72" s="342"/>
      <c r="AK72" s="342"/>
      <c r="AL72" s="342"/>
      <c r="AM72" s="342"/>
      <c r="AN72" s="342"/>
      <c r="AO72" s="342"/>
      <c r="AP72" s="342"/>
      <c r="AQ72" s="342"/>
      <c r="AR72" s="342"/>
      <c r="AS72" s="342"/>
      <c r="AT72" s="342"/>
      <c r="AU72" s="342"/>
      <c r="AV72" s="342"/>
      <c r="AW72" s="342"/>
      <c r="AX72" s="343"/>
    </row>
    <row r="73" spans="1:50" ht="26.25" customHeight="1" x14ac:dyDescent="0.15">
      <c r="A73" s="414"/>
      <c r="B73" s="415"/>
      <c r="C73" s="156" t="s">
        <v>238</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8"/>
      <c r="AD73" s="159" t="s">
        <v>609</v>
      </c>
      <c r="AE73" s="160"/>
      <c r="AF73" s="161"/>
      <c r="AG73" s="369"/>
      <c r="AH73" s="370"/>
      <c r="AI73" s="370"/>
      <c r="AJ73" s="370"/>
      <c r="AK73" s="370"/>
      <c r="AL73" s="370"/>
      <c r="AM73" s="370"/>
      <c r="AN73" s="370"/>
      <c r="AO73" s="370"/>
      <c r="AP73" s="370"/>
      <c r="AQ73" s="370"/>
      <c r="AR73" s="370"/>
      <c r="AS73" s="370"/>
      <c r="AT73" s="370"/>
      <c r="AU73" s="370"/>
      <c r="AV73" s="370"/>
      <c r="AW73" s="370"/>
      <c r="AX73" s="371"/>
    </row>
    <row r="74" spans="1:50" ht="26.25" customHeight="1" x14ac:dyDescent="0.15">
      <c r="A74" s="416"/>
      <c r="B74" s="417"/>
      <c r="C74" s="577" t="s">
        <v>220</v>
      </c>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9"/>
      <c r="AD74" s="338" t="s">
        <v>609</v>
      </c>
      <c r="AE74" s="339"/>
      <c r="AF74" s="340"/>
      <c r="AG74" s="457"/>
      <c r="AH74" s="458"/>
      <c r="AI74" s="458"/>
      <c r="AJ74" s="458"/>
      <c r="AK74" s="458"/>
      <c r="AL74" s="458"/>
      <c r="AM74" s="458"/>
      <c r="AN74" s="458"/>
      <c r="AO74" s="458"/>
      <c r="AP74" s="458"/>
      <c r="AQ74" s="458"/>
      <c r="AR74" s="458"/>
      <c r="AS74" s="458"/>
      <c r="AT74" s="458"/>
      <c r="AU74" s="458"/>
      <c r="AV74" s="458"/>
      <c r="AW74" s="458"/>
      <c r="AX74" s="459"/>
    </row>
    <row r="75" spans="1:50" ht="27" customHeight="1" x14ac:dyDescent="0.15">
      <c r="A75" s="327" t="s">
        <v>39</v>
      </c>
      <c r="B75" s="413"/>
      <c r="C75" s="418" t="s">
        <v>221</v>
      </c>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20"/>
      <c r="AD75" s="372" t="s">
        <v>609</v>
      </c>
      <c r="AE75" s="373"/>
      <c r="AF75" s="513"/>
      <c r="AG75" s="266"/>
      <c r="AH75" s="267"/>
      <c r="AI75" s="267"/>
      <c r="AJ75" s="267"/>
      <c r="AK75" s="267"/>
      <c r="AL75" s="267"/>
      <c r="AM75" s="267"/>
      <c r="AN75" s="267"/>
      <c r="AO75" s="267"/>
      <c r="AP75" s="267"/>
      <c r="AQ75" s="267"/>
      <c r="AR75" s="267"/>
      <c r="AS75" s="267"/>
      <c r="AT75" s="267"/>
      <c r="AU75" s="267"/>
      <c r="AV75" s="267"/>
      <c r="AW75" s="267"/>
      <c r="AX75" s="268"/>
    </row>
    <row r="76" spans="1:50" ht="35.25" customHeight="1" x14ac:dyDescent="0.15">
      <c r="A76" s="414"/>
      <c r="B76" s="415"/>
      <c r="C76" s="560" t="s">
        <v>44</v>
      </c>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2"/>
      <c r="AD76" s="565" t="s">
        <v>609</v>
      </c>
      <c r="AE76" s="566"/>
      <c r="AF76" s="566"/>
      <c r="AG76" s="369"/>
      <c r="AH76" s="370"/>
      <c r="AI76" s="370"/>
      <c r="AJ76" s="370"/>
      <c r="AK76" s="370"/>
      <c r="AL76" s="370"/>
      <c r="AM76" s="370"/>
      <c r="AN76" s="370"/>
      <c r="AO76" s="370"/>
      <c r="AP76" s="370"/>
      <c r="AQ76" s="370"/>
      <c r="AR76" s="370"/>
      <c r="AS76" s="370"/>
      <c r="AT76" s="370"/>
      <c r="AU76" s="370"/>
      <c r="AV76" s="370"/>
      <c r="AW76" s="370"/>
      <c r="AX76" s="371"/>
    </row>
    <row r="77" spans="1:50" ht="27" customHeight="1" x14ac:dyDescent="0.15">
      <c r="A77" s="414"/>
      <c r="B77" s="415"/>
      <c r="C77" s="335" t="s">
        <v>185</v>
      </c>
      <c r="D77" s="336"/>
      <c r="E77" s="336"/>
      <c r="F77" s="336"/>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159" t="s">
        <v>584</v>
      </c>
      <c r="AE77" s="160"/>
      <c r="AF77" s="160"/>
      <c r="AG77" s="369" t="s">
        <v>611</v>
      </c>
      <c r="AH77" s="370"/>
      <c r="AI77" s="370"/>
      <c r="AJ77" s="370"/>
      <c r="AK77" s="370"/>
      <c r="AL77" s="370"/>
      <c r="AM77" s="370"/>
      <c r="AN77" s="370"/>
      <c r="AO77" s="370"/>
      <c r="AP77" s="370"/>
      <c r="AQ77" s="370"/>
      <c r="AR77" s="370"/>
      <c r="AS77" s="370"/>
      <c r="AT77" s="370"/>
      <c r="AU77" s="370"/>
      <c r="AV77" s="370"/>
      <c r="AW77" s="370"/>
      <c r="AX77" s="371"/>
    </row>
    <row r="78" spans="1:50" ht="27" customHeight="1" x14ac:dyDescent="0.15">
      <c r="A78" s="416"/>
      <c r="B78" s="417"/>
      <c r="C78" s="335" t="s">
        <v>43</v>
      </c>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336"/>
      <c r="AC78" s="336"/>
      <c r="AD78" s="159" t="s">
        <v>609</v>
      </c>
      <c r="AE78" s="160"/>
      <c r="AF78" s="160"/>
      <c r="AG78" s="553"/>
      <c r="AH78" s="238"/>
      <c r="AI78" s="238"/>
      <c r="AJ78" s="238"/>
      <c r="AK78" s="238"/>
      <c r="AL78" s="238"/>
      <c r="AM78" s="238"/>
      <c r="AN78" s="238"/>
      <c r="AO78" s="238"/>
      <c r="AP78" s="238"/>
      <c r="AQ78" s="238"/>
      <c r="AR78" s="238"/>
      <c r="AS78" s="238"/>
      <c r="AT78" s="238"/>
      <c r="AU78" s="238"/>
      <c r="AV78" s="238"/>
      <c r="AW78" s="238"/>
      <c r="AX78" s="554"/>
    </row>
    <row r="79" spans="1:50" ht="41.25" customHeight="1" x14ac:dyDescent="0.15">
      <c r="A79" s="399" t="s">
        <v>57</v>
      </c>
      <c r="B79" s="400"/>
      <c r="C79" s="563" t="s">
        <v>143</v>
      </c>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353"/>
      <c r="AD79" s="372" t="s">
        <v>584</v>
      </c>
      <c r="AE79" s="373"/>
      <c r="AF79" s="373"/>
      <c r="AG79" s="558" t="s">
        <v>614</v>
      </c>
      <c r="AH79" s="236"/>
      <c r="AI79" s="236"/>
      <c r="AJ79" s="236"/>
      <c r="AK79" s="236"/>
      <c r="AL79" s="236"/>
      <c r="AM79" s="236"/>
      <c r="AN79" s="236"/>
      <c r="AO79" s="236"/>
      <c r="AP79" s="236"/>
      <c r="AQ79" s="236"/>
      <c r="AR79" s="236"/>
      <c r="AS79" s="236"/>
      <c r="AT79" s="236"/>
      <c r="AU79" s="236"/>
      <c r="AV79" s="236"/>
      <c r="AW79" s="236"/>
      <c r="AX79" s="559"/>
    </row>
    <row r="80" spans="1:50" ht="19.7" customHeight="1" x14ac:dyDescent="0.15">
      <c r="A80" s="401"/>
      <c r="B80" s="402"/>
      <c r="C80" s="680" t="s">
        <v>231</v>
      </c>
      <c r="D80" s="678"/>
      <c r="E80" s="678"/>
      <c r="F80" s="681"/>
      <c r="G80" s="677" t="s">
        <v>232</v>
      </c>
      <c r="H80" s="678"/>
      <c r="I80" s="678"/>
      <c r="J80" s="678"/>
      <c r="K80" s="678"/>
      <c r="L80" s="678"/>
      <c r="M80" s="678"/>
      <c r="N80" s="677" t="s">
        <v>235</v>
      </c>
      <c r="O80" s="678"/>
      <c r="P80" s="678"/>
      <c r="Q80" s="678"/>
      <c r="R80" s="678"/>
      <c r="S80" s="678"/>
      <c r="T80" s="678"/>
      <c r="U80" s="678"/>
      <c r="V80" s="678"/>
      <c r="W80" s="678"/>
      <c r="X80" s="678"/>
      <c r="Y80" s="678"/>
      <c r="Z80" s="678"/>
      <c r="AA80" s="678"/>
      <c r="AB80" s="678"/>
      <c r="AC80" s="678"/>
      <c r="AD80" s="678"/>
      <c r="AE80" s="678"/>
      <c r="AF80" s="679"/>
      <c r="AG80" s="501"/>
      <c r="AH80" s="283"/>
      <c r="AI80" s="283"/>
      <c r="AJ80" s="283"/>
      <c r="AK80" s="283"/>
      <c r="AL80" s="283"/>
      <c r="AM80" s="283"/>
      <c r="AN80" s="283"/>
      <c r="AO80" s="283"/>
      <c r="AP80" s="283"/>
      <c r="AQ80" s="283"/>
      <c r="AR80" s="283"/>
      <c r="AS80" s="283"/>
      <c r="AT80" s="283"/>
      <c r="AU80" s="283"/>
      <c r="AV80" s="283"/>
      <c r="AW80" s="283"/>
      <c r="AX80" s="502"/>
    </row>
    <row r="81" spans="1:52" ht="24.75" customHeight="1" x14ac:dyDescent="0.15">
      <c r="A81" s="401"/>
      <c r="B81" s="402"/>
      <c r="C81" s="661" t="s">
        <v>612</v>
      </c>
      <c r="D81" s="662"/>
      <c r="E81" s="662"/>
      <c r="F81" s="663"/>
      <c r="G81" s="682"/>
      <c r="H81" s="683"/>
      <c r="I81" s="44" t="str">
        <f>IF(OR(G81="　", G81=""), "", "-")</f>
        <v/>
      </c>
      <c r="J81" s="689"/>
      <c r="K81" s="689"/>
      <c r="L81" s="44" t="str">
        <f>IF(M81="","","-")</f>
        <v/>
      </c>
      <c r="M81" s="45"/>
      <c r="N81" s="684" t="s">
        <v>613</v>
      </c>
      <c r="O81" s="685"/>
      <c r="P81" s="685"/>
      <c r="Q81" s="685"/>
      <c r="R81" s="685"/>
      <c r="S81" s="685"/>
      <c r="T81" s="685"/>
      <c r="U81" s="685"/>
      <c r="V81" s="685"/>
      <c r="W81" s="685"/>
      <c r="X81" s="685"/>
      <c r="Y81" s="685"/>
      <c r="Z81" s="685"/>
      <c r="AA81" s="685"/>
      <c r="AB81" s="685"/>
      <c r="AC81" s="685"/>
      <c r="AD81" s="685"/>
      <c r="AE81" s="685"/>
      <c r="AF81" s="686"/>
      <c r="AG81" s="501"/>
      <c r="AH81" s="283"/>
      <c r="AI81" s="283"/>
      <c r="AJ81" s="283"/>
      <c r="AK81" s="283"/>
      <c r="AL81" s="283"/>
      <c r="AM81" s="283"/>
      <c r="AN81" s="283"/>
      <c r="AO81" s="283"/>
      <c r="AP81" s="283"/>
      <c r="AQ81" s="283"/>
      <c r="AR81" s="283"/>
      <c r="AS81" s="283"/>
      <c r="AT81" s="283"/>
      <c r="AU81" s="283"/>
      <c r="AV81" s="283"/>
      <c r="AW81" s="283"/>
      <c r="AX81" s="502"/>
    </row>
    <row r="82" spans="1:52" ht="24.75" customHeight="1" x14ac:dyDescent="0.15">
      <c r="A82" s="401"/>
      <c r="B82" s="402"/>
      <c r="C82" s="661"/>
      <c r="D82" s="662"/>
      <c r="E82" s="662"/>
      <c r="F82" s="663"/>
      <c r="G82" s="682"/>
      <c r="H82" s="683"/>
      <c r="I82" s="44" t="str">
        <f t="shared" ref="I82:I85" si="5">IF(OR(G82="　", G82=""), "", "-")</f>
        <v/>
      </c>
      <c r="J82" s="689"/>
      <c r="K82" s="689"/>
      <c r="L82" s="44" t="str">
        <f t="shared" ref="L82:L85" si="6">IF(M82="","","-")</f>
        <v/>
      </c>
      <c r="M82" s="45"/>
      <c r="N82" s="684"/>
      <c r="O82" s="685"/>
      <c r="P82" s="685"/>
      <c r="Q82" s="685"/>
      <c r="R82" s="685"/>
      <c r="S82" s="685"/>
      <c r="T82" s="685"/>
      <c r="U82" s="685"/>
      <c r="V82" s="685"/>
      <c r="W82" s="685"/>
      <c r="X82" s="685"/>
      <c r="Y82" s="685"/>
      <c r="Z82" s="685"/>
      <c r="AA82" s="685"/>
      <c r="AB82" s="685"/>
      <c r="AC82" s="685"/>
      <c r="AD82" s="685"/>
      <c r="AE82" s="685"/>
      <c r="AF82" s="686"/>
      <c r="AG82" s="501"/>
      <c r="AH82" s="283"/>
      <c r="AI82" s="283"/>
      <c r="AJ82" s="283"/>
      <c r="AK82" s="283"/>
      <c r="AL82" s="283"/>
      <c r="AM82" s="283"/>
      <c r="AN82" s="283"/>
      <c r="AO82" s="283"/>
      <c r="AP82" s="283"/>
      <c r="AQ82" s="283"/>
      <c r="AR82" s="283"/>
      <c r="AS82" s="283"/>
      <c r="AT82" s="283"/>
      <c r="AU82" s="283"/>
      <c r="AV82" s="283"/>
      <c r="AW82" s="283"/>
      <c r="AX82" s="502"/>
    </row>
    <row r="83" spans="1:52" ht="24.75" customHeight="1" x14ac:dyDescent="0.15">
      <c r="A83" s="401"/>
      <c r="B83" s="402"/>
      <c r="C83" s="661"/>
      <c r="D83" s="662"/>
      <c r="E83" s="662"/>
      <c r="F83" s="663"/>
      <c r="G83" s="682"/>
      <c r="H83" s="683"/>
      <c r="I83" s="44" t="str">
        <f t="shared" si="5"/>
        <v/>
      </c>
      <c r="J83" s="689"/>
      <c r="K83" s="689"/>
      <c r="L83" s="44" t="str">
        <f t="shared" si="6"/>
        <v/>
      </c>
      <c r="M83" s="45"/>
      <c r="N83" s="684"/>
      <c r="O83" s="685"/>
      <c r="P83" s="685"/>
      <c r="Q83" s="685"/>
      <c r="R83" s="685"/>
      <c r="S83" s="685"/>
      <c r="T83" s="685"/>
      <c r="U83" s="685"/>
      <c r="V83" s="685"/>
      <c r="W83" s="685"/>
      <c r="X83" s="685"/>
      <c r="Y83" s="685"/>
      <c r="Z83" s="685"/>
      <c r="AA83" s="685"/>
      <c r="AB83" s="685"/>
      <c r="AC83" s="685"/>
      <c r="AD83" s="685"/>
      <c r="AE83" s="685"/>
      <c r="AF83" s="686"/>
      <c r="AG83" s="501"/>
      <c r="AH83" s="283"/>
      <c r="AI83" s="283"/>
      <c r="AJ83" s="283"/>
      <c r="AK83" s="283"/>
      <c r="AL83" s="283"/>
      <c r="AM83" s="283"/>
      <c r="AN83" s="283"/>
      <c r="AO83" s="283"/>
      <c r="AP83" s="283"/>
      <c r="AQ83" s="283"/>
      <c r="AR83" s="283"/>
      <c r="AS83" s="283"/>
      <c r="AT83" s="283"/>
      <c r="AU83" s="283"/>
      <c r="AV83" s="283"/>
      <c r="AW83" s="283"/>
      <c r="AX83" s="502"/>
    </row>
    <row r="84" spans="1:52" ht="24.75" customHeight="1" x14ac:dyDescent="0.15">
      <c r="A84" s="401"/>
      <c r="B84" s="402"/>
      <c r="C84" s="661"/>
      <c r="D84" s="662"/>
      <c r="E84" s="662"/>
      <c r="F84" s="663"/>
      <c r="G84" s="682"/>
      <c r="H84" s="683"/>
      <c r="I84" s="44" t="str">
        <f t="shared" si="5"/>
        <v/>
      </c>
      <c r="J84" s="689"/>
      <c r="K84" s="689"/>
      <c r="L84" s="44" t="str">
        <f t="shared" si="6"/>
        <v/>
      </c>
      <c r="M84" s="45"/>
      <c r="N84" s="684"/>
      <c r="O84" s="685"/>
      <c r="P84" s="685"/>
      <c r="Q84" s="685"/>
      <c r="R84" s="685"/>
      <c r="S84" s="685"/>
      <c r="T84" s="685"/>
      <c r="U84" s="685"/>
      <c r="V84" s="685"/>
      <c r="W84" s="685"/>
      <c r="X84" s="685"/>
      <c r="Y84" s="685"/>
      <c r="Z84" s="685"/>
      <c r="AA84" s="685"/>
      <c r="AB84" s="685"/>
      <c r="AC84" s="685"/>
      <c r="AD84" s="685"/>
      <c r="AE84" s="685"/>
      <c r="AF84" s="686"/>
      <c r="AG84" s="501"/>
      <c r="AH84" s="283"/>
      <c r="AI84" s="283"/>
      <c r="AJ84" s="283"/>
      <c r="AK84" s="283"/>
      <c r="AL84" s="283"/>
      <c r="AM84" s="283"/>
      <c r="AN84" s="283"/>
      <c r="AO84" s="283"/>
      <c r="AP84" s="283"/>
      <c r="AQ84" s="283"/>
      <c r="AR84" s="283"/>
      <c r="AS84" s="283"/>
      <c r="AT84" s="283"/>
      <c r="AU84" s="283"/>
      <c r="AV84" s="283"/>
      <c r="AW84" s="283"/>
      <c r="AX84" s="502"/>
    </row>
    <row r="85" spans="1:52" ht="24.75" customHeight="1" x14ac:dyDescent="0.15">
      <c r="A85" s="403"/>
      <c r="B85" s="404"/>
      <c r="C85" s="661"/>
      <c r="D85" s="662"/>
      <c r="E85" s="662"/>
      <c r="F85" s="663"/>
      <c r="G85" s="701"/>
      <c r="H85" s="702"/>
      <c r="I85" s="46" t="str">
        <f t="shared" si="5"/>
        <v/>
      </c>
      <c r="J85" s="703"/>
      <c r="K85" s="703"/>
      <c r="L85" s="46" t="str">
        <f t="shared" si="6"/>
        <v/>
      </c>
      <c r="M85" s="47"/>
      <c r="N85" s="694"/>
      <c r="O85" s="695"/>
      <c r="P85" s="695"/>
      <c r="Q85" s="695"/>
      <c r="R85" s="695"/>
      <c r="S85" s="695"/>
      <c r="T85" s="695"/>
      <c r="U85" s="695"/>
      <c r="V85" s="695"/>
      <c r="W85" s="695"/>
      <c r="X85" s="695"/>
      <c r="Y85" s="695"/>
      <c r="Z85" s="695"/>
      <c r="AA85" s="695"/>
      <c r="AB85" s="695"/>
      <c r="AC85" s="695"/>
      <c r="AD85" s="695"/>
      <c r="AE85" s="695"/>
      <c r="AF85" s="696"/>
      <c r="AG85" s="553"/>
      <c r="AH85" s="238"/>
      <c r="AI85" s="238"/>
      <c r="AJ85" s="238"/>
      <c r="AK85" s="238"/>
      <c r="AL85" s="238"/>
      <c r="AM85" s="238"/>
      <c r="AN85" s="238"/>
      <c r="AO85" s="238"/>
      <c r="AP85" s="238"/>
      <c r="AQ85" s="238"/>
      <c r="AR85" s="238"/>
      <c r="AS85" s="238"/>
      <c r="AT85" s="238"/>
      <c r="AU85" s="238"/>
      <c r="AV85" s="238"/>
      <c r="AW85" s="238"/>
      <c r="AX85" s="554"/>
    </row>
    <row r="86" spans="1:52" ht="67.5" customHeight="1" x14ac:dyDescent="0.15">
      <c r="A86" s="327" t="s">
        <v>47</v>
      </c>
      <c r="B86" s="328"/>
      <c r="C86" s="226" t="s">
        <v>52</v>
      </c>
      <c r="D86" s="362"/>
      <c r="E86" s="362"/>
      <c r="F86" s="363"/>
      <c r="G86" s="585" t="s">
        <v>681</v>
      </c>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6"/>
    </row>
    <row r="87" spans="1:52" ht="67.5" customHeight="1" thickBot="1" x14ac:dyDescent="0.2">
      <c r="A87" s="329"/>
      <c r="B87" s="330"/>
      <c r="C87" s="463" t="s">
        <v>56</v>
      </c>
      <c r="D87" s="464"/>
      <c r="E87" s="464"/>
      <c r="F87" s="465"/>
      <c r="G87" s="583" t="s">
        <v>615</v>
      </c>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4"/>
    </row>
    <row r="88" spans="1:52" ht="24" customHeight="1" x14ac:dyDescent="0.15">
      <c r="A88" s="460" t="s">
        <v>32</v>
      </c>
      <c r="B88" s="461"/>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2"/>
    </row>
    <row r="89" spans="1:52" ht="67.5" customHeight="1" thickBot="1" x14ac:dyDescent="0.2">
      <c r="A89" s="573" t="s">
        <v>685</v>
      </c>
      <c r="B89" s="449"/>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50"/>
    </row>
    <row r="90" spans="1:52" ht="24.75" customHeight="1" x14ac:dyDescent="0.15">
      <c r="A90" s="331" t="s">
        <v>33</v>
      </c>
      <c r="B90" s="33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3"/>
    </row>
    <row r="91" spans="1:52" ht="67.5" customHeight="1" thickBot="1" x14ac:dyDescent="0.2">
      <c r="A91" s="324" t="s">
        <v>137</v>
      </c>
      <c r="B91" s="325"/>
      <c r="C91" s="325"/>
      <c r="D91" s="325"/>
      <c r="E91" s="326"/>
      <c r="F91" s="448" t="s">
        <v>686</v>
      </c>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50"/>
    </row>
    <row r="92" spans="1:52" ht="24.75" customHeight="1" x14ac:dyDescent="0.15">
      <c r="A92" s="331" t="s">
        <v>45</v>
      </c>
      <c r="B92" s="332"/>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3"/>
    </row>
    <row r="93" spans="1:52" ht="66" customHeight="1" thickBot="1" x14ac:dyDescent="0.2">
      <c r="A93" s="324" t="s">
        <v>137</v>
      </c>
      <c r="B93" s="325"/>
      <c r="C93" s="325"/>
      <c r="D93" s="325"/>
      <c r="E93" s="326"/>
      <c r="F93" s="574" t="s">
        <v>687</v>
      </c>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50"/>
    </row>
    <row r="94" spans="1:52" ht="24.75" customHeight="1" x14ac:dyDescent="0.15">
      <c r="A94" s="527" t="s">
        <v>34</v>
      </c>
      <c r="B94" s="528"/>
      <c r="C94" s="528"/>
      <c r="D94" s="528"/>
      <c r="E94" s="528"/>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28"/>
      <c r="AK94" s="528"/>
      <c r="AL94" s="528"/>
      <c r="AM94" s="528"/>
      <c r="AN94" s="528"/>
      <c r="AO94" s="528"/>
      <c r="AP94" s="528"/>
      <c r="AQ94" s="528"/>
      <c r="AR94" s="528"/>
      <c r="AS94" s="528"/>
      <c r="AT94" s="528"/>
      <c r="AU94" s="528"/>
      <c r="AV94" s="528"/>
      <c r="AW94" s="528"/>
      <c r="AX94" s="529"/>
    </row>
    <row r="95" spans="1:52" ht="67.5" customHeight="1" thickBot="1" x14ac:dyDescent="0.2">
      <c r="A95" s="374"/>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376"/>
    </row>
    <row r="96" spans="1:52" ht="24.75" customHeight="1" x14ac:dyDescent="0.15">
      <c r="A96" s="580" t="s">
        <v>241</v>
      </c>
      <c r="B96" s="581"/>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582"/>
      <c r="AZ96" s="71"/>
    </row>
    <row r="97" spans="1:51" ht="24.75" customHeight="1" x14ac:dyDescent="0.15">
      <c r="A97" s="149" t="s">
        <v>540</v>
      </c>
      <c r="B97" s="150"/>
      <c r="C97" s="150"/>
      <c r="D97" s="151"/>
      <c r="E97" s="89" t="s">
        <v>616</v>
      </c>
      <c r="F97" s="90"/>
      <c r="G97" s="90"/>
      <c r="H97" s="90"/>
      <c r="I97" s="90"/>
      <c r="J97" s="90"/>
      <c r="K97" s="90"/>
      <c r="L97" s="90"/>
      <c r="M97" s="90"/>
      <c r="N97" s="90"/>
      <c r="O97" s="90"/>
      <c r="P97" s="91"/>
      <c r="Q97" s="89"/>
      <c r="R97" s="90"/>
      <c r="S97" s="90"/>
      <c r="T97" s="90"/>
      <c r="U97" s="90"/>
      <c r="V97" s="90"/>
      <c r="W97" s="90"/>
      <c r="X97" s="90"/>
      <c r="Y97" s="90"/>
      <c r="Z97" s="90"/>
      <c r="AA97" s="90"/>
      <c r="AB97" s="91"/>
      <c r="AC97" s="89"/>
      <c r="AD97" s="90"/>
      <c r="AE97" s="90"/>
      <c r="AF97" s="90"/>
      <c r="AG97" s="90"/>
      <c r="AH97" s="90"/>
      <c r="AI97" s="90"/>
      <c r="AJ97" s="90"/>
      <c r="AK97" s="90"/>
      <c r="AL97" s="90"/>
      <c r="AM97" s="90"/>
      <c r="AN97" s="91"/>
      <c r="AO97" s="89"/>
      <c r="AP97" s="90"/>
      <c r="AQ97" s="90"/>
      <c r="AR97" s="90"/>
      <c r="AS97" s="90"/>
      <c r="AT97" s="90"/>
      <c r="AU97" s="90"/>
      <c r="AV97" s="90"/>
      <c r="AW97" s="90"/>
      <c r="AX97" s="92"/>
      <c r="AY97" s="61"/>
    </row>
    <row r="98" spans="1:51" ht="24.75" customHeight="1" x14ac:dyDescent="0.15">
      <c r="A98" s="83" t="s">
        <v>274</v>
      </c>
      <c r="B98" s="83"/>
      <c r="C98" s="83"/>
      <c r="D98" s="83"/>
      <c r="E98" s="89" t="s">
        <v>617</v>
      </c>
      <c r="F98" s="90"/>
      <c r="G98" s="90"/>
      <c r="H98" s="90"/>
      <c r="I98" s="90"/>
      <c r="J98" s="90"/>
      <c r="K98" s="90"/>
      <c r="L98" s="90"/>
      <c r="M98" s="90"/>
      <c r="N98" s="90"/>
      <c r="O98" s="90"/>
      <c r="P98" s="91"/>
      <c r="Q98" s="89"/>
      <c r="R98" s="90"/>
      <c r="S98" s="90"/>
      <c r="T98" s="90"/>
      <c r="U98" s="90"/>
      <c r="V98" s="90"/>
      <c r="W98" s="90"/>
      <c r="X98" s="90"/>
      <c r="Y98" s="90"/>
      <c r="Z98" s="90"/>
      <c r="AA98" s="90"/>
      <c r="AB98" s="91"/>
      <c r="AC98" s="89"/>
      <c r="AD98" s="90"/>
      <c r="AE98" s="90"/>
      <c r="AF98" s="90"/>
      <c r="AG98" s="90"/>
      <c r="AH98" s="90"/>
      <c r="AI98" s="90"/>
      <c r="AJ98" s="90"/>
      <c r="AK98" s="90"/>
      <c r="AL98" s="90"/>
      <c r="AM98" s="90"/>
      <c r="AN98" s="91"/>
      <c r="AO98" s="89"/>
      <c r="AP98" s="90"/>
      <c r="AQ98" s="90"/>
      <c r="AR98" s="90"/>
      <c r="AS98" s="90"/>
      <c r="AT98" s="90"/>
      <c r="AU98" s="90"/>
      <c r="AV98" s="90"/>
      <c r="AW98" s="90"/>
      <c r="AX98" s="92"/>
    </row>
    <row r="99" spans="1:51" ht="24.75" customHeight="1" x14ac:dyDescent="0.15">
      <c r="A99" s="83" t="s">
        <v>273</v>
      </c>
      <c r="B99" s="83"/>
      <c r="C99" s="83"/>
      <c r="D99" s="83"/>
      <c r="E99" s="89" t="s">
        <v>618</v>
      </c>
      <c r="F99" s="90"/>
      <c r="G99" s="90"/>
      <c r="H99" s="90"/>
      <c r="I99" s="90"/>
      <c r="J99" s="90"/>
      <c r="K99" s="90"/>
      <c r="L99" s="90"/>
      <c r="M99" s="90"/>
      <c r="N99" s="90"/>
      <c r="O99" s="90"/>
      <c r="P99" s="91"/>
      <c r="Q99" s="89"/>
      <c r="R99" s="90"/>
      <c r="S99" s="90"/>
      <c r="T99" s="90"/>
      <c r="U99" s="90"/>
      <c r="V99" s="90"/>
      <c r="W99" s="90"/>
      <c r="X99" s="90"/>
      <c r="Y99" s="90"/>
      <c r="Z99" s="90"/>
      <c r="AA99" s="90"/>
      <c r="AB99" s="91"/>
      <c r="AC99" s="89"/>
      <c r="AD99" s="90"/>
      <c r="AE99" s="90"/>
      <c r="AF99" s="90"/>
      <c r="AG99" s="90"/>
      <c r="AH99" s="90"/>
      <c r="AI99" s="90"/>
      <c r="AJ99" s="90"/>
      <c r="AK99" s="90"/>
      <c r="AL99" s="90"/>
      <c r="AM99" s="90"/>
      <c r="AN99" s="91"/>
      <c r="AO99" s="89"/>
      <c r="AP99" s="90"/>
      <c r="AQ99" s="90"/>
      <c r="AR99" s="90"/>
      <c r="AS99" s="90"/>
      <c r="AT99" s="90"/>
      <c r="AU99" s="90"/>
      <c r="AV99" s="90"/>
      <c r="AW99" s="90"/>
      <c r="AX99" s="92"/>
    </row>
    <row r="100" spans="1:51" ht="24.75" customHeight="1" x14ac:dyDescent="0.15">
      <c r="A100" s="83" t="s">
        <v>272</v>
      </c>
      <c r="B100" s="83"/>
      <c r="C100" s="83"/>
      <c r="D100" s="83"/>
      <c r="E100" s="89" t="s">
        <v>619</v>
      </c>
      <c r="F100" s="90"/>
      <c r="G100" s="90"/>
      <c r="H100" s="90"/>
      <c r="I100" s="90"/>
      <c r="J100" s="90"/>
      <c r="K100" s="90"/>
      <c r="L100" s="90"/>
      <c r="M100" s="90"/>
      <c r="N100" s="90"/>
      <c r="O100" s="90"/>
      <c r="P100" s="91"/>
      <c r="Q100" s="89"/>
      <c r="R100" s="90"/>
      <c r="S100" s="90"/>
      <c r="T100" s="90"/>
      <c r="U100" s="90"/>
      <c r="V100" s="90"/>
      <c r="W100" s="90"/>
      <c r="X100" s="90"/>
      <c r="Y100" s="90"/>
      <c r="Z100" s="90"/>
      <c r="AA100" s="90"/>
      <c r="AB100" s="91"/>
      <c r="AC100" s="89"/>
      <c r="AD100" s="90"/>
      <c r="AE100" s="90"/>
      <c r="AF100" s="90"/>
      <c r="AG100" s="90"/>
      <c r="AH100" s="90"/>
      <c r="AI100" s="90"/>
      <c r="AJ100" s="90"/>
      <c r="AK100" s="90"/>
      <c r="AL100" s="90"/>
      <c r="AM100" s="90"/>
      <c r="AN100" s="91"/>
      <c r="AO100" s="89"/>
      <c r="AP100" s="90"/>
      <c r="AQ100" s="90"/>
      <c r="AR100" s="90"/>
      <c r="AS100" s="90"/>
      <c r="AT100" s="90"/>
      <c r="AU100" s="90"/>
      <c r="AV100" s="90"/>
      <c r="AW100" s="90"/>
      <c r="AX100" s="92"/>
    </row>
    <row r="101" spans="1:51" ht="24.75" customHeight="1" x14ac:dyDescent="0.15">
      <c r="A101" s="83" t="s">
        <v>271</v>
      </c>
      <c r="B101" s="83"/>
      <c r="C101" s="83"/>
      <c r="D101" s="83"/>
      <c r="E101" s="89" t="s">
        <v>620</v>
      </c>
      <c r="F101" s="90"/>
      <c r="G101" s="90"/>
      <c r="H101" s="90"/>
      <c r="I101" s="90"/>
      <c r="J101" s="90"/>
      <c r="K101" s="90"/>
      <c r="L101" s="90"/>
      <c r="M101" s="90"/>
      <c r="N101" s="90"/>
      <c r="O101" s="90"/>
      <c r="P101" s="91"/>
      <c r="Q101" s="89"/>
      <c r="R101" s="90"/>
      <c r="S101" s="90"/>
      <c r="T101" s="90"/>
      <c r="U101" s="90"/>
      <c r="V101" s="90"/>
      <c r="W101" s="90"/>
      <c r="X101" s="90"/>
      <c r="Y101" s="90"/>
      <c r="Z101" s="90"/>
      <c r="AA101" s="90"/>
      <c r="AB101" s="91"/>
      <c r="AC101" s="89"/>
      <c r="AD101" s="90"/>
      <c r="AE101" s="90"/>
      <c r="AF101" s="90"/>
      <c r="AG101" s="90"/>
      <c r="AH101" s="90"/>
      <c r="AI101" s="90"/>
      <c r="AJ101" s="90"/>
      <c r="AK101" s="90"/>
      <c r="AL101" s="90"/>
      <c r="AM101" s="90"/>
      <c r="AN101" s="91"/>
      <c r="AO101" s="89"/>
      <c r="AP101" s="90"/>
      <c r="AQ101" s="90"/>
      <c r="AR101" s="90"/>
      <c r="AS101" s="90"/>
      <c r="AT101" s="90"/>
      <c r="AU101" s="90"/>
      <c r="AV101" s="90"/>
      <c r="AW101" s="90"/>
      <c r="AX101" s="92"/>
    </row>
    <row r="102" spans="1:51" ht="24.75" customHeight="1" x14ac:dyDescent="0.15">
      <c r="A102" s="83" t="s">
        <v>270</v>
      </c>
      <c r="B102" s="83"/>
      <c r="C102" s="83"/>
      <c r="D102" s="83"/>
      <c r="E102" s="89" t="s">
        <v>621</v>
      </c>
      <c r="F102" s="90"/>
      <c r="G102" s="90"/>
      <c r="H102" s="90"/>
      <c r="I102" s="90"/>
      <c r="J102" s="90"/>
      <c r="K102" s="90"/>
      <c r="L102" s="90"/>
      <c r="M102" s="90"/>
      <c r="N102" s="90"/>
      <c r="O102" s="90"/>
      <c r="P102" s="91"/>
      <c r="Q102" s="89"/>
      <c r="R102" s="90"/>
      <c r="S102" s="90"/>
      <c r="T102" s="90"/>
      <c r="U102" s="90"/>
      <c r="V102" s="90"/>
      <c r="W102" s="90"/>
      <c r="X102" s="90"/>
      <c r="Y102" s="90"/>
      <c r="Z102" s="90"/>
      <c r="AA102" s="90"/>
      <c r="AB102" s="91"/>
      <c r="AC102" s="89"/>
      <c r="AD102" s="90"/>
      <c r="AE102" s="90"/>
      <c r="AF102" s="90"/>
      <c r="AG102" s="90"/>
      <c r="AH102" s="90"/>
      <c r="AI102" s="90"/>
      <c r="AJ102" s="90"/>
      <c r="AK102" s="90"/>
      <c r="AL102" s="90"/>
      <c r="AM102" s="90"/>
      <c r="AN102" s="91"/>
      <c r="AO102" s="89"/>
      <c r="AP102" s="90"/>
      <c r="AQ102" s="90"/>
      <c r="AR102" s="90"/>
      <c r="AS102" s="90"/>
      <c r="AT102" s="90"/>
      <c r="AU102" s="90"/>
      <c r="AV102" s="90"/>
      <c r="AW102" s="90"/>
      <c r="AX102" s="92"/>
    </row>
    <row r="103" spans="1:51" ht="24.75" customHeight="1" x14ac:dyDescent="0.15">
      <c r="A103" s="83" t="s">
        <v>269</v>
      </c>
      <c r="B103" s="83"/>
      <c r="C103" s="83"/>
      <c r="D103" s="83"/>
      <c r="E103" s="89" t="s">
        <v>622</v>
      </c>
      <c r="F103" s="90"/>
      <c r="G103" s="90"/>
      <c r="H103" s="90"/>
      <c r="I103" s="90"/>
      <c r="J103" s="90"/>
      <c r="K103" s="90"/>
      <c r="L103" s="90"/>
      <c r="M103" s="90"/>
      <c r="N103" s="90"/>
      <c r="O103" s="90"/>
      <c r="P103" s="91"/>
      <c r="Q103" s="89"/>
      <c r="R103" s="90"/>
      <c r="S103" s="90"/>
      <c r="T103" s="90"/>
      <c r="U103" s="90"/>
      <c r="V103" s="90"/>
      <c r="W103" s="90"/>
      <c r="X103" s="90"/>
      <c r="Y103" s="90"/>
      <c r="Z103" s="90"/>
      <c r="AA103" s="90"/>
      <c r="AB103" s="91"/>
      <c r="AC103" s="89"/>
      <c r="AD103" s="90"/>
      <c r="AE103" s="90"/>
      <c r="AF103" s="90"/>
      <c r="AG103" s="90"/>
      <c r="AH103" s="90"/>
      <c r="AI103" s="90"/>
      <c r="AJ103" s="90"/>
      <c r="AK103" s="90"/>
      <c r="AL103" s="90"/>
      <c r="AM103" s="90"/>
      <c r="AN103" s="91"/>
      <c r="AO103" s="89"/>
      <c r="AP103" s="90"/>
      <c r="AQ103" s="90"/>
      <c r="AR103" s="90"/>
      <c r="AS103" s="90"/>
      <c r="AT103" s="90"/>
      <c r="AU103" s="90"/>
      <c r="AV103" s="90"/>
      <c r="AW103" s="90"/>
      <c r="AX103" s="92"/>
    </row>
    <row r="104" spans="1:51" ht="24.75" customHeight="1" x14ac:dyDescent="0.15">
      <c r="A104" s="83" t="s">
        <v>268</v>
      </c>
      <c r="B104" s="83"/>
      <c r="C104" s="83"/>
      <c r="D104" s="83"/>
      <c r="E104" s="89" t="s">
        <v>623</v>
      </c>
      <c r="F104" s="90"/>
      <c r="G104" s="90"/>
      <c r="H104" s="90"/>
      <c r="I104" s="90"/>
      <c r="J104" s="90"/>
      <c r="K104" s="90"/>
      <c r="L104" s="90"/>
      <c r="M104" s="90"/>
      <c r="N104" s="90"/>
      <c r="O104" s="90"/>
      <c r="P104" s="91"/>
      <c r="Q104" s="89"/>
      <c r="R104" s="90"/>
      <c r="S104" s="90"/>
      <c r="T104" s="90"/>
      <c r="U104" s="90"/>
      <c r="V104" s="90"/>
      <c r="W104" s="90"/>
      <c r="X104" s="90"/>
      <c r="Y104" s="90"/>
      <c r="Z104" s="90"/>
      <c r="AA104" s="90"/>
      <c r="AB104" s="91"/>
      <c r="AC104" s="89"/>
      <c r="AD104" s="90"/>
      <c r="AE104" s="90"/>
      <c r="AF104" s="90"/>
      <c r="AG104" s="90"/>
      <c r="AH104" s="90"/>
      <c r="AI104" s="90"/>
      <c r="AJ104" s="90"/>
      <c r="AK104" s="90"/>
      <c r="AL104" s="90"/>
      <c r="AM104" s="90"/>
      <c r="AN104" s="91"/>
      <c r="AO104" s="89"/>
      <c r="AP104" s="90"/>
      <c r="AQ104" s="90"/>
      <c r="AR104" s="90"/>
      <c r="AS104" s="90"/>
      <c r="AT104" s="90"/>
      <c r="AU104" s="90"/>
      <c r="AV104" s="90"/>
      <c r="AW104" s="90"/>
      <c r="AX104" s="92"/>
    </row>
    <row r="105" spans="1:51" ht="24.75" customHeight="1" x14ac:dyDescent="0.15">
      <c r="A105" s="83" t="s">
        <v>267</v>
      </c>
      <c r="B105" s="83"/>
      <c r="C105" s="83"/>
      <c r="D105" s="83"/>
      <c r="E105" s="93" t="s">
        <v>624</v>
      </c>
      <c r="F105" s="94"/>
      <c r="G105" s="94"/>
      <c r="H105" s="94"/>
      <c r="I105" s="94"/>
      <c r="J105" s="94"/>
      <c r="K105" s="94"/>
      <c r="L105" s="94"/>
      <c r="M105" s="94"/>
      <c r="N105" s="94"/>
      <c r="O105" s="94"/>
      <c r="P105" s="95"/>
      <c r="Q105" s="93"/>
      <c r="R105" s="94"/>
      <c r="S105" s="94"/>
      <c r="T105" s="94"/>
      <c r="U105" s="94"/>
      <c r="V105" s="94"/>
      <c r="W105" s="94"/>
      <c r="X105" s="94"/>
      <c r="Y105" s="94"/>
      <c r="Z105" s="94"/>
      <c r="AA105" s="94"/>
      <c r="AB105" s="95"/>
      <c r="AC105" s="93"/>
      <c r="AD105" s="94"/>
      <c r="AE105" s="94"/>
      <c r="AF105" s="94"/>
      <c r="AG105" s="94"/>
      <c r="AH105" s="94"/>
      <c r="AI105" s="94"/>
      <c r="AJ105" s="94"/>
      <c r="AK105" s="94"/>
      <c r="AL105" s="94"/>
      <c r="AM105" s="94"/>
      <c r="AN105" s="95"/>
      <c r="AO105" s="89"/>
      <c r="AP105" s="90"/>
      <c r="AQ105" s="90"/>
      <c r="AR105" s="90"/>
      <c r="AS105" s="90"/>
      <c r="AT105" s="90"/>
      <c r="AU105" s="90"/>
      <c r="AV105" s="90"/>
      <c r="AW105" s="90"/>
      <c r="AX105" s="92"/>
    </row>
    <row r="106" spans="1:51" ht="24.75" customHeight="1" x14ac:dyDescent="0.15">
      <c r="A106" s="83" t="s">
        <v>414</v>
      </c>
      <c r="B106" s="83"/>
      <c r="C106" s="83"/>
      <c r="D106" s="83"/>
      <c r="E106" s="86" t="s">
        <v>579</v>
      </c>
      <c r="F106" s="87"/>
      <c r="G106" s="87"/>
      <c r="H106" s="64" t="str">
        <f>IF(E106="","","-")</f>
        <v>-</v>
      </c>
      <c r="I106" s="87"/>
      <c r="J106" s="87"/>
      <c r="K106" s="64" t="str">
        <f>IF(I106="","","-")</f>
        <v/>
      </c>
      <c r="L106" s="88">
        <v>167</v>
      </c>
      <c r="M106" s="88"/>
      <c r="N106" s="64" t="str">
        <f>IF(O106="","","-")</f>
        <v/>
      </c>
      <c r="O106" s="84"/>
      <c r="P106" s="85"/>
      <c r="Q106" s="86"/>
      <c r="R106" s="87"/>
      <c r="S106" s="87"/>
      <c r="T106" s="64" t="str">
        <f>IF(Q106="","","-")</f>
        <v/>
      </c>
      <c r="U106" s="87"/>
      <c r="V106" s="87"/>
      <c r="W106" s="64" t="str">
        <f>IF(U106="","","-")</f>
        <v/>
      </c>
      <c r="X106" s="88"/>
      <c r="Y106" s="88"/>
      <c r="Z106" s="64" t="str">
        <f>IF(AA106="","","-")</f>
        <v/>
      </c>
      <c r="AA106" s="84"/>
      <c r="AB106" s="85"/>
      <c r="AC106" s="86"/>
      <c r="AD106" s="87"/>
      <c r="AE106" s="87"/>
      <c r="AF106" s="64" t="str">
        <f>IF(AC106="","","-")</f>
        <v/>
      </c>
      <c r="AG106" s="87"/>
      <c r="AH106" s="87"/>
      <c r="AI106" s="64" t="str">
        <f>IF(AG106="","","-")</f>
        <v/>
      </c>
      <c r="AJ106" s="88"/>
      <c r="AK106" s="88"/>
      <c r="AL106" s="64" t="str">
        <f>IF(AM106="","","-")</f>
        <v/>
      </c>
      <c r="AM106" s="84"/>
      <c r="AN106" s="85"/>
      <c r="AO106" s="86"/>
      <c r="AP106" s="87"/>
      <c r="AQ106" s="64" t="str">
        <f>IF(AO106="","","-")</f>
        <v/>
      </c>
      <c r="AR106" s="87"/>
      <c r="AS106" s="87"/>
      <c r="AT106" s="64" t="str">
        <f>IF(AR106="","","-")</f>
        <v/>
      </c>
      <c r="AU106" s="88"/>
      <c r="AV106" s="88"/>
      <c r="AW106" s="64" t="str">
        <f>IF(AX106="","","-")</f>
        <v/>
      </c>
      <c r="AX106" s="67"/>
    </row>
    <row r="107" spans="1:51" ht="24.75" customHeight="1" x14ac:dyDescent="0.15">
      <c r="A107" s="83" t="s">
        <v>380</v>
      </c>
      <c r="B107" s="83"/>
      <c r="C107" s="83"/>
      <c r="D107" s="83"/>
      <c r="E107" s="86" t="s">
        <v>579</v>
      </c>
      <c r="F107" s="87"/>
      <c r="G107" s="87"/>
      <c r="H107" s="64" t="str">
        <f>IF(E107="","","-")</f>
        <v>-</v>
      </c>
      <c r="I107" s="87"/>
      <c r="J107" s="87"/>
      <c r="K107" s="64" t="str">
        <f>IF(I107="","","-")</f>
        <v/>
      </c>
      <c r="L107" s="88">
        <v>174</v>
      </c>
      <c r="M107" s="88"/>
      <c r="N107" s="64" t="str">
        <f>IF(O107="","","-")</f>
        <v/>
      </c>
      <c r="O107" s="84"/>
      <c r="P107" s="85"/>
      <c r="Q107" s="86"/>
      <c r="R107" s="87"/>
      <c r="S107" s="87"/>
      <c r="T107" s="64" t="str">
        <f>IF(Q107="","","-")</f>
        <v/>
      </c>
      <c r="U107" s="87"/>
      <c r="V107" s="87"/>
      <c r="W107" s="64" t="str">
        <f>IF(U107="","","-")</f>
        <v/>
      </c>
      <c r="X107" s="88"/>
      <c r="Y107" s="88"/>
      <c r="Z107" s="64" t="str">
        <f>IF(AA107="","","-")</f>
        <v/>
      </c>
      <c r="AA107" s="84"/>
      <c r="AB107" s="85"/>
      <c r="AC107" s="86"/>
      <c r="AD107" s="87"/>
      <c r="AE107" s="87"/>
      <c r="AF107" s="64" t="str">
        <f>IF(AC107="","","-")</f>
        <v/>
      </c>
      <c r="AG107" s="87"/>
      <c r="AH107" s="87"/>
      <c r="AI107" s="64" t="str">
        <f>IF(AG107="","","-")</f>
        <v/>
      </c>
      <c r="AJ107" s="88"/>
      <c r="AK107" s="88"/>
      <c r="AL107" s="64" t="str">
        <f>IF(AM107="","","-")</f>
        <v/>
      </c>
      <c r="AM107" s="84"/>
      <c r="AN107" s="85"/>
      <c r="AO107" s="86"/>
      <c r="AP107" s="87"/>
      <c r="AQ107" s="64" t="str">
        <f>IF(AO107="","","-")</f>
        <v/>
      </c>
      <c r="AR107" s="87"/>
      <c r="AS107" s="87"/>
      <c r="AT107" s="64" t="str">
        <f>IF(AR107="","","-")</f>
        <v/>
      </c>
      <c r="AU107" s="88"/>
      <c r="AV107" s="88"/>
      <c r="AW107" s="64" t="str">
        <f>IF(AX107="","","-")</f>
        <v/>
      </c>
      <c r="AX107" s="67"/>
    </row>
    <row r="108" spans="1:51" ht="28.35" customHeight="1" x14ac:dyDescent="0.15">
      <c r="A108" s="99" t="s">
        <v>262</v>
      </c>
      <c r="B108" s="100"/>
      <c r="C108" s="100"/>
      <c r="D108" s="100"/>
      <c r="E108" s="100"/>
      <c r="F108" s="101"/>
      <c r="G108" s="50" t="s">
        <v>576</v>
      </c>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1" ht="28.35" customHeight="1" x14ac:dyDescent="0.15">
      <c r="A109" s="99"/>
      <c r="B109" s="100"/>
      <c r="C109" s="100"/>
      <c r="D109" s="100"/>
      <c r="E109" s="100"/>
      <c r="F109" s="101"/>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1" ht="28.35" customHeight="1" x14ac:dyDescent="0.15">
      <c r="A110" s="99"/>
      <c r="B110" s="100"/>
      <c r="C110" s="100"/>
      <c r="D110" s="100"/>
      <c r="E110" s="100"/>
      <c r="F110" s="101"/>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1" ht="28.35" customHeight="1" x14ac:dyDescent="0.15">
      <c r="A111" s="99"/>
      <c r="B111" s="100"/>
      <c r="C111" s="100"/>
      <c r="D111" s="100"/>
      <c r="E111" s="100"/>
      <c r="F111" s="101"/>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1" ht="27.75" customHeight="1" x14ac:dyDescent="0.15">
      <c r="A112" s="99"/>
      <c r="B112" s="100"/>
      <c r="C112" s="100"/>
      <c r="D112" s="100"/>
      <c r="E112" s="100"/>
      <c r="F112" s="101"/>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28.35" customHeight="1" x14ac:dyDescent="0.15">
      <c r="A113" s="99"/>
      <c r="B113" s="100"/>
      <c r="C113" s="100"/>
      <c r="D113" s="100"/>
      <c r="E113" s="100"/>
      <c r="F113" s="101"/>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28.35" customHeight="1" x14ac:dyDescent="0.15">
      <c r="A114" s="99"/>
      <c r="B114" s="100"/>
      <c r="C114" s="100"/>
      <c r="D114" s="100"/>
      <c r="E114" s="100"/>
      <c r="F114" s="101"/>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27.75" customHeight="1" x14ac:dyDescent="0.15">
      <c r="A115" s="99"/>
      <c r="B115" s="100"/>
      <c r="C115" s="100"/>
      <c r="D115" s="100"/>
      <c r="E115" s="100"/>
      <c r="F115" s="101"/>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28.35" customHeight="1" x14ac:dyDescent="0.15">
      <c r="A116" s="99"/>
      <c r="B116" s="100"/>
      <c r="C116" s="100"/>
      <c r="D116" s="100"/>
      <c r="E116" s="100"/>
      <c r="F116" s="101"/>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28.35" customHeight="1" x14ac:dyDescent="0.15">
      <c r="A117" s="99"/>
      <c r="B117" s="100"/>
      <c r="C117" s="100"/>
      <c r="D117" s="100"/>
      <c r="E117" s="100"/>
      <c r="F117" s="101"/>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28.35" customHeight="1" x14ac:dyDescent="0.15">
      <c r="A118" s="99"/>
      <c r="B118" s="100"/>
      <c r="C118" s="100"/>
      <c r="D118" s="100"/>
      <c r="E118" s="100"/>
      <c r="F118" s="101"/>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28.35" customHeight="1" x14ac:dyDescent="0.15">
      <c r="A119" s="99"/>
      <c r="B119" s="100"/>
      <c r="C119" s="100"/>
      <c r="D119" s="100"/>
      <c r="E119" s="100"/>
      <c r="F119" s="101"/>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28.35" customHeight="1" x14ac:dyDescent="0.15">
      <c r="A120" s="99"/>
      <c r="B120" s="100"/>
      <c r="C120" s="100"/>
      <c r="D120" s="100"/>
      <c r="E120" s="100"/>
      <c r="F120" s="101"/>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27.75" customHeight="1" x14ac:dyDescent="0.15">
      <c r="A121" s="99"/>
      <c r="B121" s="100"/>
      <c r="C121" s="100"/>
      <c r="D121" s="100"/>
      <c r="E121" s="100"/>
      <c r="F121" s="101"/>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28.35" customHeight="1" x14ac:dyDescent="0.15">
      <c r="A122" s="99"/>
      <c r="B122" s="100"/>
      <c r="C122" s="100"/>
      <c r="D122" s="100"/>
      <c r="E122" s="100"/>
      <c r="F122" s="101"/>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8.35" customHeight="1" x14ac:dyDescent="0.15">
      <c r="A123" s="99"/>
      <c r="B123" s="100"/>
      <c r="C123" s="100"/>
      <c r="D123" s="100"/>
      <c r="E123" s="100"/>
      <c r="F123" s="101"/>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8.35" customHeight="1" x14ac:dyDescent="0.15">
      <c r="A124" s="99"/>
      <c r="B124" s="100"/>
      <c r="C124" s="100"/>
      <c r="D124" s="100"/>
      <c r="E124" s="100"/>
      <c r="F124" s="101"/>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52.5" customHeight="1" x14ac:dyDescent="0.15">
      <c r="A125" s="99"/>
      <c r="B125" s="100"/>
      <c r="C125" s="100"/>
      <c r="D125" s="100"/>
      <c r="E125" s="100"/>
      <c r="F125" s="101"/>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52.5" customHeight="1" x14ac:dyDescent="0.15">
      <c r="A126" s="99"/>
      <c r="B126" s="100"/>
      <c r="C126" s="100"/>
      <c r="D126" s="100"/>
      <c r="E126" s="100"/>
      <c r="F126" s="101"/>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52.5" customHeight="1" x14ac:dyDescent="0.15">
      <c r="A127" s="99"/>
      <c r="B127" s="100"/>
      <c r="C127" s="100"/>
      <c r="D127" s="100"/>
      <c r="E127" s="100"/>
      <c r="F127" s="101"/>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29.25" customHeight="1" x14ac:dyDescent="0.15">
      <c r="A128" s="99"/>
      <c r="B128" s="100"/>
      <c r="C128" s="100"/>
      <c r="D128" s="100"/>
      <c r="E128" s="100"/>
      <c r="F128" s="101"/>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0" ht="18.399999999999999" customHeight="1" x14ac:dyDescent="0.15">
      <c r="A129" s="99"/>
      <c r="B129" s="100"/>
      <c r="C129" s="100"/>
      <c r="D129" s="100"/>
      <c r="E129" s="100"/>
      <c r="F129" s="101"/>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0" ht="35.25" customHeight="1" x14ac:dyDescent="0.15">
      <c r="A130" s="99"/>
      <c r="B130" s="100"/>
      <c r="C130" s="100"/>
      <c r="D130" s="100"/>
      <c r="E130" s="100"/>
      <c r="F130" s="101"/>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0" ht="30" customHeight="1" x14ac:dyDescent="0.15">
      <c r="A131" s="99"/>
      <c r="B131" s="100"/>
      <c r="C131" s="100"/>
      <c r="D131" s="100"/>
      <c r="E131" s="100"/>
      <c r="F131" s="101"/>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24.75" customHeight="1" x14ac:dyDescent="0.15">
      <c r="A132" s="99"/>
      <c r="B132" s="100"/>
      <c r="C132" s="100"/>
      <c r="D132" s="100"/>
      <c r="E132" s="100"/>
      <c r="F132" s="101"/>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24.75" customHeight="1" x14ac:dyDescent="0.15">
      <c r="A133" s="99"/>
      <c r="B133" s="100"/>
      <c r="C133" s="100"/>
      <c r="D133" s="100"/>
      <c r="E133" s="100"/>
      <c r="F133" s="101"/>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0" ht="24.75" customHeight="1" x14ac:dyDescent="0.15">
      <c r="A134" s="99"/>
      <c r="B134" s="100"/>
      <c r="C134" s="100"/>
      <c r="D134" s="100"/>
      <c r="E134" s="100"/>
      <c r="F134" s="101"/>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0" ht="24.75" customHeight="1" x14ac:dyDescent="0.15">
      <c r="A135" s="99"/>
      <c r="B135" s="100"/>
      <c r="C135" s="100"/>
      <c r="D135" s="100"/>
      <c r="E135" s="100"/>
      <c r="F135" s="101"/>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0" ht="24.75" customHeight="1" x14ac:dyDescent="0.15">
      <c r="A136" s="99"/>
      <c r="B136" s="100"/>
      <c r="C136" s="100"/>
      <c r="D136" s="100"/>
      <c r="E136" s="100"/>
      <c r="F136" s="101"/>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0" ht="24.75" customHeight="1" x14ac:dyDescent="0.15">
      <c r="A137" s="99"/>
      <c r="B137" s="100"/>
      <c r="C137" s="100"/>
      <c r="D137" s="100"/>
      <c r="E137" s="100"/>
      <c r="F137" s="101"/>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0" ht="24.75" customHeight="1" x14ac:dyDescent="0.15">
      <c r="A138" s="99"/>
      <c r="B138" s="100"/>
      <c r="C138" s="100"/>
      <c r="D138" s="100"/>
      <c r="E138" s="100"/>
      <c r="F138" s="101"/>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0" ht="24.75" customHeight="1" x14ac:dyDescent="0.15">
      <c r="A139" s="99"/>
      <c r="B139" s="100"/>
      <c r="C139" s="100"/>
      <c r="D139" s="100"/>
      <c r="E139" s="100"/>
      <c r="F139" s="101"/>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0" ht="24.75" customHeight="1" x14ac:dyDescent="0.15">
      <c r="A140" s="99"/>
      <c r="B140" s="100"/>
      <c r="C140" s="100"/>
      <c r="D140" s="100"/>
      <c r="E140" s="100"/>
      <c r="F140" s="101"/>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0" ht="24.75" customHeight="1" x14ac:dyDescent="0.15">
      <c r="A141" s="99"/>
      <c r="B141" s="100"/>
      <c r="C141" s="100"/>
      <c r="D141" s="100"/>
      <c r="E141" s="100"/>
      <c r="F141" s="101"/>
      <c r="G141" s="29"/>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1"/>
    </row>
    <row r="142" spans="1:50" ht="24.75" customHeight="1" x14ac:dyDescent="0.15">
      <c r="A142" s="99"/>
      <c r="B142" s="100"/>
      <c r="C142" s="100"/>
      <c r="D142" s="100"/>
      <c r="E142" s="100"/>
      <c r="F142" s="101"/>
      <c r="G142" s="29"/>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1"/>
    </row>
    <row r="143" spans="1:50" ht="24.75" customHeight="1" x14ac:dyDescent="0.15">
      <c r="A143" s="99"/>
      <c r="B143" s="100"/>
      <c r="C143" s="100"/>
      <c r="D143" s="100"/>
      <c r="E143" s="100"/>
      <c r="F143" s="101"/>
      <c r="G143" s="29"/>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1"/>
    </row>
    <row r="144" spans="1:50" ht="24.75" customHeight="1" x14ac:dyDescent="0.15">
      <c r="A144" s="99"/>
      <c r="B144" s="100"/>
      <c r="C144" s="100"/>
      <c r="D144" s="100"/>
      <c r="E144" s="100"/>
      <c r="F144" s="101"/>
      <c r="G144" s="29"/>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1"/>
    </row>
    <row r="145" spans="1:51" ht="25.5" customHeight="1" x14ac:dyDescent="0.15">
      <c r="A145" s="99"/>
      <c r="B145" s="100"/>
      <c r="C145" s="100"/>
      <c r="D145" s="100"/>
      <c r="E145" s="100"/>
      <c r="F145" s="101"/>
      <c r="G145" s="29"/>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1"/>
    </row>
    <row r="146" spans="1:51" ht="24.75" customHeight="1" thickBot="1" x14ac:dyDescent="0.2">
      <c r="A146" s="555"/>
      <c r="B146" s="556"/>
      <c r="C146" s="556"/>
      <c r="D146" s="556"/>
      <c r="E146" s="556"/>
      <c r="F146" s="557"/>
      <c r="G146" s="32"/>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row>
    <row r="147" spans="1:51" ht="24.75" customHeight="1" x14ac:dyDescent="0.15">
      <c r="A147" s="567" t="s">
        <v>689</v>
      </c>
      <c r="B147" s="568"/>
      <c r="C147" s="568"/>
      <c r="D147" s="568"/>
      <c r="E147" s="568"/>
      <c r="F147" s="569"/>
      <c r="G147" s="249" t="s">
        <v>625</v>
      </c>
      <c r="H147" s="250"/>
      <c r="I147" s="250"/>
      <c r="J147" s="250"/>
      <c r="K147" s="250"/>
      <c r="L147" s="250"/>
      <c r="M147" s="250"/>
      <c r="N147" s="250"/>
      <c r="O147" s="250"/>
      <c r="P147" s="250"/>
      <c r="Q147" s="250"/>
      <c r="R147" s="250"/>
      <c r="S147" s="250"/>
      <c r="T147" s="250"/>
      <c r="U147" s="250"/>
      <c r="V147" s="250"/>
      <c r="W147" s="250"/>
      <c r="X147" s="250"/>
      <c r="Y147" s="250"/>
      <c r="Z147" s="250"/>
      <c r="AA147" s="250"/>
      <c r="AB147" s="251"/>
      <c r="AC147" s="249" t="s">
        <v>682</v>
      </c>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2"/>
    </row>
    <row r="148" spans="1:51" ht="24.75" customHeight="1" x14ac:dyDescent="0.15">
      <c r="A148" s="570"/>
      <c r="B148" s="571"/>
      <c r="C148" s="571"/>
      <c r="D148" s="571"/>
      <c r="E148" s="571"/>
      <c r="F148" s="572"/>
      <c r="G148" s="226" t="s">
        <v>17</v>
      </c>
      <c r="H148" s="227"/>
      <c r="I148" s="227"/>
      <c r="J148" s="227"/>
      <c r="K148" s="227"/>
      <c r="L148" s="228" t="s">
        <v>18</v>
      </c>
      <c r="M148" s="227"/>
      <c r="N148" s="227"/>
      <c r="O148" s="227"/>
      <c r="P148" s="227"/>
      <c r="Q148" s="227"/>
      <c r="R148" s="227"/>
      <c r="S148" s="227"/>
      <c r="T148" s="227"/>
      <c r="U148" s="227"/>
      <c r="V148" s="227"/>
      <c r="W148" s="227"/>
      <c r="X148" s="229"/>
      <c r="Y148" s="230" t="s">
        <v>19</v>
      </c>
      <c r="Z148" s="231"/>
      <c r="AA148" s="231"/>
      <c r="AB148" s="232"/>
      <c r="AC148" s="226" t="s">
        <v>17</v>
      </c>
      <c r="AD148" s="227"/>
      <c r="AE148" s="227"/>
      <c r="AF148" s="227"/>
      <c r="AG148" s="227"/>
      <c r="AH148" s="228" t="s">
        <v>18</v>
      </c>
      <c r="AI148" s="227"/>
      <c r="AJ148" s="227"/>
      <c r="AK148" s="227"/>
      <c r="AL148" s="227"/>
      <c r="AM148" s="227"/>
      <c r="AN148" s="227"/>
      <c r="AO148" s="227"/>
      <c r="AP148" s="227"/>
      <c r="AQ148" s="227"/>
      <c r="AR148" s="227"/>
      <c r="AS148" s="227"/>
      <c r="AT148" s="229"/>
      <c r="AU148" s="230" t="s">
        <v>19</v>
      </c>
      <c r="AV148" s="231"/>
      <c r="AW148" s="231"/>
      <c r="AX148" s="262"/>
    </row>
    <row r="149" spans="1:51" ht="24.75" customHeight="1" x14ac:dyDescent="0.15">
      <c r="A149" s="570"/>
      <c r="B149" s="571"/>
      <c r="C149" s="571"/>
      <c r="D149" s="571"/>
      <c r="E149" s="571"/>
      <c r="F149" s="572"/>
      <c r="G149" s="253" t="s">
        <v>626</v>
      </c>
      <c r="H149" s="254"/>
      <c r="I149" s="254"/>
      <c r="J149" s="254"/>
      <c r="K149" s="255"/>
      <c r="L149" s="256" t="s">
        <v>627</v>
      </c>
      <c r="M149" s="257"/>
      <c r="N149" s="257"/>
      <c r="O149" s="257"/>
      <c r="P149" s="257"/>
      <c r="Q149" s="257"/>
      <c r="R149" s="257"/>
      <c r="S149" s="257"/>
      <c r="T149" s="257"/>
      <c r="U149" s="257"/>
      <c r="V149" s="257"/>
      <c r="W149" s="257"/>
      <c r="X149" s="258"/>
      <c r="Y149" s="320">
        <v>2335</v>
      </c>
      <c r="Z149" s="321"/>
      <c r="AA149" s="321"/>
      <c r="AB149" s="322"/>
      <c r="AC149" s="253" t="s">
        <v>626</v>
      </c>
      <c r="AD149" s="254"/>
      <c r="AE149" s="254"/>
      <c r="AF149" s="254"/>
      <c r="AG149" s="255"/>
      <c r="AH149" s="256" t="s">
        <v>628</v>
      </c>
      <c r="AI149" s="257"/>
      <c r="AJ149" s="257"/>
      <c r="AK149" s="257"/>
      <c r="AL149" s="257"/>
      <c r="AM149" s="257"/>
      <c r="AN149" s="257"/>
      <c r="AO149" s="257"/>
      <c r="AP149" s="257"/>
      <c r="AQ149" s="257"/>
      <c r="AR149" s="257"/>
      <c r="AS149" s="257"/>
      <c r="AT149" s="258"/>
      <c r="AU149" s="320">
        <v>227</v>
      </c>
      <c r="AV149" s="321"/>
      <c r="AW149" s="321"/>
      <c r="AX149" s="323"/>
    </row>
    <row r="150" spans="1:51" ht="24.75" customHeight="1" thickBot="1" x14ac:dyDescent="0.2">
      <c r="A150" s="570"/>
      <c r="B150" s="571"/>
      <c r="C150" s="571"/>
      <c r="D150" s="571"/>
      <c r="E150" s="571"/>
      <c r="F150" s="572"/>
      <c r="G150" s="180" t="s">
        <v>20</v>
      </c>
      <c r="H150" s="181"/>
      <c r="I150" s="181"/>
      <c r="J150" s="181"/>
      <c r="K150" s="181"/>
      <c r="L150" s="182"/>
      <c r="M150" s="183"/>
      <c r="N150" s="183"/>
      <c r="O150" s="183"/>
      <c r="P150" s="183"/>
      <c r="Q150" s="183"/>
      <c r="R150" s="183"/>
      <c r="S150" s="183"/>
      <c r="T150" s="183"/>
      <c r="U150" s="183"/>
      <c r="V150" s="183"/>
      <c r="W150" s="183"/>
      <c r="X150" s="184"/>
      <c r="Y150" s="185">
        <f>SUM(Y149:AB149)</f>
        <v>2335</v>
      </c>
      <c r="Z150" s="186"/>
      <c r="AA150" s="186"/>
      <c r="AB150" s="187"/>
      <c r="AC150" s="180" t="s">
        <v>20</v>
      </c>
      <c r="AD150" s="181"/>
      <c r="AE150" s="181"/>
      <c r="AF150" s="181"/>
      <c r="AG150" s="181"/>
      <c r="AH150" s="182"/>
      <c r="AI150" s="183"/>
      <c r="AJ150" s="183"/>
      <c r="AK150" s="183"/>
      <c r="AL150" s="183"/>
      <c r="AM150" s="183"/>
      <c r="AN150" s="183"/>
      <c r="AO150" s="183"/>
      <c r="AP150" s="183"/>
      <c r="AQ150" s="183"/>
      <c r="AR150" s="183"/>
      <c r="AS150" s="183"/>
      <c r="AT150" s="184"/>
      <c r="AU150" s="185">
        <f>SUM(AU149:AX149)</f>
        <v>227</v>
      </c>
      <c r="AV150" s="186"/>
      <c r="AW150" s="186"/>
      <c r="AX150" s="188"/>
    </row>
    <row r="151" spans="1:51" ht="24.75" customHeight="1" x14ac:dyDescent="0.15">
      <c r="A151" s="570"/>
      <c r="B151" s="571"/>
      <c r="C151" s="571"/>
      <c r="D151" s="571"/>
      <c r="E151" s="571"/>
      <c r="F151" s="572"/>
      <c r="G151" s="249" t="s">
        <v>629</v>
      </c>
      <c r="H151" s="250"/>
      <c r="I151" s="250"/>
      <c r="J151" s="250"/>
      <c r="K151" s="250"/>
      <c r="L151" s="250"/>
      <c r="M151" s="250"/>
      <c r="N151" s="250"/>
      <c r="O151" s="250"/>
      <c r="P151" s="250"/>
      <c r="Q151" s="250"/>
      <c r="R151" s="250"/>
      <c r="S151" s="250"/>
      <c r="T151" s="250"/>
      <c r="U151" s="250"/>
      <c r="V151" s="250"/>
      <c r="W151" s="250"/>
      <c r="X151" s="250"/>
      <c r="Y151" s="250"/>
      <c r="Z151" s="250"/>
      <c r="AA151" s="250"/>
      <c r="AB151" s="251"/>
      <c r="AC151" s="249" t="s">
        <v>630</v>
      </c>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2"/>
      <c r="AY151" s="39">
        <f>COUNTA($G$153,$AC$153)</f>
        <v>2</v>
      </c>
    </row>
    <row r="152" spans="1:51" ht="24.75" customHeight="1" x14ac:dyDescent="0.15">
      <c r="A152" s="570"/>
      <c r="B152" s="571"/>
      <c r="C152" s="571"/>
      <c r="D152" s="571"/>
      <c r="E152" s="571"/>
      <c r="F152" s="572"/>
      <c r="G152" s="226" t="s">
        <v>17</v>
      </c>
      <c r="H152" s="227"/>
      <c r="I152" s="227"/>
      <c r="J152" s="227"/>
      <c r="K152" s="227"/>
      <c r="L152" s="228" t="s">
        <v>18</v>
      </c>
      <c r="M152" s="227"/>
      <c r="N152" s="227"/>
      <c r="O152" s="227"/>
      <c r="P152" s="227"/>
      <c r="Q152" s="227"/>
      <c r="R152" s="227"/>
      <c r="S152" s="227"/>
      <c r="T152" s="227"/>
      <c r="U152" s="227"/>
      <c r="V152" s="227"/>
      <c r="W152" s="227"/>
      <c r="X152" s="229"/>
      <c r="Y152" s="230" t="s">
        <v>19</v>
      </c>
      <c r="Z152" s="231"/>
      <c r="AA152" s="231"/>
      <c r="AB152" s="232"/>
      <c r="AC152" s="226" t="s">
        <v>17</v>
      </c>
      <c r="AD152" s="227"/>
      <c r="AE152" s="227"/>
      <c r="AF152" s="227"/>
      <c r="AG152" s="227"/>
      <c r="AH152" s="228" t="s">
        <v>18</v>
      </c>
      <c r="AI152" s="227"/>
      <c r="AJ152" s="227"/>
      <c r="AK152" s="227"/>
      <c r="AL152" s="227"/>
      <c r="AM152" s="227"/>
      <c r="AN152" s="227"/>
      <c r="AO152" s="227"/>
      <c r="AP152" s="227"/>
      <c r="AQ152" s="227"/>
      <c r="AR152" s="227"/>
      <c r="AS152" s="227"/>
      <c r="AT152" s="229"/>
      <c r="AU152" s="230" t="s">
        <v>19</v>
      </c>
      <c r="AV152" s="231"/>
      <c r="AW152" s="231"/>
      <c r="AX152" s="262"/>
      <c r="AY152" s="39">
        <f>$AY$151</f>
        <v>2</v>
      </c>
    </row>
    <row r="153" spans="1:51" ht="24.75" customHeight="1" x14ac:dyDescent="0.15">
      <c r="A153" s="570"/>
      <c r="B153" s="571"/>
      <c r="C153" s="571"/>
      <c r="D153" s="571"/>
      <c r="E153" s="571"/>
      <c r="F153" s="572"/>
      <c r="G153" s="253" t="s">
        <v>631</v>
      </c>
      <c r="H153" s="254"/>
      <c r="I153" s="254"/>
      <c r="J153" s="254"/>
      <c r="K153" s="255"/>
      <c r="L153" s="256" t="s">
        <v>632</v>
      </c>
      <c r="M153" s="257"/>
      <c r="N153" s="257"/>
      <c r="O153" s="257"/>
      <c r="P153" s="257"/>
      <c r="Q153" s="257"/>
      <c r="R153" s="257"/>
      <c r="S153" s="257"/>
      <c r="T153" s="257"/>
      <c r="U153" s="257"/>
      <c r="V153" s="257"/>
      <c r="W153" s="257"/>
      <c r="X153" s="258"/>
      <c r="Y153" s="320">
        <v>9</v>
      </c>
      <c r="Z153" s="321"/>
      <c r="AA153" s="321"/>
      <c r="AB153" s="322"/>
      <c r="AC153" s="253" t="s">
        <v>633</v>
      </c>
      <c r="AD153" s="254"/>
      <c r="AE153" s="254"/>
      <c r="AF153" s="254"/>
      <c r="AG153" s="255"/>
      <c r="AH153" s="256" t="s">
        <v>634</v>
      </c>
      <c r="AI153" s="257"/>
      <c r="AJ153" s="257"/>
      <c r="AK153" s="257"/>
      <c r="AL153" s="257"/>
      <c r="AM153" s="257"/>
      <c r="AN153" s="257"/>
      <c r="AO153" s="257"/>
      <c r="AP153" s="257"/>
      <c r="AQ153" s="257"/>
      <c r="AR153" s="257"/>
      <c r="AS153" s="257"/>
      <c r="AT153" s="258"/>
      <c r="AU153" s="320">
        <v>73</v>
      </c>
      <c r="AV153" s="321"/>
      <c r="AW153" s="321"/>
      <c r="AX153" s="323"/>
      <c r="AY153" s="39">
        <f t="shared" ref="AY153:AY154" si="7">$AY$151</f>
        <v>2</v>
      </c>
    </row>
    <row r="154" spans="1:51" ht="24.75" customHeight="1" thickBot="1" x14ac:dyDescent="0.2">
      <c r="A154" s="570"/>
      <c r="B154" s="571"/>
      <c r="C154" s="571"/>
      <c r="D154" s="571"/>
      <c r="E154" s="571"/>
      <c r="F154" s="572"/>
      <c r="G154" s="180" t="s">
        <v>20</v>
      </c>
      <c r="H154" s="181"/>
      <c r="I154" s="181"/>
      <c r="J154" s="181"/>
      <c r="K154" s="181"/>
      <c r="L154" s="182"/>
      <c r="M154" s="183"/>
      <c r="N154" s="183"/>
      <c r="O154" s="183"/>
      <c r="P154" s="183"/>
      <c r="Q154" s="183"/>
      <c r="R154" s="183"/>
      <c r="S154" s="183"/>
      <c r="T154" s="183"/>
      <c r="U154" s="183"/>
      <c r="V154" s="183"/>
      <c r="W154" s="183"/>
      <c r="X154" s="184"/>
      <c r="Y154" s="185">
        <f>SUM(Y153:AB153)</f>
        <v>9</v>
      </c>
      <c r="Z154" s="186"/>
      <c r="AA154" s="186"/>
      <c r="AB154" s="187"/>
      <c r="AC154" s="180" t="s">
        <v>20</v>
      </c>
      <c r="AD154" s="181"/>
      <c r="AE154" s="181"/>
      <c r="AF154" s="181"/>
      <c r="AG154" s="181"/>
      <c r="AH154" s="182"/>
      <c r="AI154" s="183"/>
      <c r="AJ154" s="183"/>
      <c r="AK154" s="183"/>
      <c r="AL154" s="183"/>
      <c r="AM154" s="183"/>
      <c r="AN154" s="183"/>
      <c r="AO154" s="183"/>
      <c r="AP154" s="183"/>
      <c r="AQ154" s="183"/>
      <c r="AR154" s="183"/>
      <c r="AS154" s="183"/>
      <c r="AT154" s="184"/>
      <c r="AU154" s="185">
        <f>SUM(AU153:AX153)</f>
        <v>73</v>
      </c>
      <c r="AV154" s="186"/>
      <c r="AW154" s="186"/>
      <c r="AX154" s="188"/>
      <c r="AY154" s="39">
        <f t="shared" si="7"/>
        <v>2</v>
      </c>
    </row>
    <row r="155" spans="1:51" ht="24.75" customHeight="1" x14ac:dyDescent="0.15">
      <c r="A155" s="570"/>
      <c r="B155" s="571"/>
      <c r="C155" s="571"/>
      <c r="D155" s="571"/>
      <c r="E155" s="571"/>
      <c r="F155" s="572"/>
      <c r="G155" s="249" t="s">
        <v>677</v>
      </c>
      <c r="H155" s="250"/>
      <c r="I155" s="250"/>
      <c r="J155" s="250"/>
      <c r="K155" s="250"/>
      <c r="L155" s="250"/>
      <c r="M155" s="250"/>
      <c r="N155" s="250"/>
      <c r="O155" s="250"/>
      <c r="P155" s="250"/>
      <c r="Q155" s="250"/>
      <c r="R155" s="250"/>
      <c r="S155" s="250"/>
      <c r="T155" s="250"/>
      <c r="U155" s="250"/>
      <c r="V155" s="250"/>
      <c r="W155" s="250"/>
      <c r="X155" s="250"/>
      <c r="Y155" s="250"/>
      <c r="Z155" s="250"/>
      <c r="AA155" s="250"/>
      <c r="AB155" s="251"/>
      <c r="AC155" s="249" t="s">
        <v>635</v>
      </c>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2"/>
      <c r="AY155" s="39">
        <f>COUNTA($G$157,$AC$157)</f>
        <v>2</v>
      </c>
    </row>
    <row r="156" spans="1:51" ht="24.75" customHeight="1" x14ac:dyDescent="0.15">
      <c r="A156" s="570"/>
      <c r="B156" s="571"/>
      <c r="C156" s="571"/>
      <c r="D156" s="571"/>
      <c r="E156" s="571"/>
      <c r="F156" s="572"/>
      <c r="G156" s="226" t="s">
        <v>17</v>
      </c>
      <c r="H156" s="227"/>
      <c r="I156" s="227"/>
      <c r="J156" s="227"/>
      <c r="K156" s="227"/>
      <c r="L156" s="228" t="s">
        <v>18</v>
      </c>
      <c r="M156" s="227"/>
      <c r="N156" s="227"/>
      <c r="O156" s="227"/>
      <c r="P156" s="227"/>
      <c r="Q156" s="227"/>
      <c r="R156" s="227"/>
      <c r="S156" s="227"/>
      <c r="T156" s="227"/>
      <c r="U156" s="227"/>
      <c r="V156" s="227"/>
      <c r="W156" s="227"/>
      <c r="X156" s="229"/>
      <c r="Y156" s="230" t="s">
        <v>19</v>
      </c>
      <c r="Z156" s="231"/>
      <c r="AA156" s="231"/>
      <c r="AB156" s="232"/>
      <c r="AC156" s="226" t="s">
        <v>17</v>
      </c>
      <c r="AD156" s="227"/>
      <c r="AE156" s="227"/>
      <c r="AF156" s="227"/>
      <c r="AG156" s="227"/>
      <c r="AH156" s="228" t="s">
        <v>18</v>
      </c>
      <c r="AI156" s="227"/>
      <c r="AJ156" s="227"/>
      <c r="AK156" s="227"/>
      <c r="AL156" s="227"/>
      <c r="AM156" s="227"/>
      <c r="AN156" s="227"/>
      <c r="AO156" s="227"/>
      <c r="AP156" s="227"/>
      <c r="AQ156" s="227"/>
      <c r="AR156" s="227"/>
      <c r="AS156" s="227"/>
      <c r="AT156" s="229"/>
      <c r="AU156" s="230" t="s">
        <v>19</v>
      </c>
      <c r="AV156" s="231"/>
      <c r="AW156" s="231"/>
      <c r="AX156" s="262"/>
      <c r="AY156" s="39">
        <f>$AY$155</f>
        <v>2</v>
      </c>
    </row>
    <row r="157" spans="1:51" ht="24.75" customHeight="1" x14ac:dyDescent="0.15">
      <c r="A157" s="570"/>
      <c r="B157" s="571"/>
      <c r="C157" s="571"/>
      <c r="D157" s="571"/>
      <c r="E157" s="571"/>
      <c r="F157" s="572"/>
      <c r="G157" s="253" t="s">
        <v>636</v>
      </c>
      <c r="H157" s="254"/>
      <c r="I157" s="254"/>
      <c r="J157" s="254"/>
      <c r="K157" s="255"/>
      <c r="L157" s="256" t="s">
        <v>683</v>
      </c>
      <c r="M157" s="257"/>
      <c r="N157" s="257"/>
      <c r="O157" s="257"/>
      <c r="P157" s="257"/>
      <c r="Q157" s="257"/>
      <c r="R157" s="257"/>
      <c r="S157" s="257"/>
      <c r="T157" s="257"/>
      <c r="U157" s="257"/>
      <c r="V157" s="257"/>
      <c r="W157" s="257"/>
      <c r="X157" s="258"/>
      <c r="Y157" s="320">
        <v>3</v>
      </c>
      <c r="Z157" s="321"/>
      <c r="AA157" s="321"/>
      <c r="AB157" s="322"/>
      <c r="AC157" s="253" t="s">
        <v>637</v>
      </c>
      <c r="AD157" s="254"/>
      <c r="AE157" s="254"/>
      <c r="AF157" s="254"/>
      <c r="AG157" s="255"/>
      <c r="AH157" s="256" t="s">
        <v>638</v>
      </c>
      <c r="AI157" s="257"/>
      <c r="AJ157" s="257"/>
      <c r="AK157" s="257"/>
      <c r="AL157" s="257"/>
      <c r="AM157" s="257"/>
      <c r="AN157" s="257"/>
      <c r="AO157" s="257"/>
      <c r="AP157" s="257"/>
      <c r="AQ157" s="257"/>
      <c r="AR157" s="257"/>
      <c r="AS157" s="257"/>
      <c r="AT157" s="258"/>
      <c r="AU157" s="320">
        <v>1</v>
      </c>
      <c r="AV157" s="321"/>
      <c r="AW157" s="321"/>
      <c r="AX157" s="323"/>
      <c r="AY157" s="39">
        <f t="shared" ref="AY157:AY158" si="8">$AY$155</f>
        <v>2</v>
      </c>
    </row>
    <row r="158" spans="1:51" ht="24.75" customHeight="1" thickBot="1" x14ac:dyDescent="0.2">
      <c r="A158" s="570"/>
      <c r="B158" s="571"/>
      <c r="C158" s="571"/>
      <c r="D158" s="571"/>
      <c r="E158" s="571"/>
      <c r="F158" s="572"/>
      <c r="G158" s="180" t="s">
        <v>20</v>
      </c>
      <c r="H158" s="181"/>
      <c r="I158" s="181"/>
      <c r="J158" s="181"/>
      <c r="K158" s="181"/>
      <c r="L158" s="182"/>
      <c r="M158" s="183"/>
      <c r="N158" s="183"/>
      <c r="O158" s="183"/>
      <c r="P158" s="183"/>
      <c r="Q158" s="183"/>
      <c r="R158" s="183"/>
      <c r="S158" s="183"/>
      <c r="T158" s="183"/>
      <c r="U158" s="183"/>
      <c r="V158" s="183"/>
      <c r="W158" s="183"/>
      <c r="X158" s="184"/>
      <c r="Y158" s="185">
        <f>SUM(Y157:AB157)</f>
        <v>3</v>
      </c>
      <c r="Z158" s="186"/>
      <c r="AA158" s="186"/>
      <c r="AB158" s="187"/>
      <c r="AC158" s="180" t="s">
        <v>20</v>
      </c>
      <c r="AD158" s="181"/>
      <c r="AE158" s="181"/>
      <c r="AF158" s="181"/>
      <c r="AG158" s="181"/>
      <c r="AH158" s="182"/>
      <c r="AI158" s="183"/>
      <c r="AJ158" s="183"/>
      <c r="AK158" s="183"/>
      <c r="AL158" s="183"/>
      <c r="AM158" s="183"/>
      <c r="AN158" s="183"/>
      <c r="AO158" s="183"/>
      <c r="AP158" s="183"/>
      <c r="AQ158" s="183"/>
      <c r="AR158" s="183"/>
      <c r="AS158" s="183"/>
      <c r="AT158" s="184"/>
      <c r="AU158" s="185">
        <f>SUM(AU157:AX157)</f>
        <v>1</v>
      </c>
      <c r="AV158" s="186"/>
      <c r="AW158" s="186"/>
      <c r="AX158" s="188"/>
      <c r="AY158" s="39">
        <f t="shared" si="8"/>
        <v>2</v>
      </c>
    </row>
    <row r="159" spans="1:51" ht="24.75" customHeight="1" x14ac:dyDescent="0.15">
      <c r="A159" s="570"/>
      <c r="B159" s="571"/>
      <c r="C159" s="571"/>
      <c r="D159" s="571"/>
      <c r="E159" s="571"/>
      <c r="F159" s="572"/>
      <c r="G159" s="249" t="s">
        <v>639</v>
      </c>
      <c r="H159" s="250"/>
      <c r="I159" s="250"/>
      <c r="J159" s="250"/>
      <c r="K159" s="250"/>
      <c r="L159" s="250"/>
      <c r="M159" s="250"/>
      <c r="N159" s="250"/>
      <c r="O159" s="250"/>
      <c r="P159" s="250"/>
      <c r="Q159" s="250"/>
      <c r="R159" s="250"/>
      <c r="S159" s="250"/>
      <c r="T159" s="250"/>
      <c r="U159" s="250"/>
      <c r="V159" s="250"/>
      <c r="W159" s="250"/>
      <c r="X159" s="250"/>
      <c r="Y159" s="250"/>
      <c r="Z159" s="250"/>
      <c r="AA159" s="250"/>
      <c r="AB159" s="251"/>
      <c r="AC159" s="249" t="s">
        <v>177</v>
      </c>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2"/>
      <c r="AY159" s="39">
        <f>COUNTA($G$161,$AC$161)</f>
        <v>1</v>
      </c>
    </row>
    <row r="160" spans="1:51" ht="24.75" customHeight="1" x14ac:dyDescent="0.15">
      <c r="A160" s="570"/>
      <c r="B160" s="571"/>
      <c r="C160" s="571"/>
      <c r="D160" s="571"/>
      <c r="E160" s="571"/>
      <c r="F160" s="572"/>
      <c r="G160" s="226" t="s">
        <v>17</v>
      </c>
      <c r="H160" s="227"/>
      <c r="I160" s="227"/>
      <c r="J160" s="227"/>
      <c r="K160" s="227"/>
      <c r="L160" s="228" t="s">
        <v>18</v>
      </c>
      <c r="M160" s="227"/>
      <c r="N160" s="227"/>
      <c r="O160" s="227"/>
      <c r="P160" s="227"/>
      <c r="Q160" s="227"/>
      <c r="R160" s="227"/>
      <c r="S160" s="227"/>
      <c r="T160" s="227"/>
      <c r="U160" s="227"/>
      <c r="V160" s="227"/>
      <c r="W160" s="227"/>
      <c r="X160" s="229"/>
      <c r="Y160" s="230" t="s">
        <v>19</v>
      </c>
      <c r="Z160" s="231"/>
      <c r="AA160" s="231"/>
      <c r="AB160" s="232"/>
      <c r="AC160" s="226" t="s">
        <v>17</v>
      </c>
      <c r="AD160" s="227"/>
      <c r="AE160" s="227"/>
      <c r="AF160" s="227"/>
      <c r="AG160" s="227"/>
      <c r="AH160" s="228" t="s">
        <v>18</v>
      </c>
      <c r="AI160" s="227"/>
      <c r="AJ160" s="227"/>
      <c r="AK160" s="227"/>
      <c r="AL160" s="227"/>
      <c r="AM160" s="227"/>
      <c r="AN160" s="227"/>
      <c r="AO160" s="227"/>
      <c r="AP160" s="227"/>
      <c r="AQ160" s="227"/>
      <c r="AR160" s="227"/>
      <c r="AS160" s="227"/>
      <c r="AT160" s="229"/>
      <c r="AU160" s="230" t="s">
        <v>19</v>
      </c>
      <c r="AV160" s="231"/>
      <c r="AW160" s="231"/>
      <c r="AX160" s="262"/>
      <c r="AY160" s="39">
        <f>$AY$159</f>
        <v>1</v>
      </c>
    </row>
    <row r="161" spans="1:51" s="72" customFormat="1" ht="24.75" customHeight="1" x14ac:dyDescent="0.15">
      <c r="A161" s="570"/>
      <c r="B161" s="571"/>
      <c r="C161" s="571"/>
      <c r="D161" s="571"/>
      <c r="E161" s="571"/>
      <c r="F161" s="572"/>
      <c r="G161" s="253" t="s">
        <v>640</v>
      </c>
      <c r="H161" s="254"/>
      <c r="I161" s="254"/>
      <c r="J161" s="254"/>
      <c r="K161" s="255"/>
      <c r="L161" s="256" t="s">
        <v>641</v>
      </c>
      <c r="M161" s="257"/>
      <c r="N161" s="257"/>
      <c r="O161" s="257"/>
      <c r="P161" s="257"/>
      <c r="Q161" s="257"/>
      <c r="R161" s="257"/>
      <c r="S161" s="257"/>
      <c r="T161" s="257"/>
      <c r="U161" s="257"/>
      <c r="V161" s="257"/>
      <c r="W161" s="257"/>
      <c r="X161" s="258"/>
      <c r="Y161" s="320">
        <v>16</v>
      </c>
      <c r="Z161" s="321"/>
      <c r="AA161" s="321"/>
      <c r="AB161" s="322"/>
      <c r="AC161" s="253"/>
      <c r="AD161" s="254"/>
      <c r="AE161" s="254"/>
      <c r="AF161" s="254"/>
      <c r="AG161" s="255"/>
      <c r="AH161" s="256"/>
      <c r="AI161" s="257"/>
      <c r="AJ161" s="257"/>
      <c r="AK161" s="257"/>
      <c r="AL161" s="257"/>
      <c r="AM161" s="257"/>
      <c r="AN161" s="257"/>
      <c r="AO161" s="257"/>
      <c r="AP161" s="257"/>
      <c r="AQ161" s="257"/>
      <c r="AR161" s="257"/>
      <c r="AS161" s="257"/>
      <c r="AT161" s="258"/>
      <c r="AU161" s="320"/>
      <c r="AV161" s="321"/>
      <c r="AW161" s="321"/>
      <c r="AX161" s="323"/>
      <c r="AY161" s="39">
        <f t="shared" ref="AY161:AY162" si="9">$AY$159</f>
        <v>1</v>
      </c>
    </row>
    <row r="162" spans="1:51" ht="24.75" customHeight="1" x14ac:dyDescent="0.15">
      <c r="A162" s="570"/>
      <c r="B162" s="571"/>
      <c r="C162" s="571"/>
      <c r="D162" s="571"/>
      <c r="E162" s="571"/>
      <c r="F162" s="572"/>
      <c r="G162" s="180" t="s">
        <v>20</v>
      </c>
      <c r="H162" s="181"/>
      <c r="I162" s="181"/>
      <c r="J162" s="181"/>
      <c r="K162" s="181"/>
      <c r="L162" s="182"/>
      <c r="M162" s="183"/>
      <c r="N162" s="183"/>
      <c r="O162" s="183"/>
      <c r="P162" s="183"/>
      <c r="Q162" s="183"/>
      <c r="R162" s="183"/>
      <c r="S162" s="183"/>
      <c r="T162" s="183"/>
      <c r="U162" s="183"/>
      <c r="V162" s="183"/>
      <c r="W162" s="183"/>
      <c r="X162" s="184"/>
      <c r="Y162" s="185">
        <f>SUM(Y161:AB161)</f>
        <v>16</v>
      </c>
      <c r="Z162" s="186"/>
      <c r="AA162" s="186"/>
      <c r="AB162" s="187"/>
      <c r="AC162" s="180" t="s">
        <v>20</v>
      </c>
      <c r="AD162" s="181"/>
      <c r="AE162" s="181"/>
      <c r="AF162" s="181"/>
      <c r="AG162" s="181"/>
      <c r="AH162" s="182"/>
      <c r="AI162" s="183"/>
      <c r="AJ162" s="183"/>
      <c r="AK162" s="183"/>
      <c r="AL162" s="183"/>
      <c r="AM162" s="183"/>
      <c r="AN162" s="183"/>
      <c r="AO162" s="183"/>
      <c r="AP162" s="183"/>
      <c r="AQ162" s="183"/>
      <c r="AR162" s="183"/>
      <c r="AS162" s="183"/>
      <c r="AT162" s="184"/>
      <c r="AU162" s="185">
        <f>SUM(AU161:AX161)</f>
        <v>0</v>
      </c>
      <c r="AV162" s="186"/>
      <c r="AW162" s="186"/>
      <c r="AX162" s="188"/>
      <c r="AY162" s="39">
        <f t="shared" si="9"/>
        <v>1</v>
      </c>
    </row>
    <row r="163" spans="1:51" ht="24.75" customHeight="1" thickBot="1" x14ac:dyDescent="0.2">
      <c r="A163" s="259" t="s">
        <v>147</v>
      </c>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1"/>
      <c r="AL163" s="697" t="s">
        <v>236</v>
      </c>
      <c r="AM163" s="698"/>
      <c r="AN163" s="698"/>
      <c r="AO163" s="66" t="s">
        <v>234</v>
      </c>
      <c r="AP163" s="68"/>
      <c r="AQ163" s="68"/>
      <c r="AR163" s="68"/>
      <c r="AS163" s="68"/>
      <c r="AT163" s="68"/>
      <c r="AU163" s="68"/>
      <c r="AV163" s="68"/>
      <c r="AW163" s="68"/>
      <c r="AX163" s="73"/>
      <c r="AY163" s="39">
        <f>COUNTIF($AO$163,"☑")</f>
        <v>0</v>
      </c>
    </row>
    <row r="164" spans="1:51" ht="24.75" customHeight="1" x14ac:dyDescent="0.15">
      <c r="A164" s="4"/>
      <c r="B164" s="4"/>
      <c r="C164" s="4"/>
      <c r="D164" s="4"/>
      <c r="E164" s="4"/>
      <c r="F164" s="4"/>
      <c r="G164" s="70"/>
      <c r="H164" s="70"/>
      <c r="I164" s="70"/>
      <c r="J164" s="70"/>
      <c r="K164" s="70"/>
      <c r="L164" s="3"/>
      <c r="M164" s="70"/>
      <c r="N164" s="70"/>
      <c r="O164" s="70"/>
      <c r="P164" s="70"/>
      <c r="Q164" s="70"/>
      <c r="R164" s="70"/>
      <c r="S164" s="70"/>
      <c r="T164" s="70"/>
      <c r="U164" s="70"/>
      <c r="V164" s="70"/>
      <c r="W164" s="70"/>
      <c r="X164" s="70"/>
      <c r="Y164" s="74"/>
      <c r="Z164" s="74"/>
      <c r="AA164" s="74"/>
      <c r="AB164" s="74"/>
      <c r="AC164" s="70"/>
      <c r="AD164" s="70"/>
      <c r="AE164" s="70"/>
      <c r="AF164" s="70"/>
      <c r="AG164" s="70"/>
      <c r="AH164" s="3"/>
      <c r="AI164" s="70"/>
      <c r="AJ164" s="70"/>
      <c r="AK164" s="70"/>
      <c r="AL164" s="70"/>
      <c r="AM164" s="70"/>
      <c r="AN164" s="70"/>
      <c r="AO164" s="70"/>
      <c r="AP164" s="70"/>
      <c r="AQ164" s="70"/>
      <c r="AR164" s="70"/>
      <c r="AS164" s="70"/>
      <c r="AT164" s="70"/>
      <c r="AU164" s="74"/>
      <c r="AV164" s="74"/>
      <c r="AW164" s="74"/>
      <c r="AX164" s="74"/>
    </row>
    <row r="165" spans="1:51" ht="24.75" customHeight="1" x14ac:dyDescent="0.15"/>
    <row r="166" spans="1:51" ht="24.75" customHeight="1" x14ac:dyDescent="0.15">
      <c r="B166" s="1" t="s">
        <v>28</v>
      </c>
    </row>
    <row r="167" spans="1:51" ht="24.75" customHeight="1" x14ac:dyDescent="0.15">
      <c r="B167" s="35" t="s">
        <v>245</v>
      </c>
    </row>
    <row r="168" spans="1:51" ht="59.25" customHeight="1" x14ac:dyDescent="0.15">
      <c r="A168" s="175"/>
      <c r="B168" s="175"/>
      <c r="C168" s="175" t="s">
        <v>26</v>
      </c>
      <c r="D168" s="175"/>
      <c r="E168" s="175"/>
      <c r="F168" s="175"/>
      <c r="G168" s="175"/>
      <c r="H168" s="175"/>
      <c r="I168" s="175"/>
      <c r="J168" s="218" t="s">
        <v>199</v>
      </c>
      <c r="K168" s="83"/>
      <c r="L168" s="83"/>
      <c r="M168" s="83"/>
      <c r="N168" s="83"/>
      <c r="O168" s="83"/>
      <c r="P168" s="175" t="s">
        <v>186</v>
      </c>
      <c r="Q168" s="175"/>
      <c r="R168" s="175"/>
      <c r="S168" s="175"/>
      <c r="T168" s="175"/>
      <c r="U168" s="175"/>
      <c r="V168" s="175"/>
      <c r="W168" s="175"/>
      <c r="X168" s="175"/>
      <c r="Y168" s="219" t="s">
        <v>198</v>
      </c>
      <c r="Z168" s="219"/>
      <c r="AA168" s="219"/>
      <c r="AB168" s="219"/>
      <c r="AC168" s="218" t="s">
        <v>230</v>
      </c>
      <c r="AD168" s="218"/>
      <c r="AE168" s="218"/>
      <c r="AF168" s="218"/>
      <c r="AG168" s="218"/>
      <c r="AH168" s="219" t="s">
        <v>250</v>
      </c>
      <c r="AI168" s="175"/>
      <c r="AJ168" s="175"/>
      <c r="AK168" s="175"/>
      <c r="AL168" s="175" t="s">
        <v>21</v>
      </c>
      <c r="AM168" s="175"/>
      <c r="AN168" s="175"/>
      <c r="AO168" s="220"/>
      <c r="AP168" s="218" t="s">
        <v>200</v>
      </c>
      <c r="AQ168" s="218"/>
      <c r="AR168" s="218"/>
      <c r="AS168" s="218"/>
      <c r="AT168" s="218"/>
      <c r="AU168" s="218"/>
      <c r="AV168" s="218"/>
      <c r="AW168" s="218"/>
      <c r="AX168" s="218"/>
    </row>
    <row r="169" spans="1:51" ht="236.25" customHeight="1" x14ac:dyDescent="0.15">
      <c r="A169" s="206">
        <v>1</v>
      </c>
      <c r="B169" s="206">
        <v>1</v>
      </c>
      <c r="C169" s="207" t="s">
        <v>642</v>
      </c>
      <c r="D169" s="207"/>
      <c r="E169" s="207"/>
      <c r="F169" s="207"/>
      <c r="G169" s="207"/>
      <c r="H169" s="207"/>
      <c r="I169" s="207"/>
      <c r="J169" s="208">
        <v>6120005008509</v>
      </c>
      <c r="K169" s="208"/>
      <c r="L169" s="208"/>
      <c r="M169" s="208"/>
      <c r="N169" s="208"/>
      <c r="O169" s="208"/>
      <c r="P169" s="209" t="s">
        <v>643</v>
      </c>
      <c r="Q169" s="209"/>
      <c r="R169" s="209"/>
      <c r="S169" s="209"/>
      <c r="T169" s="209"/>
      <c r="U169" s="209"/>
      <c r="V169" s="209"/>
      <c r="W169" s="209"/>
      <c r="X169" s="209"/>
      <c r="Y169" s="210">
        <v>2335</v>
      </c>
      <c r="Z169" s="211"/>
      <c r="AA169" s="211"/>
      <c r="AB169" s="212"/>
      <c r="AC169" s="222" t="s">
        <v>258</v>
      </c>
      <c r="AD169" s="225"/>
      <c r="AE169" s="225"/>
      <c r="AF169" s="225"/>
      <c r="AG169" s="225"/>
      <c r="AH169" s="221" t="s">
        <v>279</v>
      </c>
      <c r="AI169" s="221"/>
      <c r="AJ169" s="221"/>
      <c r="AK169" s="221"/>
      <c r="AL169" s="215" t="s">
        <v>279</v>
      </c>
      <c r="AM169" s="216"/>
      <c r="AN169" s="216"/>
      <c r="AO169" s="217"/>
      <c r="AP169" s="179" t="s">
        <v>644</v>
      </c>
      <c r="AQ169" s="179"/>
      <c r="AR169" s="179"/>
      <c r="AS169" s="179"/>
      <c r="AT169" s="179"/>
      <c r="AU169" s="179"/>
      <c r="AV169" s="179"/>
      <c r="AW169" s="179"/>
      <c r="AX169" s="179"/>
    </row>
    <row r="170" spans="1:51" ht="30" customHeight="1" x14ac:dyDescent="0.15">
      <c r="A170" s="206">
        <v>2</v>
      </c>
      <c r="B170" s="206">
        <v>1</v>
      </c>
      <c r="C170" s="207" t="s">
        <v>645</v>
      </c>
      <c r="D170" s="207"/>
      <c r="E170" s="207"/>
      <c r="F170" s="207"/>
      <c r="G170" s="207"/>
      <c r="H170" s="207"/>
      <c r="I170" s="207"/>
      <c r="J170" s="208">
        <v>6010405003434</v>
      </c>
      <c r="K170" s="208"/>
      <c r="L170" s="208"/>
      <c r="M170" s="208"/>
      <c r="N170" s="208"/>
      <c r="O170" s="208"/>
      <c r="P170" s="209" t="s">
        <v>646</v>
      </c>
      <c r="Q170" s="209"/>
      <c r="R170" s="209"/>
      <c r="S170" s="209"/>
      <c r="T170" s="209"/>
      <c r="U170" s="209"/>
      <c r="V170" s="209"/>
      <c r="W170" s="209"/>
      <c r="X170" s="209"/>
      <c r="Y170" s="210">
        <v>60</v>
      </c>
      <c r="Z170" s="211"/>
      <c r="AA170" s="211"/>
      <c r="AB170" s="212"/>
      <c r="AC170" s="222" t="s">
        <v>258</v>
      </c>
      <c r="AD170" s="222"/>
      <c r="AE170" s="222"/>
      <c r="AF170" s="222"/>
      <c r="AG170" s="222"/>
      <c r="AH170" s="221" t="s">
        <v>279</v>
      </c>
      <c r="AI170" s="221"/>
      <c r="AJ170" s="221"/>
      <c r="AK170" s="221"/>
      <c r="AL170" s="215" t="s">
        <v>279</v>
      </c>
      <c r="AM170" s="216"/>
      <c r="AN170" s="216"/>
      <c r="AO170" s="217"/>
      <c r="AP170" s="179"/>
      <c r="AQ170" s="179"/>
      <c r="AR170" s="179"/>
      <c r="AS170" s="179"/>
      <c r="AT170" s="179"/>
      <c r="AU170" s="179"/>
      <c r="AV170" s="179"/>
      <c r="AW170" s="179"/>
      <c r="AX170" s="179"/>
      <c r="AY170" s="39">
        <f>COUNTA($C$170)</f>
        <v>1</v>
      </c>
    </row>
    <row r="171" spans="1:51" ht="24.75" customHeight="1" x14ac:dyDescent="0.15">
      <c r="A171" s="75"/>
      <c r="B171" s="75"/>
      <c r="C171" s="75"/>
      <c r="D171" s="75"/>
      <c r="E171" s="75"/>
      <c r="F171" s="75"/>
      <c r="G171" s="75"/>
      <c r="H171" s="75"/>
      <c r="I171" s="75"/>
      <c r="J171" s="76"/>
      <c r="K171" s="76"/>
      <c r="L171" s="76"/>
      <c r="M171" s="76"/>
      <c r="N171" s="76"/>
      <c r="O171" s="76"/>
      <c r="P171" s="77"/>
      <c r="Q171" s="77"/>
      <c r="R171" s="77"/>
      <c r="S171" s="77"/>
      <c r="T171" s="77"/>
      <c r="U171" s="77"/>
      <c r="V171" s="77"/>
      <c r="W171" s="77"/>
      <c r="X171" s="77"/>
      <c r="Y171" s="78"/>
      <c r="Z171" s="78"/>
      <c r="AA171" s="78"/>
      <c r="AB171" s="78"/>
      <c r="AC171" s="78"/>
      <c r="AD171" s="78"/>
      <c r="AE171" s="78"/>
      <c r="AF171" s="78"/>
      <c r="AG171" s="78"/>
      <c r="AH171" s="78"/>
      <c r="AI171" s="78"/>
      <c r="AJ171" s="78"/>
      <c r="AK171" s="78"/>
      <c r="AL171" s="78"/>
      <c r="AM171" s="78"/>
      <c r="AN171" s="78"/>
      <c r="AO171" s="78"/>
      <c r="AP171" s="77"/>
      <c r="AQ171" s="77"/>
      <c r="AR171" s="77"/>
      <c r="AS171" s="77"/>
      <c r="AT171" s="77"/>
      <c r="AU171" s="77"/>
      <c r="AV171" s="77"/>
      <c r="AW171" s="77"/>
      <c r="AX171" s="77"/>
      <c r="AY171" s="39">
        <f>COUNTA($C$174)</f>
        <v>1</v>
      </c>
    </row>
    <row r="172" spans="1:51" ht="24.75" customHeight="1" x14ac:dyDescent="0.15">
      <c r="A172" s="75"/>
      <c r="B172" s="40" t="s">
        <v>178</v>
      </c>
      <c r="C172" s="75"/>
      <c r="D172" s="75"/>
      <c r="E172" s="75"/>
      <c r="F172" s="75"/>
      <c r="G172" s="75"/>
      <c r="H172" s="75"/>
      <c r="I172" s="75"/>
      <c r="J172" s="75"/>
      <c r="K172" s="75"/>
      <c r="L172" s="75"/>
      <c r="M172" s="75"/>
      <c r="N172" s="75"/>
      <c r="O172" s="75"/>
      <c r="P172" s="79"/>
      <c r="Q172" s="79"/>
      <c r="R172" s="79"/>
      <c r="S172" s="79"/>
      <c r="T172" s="79"/>
      <c r="U172" s="79"/>
      <c r="V172" s="79"/>
      <c r="W172" s="79"/>
      <c r="X172" s="79"/>
      <c r="Y172" s="80"/>
      <c r="Z172" s="80"/>
      <c r="AA172" s="80"/>
      <c r="AB172" s="80"/>
      <c r="AC172" s="80"/>
      <c r="AD172" s="80"/>
      <c r="AE172" s="80"/>
      <c r="AF172" s="80"/>
      <c r="AG172" s="80"/>
      <c r="AH172" s="80"/>
      <c r="AI172" s="80"/>
      <c r="AJ172" s="80"/>
      <c r="AK172" s="80"/>
      <c r="AL172" s="80"/>
      <c r="AM172" s="80"/>
      <c r="AN172" s="80"/>
      <c r="AO172" s="80"/>
      <c r="AP172" s="79"/>
      <c r="AQ172" s="79"/>
      <c r="AR172" s="79"/>
      <c r="AS172" s="79"/>
      <c r="AT172" s="79"/>
      <c r="AU172" s="79"/>
      <c r="AV172" s="79"/>
      <c r="AW172" s="79"/>
      <c r="AX172" s="79"/>
      <c r="AY172" s="39">
        <f>$AY$171</f>
        <v>1</v>
      </c>
    </row>
    <row r="173" spans="1:51" ht="59.25" customHeight="1" x14ac:dyDescent="0.15">
      <c r="A173" s="175"/>
      <c r="B173" s="175"/>
      <c r="C173" s="175" t="s">
        <v>26</v>
      </c>
      <c r="D173" s="175"/>
      <c r="E173" s="175"/>
      <c r="F173" s="175"/>
      <c r="G173" s="175"/>
      <c r="H173" s="175"/>
      <c r="I173" s="175"/>
      <c r="J173" s="218" t="s">
        <v>199</v>
      </c>
      <c r="K173" s="83"/>
      <c r="L173" s="83"/>
      <c r="M173" s="83"/>
      <c r="N173" s="83"/>
      <c r="O173" s="83"/>
      <c r="P173" s="175" t="s">
        <v>186</v>
      </c>
      <c r="Q173" s="175"/>
      <c r="R173" s="175"/>
      <c r="S173" s="175"/>
      <c r="T173" s="175"/>
      <c r="U173" s="175"/>
      <c r="V173" s="175"/>
      <c r="W173" s="175"/>
      <c r="X173" s="175"/>
      <c r="Y173" s="219" t="s">
        <v>198</v>
      </c>
      <c r="Z173" s="219"/>
      <c r="AA173" s="219"/>
      <c r="AB173" s="219"/>
      <c r="AC173" s="218" t="s">
        <v>230</v>
      </c>
      <c r="AD173" s="218"/>
      <c r="AE173" s="218"/>
      <c r="AF173" s="218"/>
      <c r="AG173" s="218"/>
      <c r="AH173" s="219" t="s">
        <v>250</v>
      </c>
      <c r="AI173" s="175"/>
      <c r="AJ173" s="175"/>
      <c r="AK173" s="175"/>
      <c r="AL173" s="175" t="s">
        <v>21</v>
      </c>
      <c r="AM173" s="175"/>
      <c r="AN173" s="175"/>
      <c r="AO173" s="220"/>
      <c r="AP173" s="218" t="s">
        <v>200</v>
      </c>
      <c r="AQ173" s="218"/>
      <c r="AR173" s="218"/>
      <c r="AS173" s="218"/>
      <c r="AT173" s="218"/>
      <c r="AU173" s="218"/>
      <c r="AV173" s="218"/>
      <c r="AW173" s="218"/>
      <c r="AX173" s="218"/>
      <c r="AY173" s="39">
        <f t="shared" ref="AY173:AY174" si="10">$AY$171</f>
        <v>1</v>
      </c>
    </row>
    <row r="174" spans="1:51" ht="30" customHeight="1" x14ac:dyDescent="0.15">
      <c r="A174" s="206">
        <v>1</v>
      </c>
      <c r="B174" s="206">
        <v>1</v>
      </c>
      <c r="C174" s="207" t="s">
        <v>647</v>
      </c>
      <c r="D174" s="207"/>
      <c r="E174" s="207"/>
      <c r="F174" s="207"/>
      <c r="G174" s="207"/>
      <c r="H174" s="207"/>
      <c r="I174" s="207"/>
      <c r="J174" s="208">
        <v>3380005007990</v>
      </c>
      <c r="K174" s="208"/>
      <c r="L174" s="208"/>
      <c r="M174" s="208"/>
      <c r="N174" s="208"/>
      <c r="O174" s="208"/>
      <c r="P174" s="209" t="s">
        <v>648</v>
      </c>
      <c r="Q174" s="209"/>
      <c r="R174" s="209"/>
      <c r="S174" s="209"/>
      <c r="T174" s="209"/>
      <c r="U174" s="209"/>
      <c r="V174" s="209"/>
      <c r="W174" s="209"/>
      <c r="X174" s="209"/>
      <c r="Y174" s="210">
        <v>227</v>
      </c>
      <c r="Z174" s="211"/>
      <c r="AA174" s="211"/>
      <c r="AB174" s="212"/>
      <c r="AC174" s="222" t="s">
        <v>256</v>
      </c>
      <c r="AD174" s="225"/>
      <c r="AE174" s="225"/>
      <c r="AF174" s="225"/>
      <c r="AG174" s="225"/>
      <c r="AH174" s="221" t="s">
        <v>279</v>
      </c>
      <c r="AI174" s="221"/>
      <c r="AJ174" s="221"/>
      <c r="AK174" s="221"/>
      <c r="AL174" s="215" t="s">
        <v>279</v>
      </c>
      <c r="AM174" s="216"/>
      <c r="AN174" s="216"/>
      <c r="AO174" s="217"/>
      <c r="AP174" s="179"/>
      <c r="AQ174" s="179"/>
      <c r="AR174" s="179"/>
      <c r="AS174" s="179"/>
      <c r="AT174" s="179"/>
      <c r="AU174" s="179"/>
      <c r="AV174" s="179"/>
      <c r="AW174" s="179"/>
      <c r="AX174" s="179"/>
      <c r="AY174" s="39">
        <f t="shared" si="10"/>
        <v>1</v>
      </c>
    </row>
    <row r="175" spans="1:51" ht="30" customHeight="1" x14ac:dyDescent="0.15">
      <c r="A175" s="206">
        <v>2</v>
      </c>
      <c r="B175" s="206">
        <v>1</v>
      </c>
      <c r="C175" s="207" t="s">
        <v>649</v>
      </c>
      <c r="D175" s="207"/>
      <c r="E175" s="207"/>
      <c r="F175" s="207"/>
      <c r="G175" s="207"/>
      <c r="H175" s="207"/>
      <c r="I175" s="207"/>
      <c r="J175" s="208">
        <v>1010401021080</v>
      </c>
      <c r="K175" s="208"/>
      <c r="L175" s="208"/>
      <c r="M175" s="208"/>
      <c r="N175" s="208"/>
      <c r="O175" s="208"/>
      <c r="P175" s="209" t="s">
        <v>650</v>
      </c>
      <c r="Q175" s="209"/>
      <c r="R175" s="209"/>
      <c r="S175" s="209"/>
      <c r="T175" s="209"/>
      <c r="U175" s="209"/>
      <c r="V175" s="209"/>
      <c r="W175" s="209"/>
      <c r="X175" s="209"/>
      <c r="Y175" s="210">
        <v>32</v>
      </c>
      <c r="Z175" s="211"/>
      <c r="AA175" s="211"/>
      <c r="AB175" s="212"/>
      <c r="AC175" s="222" t="s">
        <v>256</v>
      </c>
      <c r="AD175" s="222"/>
      <c r="AE175" s="222"/>
      <c r="AF175" s="222"/>
      <c r="AG175" s="222"/>
      <c r="AH175" s="221" t="s">
        <v>279</v>
      </c>
      <c r="AI175" s="221"/>
      <c r="AJ175" s="221"/>
      <c r="AK175" s="221"/>
      <c r="AL175" s="215" t="s">
        <v>279</v>
      </c>
      <c r="AM175" s="216"/>
      <c r="AN175" s="216"/>
      <c r="AO175" s="217"/>
      <c r="AP175" s="179"/>
      <c r="AQ175" s="179"/>
      <c r="AR175" s="179"/>
      <c r="AS175" s="179"/>
      <c r="AT175" s="179"/>
      <c r="AU175" s="179"/>
      <c r="AV175" s="179"/>
      <c r="AW175" s="179"/>
      <c r="AX175" s="179"/>
      <c r="AY175" s="39">
        <f>COUNTA($C$175)</f>
        <v>1</v>
      </c>
    </row>
    <row r="176" spans="1:51" ht="30" customHeight="1" x14ac:dyDescent="0.15">
      <c r="A176" s="206">
        <v>3</v>
      </c>
      <c r="B176" s="206">
        <v>1</v>
      </c>
      <c r="C176" s="207" t="s">
        <v>651</v>
      </c>
      <c r="D176" s="207"/>
      <c r="E176" s="207"/>
      <c r="F176" s="207"/>
      <c r="G176" s="207"/>
      <c r="H176" s="207"/>
      <c r="I176" s="207"/>
      <c r="J176" s="208">
        <v>6010001038999</v>
      </c>
      <c r="K176" s="208"/>
      <c r="L176" s="208"/>
      <c r="M176" s="208"/>
      <c r="N176" s="208"/>
      <c r="O176" s="208"/>
      <c r="P176" s="209" t="s">
        <v>650</v>
      </c>
      <c r="Q176" s="209"/>
      <c r="R176" s="209"/>
      <c r="S176" s="209"/>
      <c r="T176" s="209"/>
      <c r="U176" s="209"/>
      <c r="V176" s="209"/>
      <c r="W176" s="209"/>
      <c r="X176" s="209"/>
      <c r="Y176" s="210">
        <v>24</v>
      </c>
      <c r="Z176" s="211"/>
      <c r="AA176" s="211"/>
      <c r="AB176" s="212"/>
      <c r="AC176" s="222" t="s">
        <v>256</v>
      </c>
      <c r="AD176" s="222"/>
      <c r="AE176" s="222"/>
      <c r="AF176" s="222"/>
      <c r="AG176" s="222"/>
      <c r="AH176" s="223" t="s">
        <v>279</v>
      </c>
      <c r="AI176" s="223"/>
      <c r="AJ176" s="223"/>
      <c r="AK176" s="223"/>
      <c r="AL176" s="215" t="s">
        <v>279</v>
      </c>
      <c r="AM176" s="216"/>
      <c r="AN176" s="216"/>
      <c r="AO176" s="217"/>
      <c r="AP176" s="179"/>
      <c r="AQ176" s="179"/>
      <c r="AR176" s="179"/>
      <c r="AS176" s="179"/>
      <c r="AT176" s="179"/>
      <c r="AU176" s="179"/>
      <c r="AV176" s="179"/>
      <c r="AW176" s="179"/>
      <c r="AX176" s="179"/>
      <c r="AY176" s="39">
        <f>COUNTA($C$176)</f>
        <v>1</v>
      </c>
    </row>
    <row r="177" spans="1:51" ht="30" customHeight="1" x14ac:dyDescent="0.15">
      <c r="A177" s="206">
        <v>4</v>
      </c>
      <c r="B177" s="206">
        <v>1</v>
      </c>
      <c r="C177" s="207" t="s">
        <v>649</v>
      </c>
      <c r="D177" s="207"/>
      <c r="E177" s="207"/>
      <c r="F177" s="207"/>
      <c r="G177" s="207"/>
      <c r="H177" s="207"/>
      <c r="I177" s="207"/>
      <c r="J177" s="208">
        <v>1010401021080</v>
      </c>
      <c r="K177" s="208"/>
      <c r="L177" s="208"/>
      <c r="M177" s="208"/>
      <c r="N177" s="208"/>
      <c r="O177" s="208"/>
      <c r="P177" s="209" t="s">
        <v>652</v>
      </c>
      <c r="Q177" s="209"/>
      <c r="R177" s="209"/>
      <c r="S177" s="209"/>
      <c r="T177" s="209"/>
      <c r="U177" s="209"/>
      <c r="V177" s="209"/>
      <c r="W177" s="209"/>
      <c r="X177" s="209"/>
      <c r="Y177" s="210">
        <v>4</v>
      </c>
      <c r="Z177" s="211"/>
      <c r="AA177" s="211"/>
      <c r="AB177" s="212"/>
      <c r="AC177" s="222" t="s">
        <v>256</v>
      </c>
      <c r="AD177" s="222"/>
      <c r="AE177" s="222"/>
      <c r="AF177" s="222"/>
      <c r="AG177" s="222"/>
      <c r="AH177" s="223" t="s">
        <v>279</v>
      </c>
      <c r="AI177" s="223"/>
      <c r="AJ177" s="223"/>
      <c r="AK177" s="223"/>
      <c r="AL177" s="215" t="s">
        <v>279</v>
      </c>
      <c r="AM177" s="216"/>
      <c r="AN177" s="216"/>
      <c r="AO177" s="217"/>
      <c r="AP177" s="179"/>
      <c r="AQ177" s="179"/>
      <c r="AR177" s="179"/>
      <c r="AS177" s="179"/>
      <c r="AT177" s="179"/>
      <c r="AU177" s="179"/>
      <c r="AV177" s="179"/>
      <c r="AW177" s="179"/>
      <c r="AX177" s="179"/>
      <c r="AY177" s="39">
        <f>COUNTA($C$177)</f>
        <v>1</v>
      </c>
    </row>
    <row r="178" spans="1:51" ht="30" customHeight="1" x14ac:dyDescent="0.15">
      <c r="A178" s="206">
        <v>5</v>
      </c>
      <c r="B178" s="206">
        <v>1</v>
      </c>
      <c r="C178" s="207" t="s">
        <v>647</v>
      </c>
      <c r="D178" s="207"/>
      <c r="E178" s="207"/>
      <c r="F178" s="207"/>
      <c r="G178" s="207"/>
      <c r="H178" s="207"/>
      <c r="I178" s="207"/>
      <c r="J178" s="208">
        <v>3380005007990</v>
      </c>
      <c r="K178" s="208"/>
      <c r="L178" s="208"/>
      <c r="M178" s="208"/>
      <c r="N178" s="208"/>
      <c r="O178" s="208"/>
      <c r="P178" s="209" t="s">
        <v>653</v>
      </c>
      <c r="Q178" s="209"/>
      <c r="R178" s="209"/>
      <c r="S178" s="209"/>
      <c r="T178" s="209"/>
      <c r="U178" s="209"/>
      <c r="V178" s="209"/>
      <c r="W178" s="209"/>
      <c r="X178" s="209"/>
      <c r="Y178" s="210">
        <v>0.2</v>
      </c>
      <c r="Z178" s="211"/>
      <c r="AA178" s="211"/>
      <c r="AB178" s="212"/>
      <c r="AC178" s="224" t="s">
        <v>256</v>
      </c>
      <c r="AD178" s="224"/>
      <c r="AE178" s="224"/>
      <c r="AF178" s="224"/>
      <c r="AG178" s="224"/>
      <c r="AH178" s="223" t="s">
        <v>279</v>
      </c>
      <c r="AI178" s="223"/>
      <c r="AJ178" s="223"/>
      <c r="AK178" s="223"/>
      <c r="AL178" s="215" t="s">
        <v>279</v>
      </c>
      <c r="AM178" s="216"/>
      <c r="AN178" s="216"/>
      <c r="AO178" s="217"/>
      <c r="AP178" s="179"/>
      <c r="AQ178" s="179"/>
      <c r="AR178" s="179"/>
      <c r="AS178" s="179"/>
      <c r="AT178" s="179"/>
      <c r="AU178" s="179"/>
      <c r="AV178" s="179"/>
      <c r="AW178" s="179"/>
      <c r="AX178" s="179"/>
      <c r="AY178" s="39">
        <f>COUNTA($C$178)</f>
        <v>1</v>
      </c>
    </row>
    <row r="179" spans="1:51" ht="24.75" customHeight="1" x14ac:dyDescent="0.15">
      <c r="A179" s="75"/>
      <c r="B179" s="75"/>
      <c r="C179" s="75"/>
      <c r="D179" s="75"/>
      <c r="E179" s="75"/>
      <c r="F179" s="75"/>
      <c r="G179" s="75"/>
      <c r="H179" s="75"/>
      <c r="I179" s="75"/>
      <c r="J179" s="75"/>
      <c r="K179" s="75"/>
      <c r="L179" s="75"/>
      <c r="M179" s="75"/>
      <c r="N179" s="75"/>
      <c r="O179" s="75"/>
      <c r="P179" s="79"/>
      <c r="Q179" s="79"/>
      <c r="R179" s="79"/>
      <c r="S179" s="79"/>
      <c r="T179" s="79"/>
      <c r="U179" s="79"/>
      <c r="V179" s="79"/>
      <c r="W179" s="79"/>
      <c r="X179" s="79"/>
      <c r="Y179" s="80"/>
      <c r="Z179" s="80"/>
      <c r="AA179" s="80"/>
      <c r="AB179" s="80"/>
      <c r="AC179" s="80"/>
      <c r="AD179" s="80"/>
      <c r="AE179" s="80"/>
      <c r="AF179" s="80"/>
      <c r="AG179" s="80"/>
      <c r="AH179" s="80"/>
      <c r="AI179" s="80"/>
      <c r="AJ179" s="80"/>
      <c r="AK179" s="80"/>
      <c r="AL179" s="80"/>
      <c r="AM179" s="80"/>
      <c r="AN179" s="80"/>
      <c r="AO179" s="80"/>
      <c r="AP179" s="79"/>
      <c r="AQ179" s="79"/>
      <c r="AR179" s="79"/>
      <c r="AS179" s="79"/>
      <c r="AT179" s="79"/>
      <c r="AU179" s="79"/>
      <c r="AV179" s="79"/>
      <c r="AW179" s="79"/>
      <c r="AX179" s="79"/>
      <c r="AY179" s="39">
        <f>COUNTA($C$182)</f>
        <v>1</v>
      </c>
    </row>
    <row r="180" spans="1:51" ht="24.75" customHeight="1" x14ac:dyDescent="0.15">
      <c r="A180" s="75"/>
      <c r="B180" s="40" t="s">
        <v>219</v>
      </c>
      <c r="C180" s="75"/>
      <c r="D180" s="75"/>
      <c r="E180" s="75"/>
      <c r="F180" s="75"/>
      <c r="G180" s="75"/>
      <c r="H180" s="75"/>
      <c r="I180" s="75"/>
      <c r="J180" s="75"/>
      <c r="K180" s="75"/>
      <c r="L180" s="75"/>
      <c r="M180" s="75"/>
      <c r="N180" s="75"/>
      <c r="O180" s="75"/>
      <c r="P180" s="79"/>
      <c r="Q180" s="79"/>
      <c r="R180" s="79"/>
      <c r="S180" s="79"/>
      <c r="T180" s="79"/>
      <c r="U180" s="79"/>
      <c r="V180" s="79"/>
      <c r="W180" s="79"/>
      <c r="X180" s="79"/>
      <c r="Y180" s="80"/>
      <c r="Z180" s="80"/>
      <c r="AA180" s="80"/>
      <c r="AB180" s="80"/>
      <c r="AC180" s="80"/>
      <c r="AD180" s="80"/>
      <c r="AE180" s="80"/>
      <c r="AF180" s="80"/>
      <c r="AG180" s="80"/>
      <c r="AH180" s="80"/>
      <c r="AI180" s="80"/>
      <c r="AJ180" s="80"/>
      <c r="AK180" s="80"/>
      <c r="AL180" s="80"/>
      <c r="AM180" s="80"/>
      <c r="AN180" s="80"/>
      <c r="AO180" s="80"/>
      <c r="AP180" s="79"/>
      <c r="AQ180" s="79"/>
      <c r="AR180" s="79"/>
      <c r="AS180" s="79"/>
      <c r="AT180" s="79"/>
      <c r="AU180" s="79"/>
      <c r="AV180" s="79"/>
      <c r="AW180" s="79"/>
      <c r="AX180" s="79"/>
      <c r="AY180" s="39">
        <f>$AY$179</f>
        <v>1</v>
      </c>
    </row>
    <row r="181" spans="1:51" ht="59.25" customHeight="1" x14ac:dyDescent="0.15">
      <c r="A181" s="175"/>
      <c r="B181" s="175"/>
      <c r="C181" s="175" t="s">
        <v>26</v>
      </c>
      <c r="D181" s="175"/>
      <c r="E181" s="175"/>
      <c r="F181" s="175"/>
      <c r="G181" s="175"/>
      <c r="H181" s="175"/>
      <c r="I181" s="175"/>
      <c r="J181" s="218" t="s">
        <v>199</v>
      </c>
      <c r="K181" s="83"/>
      <c r="L181" s="83"/>
      <c r="M181" s="83"/>
      <c r="N181" s="83"/>
      <c r="O181" s="83"/>
      <c r="P181" s="175" t="s">
        <v>186</v>
      </c>
      <c r="Q181" s="175"/>
      <c r="R181" s="175"/>
      <c r="S181" s="175"/>
      <c r="T181" s="175"/>
      <c r="U181" s="175"/>
      <c r="V181" s="175"/>
      <c r="W181" s="175"/>
      <c r="X181" s="175"/>
      <c r="Y181" s="219" t="s">
        <v>198</v>
      </c>
      <c r="Z181" s="219"/>
      <c r="AA181" s="219"/>
      <c r="AB181" s="219"/>
      <c r="AC181" s="218" t="s">
        <v>230</v>
      </c>
      <c r="AD181" s="218"/>
      <c r="AE181" s="218"/>
      <c r="AF181" s="218"/>
      <c r="AG181" s="218"/>
      <c r="AH181" s="219" t="s">
        <v>250</v>
      </c>
      <c r="AI181" s="175"/>
      <c r="AJ181" s="175"/>
      <c r="AK181" s="175"/>
      <c r="AL181" s="175" t="s">
        <v>21</v>
      </c>
      <c r="AM181" s="175"/>
      <c r="AN181" s="175"/>
      <c r="AO181" s="220"/>
      <c r="AP181" s="218" t="s">
        <v>200</v>
      </c>
      <c r="AQ181" s="218"/>
      <c r="AR181" s="218"/>
      <c r="AS181" s="218"/>
      <c r="AT181" s="218"/>
      <c r="AU181" s="218"/>
      <c r="AV181" s="218"/>
      <c r="AW181" s="218"/>
      <c r="AX181" s="218"/>
      <c r="AY181" s="39">
        <f t="shared" ref="AY181:AY182" si="11">$AY$179</f>
        <v>1</v>
      </c>
    </row>
    <row r="182" spans="1:51" ht="30" customHeight="1" x14ac:dyDescent="0.15">
      <c r="A182" s="206">
        <v>1</v>
      </c>
      <c r="B182" s="206">
        <v>1</v>
      </c>
      <c r="C182" s="207" t="s">
        <v>654</v>
      </c>
      <c r="D182" s="207"/>
      <c r="E182" s="207"/>
      <c r="F182" s="207"/>
      <c r="G182" s="207"/>
      <c r="H182" s="207"/>
      <c r="I182" s="207"/>
      <c r="J182" s="208">
        <v>3010702003651</v>
      </c>
      <c r="K182" s="208"/>
      <c r="L182" s="208"/>
      <c r="M182" s="208"/>
      <c r="N182" s="208"/>
      <c r="O182" s="208"/>
      <c r="P182" s="209" t="s">
        <v>655</v>
      </c>
      <c r="Q182" s="209"/>
      <c r="R182" s="209"/>
      <c r="S182" s="209"/>
      <c r="T182" s="209"/>
      <c r="U182" s="209"/>
      <c r="V182" s="209"/>
      <c r="W182" s="209"/>
      <c r="X182" s="209"/>
      <c r="Y182" s="210">
        <v>9</v>
      </c>
      <c r="Z182" s="211"/>
      <c r="AA182" s="211"/>
      <c r="AB182" s="212"/>
      <c r="AC182" s="213" t="s">
        <v>251</v>
      </c>
      <c r="AD182" s="214"/>
      <c r="AE182" s="214"/>
      <c r="AF182" s="214"/>
      <c r="AG182" s="214"/>
      <c r="AH182" s="221">
        <v>2</v>
      </c>
      <c r="AI182" s="221"/>
      <c r="AJ182" s="221"/>
      <c r="AK182" s="221"/>
      <c r="AL182" s="215" t="s">
        <v>279</v>
      </c>
      <c r="AM182" s="216"/>
      <c r="AN182" s="216"/>
      <c r="AO182" s="217"/>
      <c r="AP182" s="179"/>
      <c r="AQ182" s="179"/>
      <c r="AR182" s="179"/>
      <c r="AS182" s="179"/>
      <c r="AT182" s="179"/>
      <c r="AU182" s="179"/>
      <c r="AV182" s="179"/>
      <c r="AW182" s="179"/>
      <c r="AX182" s="179"/>
      <c r="AY182" s="39">
        <f t="shared" si="11"/>
        <v>1</v>
      </c>
    </row>
    <row r="183" spans="1:51" ht="24.75" customHeight="1" x14ac:dyDescent="0.15">
      <c r="A183" s="75"/>
      <c r="B183" s="75"/>
      <c r="C183" s="75"/>
      <c r="D183" s="75"/>
      <c r="E183" s="75"/>
      <c r="F183" s="75"/>
      <c r="G183" s="75"/>
      <c r="H183" s="75"/>
      <c r="I183" s="75"/>
      <c r="J183" s="75"/>
      <c r="K183" s="75"/>
      <c r="L183" s="75"/>
      <c r="M183" s="75"/>
      <c r="N183" s="75"/>
      <c r="O183" s="75"/>
      <c r="P183" s="79"/>
      <c r="Q183" s="79"/>
      <c r="R183" s="79"/>
      <c r="S183" s="79"/>
      <c r="T183" s="79"/>
      <c r="U183" s="79"/>
      <c r="V183" s="79"/>
      <c r="W183" s="79"/>
      <c r="X183" s="79"/>
      <c r="Y183" s="80"/>
      <c r="Z183" s="80"/>
      <c r="AA183" s="80"/>
      <c r="AB183" s="80"/>
      <c r="AC183" s="80"/>
      <c r="AD183" s="80"/>
      <c r="AE183" s="80"/>
      <c r="AF183" s="80"/>
      <c r="AG183" s="80"/>
      <c r="AH183" s="80"/>
      <c r="AI183" s="80"/>
      <c r="AJ183" s="80"/>
      <c r="AK183" s="80"/>
      <c r="AL183" s="80"/>
      <c r="AM183" s="80"/>
      <c r="AN183" s="80"/>
      <c r="AO183" s="80"/>
      <c r="AP183" s="79"/>
      <c r="AQ183" s="79"/>
      <c r="AR183" s="79"/>
      <c r="AS183" s="79"/>
      <c r="AT183" s="79"/>
      <c r="AU183" s="79"/>
      <c r="AV183" s="79"/>
      <c r="AW183" s="79"/>
      <c r="AX183" s="79"/>
      <c r="AY183" s="39">
        <f>COUNTA($C$186)</f>
        <v>1</v>
      </c>
    </row>
    <row r="184" spans="1:51" ht="24.75" customHeight="1" x14ac:dyDescent="0.15">
      <c r="A184" s="75"/>
      <c r="B184" s="40" t="s">
        <v>179</v>
      </c>
      <c r="C184" s="75"/>
      <c r="D184" s="75"/>
      <c r="E184" s="75"/>
      <c r="F184" s="75"/>
      <c r="G184" s="75"/>
      <c r="H184" s="75"/>
      <c r="I184" s="75"/>
      <c r="J184" s="75"/>
      <c r="K184" s="75"/>
      <c r="L184" s="75"/>
      <c r="M184" s="75"/>
      <c r="N184" s="75"/>
      <c r="O184" s="75"/>
      <c r="P184" s="79"/>
      <c r="Q184" s="79"/>
      <c r="R184" s="79"/>
      <c r="S184" s="79"/>
      <c r="T184" s="79"/>
      <c r="U184" s="79"/>
      <c r="V184" s="79"/>
      <c r="W184" s="79"/>
      <c r="X184" s="79"/>
      <c r="Y184" s="80"/>
      <c r="Z184" s="80"/>
      <c r="AA184" s="80"/>
      <c r="AB184" s="80"/>
      <c r="AC184" s="80"/>
      <c r="AD184" s="80"/>
      <c r="AE184" s="80"/>
      <c r="AF184" s="80"/>
      <c r="AG184" s="80"/>
      <c r="AH184" s="80"/>
      <c r="AI184" s="80"/>
      <c r="AJ184" s="80"/>
      <c r="AK184" s="80"/>
      <c r="AL184" s="80"/>
      <c r="AM184" s="80"/>
      <c r="AN184" s="80"/>
      <c r="AO184" s="80"/>
      <c r="AP184" s="79"/>
      <c r="AQ184" s="79"/>
      <c r="AR184" s="79"/>
      <c r="AS184" s="79"/>
      <c r="AT184" s="79"/>
      <c r="AU184" s="79"/>
      <c r="AV184" s="79"/>
      <c r="AW184" s="79"/>
      <c r="AX184" s="79"/>
      <c r="AY184" s="39">
        <f>$AY$183</f>
        <v>1</v>
      </c>
    </row>
    <row r="185" spans="1:51" ht="59.25" customHeight="1" x14ac:dyDescent="0.15">
      <c r="A185" s="175"/>
      <c r="B185" s="175"/>
      <c r="C185" s="175" t="s">
        <v>26</v>
      </c>
      <c r="D185" s="175"/>
      <c r="E185" s="175"/>
      <c r="F185" s="175"/>
      <c r="G185" s="175"/>
      <c r="H185" s="175"/>
      <c r="I185" s="175"/>
      <c r="J185" s="218" t="s">
        <v>199</v>
      </c>
      <c r="K185" s="83"/>
      <c r="L185" s="83"/>
      <c r="M185" s="83"/>
      <c r="N185" s="83"/>
      <c r="O185" s="83"/>
      <c r="P185" s="175" t="s">
        <v>186</v>
      </c>
      <c r="Q185" s="175"/>
      <c r="R185" s="175"/>
      <c r="S185" s="175"/>
      <c r="T185" s="175"/>
      <c r="U185" s="175"/>
      <c r="V185" s="175"/>
      <c r="W185" s="175"/>
      <c r="X185" s="175"/>
      <c r="Y185" s="219" t="s">
        <v>198</v>
      </c>
      <c r="Z185" s="219"/>
      <c r="AA185" s="219"/>
      <c r="AB185" s="219"/>
      <c r="AC185" s="218" t="s">
        <v>230</v>
      </c>
      <c r="AD185" s="218"/>
      <c r="AE185" s="218"/>
      <c r="AF185" s="218"/>
      <c r="AG185" s="218"/>
      <c r="AH185" s="219" t="s">
        <v>250</v>
      </c>
      <c r="AI185" s="175"/>
      <c r="AJ185" s="175"/>
      <c r="AK185" s="175"/>
      <c r="AL185" s="175" t="s">
        <v>21</v>
      </c>
      <c r="AM185" s="175"/>
      <c r="AN185" s="175"/>
      <c r="AO185" s="220"/>
      <c r="AP185" s="218" t="s">
        <v>200</v>
      </c>
      <c r="AQ185" s="218"/>
      <c r="AR185" s="218"/>
      <c r="AS185" s="218"/>
      <c r="AT185" s="218"/>
      <c r="AU185" s="218"/>
      <c r="AV185" s="218"/>
      <c r="AW185" s="218"/>
      <c r="AX185" s="218"/>
      <c r="AY185" s="39">
        <f t="shared" ref="AY185:AY186" si="12">$AY$183</f>
        <v>1</v>
      </c>
    </row>
    <row r="186" spans="1:51" ht="43.15" customHeight="1" x14ac:dyDescent="0.15">
      <c r="A186" s="206">
        <v>1</v>
      </c>
      <c r="B186" s="206">
        <v>1</v>
      </c>
      <c r="C186" s="207" t="s">
        <v>656</v>
      </c>
      <c r="D186" s="207"/>
      <c r="E186" s="207"/>
      <c r="F186" s="207"/>
      <c r="G186" s="207"/>
      <c r="H186" s="207"/>
      <c r="I186" s="207"/>
      <c r="J186" s="208">
        <v>9010401028746</v>
      </c>
      <c r="K186" s="208"/>
      <c r="L186" s="208"/>
      <c r="M186" s="208"/>
      <c r="N186" s="208"/>
      <c r="O186" s="208"/>
      <c r="P186" s="209" t="s">
        <v>657</v>
      </c>
      <c r="Q186" s="209"/>
      <c r="R186" s="209"/>
      <c r="S186" s="209"/>
      <c r="T186" s="209"/>
      <c r="U186" s="209"/>
      <c r="V186" s="209"/>
      <c r="W186" s="209"/>
      <c r="X186" s="209"/>
      <c r="Y186" s="210">
        <v>73</v>
      </c>
      <c r="Z186" s="211"/>
      <c r="AA186" s="211"/>
      <c r="AB186" s="212"/>
      <c r="AC186" s="213" t="s">
        <v>252</v>
      </c>
      <c r="AD186" s="214"/>
      <c r="AE186" s="214"/>
      <c r="AF186" s="214"/>
      <c r="AG186" s="214"/>
      <c r="AH186" s="221">
        <v>1</v>
      </c>
      <c r="AI186" s="221"/>
      <c r="AJ186" s="221"/>
      <c r="AK186" s="221"/>
      <c r="AL186" s="215" t="s">
        <v>279</v>
      </c>
      <c r="AM186" s="216"/>
      <c r="AN186" s="216"/>
      <c r="AO186" s="217"/>
      <c r="AP186" s="179"/>
      <c r="AQ186" s="179"/>
      <c r="AR186" s="179"/>
      <c r="AS186" s="179"/>
      <c r="AT186" s="179"/>
      <c r="AU186" s="179"/>
      <c r="AV186" s="179"/>
      <c r="AW186" s="179"/>
      <c r="AX186" s="179"/>
      <c r="AY186" s="39">
        <f t="shared" si="12"/>
        <v>1</v>
      </c>
    </row>
    <row r="187" spans="1:51" ht="30" customHeight="1" x14ac:dyDescent="0.15">
      <c r="A187" s="206">
        <v>2</v>
      </c>
      <c r="B187" s="206">
        <v>1</v>
      </c>
      <c r="C187" s="207" t="s">
        <v>656</v>
      </c>
      <c r="D187" s="207"/>
      <c r="E187" s="207"/>
      <c r="F187" s="207"/>
      <c r="G187" s="207"/>
      <c r="H187" s="207"/>
      <c r="I187" s="207"/>
      <c r="J187" s="208">
        <v>9010401028746</v>
      </c>
      <c r="K187" s="208"/>
      <c r="L187" s="208"/>
      <c r="M187" s="208"/>
      <c r="N187" s="208"/>
      <c r="O187" s="208"/>
      <c r="P187" s="209" t="s">
        <v>658</v>
      </c>
      <c r="Q187" s="209"/>
      <c r="R187" s="209"/>
      <c r="S187" s="209"/>
      <c r="T187" s="209"/>
      <c r="U187" s="209"/>
      <c r="V187" s="209"/>
      <c r="W187" s="209"/>
      <c r="X187" s="209"/>
      <c r="Y187" s="210">
        <f>9+1</f>
        <v>10</v>
      </c>
      <c r="Z187" s="211"/>
      <c r="AA187" s="211"/>
      <c r="AB187" s="212"/>
      <c r="AC187" s="213" t="s">
        <v>660</v>
      </c>
      <c r="AD187" s="214"/>
      <c r="AE187" s="214"/>
      <c r="AF187" s="214"/>
      <c r="AG187" s="214"/>
      <c r="AH187" s="215" t="s">
        <v>279</v>
      </c>
      <c r="AI187" s="216"/>
      <c r="AJ187" s="216"/>
      <c r="AK187" s="217"/>
      <c r="AL187" s="215" t="s">
        <v>279</v>
      </c>
      <c r="AM187" s="216"/>
      <c r="AN187" s="216"/>
      <c r="AO187" s="217"/>
      <c r="AP187" s="179"/>
      <c r="AQ187" s="179"/>
      <c r="AR187" s="179"/>
      <c r="AS187" s="179"/>
      <c r="AT187" s="179"/>
      <c r="AU187" s="179"/>
      <c r="AV187" s="179"/>
      <c r="AW187" s="179"/>
      <c r="AX187" s="179"/>
      <c r="AY187" s="39">
        <f>COUNTA($C$187)</f>
        <v>1</v>
      </c>
    </row>
    <row r="188" spans="1:51" ht="30" customHeight="1" x14ac:dyDescent="0.15">
      <c r="A188" s="206">
        <v>3</v>
      </c>
      <c r="B188" s="206">
        <v>1</v>
      </c>
      <c r="C188" s="207" t="s">
        <v>679</v>
      </c>
      <c r="D188" s="207"/>
      <c r="E188" s="207"/>
      <c r="F188" s="207"/>
      <c r="G188" s="207"/>
      <c r="H188" s="207"/>
      <c r="I188" s="207"/>
      <c r="J188" s="208">
        <v>5011501008212</v>
      </c>
      <c r="K188" s="208"/>
      <c r="L188" s="208"/>
      <c r="M188" s="208"/>
      <c r="N188" s="208"/>
      <c r="O188" s="208"/>
      <c r="P188" s="660" t="s">
        <v>659</v>
      </c>
      <c r="Q188" s="660"/>
      <c r="R188" s="660"/>
      <c r="S188" s="660"/>
      <c r="T188" s="660"/>
      <c r="U188" s="660"/>
      <c r="V188" s="660"/>
      <c r="W188" s="660"/>
      <c r="X188" s="660"/>
      <c r="Y188" s="210">
        <v>1</v>
      </c>
      <c r="Z188" s="211"/>
      <c r="AA188" s="211"/>
      <c r="AB188" s="212"/>
      <c r="AC188" s="213" t="s">
        <v>251</v>
      </c>
      <c r="AD188" s="214"/>
      <c r="AE188" s="214"/>
      <c r="AF188" s="214"/>
      <c r="AG188" s="214"/>
      <c r="AH188" s="223">
        <v>2</v>
      </c>
      <c r="AI188" s="223"/>
      <c r="AJ188" s="223"/>
      <c r="AK188" s="223"/>
      <c r="AL188" s="215" t="s">
        <v>279</v>
      </c>
      <c r="AM188" s="216"/>
      <c r="AN188" s="216"/>
      <c r="AO188" s="217"/>
      <c r="AP188" s="179"/>
      <c r="AQ188" s="179"/>
      <c r="AR188" s="179"/>
      <c r="AS188" s="179"/>
      <c r="AT188" s="179"/>
      <c r="AU188" s="179"/>
      <c r="AV188" s="179"/>
      <c r="AW188" s="179"/>
      <c r="AX188" s="179"/>
      <c r="AY188" s="39">
        <f>COUNTA($C$188)</f>
        <v>1</v>
      </c>
    </row>
    <row r="189" spans="1:51" ht="24.75" customHeight="1" x14ac:dyDescent="0.15">
      <c r="A189" s="75"/>
      <c r="B189" s="75"/>
      <c r="C189" s="75"/>
      <c r="D189" s="75"/>
      <c r="E189" s="75"/>
      <c r="F189" s="75"/>
      <c r="G189" s="75"/>
      <c r="H189" s="75"/>
      <c r="I189" s="75"/>
      <c r="J189" s="75"/>
      <c r="K189" s="75"/>
      <c r="L189" s="75"/>
      <c r="M189" s="75"/>
      <c r="N189" s="75"/>
      <c r="O189" s="75"/>
      <c r="P189" s="79"/>
      <c r="Q189" s="79"/>
      <c r="R189" s="79"/>
      <c r="S189" s="79"/>
      <c r="T189" s="79"/>
      <c r="U189" s="79"/>
      <c r="V189" s="79"/>
      <c r="W189" s="79"/>
      <c r="X189" s="79"/>
      <c r="Y189" s="80"/>
      <c r="Z189" s="80"/>
      <c r="AA189" s="80"/>
      <c r="AB189" s="80"/>
      <c r="AC189" s="80"/>
      <c r="AD189" s="80"/>
      <c r="AE189" s="80"/>
      <c r="AF189" s="80"/>
      <c r="AG189" s="80"/>
      <c r="AH189" s="80"/>
      <c r="AI189" s="80"/>
      <c r="AJ189" s="80"/>
      <c r="AK189" s="80"/>
      <c r="AL189" s="80"/>
      <c r="AM189" s="80"/>
      <c r="AN189" s="80"/>
      <c r="AO189" s="80"/>
      <c r="AP189" s="79"/>
      <c r="AQ189" s="79"/>
      <c r="AR189" s="79"/>
      <c r="AS189" s="79"/>
      <c r="AT189" s="79"/>
      <c r="AU189" s="79"/>
      <c r="AV189" s="79"/>
      <c r="AW189" s="79"/>
      <c r="AX189" s="79"/>
      <c r="AY189" s="39">
        <f>COUNTA($C$192)</f>
        <v>1</v>
      </c>
    </row>
    <row r="190" spans="1:51" ht="24.75" customHeight="1" x14ac:dyDescent="0.15">
      <c r="A190" s="75"/>
      <c r="B190" s="40" t="s">
        <v>180</v>
      </c>
      <c r="C190" s="75"/>
      <c r="D190" s="75"/>
      <c r="E190" s="75"/>
      <c r="F190" s="75"/>
      <c r="G190" s="75"/>
      <c r="H190" s="75"/>
      <c r="I190" s="75"/>
      <c r="J190" s="75"/>
      <c r="K190" s="75"/>
      <c r="L190" s="75"/>
      <c r="M190" s="75"/>
      <c r="N190" s="75"/>
      <c r="O190" s="75"/>
      <c r="P190" s="79"/>
      <c r="Q190" s="79"/>
      <c r="R190" s="79"/>
      <c r="S190" s="79"/>
      <c r="T190" s="79"/>
      <c r="U190" s="79"/>
      <c r="V190" s="79"/>
      <c r="W190" s="79"/>
      <c r="X190" s="79"/>
      <c r="Y190" s="80"/>
      <c r="Z190" s="80"/>
      <c r="AA190" s="80"/>
      <c r="AB190" s="80"/>
      <c r="AC190" s="80"/>
      <c r="AD190" s="80"/>
      <c r="AE190" s="80"/>
      <c r="AF190" s="80"/>
      <c r="AG190" s="80"/>
      <c r="AH190" s="80"/>
      <c r="AI190" s="80"/>
      <c r="AJ190" s="80"/>
      <c r="AK190" s="80"/>
      <c r="AL190" s="80"/>
      <c r="AM190" s="80"/>
      <c r="AN190" s="80"/>
      <c r="AO190" s="80"/>
      <c r="AP190" s="79"/>
      <c r="AQ190" s="79"/>
      <c r="AR190" s="79"/>
      <c r="AS190" s="79"/>
      <c r="AT190" s="79"/>
      <c r="AU190" s="79"/>
      <c r="AV190" s="79"/>
      <c r="AW190" s="79"/>
      <c r="AX190" s="79"/>
      <c r="AY190" s="39">
        <f>$AY$189</f>
        <v>1</v>
      </c>
    </row>
    <row r="191" spans="1:51" ht="59.25" customHeight="1" x14ac:dyDescent="0.15">
      <c r="A191" s="175"/>
      <c r="B191" s="175"/>
      <c r="C191" s="175" t="s">
        <v>26</v>
      </c>
      <c r="D191" s="175"/>
      <c r="E191" s="175"/>
      <c r="F191" s="175"/>
      <c r="G191" s="175"/>
      <c r="H191" s="175"/>
      <c r="I191" s="175"/>
      <c r="J191" s="218" t="s">
        <v>199</v>
      </c>
      <c r="K191" s="83"/>
      <c r="L191" s="83"/>
      <c r="M191" s="83"/>
      <c r="N191" s="83"/>
      <c r="O191" s="83"/>
      <c r="P191" s="175" t="s">
        <v>186</v>
      </c>
      <c r="Q191" s="175"/>
      <c r="R191" s="175"/>
      <c r="S191" s="175"/>
      <c r="T191" s="175"/>
      <c r="U191" s="175"/>
      <c r="V191" s="175"/>
      <c r="W191" s="175"/>
      <c r="X191" s="175"/>
      <c r="Y191" s="219" t="s">
        <v>198</v>
      </c>
      <c r="Z191" s="219"/>
      <c r="AA191" s="219"/>
      <c r="AB191" s="219"/>
      <c r="AC191" s="218" t="s">
        <v>230</v>
      </c>
      <c r="AD191" s="218"/>
      <c r="AE191" s="218"/>
      <c r="AF191" s="218"/>
      <c r="AG191" s="218"/>
      <c r="AH191" s="219" t="s">
        <v>250</v>
      </c>
      <c r="AI191" s="175"/>
      <c r="AJ191" s="175"/>
      <c r="AK191" s="175"/>
      <c r="AL191" s="175" t="s">
        <v>21</v>
      </c>
      <c r="AM191" s="175"/>
      <c r="AN191" s="175"/>
      <c r="AO191" s="220"/>
      <c r="AP191" s="218" t="s">
        <v>200</v>
      </c>
      <c r="AQ191" s="218"/>
      <c r="AR191" s="218"/>
      <c r="AS191" s="218"/>
      <c r="AT191" s="218"/>
      <c r="AU191" s="218"/>
      <c r="AV191" s="218"/>
      <c r="AW191" s="218"/>
      <c r="AX191" s="218"/>
      <c r="AY191" s="39">
        <f t="shared" ref="AY191:AY192" si="13">$AY$189</f>
        <v>1</v>
      </c>
    </row>
    <row r="192" spans="1:51" ht="30" customHeight="1" x14ac:dyDescent="0.15">
      <c r="A192" s="206">
        <v>1</v>
      </c>
      <c r="B192" s="206">
        <v>1</v>
      </c>
      <c r="C192" s="207" t="s">
        <v>679</v>
      </c>
      <c r="D192" s="207"/>
      <c r="E192" s="207"/>
      <c r="F192" s="207"/>
      <c r="G192" s="207"/>
      <c r="H192" s="207"/>
      <c r="I192" s="207"/>
      <c r="J192" s="208">
        <v>5011501008212</v>
      </c>
      <c r="K192" s="208"/>
      <c r="L192" s="208"/>
      <c r="M192" s="208"/>
      <c r="N192" s="208"/>
      <c r="O192" s="208"/>
      <c r="P192" s="209" t="s">
        <v>661</v>
      </c>
      <c r="Q192" s="209"/>
      <c r="R192" s="209"/>
      <c r="S192" s="209"/>
      <c r="T192" s="209"/>
      <c r="U192" s="209"/>
      <c r="V192" s="209"/>
      <c r="W192" s="209"/>
      <c r="X192" s="209"/>
      <c r="Y192" s="210">
        <v>3</v>
      </c>
      <c r="Z192" s="211"/>
      <c r="AA192" s="211"/>
      <c r="AB192" s="212"/>
      <c r="AC192" s="213" t="s">
        <v>660</v>
      </c>
      <c r="AD192" s="214"/>
      <c r="AE192" s="214"/>
      <c r="AF192" s="214"/>
      <c r="AG192" s="214"/>
      <c r="AH192" s="215" t="s">
        <v>279</v>
      </c>
      <c r="AI192" s="216"/>
      <c r="AJ192" s="216"/>
      <c r="AK192" s="217"/>
      <c r="AL192" s="215" t="s">
        <v>279</v>
      </c>
      <c r="AM192" s="216"/>
      <c r="AN192" s="216"/>
      <c r="AO192" s="217"/>
      <c r="AP192" s="179"/>
      <c r="AQ192" s="179"/>
      <c r="AR192" s="179"/>
      <c r="AS192" s="179"/>
      <c r="AT192" s="179"/>
      <c r="AU192" s="179"/>
      <c r="AV192" s="179"/>
      <c r="AW192" s="179"/>
      <c r="AX192" s="179"/>
      <c r="AY192" s="39">
        <f t="shared" si="13"/>
        <v>1</v>
      </c>
    </row>
    <row r="193" spans="1:51" ht="30" customHeight="1" x14ac:dyDescent="0.15">
      <c r="A193" s="206">
        <v>2</v>
      </c>
      <c r="B193" s="206">
        <v>1</v>
      </c>
      <c r="C193" s="207" t="s">
        <v>662</v>
      </c>
      <c r="D193" s="207"/>
      <c r="E193" s="207"/>
      <c r="F193" s="207"/>
      <c r="G193" s="207"/>
      <c r="H193" s="207"/>
      <c r="I193" s="207"/>
      <c r="J193" s="208">
        <v>2180001045157</v>
      </c>
      <c r="K193" s="208"/>
      <c r="L193" s="208"/>
      <c r="M193" s="208"/>
      <c r="N193" s="208"/>
      <c r="O193" s="208"/>
      <c r="P193" s="209" t="s">
        <v>663</v>
      </c>
      <c r="Q193" s="209"/>
      <c r="R193" s="209"/>
      <c r="S193" s="209"/>
      <c r="T193" s="209"/>
      <c r="U193" s="209"/>
      <c r="V193" s="209"/>
      <c r="W193" s="209"/>
      <c r="X193" s="209"/>
      <c r="Y193" s="210">
        <v>3</v>
      </c>
      <c r="Z193" s="211"/>
      <c r="AA193" s="211"/>
      <c r="AB193" s="212"/>
      <c r="AC193" s="213" t="s">
        <v>251</v>
      </c>
      <c r="AD193" s="214"/>
      <c r="AE193" s="214"/>
      <c r="AF193" s="214"/>
      <c r="AG193" s="214"/>
      <c r="AH193" s="221">
        <v>2</v>
      </c>
      <c r="AI193" s="221"/>
      <c r="AJ193" s="221"/>
      <c r="AK193" s="221"/>
      <c r="AL193" s="215" t="s">
        <v>279</v>
      </c>
      <c r="AM193" s="216"/>
      <c r="AN193" s="216"/>
      <c r="AO193" s="217"/>
      <c r="AP193" s="179"/>
      <c r="AQ193" s="179"/>
      <c r="AR193" s="179"/>
      <c r="AS193" s="179"/>
      <c r="AT193" s="179"/>
      <c r="AU193" s="179"/>
      <c r="AV193" s="179"/>
      <c r="AW193" s="179"/>
      <c r="AX193" s="179"/>
      <c r="AY193" s="39">
        <f>COUNTA($C$193)</f>
        <v>1</v>
      </c>
    </row>
    <row r="194" spans="1:51" ht="30" customHeight="1" x14ac:dyDescent="0.15">
      <c r="A194" s="206">
        <v>3</v>
      </c>
      <c r="B194" s="206">
        <v>1</v>
      </c>
      <c r="C194" s="207" t="s">
        <v>662</v>
      </c>
      <c r="D194" s="207"/>
      <c r="E194" s="207"/>
      <c r="F194" s="207"/>
      <c r="G194" s="207"/>
      <c r="H194" s="207"/>
      <c r="I194" s="207"/>
      <c r="J194" s="208">
        <v>2180001045157</v>
      </c>
      <c r="K194" s="208"/>
      <c r="L194" s="208"/>
      <c r="M194" s="208"/>
      <c r="N194" s="208"/>
      <c r="O194" s="208"/>
      <c r="P194" s="209" t="s">
        <v>664</v>
      </c>
      <c r="Q194" s="209"/>
      <c r="R194" s="209"/>
      <c r="S194" s="209"/>
      <c r="T194" s="209"/>
      <c r="U194" s="209"/>
      <c r="V194" s="209"/>
      <c r="W194" s="209"/>
      <c r="X194" s="209"/>
      <c r="Y194" s="210">
        <v>1</v>
      </c>
      <c r="Z194" s="211"/>
      <c r="AA194" s="211"/>
      <c r="AB194" s="212"/>
      <c r="AC194" s="213" t="s">
        <v>251</v>
      </c>
      <c r="AD194" s="214"/>
      <c r="AE194" s="214"/>
      <c r="AF194" s="214"/>
      <c r="AG194" s="214"/>
      <c r="AH194" s="223">
        <v>3</v>
      </c>
      <c r="AI194" s="223"/>
      <c r="AJ194" s="223"/>
      <c r="AK194" s="223"/>
      <c r="AL194" s="215" t="s">
        <v>279</v>
      </c>
      <c r="AM194" s="216"/>
      <c r="AN194" s="216"/>
      <c r="AO194" s="217"/>
      <c r="AP194" s="179"/>
      <c r="AQ194" s="179"/>
      <c r="AR194" s="179"/>
      <c r="AS194" s="179"/>
      <c r="AT194" s="179"/>
      <c r="AU194" s="179"/>
      <c r="AV194" s="179"/>
      <c r="AW194" s="179"/>
      <c r="AX194" s="179"/>
      <c r="AY194" s="39">
        <f>COUNTA($C$194)</f>
        <v>1</v>
      </c>
    </row>
    <row r="195" spans="1:51" ht="24.75" customHeight="1" x14ac:dyDescent="0.15">
      <c r="A195" s="75"/>
      <c r="B195" s="75"/>
      <c r="C195" s="75"/>
      <c r="D195" s="75"/>
      <c r="E195" s="75"/>
      <c r="F195" s="75"/>
      <c r="G195" s="75"/>
      <c r="H195" s="75"/>
      <c r="I195" s="75"/>
      <c r="J195" s="75"/>
      <c r="K195" s="75"/>
      <c r="L195" s="75"/>
      <c r="M195" s="75"/>
      <c r="N195" s="75"/>
      <c r="O195" s="75"/>
      <c r="P195" s="79"/>
      <c r="Q195" s="79"/>
      <c r="R195" s="79"/>
      <c r="S195" s="79"/>
      <c r="T195" s="79"/>
      <c r="U195" s="79"/>
      <c r="V195" s="79"/>
      <c r="W195" s="79"/>
      <c r="X195" s="79"/>
      <c r="Y195" s="80"/>
      <c r="Z195" s="80"/>
      <c r="AA195" s="80"/>
      <c r="AB195" s="80"/>
      <c r="AC195" s="80"/>
      <c r="AD195" s="80"/>
      <c r="AE195" s="80"/>
      <c r="AF195" s="80"/>
      <c r="AG195" s="80"/>
      <c r="AH195" s="80"/>
      <c r="AI195" s="80"/>
      <c r="AJ195" s="80"/>
      <c r="AK195" s="80"/>
      <c r="AL195" s="80"/>
      <c r="AM195" s="80"/>
      <c r="AN195" s="80"/>
      <c r="AO195" s="80"/>
      <c r="AP195" s="79"/>
      <c r="AQ195" s="79"/>
      <c r="AR195" s="79"/>
      <c r="AS195" s="79"/>
      <c r="AT195" s="79"/>
      <c r="AU195" s="79"/>
      <c r="AV195" s="79"/>
      <c r="AW195" s="79"/>
      <c r="AX195" s="79"/>
      <c r="AY195" s="39">
        <f>COUNTA($C$198)</f>
        <v>1</v>
      </c>
    </row>
    <row r="196" spans="1:51" ht="24.75" customHeight="1" x14ac:dyDescent="0.15">
      <c r="A196" s="75"/>
      <c r="B196" s="40" t="s">
        <v>181</v>
      </c>
      <c r="C196" s="75"/>
      <c r="D196" s="75"/>
      <c r="E196" s="75"/>
      <c r="F196" s="75"/>
      <c r="G196" s="75"/>
      <c r="H196" s="75"/>
      <c r="I196" s="75"/>
      <c r="J196" s="75"/>
      <c r="K196" s="75"/>
      <c r="L196" s="75"/>
      <c r="M196" s="75"/>
      <c r="N196" s="75"/>
      <c r="O196" s="75"/>
      <c r="P196" s="79"/>
      <c r="Q196" s="79"/>
      <c r="R196" s="79"/>
      <c r="S196" s="79"/>
      <c r="T196" s="79"/>
      <c r="U196" s="79"/>
      <c r="V196" s="79"/>
      <c r="W196" s="79"/>
      <c r="X196" s="79"/>
      <c r="Y196" s="80"/>
      <c r="Z196" s="80"/>
      <c r="AA196" s="80"/>
      <c r="AB196" s="80"/>
      <c r="AC196" s="80"/>
      <c r="AD196" s="80"/>
      <c r="AE196" s="80"/>
      <c r="AF196" s="80"/>
      <c r="AG196" s="80"/>
      <c r="AH196" s="80"/>
      <c r="AI196" s="80"/>
      <c r="AJ196" s="80"/>
      <c r="AK196" s="80"/>
      <c r="AL196" s="80"/>
      <c r="AM196" s="80"/>
      <c r="AN196" s="80"/>
      <c r="AO196" s="80"/>
      <c r="AP196" s="79"/>
      <c r="AQ196" s="79"/>
      <c r="AR196" s="79"/>
      <c r="AS196" s="79"/>
      <c r="AT196" s="79"/>
      <c r="AU196" s="79"/>
      <c r="AV196" s="79"/>
      <c r="AW196" s="79"/>
      <c r="AX196" s="79"/>
      <c r="AY196" s="39">
        <f>$AY$195</f>
        <v>1</v>
      </c>
    </row>
    <row r="197" spans="1:51" ht="59.25" customHeight="1" x14ac:dyDescent="0.15">
      <c r="A197" s="175"/>
      <c r="B197" s="175"/>
      <c r="C197" s="175" t="s">
        <v>26</v>
      </c>
      <c r="D197" s="175"/>
      <c r="E197" s="175"/>
      <c r="F197" s="175"/>
      <c r="G197" s="175"/>
      <c r="H197" s="175"/>
      <c r="I197" s="175"/>
      <c r="J197" s="218" t="s">
        <v>199</v>
      </c>
      <c r="K197" s="83"/>
      <c r="L197" s="83"/>
      <c r="M197" s="83"/>
      <c r="N197" s="83"/>
      <c r="O197" s="83"/>
      <c r="P197" s="175" t="s">
        <v>186</v>
      </c>
      <c r="Q197" s="175"/>
      <c r="R197" s="175"/>
      <c r="S197" s="175"/>
      <c r="T197" s="175"/>
      <c r="U197" s="175"/>
      <c r="V197" s="175"/>
      <c r="W197" s="175"/>
      <c r="X197" s="175"/>
      <c r="Y197" s="219" t="s">
        <v>198</v>
      </c>
      <c r="Z197" s="219"/>
      <c r="AA197" s="219"/>
      <c r="AB197" s="219"/>
      <c r="AC197" s="218" t="s">
        <v>230</v>
      </c>
      <c r="AD197" s="218"/>
      <c r="AE197" s="218"/>
      <c r="AF197" s="218"/>
      <c r="AG197" s="218"/>
      <c r="AH197" s="219" t="s">
        <v>250</v>
      </c>
      <c r="AI197" s="175"/>
      <c r="AJ197" s="175"/>
      <c r="AK197" s="175"/>
      <c r="AL197" s="175" t="s">
        <v>21</v>
      </c>
      <c r="AM197" s="175"/>
      <c r="AN197" s="175"/>
      <c r="AO197" s="220"/>
      <c r="AP197" s="218" t="s">
        <v>200</v>
      </c>
      <c r="AQ197" s="218"/>
      <c r="AR197" s="218"/>
      <c r="AS197" s="218"/>
      <c r="AT197" s="218"/>
      <c r="AU197" s="218"/>
      <c r="AV197" s="218"/>
      <c r="AW197" s="218"/>
      <c r="AX197" s="218"/>
      <c r="AY197" s="39">
        <f t="shared" ref="AY197:AY198" si="14">$AY$195</f>
        <v>1</v>
      </c>
    </row>
    <row r="198" spans="1:51" ht="30" customHeight="1" x14ac:dyDescent="0.15">
      <c r="A198" s="206">
        <v>1</v>
      </c>
      <c r="B198" s="206">
        <v>1</v>
      </c>
      <c r="C198" s="207" t="s">
        <v>665</v>
      </c>
      <c r="D198" s="207"/>
      <c r="E198" s="207"/>
      <c r="F198" s="207"/>
      <c r="G198" s="207"/>
      <c r="H198" s="207"/>
      <c r="I198" s="207"/>
      <c r="J198" s="208">
        <v>7010001025724</v>
      </c>
      <c r="K198" s="208"/>
      <c r="L198" s="208"/>
      <c r="M198" s="208"/>
      <c r="N198" s="208"/>
      <c r="O198" s="208"/>
      <c r="P198" s="209" t="s">
        <v>666</v>
      </c>
      <c r="Q198" s="209"/>
      <c r="R198" s="209"/>
      <c r="S198" s="209"/>
      <c r="T198" s="209"/>
      <c r="U198" s="209"/>
      <c r="V198" s="209"/>
      <c r="W198" s="209"/>
      <c r="X198" s="209"/>
      <c r="Y198" s="210">
        <v>1</v>
      </c>
      <c r="Z198" s="211"/>
      <c r="AA198" s="211"/>
      <c r="AB198" s="212"/>
      <c r="AC198" s="213" t="s">
        <v>258</v>
      </c>
      <c r="AD198" s="214"/>
      <c r="AE198" s="214"/>
      <c r="AF198" s="214"/>
      <c r="AG198" s="214"/>
      <c r="AH198" s="215" t="s">
        <v>279</v>
      </c>
      <c r="AI198" s="216"/>
      <c r="AJ198" s="216"/>
      <c r="AK198" s="217"/>
      <c r="AL198" s="215" t="s">
        <v>279</v>
      </c>
      <c r="AM198" s="216"/>
      <c r="AN198" s="216"/>
      <c r="AO198" s="217"/>
      <c r="AP198" s="179"/>
      <c r="AQ198" s="179"/>
      <c r="AR198" s="179"/>
      <c r="AS198" s="179"/>
      <c r="AT198" s="179"/>
      <c r="AU198" s="179"/>
      <c r="AV198" s="179"/>
      <c r="AW198" s="179"/>
      <c r="AX198" s="179"/>
      <c r="AY198" s="39">
        <f t="shared" si="14"/>
        <v>1</v>
      </c>
    </row>
    <row r="199" spans="1:51" ht="24.75" customHeight="1" x14ac:dyDescent="0.15">
      <c r="A199" s="75"/>
      <c r="B199" s="75"/>
      <c r="C199" s="75"/>
      <c r="D199" s="75"/>
      <c r="E199" s="75"/>
      <c r="F199" s="75"/>
      <c r="G199" s="75"/>
      <c r="H199" s="75"/>
      <c r="I199" s="75"/>
      <c r="J199" s="75"/>
      <c r="K199" s="75"/>
      <c r="L199" s="75"/>
      <c r="M199" s="75"/>
      <c r="N199" s="75"/>
      <c r="O199" s="7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c r="AP199" s="79"/>
      <c r="AQ199" s="79"/>
      <c r="AR199" s="79"/>
      <c r="AS199" s="79"/>
      <c r="AT199" s="79"/>
      <c r="AU199" s="79"/>
      <c r="AV199" s="79"/>
      <c r="AW199" s="79"/>
      <c r="AX199" s="79"/>
      <c r="AY199" s="39">
        <f>COUNTA($C$202)</f>
        <v>1</v>
      </c>
    </row>
    <row r="200" spans="1:51" ht="24.75" customHeight="1" x14ac:dyDescent="0.15">
      <c r="A200" s="75"/>
      <c r="B200" s="40" t="s">
        <v>182</v>
      </c>
      <c r="C200" s="75"/>
      <c r="D200" s="75"/>
      <c r="E200" s="75"/>
      <c r="F200" s="75"/>
      <c r="G200" s="75"/>
      <c r="H200" s="75"/>
      <c r="I200" s="75"/>
      <c r="J200" s="75"/>
      <c r="K200" s="75"/>
      <c r="L200" s="75"/>
      <c r="M200" s="75"/>
      <c r="N200" s="75"/>
      <c r="O200" s="75"/>
      <c r="P200" s="79"/>
      <c r="Q200" s="79"/>
      <c r="R200" s="79"/>
      <c r="S200" s="79"/>
      <c r="T200" s="79"/>
      <c r="U200" s="79"/>
      <c r="V200" s="79"/>
      <c r="W200" s="79"/>
      <c r="X200" s="79"/>
      <c r="Y200" s="80"/>
      <c r="Z200" s="80"/>
      <c r="AA200" s="80"/>
      <c r="AB200" s="80"/>
      <c r="AC200" s="80"/>
      <c r="AD200" s="80"/>
      <c r="AE200" s="80"/>
      <c r="AF200" s="80"/>
      <c r="AG200" s="80"/>
      <c r="AH200" s="80"/>
      <c r="AI200" s="80"/>
      <c r="AJ200" s="80"/>
      <c r="AK200" s="80"/>
      <c r="AL200" s="80"/>
      <c r="AM200" s="80"/>
      <c r="AN200" s="80"/>
      <c r="AO200" s="80"/>
      <c r="AP200" s="79"/>
      <c r="AQ200" s="79"/>
      <c r="AR200" s="79"/>
      <c r="AS200" s="79"/>
      <c r="AT200" s="79"/>
      <c r="AU200" s="79"/>
      <c r="AV200" s="79"/>
      <c r="AW200" s="79"/>
      <c r="AX200" s="79"/>
      <c r="AY200" s="39">
        <f>$AY$199</f>
        <v>1</v>
      </c>
    </row>
    <row r="201" spans="1:51" ht="59.25" customHeight="1" x14ac:dyDescent="0.15">
      <c r="A201" s="175"/>
      <c r="B201" s="175"/>
      <c r="C201" s="175" t="s">
        <v>26</v>
      </c>
      <c r="D201" s="175"/>
      <c r="E201" s="175"/>
      <c r="F201" s="175"/>
      <c r="G201" s="175"/>
      <c r="H201" s="175"/>
      <c r="I201" s="175"/>
      <c r="J201" s="218" t="s">
        <v>199</v>
      </c>
      <c r="K201" s="83"/>
      <c r="L201" s="83"/>
      <c r="M201" s="83"/>
      <c r="N201" s="83"/>
      <c r="O201" s="83"/>
      <c r="P201" s="175" t="s">
        <v>186</v>
      </c>
      <c r="Q201" s="175"/>
      <c r="R201" s="175"/>
      <c r="S201" s="175"/>
      <c r="T201" s="175"/>
      <c r="U201" s="175"/>
      <c r="V201" s="175"/>
      <c r="W201" s="175"/>
      <c r="X201" s="175"/>
      <c r="Y201" s="219" t="s">
        <v>198</v>
      </c>
      <c r="Z201" s="219"/>
      <c r="AA201" s="219"/>
      <c r="AB201" s="219"/>
      <c r="AC201" s="218" t="s">
        <v>230</v>
      </c>
      <c r="AD201" s="218"/>
      <c r="AE201" s="218"/>
      <c r="AF201" s="218"/>
      <c r="AG201" s="218"/>
      <c r="AH201" s="219" t="s">
        <v>250</v>
      </c>
      <c r="AI201" s="175"/>
      <c r="AJ201" s="175"/>
      <c r="AK201" s="175"/>
      <c r="AL201" s="175" t="s">
        <v>21</v>
      </c>
      <c r="AM201" s="175"/>
      <c r="AN201" s="175"/>
      <c r="AO201" s="220"/>
      <c r="AP201" s="218" t="s">
        <v>200</v>
      </c>
      <c r="AQ201" s="218"/>
      <c r="AR201" s="218"/>
      <c r="AS201" s="218"/>
      <c r="AT201" s="218"/>
      <c r="AU201" s="218"/>
      <c r="AV201" s="218"/>
      <c r="AW201" s="218"/>
      <c r="AX201" s="218"/>
      <c r="AY201" s="39">
        <f t="shared" ref="AY201:AY202" si="15">$AY$199</f>
        <v>1</v>
      </c>
    </row>
    <row r="202" spans="1:51" ht="30" customHeight="1" x14ac:dyDescent="0.15">
      <c r="A202" s="206">
        <v>1</v>
      </c>
      <c r="B202" s="206">
        <v>1</v>
      </c>
      <c r="C202" s="207" t="s">
        <v>667</v>
      </c>
      <c r="D202" s="207"/>
      <c r="E202" s="207"/>
      <c r="F202" s="207"/>
      <c r="G202" s="207"/>
      <c r="H202" s="207"/>
      <c r="I202" s="207"/>
      <c r="J202" s="208"/>
      <c r="K202" s="208"/>
      <c r="L202" s="208"/>
      <c r="M202" s="208"/>
      <c r="N202" s="208"/>
      <c r="O202" s="208"/>
      <c r="P202" s="209" t="s">
        <v>668</v>
      </c>
      <c r="Q202" s="209"/>
      <c r="R202" s="209"/>
      <c r="S202" s="209"/>
      <c r="T202" s="209"/>
      <c r="U202" s="209"/>
      <c r="V202" s="209"/>
      <c r="W202" s="209"/>
      <c r="X202" s="209"/>
      <c r="Y202" s="210">
        <v>16</v>
      </c>
      <c r="Z202" s="211"/>
      <c r="AA202" s="211"/>
      <c r="AB202" s="212"/>
      <c r="AC202" s="213" t="s">
        <v>79</v>
      </c>
      <c r="AD202" s="214"/>
      <c r="AE202" s="214"/>
      <c r="AF202" s="214"/>
      <c r="AG202" s="214"/>
      <c r="AH202" s="215" t="s">
        <v>279</v>
      </c>
      <c r="AI202" s="216"/>
      <c r="AJ202" s="216"/>
      <c r="AK202" s="217"/>
      <c r="AL202" s="215" t="s">
        <v>279</v>
      </c>
      <c r="AM202" s="216"/>
      <c r="AN202" s="216"/>
      <c r="AO202" s="217"/>
      <c r="AP202" s="179"/>
      <c r="AQ202" s="179"/>
      <c r="AR202" s="179"/>
      <c r="AS202" s="179"/>
      <c r="AT202" s="179"/>
      <c r="AU202" s="179"/>
      <c r="AV202" s="179"/>
      <c r="AW202" s="179"/>
      <c r="AX202" s="179"/>
      <c r="AY202" s="39">
        <f t="shared" si="15"/>
        <v>1</v>
      </c>
    </row>
    <row r="203" spans="1:51" ht="30" customHeight="1" x14ac:dyDescent="0.15">
      <c r="A203" s="206">
        <v>2</v>
      </c>
      <c r="B203" s="206">
        <v>1</v>
      </c>
      <c r="C203" s="207" t="s">
        <v>612</v>
      </c>
      <c r="D203" s="207"/>
      <c r="E203" s="207"/>
      <c r="F203" s="207"/>
      <c r="G203" s="207"/>
      <c r="H203" s="207"/>
      <c r="I203" s="207"/>
      <c r="J203" s="208">
        <v>6000012070001</v>
      </c>
      <c r="K203" s="208"/>
      <c r="L203" s="208"/>
      <c r="M203" s="208"/>
      <c r="N203" s="208"/>
      <c r="O203" s="208"/>
      <c r="P203" s="209" t="s">
        <v>669</v>
      </c>
      <c r="Q203" s="209"/>
      <c r="R203" s="209"/>
      <c r="S203" s="209"/>
      <c r="T203" s="209"/>
      <c r="U203" s="209"/>
      <c r="V203" s="209"/>
      <c r="W203" s="209"/>
      <c r="X203" s="209"/>
      <c r="Y203" s="210">
        <v>0</v>
      </c>
      <c r="Z203" s="211"/>
      <c r="AA203" s="211"/>
      <c r="AB203" s="212"/>
      <c r="AC203" s="213" t="s">
        <v>79</v>
      </c>
      <c r="AD203" s="214"/>
      <c r="AE203" s="214"/>
      <c r="AF203" s="214"/>
      <c r="AG203" s="214"/>
      <c r="AH203" s="221"/>
      <c r="AI203" s="221"/>
      <c r="AJ203" s="221"/>
      <c r="AK203" s="221"/>
      <c r="AL203" s="215" t="s">
        <v>279</v>
      </c>
      <c r="AM203" s="216"/>
      <c r="AN203" s="216"/>
      <c r="AO203" s="217"/>
      <c r="AP203" s="179"/>
      <c r="AQ203" s="179"/>
      <c r="AR203" s="179"/>
      <c r="AS203" s="179"/>
      <c r="AT203" s="179"/>
      <c r="AU203" s="179"/>
      <c r="AV203" s="179"/>
      <c r="AW203" s="179"/>
      <c r="AX203" s="179"/>
      <c r="AY203" s="39">
        <f>COUNTA($C$203)</f>
        <v>1</v>
      </c>
    </row>
    <row r="204" spans="1:51" ht="24.75" customHeight="1" x14ac:dyDescent="0.15">
      <c r="A204" s="645" t="s">
        <v>223</v>
      </c>
      <c r="B204" s="646"/>
      <c r="C204" s="646"/>
      <c r="D204" s="646"/>
      <c r="E204" s="646"/>
      <c r="F204" s="646"/>
      <c r="G204" s="646"/>
      <c r="H204" s="646"/>
      <c r="I204" s="646"/>
      <c r="J204" s="646"/>
      <c r="K204" s="646"/>
      <c r="L204" s="646"/>
      <c r="M204" s="646"/>
      <c r="N204" s="646"/>
      <c r="O204" s="646"/>
      <c r="P204" s="646"/>
      <c r="Q204" s="646"/>
      <c r="R204" s="646"/>
      <c r="S204" s="646"/>
      <c r="T204" s="646"/>
      <c r="U204" s="646"/>
      <c r="V204" s="646"/>
      <c r="W204" s="646"/>
      <c r="X204" s="646"/>
      <c r="Y204" s="646"/>
      <c r="Z204" s="646"/>
      <c r="AA204" s="646"/>
      <c r="AB204" s="646"/>
      <c r="AC204" s="646"/>
      <c r="AD204" s="646"/>
      <c r="AE204" s="646"/>
      <c r="AF204" s="646"/>
      <c r="AG204" s="646"/>
      <c r="AH204" s="646"/>
      <c r="AI204" s="646"/>
      <c r="AJ204" s="646"/>
      <c r="AK204" s="647"/>
      <c r="AL204" s="699" t="s">
        <v>236</v>
      </c>
      <c r="AM204" s="700"/>
      <c r="AN204" s="700"/>
      <c r="AO204" s="43"/>
      <c r="AP204" s="69"/>
      <c r="AQ204" s="69"/>
      <c r="AR204" s="69"/>
      <c r="AS204" s="69"/>
      <c r="AT204" s="69"/>
      <c r="AU204" s="69"/>
      <c r="AV204" s="69"/>
      <c r="AW204" s="69"/>
      <c r="AX204" s="81"/>
      <c r="AY204" s="39">
        <f>COUNTIF($AO$204,"☑")</f>
        <v>0</v>
      </c>
    </row>
    <row r="205" spans="1:51" ht="24.75" customHeight="1" x14ac:dyDescent="0.1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82"/>
      <c r="AM205" s="82"/>
      <c r="AN205" s="82"/>
      <c r="AO205" s="82"/>
      <c r="AP205" s="82"/>
      <c r="AQ205" s="82"/>
      <c r="AR205" s="82"/>
      <c r="AS205" s="82"/>
      <c r="AT205" s="82"/>
      <c r="AU205" s="82"/>
      <c r="AV205" s="82"/>
      <c r="AW205" s="82"/>
      <c r="AX205" s="82"/>
    </row>
    <row r="206" spans="1:51" ht="24.75" customHeight="1" x14ac:dyDescent="0.15">
      <c r="A206" s="76"/>
      <c r="B206" s="41" t="s">
        <v>218</v>
      </c>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row>
    <row r="207" spans="1:51" ht="58.5" customHeight="1" x14ac:dyDescent="0.15">
      <c r="A207" s="206"/>
      <c r="B207" s="206"/>
      <c r="C207" s="218" t="s">
        <v>690</v>
      </c>
      <c r="D207" s="218"/>
      <c r="E207" s="218" t="s">
        <v>197</v>
      </c>
      <c r="F207" s="218"/>
      <c r="G207" s="218"/>
      <c r="H207" s="218"/>
      <c r="I207" s="218"/>
      <c r="J207" s="218" t="s">
        <v>199</v>
      </c>
      <c r="K207" s="218"/>
      <c r="L207" s="218"/>
      <c r="M207" s="218"/>
      <c r="N207" s="218"/>
      <c r="O207" s="218"/>
      <c r="P207" s="219" t="s">
        <v>27</v>
      </c>
      <c r="Q207" s="219"/>
      <c r="R207" s="219"/>
      <c r="S207" s="219"/>
      <c r="T207" s="219"/>
      <c r="U207" s="219"/>
      <c r="V207" s="219"/>
      <c r="W207" s="219"/>
      <c r="X207" s="219"/>
      <c r="Y207" s="218" t="s">
        <v>201</v>
      </c>
      <c r="Z207" s="218"/>
      <c r="AA207" s="218"/>
      <c r="AB207" s="218"/>
      <c r="AC207" s="218" t="s">
        <v>187</v>
      </c>
      <c r="AD207" s="218"/>
      <c r="AE207" s="218"/>
      <c r="AF207" s="218"/>
      <c r="AG207" s="218"/>
      <c r="AH207" s="219" t="s">
        <v>193</v>
      </c>
      <c r="AI207" s="219"/>
      <c r="AJ207" s="219"/>
      <c r="AK207" s="219"/>
      <c r="AL207" s="219" t="s">
        <v>21</v>
      </c>
      <c r="AM207" s="219"/>
      <c r="AN207" s="219"/>
      <c r="AO207" s="649"/>
      <c r="AP207" s="218" t="s">
        <v>224</v>
      </c>
      <c r="AQ207" s="218"/>
      <c r="AR207" s="218"/>
      <c r="AS207" s="218"/>
      <c r="AT207" s="218"/>
      <c r="AU207" s="218"/>
      <c r="AV207" s="218"/>
      <c r="AW207" s="218"/>
      <c r="AX207" s="218"/>
    </row>
    <row r="208" spans="1:51" ht="50.25" customHeight="1" x14ac:dyDescent="0.15">
      <c r="A208" s="206">
        <v>1</v>
      </c>
      <c r="B208" s="206">
        <v>1</v>
      </c>
      <c r="C208" s="648" t="s">
        <v>670</v>
      </c>
      <c r="D208" s="648"/>
      <c r="E208" s="179" t="s">
        <v>671</v>
      </c>
      <c r="F208" s="179"/>
      <c r="G208" s="179"/>
      <c r="H208" s="179"/>
      <c r="I208" s="179"/>
      <c r="J208" s="208">
        <v>9010401028746</v>
      </c>
      <c r="K208" s="208"/>
      <c r="L208" s="208"/>
      <c r="M208" s="208"/>
      <c r="N208" s="208"/>
      <c r="O208" s="208"/>
      <c r="P208" s="209" t="s">
        <v>672</v>
      </c>
      <c r="Q208" s="209"/>
      <c r="R208" s="209"/>
      <c r="S208" s="209"/>
      <c r="T208" s="209"/>
      <c r="U208" s="209"/>
      <c r="V208" s="209"/>
      <c r="W208" s="209"/>
      <c r="X208" s="209"/>
      <c r="Y208" s="210">
        <v>10</v>
      </c>
      <c r="Z208" s="211"/>
      <c r="AA208" s="211"/>
      <c r="AB208" s="212"/>
      <c r="AC208" s="213" t="s">
        <v>251</v>
      </c>
      <c r="AD208" s="214"/>
      <c r="AE208" s="214"/>
      <c r="AF208" s="214"/>
      <c r="AG208" s="214"/>
      <c r="AH208" s="223">
        <v>1</v>
      </c>
      <c r="AI208" s="223"/>
      <c r="AJ208" s="223"/>
      <c r="AK208" s="223"/>
      <c r="AL208" s="215" t="s">
        <v>279</v>
      </c>
      <c r="AM208" s="216"/>
      <c r="AN208" s="216"/>
      <c r="AO208" s="217"/>
      <c r="AP208" s="179"/>
      <c r="AQ208" s="179"/>
      <c r="AR208" s="179"/>
      <c r="AS208" s="179"/>
      <c r="AT208" s="179"/>
      <c r="AU208" s="179"/>
      <c r="AV208" s="179"/>
      <c r="AW208" s="179"/>
      <c r="AX208" s="179"/>
    </row>
    <row r="209" spans="1:51" ht="30" customHeight="1" x14ac:dyDescent="0.15">
      <c r="A209" s="206">
        <v>2</v>
      </c>
      <c r="B209" s="206">
        <v>1</v>
      </c>
      <c r="C209" s="648" t="s">
        <v>673</v>
      </c>
      <c r="D209" s="648"/>
      <c r="E209" s="179" t="s">
        <v>678</v>
      </c>
      <c r="F209" s="179"/>
      <c r="G209" s="179"/>
      <c r="H209" s="179"/>
      <c r="I209" s="179"/>
      <c r="J209" s="208">
        <v>5011501008212</v>
      </c>
      <c r="K209" s="208"/>
      <c r="L209" s="208"/>
      <c r="M209" s="208"/>
      <c r="N209" s="208"/>
      <c r="O209" s="208"/>
      <c r="P209" s="209" t="s">
        <v>674</v>
      </c>
      <c r="Q209" s="209"/>
      <c r="R209" s="209"/>
      <c r="S209" s="209"/>
      <c r="T209" s="209"/>
      <c r="U209" s="209"/>
      <c r="V209" s="209"/>
      <c r="W209" s="209"/>
      <c r="X209" s="209"/>
      <c r="Y209" s="210">
        <v>3</v>
      </c>
      <c r="Z209" s="211"/>
      <c r="AA209" s="211"/>
      <c r="AB209" s="212"/>
      <c r="AC209" s="213" t="s">
        <v>251</v>
      </c>
      <c r="AD209" s="214"/>
      <c r="AE209" s="214"/>
      <c r="AF209" s="214"/>
      <c r="AG209" s="214"/>
      <c r="AH209" s="223">
        <v>2</v>
      </c>
      <c r="AI209" s="223"/>
      <c r="AJ209" s="223"/>
      <c r="AK209" s="223"/>
      <c r="AL209" s="215" t="s">
        <v>279</v>
      </c>
      <c r="AM209" s="216"/>
      <c r="AN209" s="216"/>
      <c r="AO209" s="217"/>
      <c r="AP209" s="179"/>
      <c r="AQ209" s="179"/>
      <c r="AR209" s="179"/>
      <c r="AS209" s="179"/>
      <c r="AT209" s="179"/>
      <c r="AU209" s="179"/>
      <c r="AV209" s="179"/>
      <c r="AW209" s="179"/>
      <c r="AX209" s="179"/>
      <c r="AY209" s="39">
        <f>COUNTA($E$209)</f>
        <v>1</v>
      </c>
    </row>
  </sheetData>
  <sheetProtection formatRows="0"/>
  <dataConsolidate/>
  <mergeCells count="811">
    <mergeCell ref="N85:AF85"/>
    <mergeCell ref="AO37:AQ37"/>
    <mergeCell ref="AL163:AN163"/>
    <mergeCell ref="AL204:AN204"/>
    <mergeCell ref="G82:H82"/>
    <mergeCell ref="G83:H83"/>
    <mergeCell ref="G84:H84"/>
    <mergeCell ref="G85:H85"/>
    <mergeCell ref="J82:K82"/>
    <mergeCell ref="J83:K83"/>
    <mergeCell ref="J84:K84"/>
    <mergeCell ref="J85:K85"/>
    <mergeCell ref="AQ48:AT48"/>
    <mergeCell ref="AQ49:AT49"/>
    <mergeCell ref="AQ50:AT50"/>
    <mergeCell ref="AQ51:AT51"/>
    <mergeCell ref="C203:I203"/>
    <mergeCell ref="J203:O203"/>
    <mergeCell ref="C82:F82"/>
    <mergeCell ref="C83:F83"/>
    <mergeCell ref="C84:F84"/>
    <mergeCell ref="AE49:AH49"/>
    <mergeCell ref="AI49:AL49"/>
    <mergeCell ref="Y49:AA49"/>
    <mergeCell ref="AI55:AL55"/>
    <mergeCell ref="A37:AN37"/>
    <mergeCell ref="AM58:AP58"/>
    <mergeCell ref="AG73:AX73"/>
    <mergeCell ref="AU56:AX56"/>
    <mergeCell ref="AU48:AX48"/>
    <mergeCell ref="AU49:AX49"/>
    <mergeCell ref="AU50:AX50"/>
    <mergeCell ref="AU51:AX51"/>
    <mergeCell ref="N82:AF82"/>
    <mergeCell ref="N83:AF83"/>
    <mergeCell ref="N84:AF84"/>
    <mergeCell ref="G21:O21"/>
    <mergeCell ref="P21:V21"/>
    <mergeCell ref="W21:AC21"/>
    <mergeCell ref="AD21:AJ21"/>
    <mergeCell ref="N81:AF81"/>
    <mergeCell ref="J81:K81"/>
    <mergeCell ref="G30:O31"/>
    <mergeCell ref="Y52:AA52"/>
    <mergeCell ref="AB52:AD52"/>
    <mergeCell ref="Y53:AA53"/>
    <mergeCell ref="AB53:AD53"/>
    <mergeCell ref="AE55:AH55"/>
    <mergeCell ref="C81:F81"/>
    <mergeCell ref="G80:M80"/>
    <mergeCell ref="N80:AF80"/>
    <mergeCell ref="C80:F80"/>
    <mergeCell ref="G81:H81"/>
    <mergeCell ref="AQ55:AT55"/>
    <mergeCell ref="AU55:AX55"/>
    <mergeCell ref="AQ56:AT56"/>
    <mergeCell ref="AD61:AF61"/>
    <mergeCell ref="C61:AC61"/>
    <mergeCell ref="AG62:AX62"/>
    <mergeCell ref="AM57:AP57"/>
    <mergeCell ref="AE56:AH56"/>
    <mergeCell ref="AI56:AL56"/>
    <mergeCell ref="AB58:AD58"/>
    <mergeCell ref="G35:AX36"/>
    <mergeCell ref="AG63:AX63"/>
    <mergeCell ref="AD62:AF62"/>
    <mergeCell ref="C201:I201"/>
    <mergeCell ref="J201:O201"/>
    <mergeCell ref="P201:X201"/>
    <mergeCell ref="Y201:AB201"/>
    <mergeCell ref="AC201:AG201"/>
    <mergeCell ref="AH201:AK201"/>
    <mergeCell ref="AL201:AO201"/>
    <mergeCell ref="AP201:AX201"/>
    <mergeCell ref="C188:I188"/>
    <mergeCell ref="J188:O188"/>
    <mergeCell ref="P188:X188"/>
    <mergeCell ref="Y188:AB188"/>
    <mergeCell ref="AC188:AG188"/>
    <mergeCell ref="AH188:AK188"/>
    <mergeCell ref="AL188:AO188"/>
    <mergeCell ref="AP188:AX188"/>
    <mergeCell ref="C186:I186"/>
    <mergeCell ref="J186:O186"/>
    <mergeCell ref="C85:F85"/>
    <mergeCell ref="AD71:AF71"/>
    <mergeCell ref="AG70:AX70"/>
    <mergeCell ref="AH181:AK181"/>
    <mergeCell ref="AL181:AO181"/>
    <mergeCell ref="AP181:AX181"/>
    <mergeCell ref="AP182:AX182"/>
    <mergeCell ref="P203:X203"/>
    <mergeCell ref="Y203:AB203"/>
    <mergeCell ref="AC203:AG203"/>
    <mergeCell ref="AH203:AK203"/>
    <mergeCell ref="AL203:AO203"/>
    <mergeCell ref="AP203:AX203"/>
    <mergeCell ref="P191:X191"/>
    <mergeCell ref="Y191:AB191"/>
    <mergeCell ref="AC191:AG191"/>
    <mergeCell ref="AH191:AK191"/>
    <mergeCell ref="AL191:AO191"/>
    <mergeCell ref="AP191:AX191"/>
    <mergeCell ref="P192:X192"/>
    <mergeCell ref="Y192:AB192"/>
    <mergeCell ref="AC192:AG192"/>
    <mergeCell ref="AH192:AK192"/>
    <mergeCell ref="AL192:AO192"/>
    <mergeCell ref="AP192:AX192"/>
    <mergeCell ref="AP194:AX194"/>
    <mergeCell ref="AP193:AX193"/>
    <mergeCell ref="AH209:AK209"/>
    <mergeCell ref="AL209:AO209"/>
    <mergeCell ref="C209:D209"/>
    <mergeCell ref="E209:I209"/>
    <mergeCell ref="AC208:AG208"/>
    <mergeCell ref="AH208:AK208"/>
    <mergeCell ref="AL208:AO208"/>
    <mergeCell ref="AH187:AK187"/>
    <mergeCell ref="AL187:AO187"/>
    <mergeCell ref="AH194:AK194"/>
    <mergeCell ref="AL194:AO194"/>
    <mergeCell ref="AH193:AK193"/>
    <mergeCell ref="AL193:AO193"/>
    <mergeCell ref="AL202:AO202"/>
    <mergeCell ref="C191:I191"/>
    <mergeCell ref="J191:O191"/>
    <mergeCell ref="C192:I192"/>
    <mergeCell ref="J192:O192"/>
    <mergeCell ref="AP208:AX208"/>
    <mergeCell ref="AP209:AX209"/>
    <mergeCell ref="A209:B209"/>
    <mergeCell ref="J209:O209"/>
    <mergeCell ref="P209:X209"/>
    <mergeCell ref="Y209:AB209"/>
    <mergeCell ref="AC209:AG209"/>
    <mergeCell ref="A204:AK204"/>
    <mergeCell ref="E207:I207"/>
    <mergeCell ref="C207:D207"/>
    <mergeCell ref="E208:I208"/>
    <mergeCell ref="C208:D208"/>
    <mergeCell ref="A207:B207"/>
    <mergeCell ref="J207:O207"/>
    <mergeCell ref="P207:X207"/>
    <mergeCell ref="Y207:AB207"/>
    <mergeCell ref="AC207:AG207"/>
    <mergeCell ref="AH207:AK207"/>
    <mergeCell ref="AL207:AO207"/>
    <mergeCell ref="AP207:AX207"/>
    <mergeCell ref="A208:B208"/>
    <mergeCell ref="J208:O208"/>
    <mergeCell ref="P208:X208"/>
    <mergeCell ref="Y208:AB208"/>
    <mergeCell ref="AU149:AX149"/>
    <mergeCell ref="C77:AC77"/>
    <mergeCell ref="G6:AX6"/>
    <mergeCell ref="AW44:AX44"/>
    <mergeCell ref="A54:F56"/>
    <mergeCell ref="AB38:AX39"/>
    <mergeCell ref="A57:F59"/>
    <mergeCell ref="G57:X57"/>
    <mergeCell ref="Y50:AA50"/>
    <mergeCell ref="Y47:AA47"/>
    <mergeCell ref="AB49:AD49"/>
    <mergeCell ref="G51:X51"/>
    <mergeCell ref="Y51:AA51"/>
    <mergeCell ref="Y59:AA59"/>
    <mergeCell ref="AB59:AD59"/>
    <mergeCell ref="AB48:AD48"/>
    <mergeCell ref="A7:F7"/>
    <mergeCell ref="G7:X7"/>
    <mergeCell ref="A8:F8"/>
    <mergeCell ref="A48:F50"/>
    <mergeCell ref="G48:X48"/>
    <mergeCell ref="AQ45:AT45"/>
    <mergeCell ref="AU45:AX45"/>
    <mergeCell ref="B38:F42"/>
    <mergeCell ref="AI53:AL53"/>
    <mergeCell ref="AM53:AP53"/>
    <mergeCell ref="AE54:AH54"/>
    <mergeCell ref="AU47:AX47"/>
    <mergeCell ref="AE48:AH48"/>
    <mergeCell ref="AI48:AL48"/>
    <mergeCell ref="AM48:AP48"/>
    <mergeCell ref="AI47:AL47"/>
    <mergeCell ref="AM47:AP47"/>
    <mergeCell ref="AQ47:AT47"/>
    <mergeCell ref="AQ52:AT52"/>
    <mergeCell ref="AU52:AX52"/>
    <mergeCell ref="AQ53:AT53"/>
    <mergeCell ref="AU53:AX53"/>
    <mergeCell ref="AQ54:AT54"/>
    <mergeCell ref="AU54:AX54"/>
    <mergeCell ref="G87:AX87"/>
    <mergeCell ref="G86:AX86"/>
    <mergeCell ref="G38:AA39"/>
    <mergeCell ref="AD69:AF69"/>
    <mergeCell ref="AB50:AD50"/>
    <mergeCell ref="G43:O44"/>
    <mergeCell ref="AI59:AL59"/>
    <mergeCell ref="AB45:AD45"/>
    <mergeCell ref="AB47:AD47"/>
    <mergeCell ref="G52:X53"/>
    <mergeCell ref="AQ59:AX59"/>
    <mergeCell ref="AM56:AP56"/>
    <mergeCell ref="AQ57:AX57"/>
    <mergeCell ref="AE58:AH58"/>
    <mergeCell ref="AI58:AL58"/>
    <mergeCell ref="C70:AC70"/>
    <mergeCell ref="AM55:AP55"/>
    <mergeCell ref="AI54:AL54"/>
    <mergeCell ref="AI51:AL51"/>
    <mergeCell ref="AM51:AP51"/>
    <mergeCell ref="AE52:AH52"/>
    <mergeCell ref="AI52:AL52"/>
    <mergeCell ref="AM52:AP52"/>
    <mergeCell ref="G49:X50"/>
    <mergeCell ref="G147:AB147"/>
    <mergeCell ref="P43:X44"/>
    <mergeCell ref="Y43:AA44"/>
    <mergeCell ref="AQ43:AT43"/>
    <mergeCell ref="AQ44:AR44"/>
    <mergeCell ref="AD79:AF79"/>
    <mergeCell ref="AG78:AX78"/>
    <mergeCell ref="C72:AC72"/>
    <mergeCell ref="A108:F146"/>
    <mergeCell ref="AG79:AX85"/>
    <mergeCell ref="C76:AC76"/>
    <mergeCell ref="AG76:AX76"/>
    <mergeCell ref="C79:AC79"/>
    <mergeCell ref="AD77:AF77"/>
    <mergeCell ref="AD76:AF76"/>
    <mergeCell ref="A147:F162"/>
    <mergeCell ref="A89:AX89"/>
    <mergeCell ref="F93:AX93"/>
    <mergeCell ref="A65:B74"/>
    <mergeCell ref="C74:AC74"/>
    <mergeCell ref="A96:AX96"/>
    <mergeCell ref="AD78:AF78"/>
    <mergeCell ref="AG65:AX67"/>
    <mergeCell ref="AU153:AX153"/>
    <mergeCell ref="AU148:AX148"/>
    <mergeCell ref="AD75:AF75"/>
    <mergeCell ref="W13:AC13"/>
    <mergeCell ref="G32:O34"/>
    <mergeCell ref="A11:F11"/>
    <mergeCell ref="AD66:AF66"/>
    <mergeCell ref="AH149:AT149"/>
    <mergeCell ref="AH148:AT148"/>
    <mergeCell ref="G149:K149"/>
    <mergeCell ref="A93:E93"/>
    <mergeCell ref="G40:AA42"/>
    <mergeCell ref="P12:V12"/>
    <mergeCell ref="AB34:AD34"/>
    <mergeCell ref="A94:AX94"/>
    <mergeCell ref="AD16:AJ16"/>
    <mergeCell ref="AR16:AX16"/>
    <mergeCell ref="AK16:AQ16"/>
    <mergeCell ref="P32:X34"/>
    <mergeCell ref="G12:O12"/>
    <mergeCell ref="P14:V14"/>
    <mergeCell ref="I14:O14"/>
    <mergeCell ref="I17:O17"/>
    <mergeCell ref="I13:O13"/>
    <mergeCell ref="AQ30:AT30"/>
    <mergeCell ref="G4:X4"/>
    <mergeCell ref="Y4:AD4"/>
    <mergeCell ref="AE4:AP4"/>
    <mergeCell ref="AQ4:AX4"/>
    <mergeCell ref="A5:F5"/>
    <mergeCell ref="C69:AC69"/>
    <mergeCell ref="G11:AX11"/>
    <mergeCell ref="Y5:AD5"/>
    <mergeCell ref="AE5:AP5"/>
    <mergeCell ref="AQ5:AX5"/>
    <mergeCell ref="A4:F4"/>
    <mergeCell ref="A6:F6"/>
    <mergeCell ref="AK12:AQ12"/>
    <mergeCell ref="W14:AC14"/>
    <mergeCell ref="AG64:AX64"/>
    <mergeCell ref="AG69:AX69"/>
    <mergeCell ref="C62:AC62"/>
    <mergeCell ref="I16:O16"/>
    <mergeCell ref="P16:V16"/>
    <mergeCell ref="AD65:AF65"/>
    <mergeCell ref="I18:O18"/>
    <mergeCell ref="AD12:AJ12"/>
    <mergeCell ref="AE8:AX8"/>
    <mergeCell ref="W16:AC16"/>
    <mergeCell ref="A10:F10"/>
    <mergeCell ref="AR12:AX12"/>
    <mergeCell ref="G13:H18"/>
    <mergeCell ref="F91:AX91"/>
    <mergeCell ref="E66:AC66"/>
    <mergeCell ref="E67:AC67"/>
    <mergeCell ref="AG74:AX74"/>
    <mergeCell ref="A90:AX90"/>
    <mergeCell ref="AG75:AX75"/>
    <mergeCell ref="AD63:AF63"/>
    <mergeCell ref="AG71:AX71"/>
    <mergeCell ref="A88:AX88"/>
    <mergeCell ref="C87:F87"/>
    <mergeCell ref="W12:AC12"/>
    <mergeCell ref="AR20:AX20"/>
    <mergeCell ref="B43:F47"/>
    <mergeCell ref="AD70:AF70"/>
    <mergeCell ref="C78:AC78"/>
    <mergeCell ref="G10:AX10"/>
    <mergeCell ref="AD14:AJ14"/>
    <mergeCell ref="AK14:AQ14"/>
    <mergeCell ref="P13:V13"/>
    <mergeCell ref="P17:V17"/>
    <mergeCell ref="W17:AC17"/>
    <mergeCell ref="Y57:AA57"/>
    <mergeCell ref="AB57:AD57"/>
    <mergeCell ref="G58:X59"/>
    <mergeCell ref="Y58:AA58"/>
    <mergeCell ref="A75:B78"/>
    <mergeCell ref="C75:AC75"/>
    <mergeCell ref="AB40:AX42"/>
    <mergeCell ref="AQ46:AT46"/>
    <mergeCell ref="AU46:AX46"/>
    <mergeCell ref="AE47:AH47"/>
    <mergeCell ref="AM46:AP46"/>
    <mergeCell ref="A60:AX60"/>
    <mergeCell ref="AB43:AD44"/>
    <mergeCell ref="P45:X47"/>
    <mergeCell ref="AB46:AD46"/>
    <mergeCell ref="Y46:AA46"/>
    <mergeCell ref="AE45:AH45"/>
    <mergeCell ref="AI45:AL45"/>
    <mergeCell ref="AE46:AH46"/>
    <mergeCell ref="AI46:AL46"/>
    <mergeCell ref="Y45:AA45"/>
    <mergeCell ref="G54:X54"/>
    <mergeCell ref="AM49:AP49"/>
    <mergeCell ref="AE53:AH53"/>
    <mergeCell ref="AG77:AX77"/>
    <mergeCell ref="AD68:AF68"/>
    <mergeCell ref="AD15:AJ15"/>
    <mergeCell ref="P19:V19"/>
    <mergeCell ref="A95:AX95"/>
    <mergeCell ref="AC147:AX147"/>
    <mergeCell ref="C66:D67"/>
    <mergeCell ref="Y33:AA33"/>
    <mergeCell ref="P30:X31"/>
    <mergeCell ref="AB30:AD31"/>
    <mergeCell ref="AB32:AD32"/>
    <mergeCell ref="A30:F34"/>
    <mergeCell ref="A38:A47"/>
    <mergeCell ref="AB33:AD33"/>
    <mergeCell ref="AB54:AD54"/>
    <mergeCell ref="AE50:AH50"/>
    <mergeCell ref="AI50:AL50"/>
    <mergeCell ref="AM50:AP50"/>
    <mergeCell ref="AU44:AV44"/>
    <mergeCell ref="AE43:AH44"/>
    <mergeCell ref="AI43:AL44"/>
    <mergeCell ref="AM43:AP44"/>
    <mergeCell ref="A79:B85"/>
    <mergeCell ref="AD72:AF72"/>
    <mergeCell ref="Y148:AB148"/>
    <mergeCell ref="A91:E91"/>
    <mergeCell ref="A86:B87"/>
    <mergeCell ref="Y149:AB149"/>
    <mergeCell ref="A92:AX92"/>
    <mergeCell ref="AR15:AX15"/>
    <mergeCell ref="C71:AC71"/>
    <mergeCell ref="AD74:AF74"/>
    <mergeCell ref="AG72:AX72"/>
    <mergeCell ref="C68:AC68"/>
    <mergeCell ref="G148:K148"/>
    <mergeCell ref="L148:X148"/>
    <mergeCell ref="C63:AC63"/>
    <mergeCell ref="C64:AC64"/>
    <mergeCell ref="C65:AC65"/>
    <mergeCell ref="AG61:AX61"/>
    <mergeCell ref="AD67:AF67"/>
    <mergeCell ref="AD64:AF64"/>
    <mergeCell ref="AC149:AG149"/>
    <mergeCell ref="L149:X149"/>
    <mergeCell ref="AC148:AG148"/>
    <mergeCell ref="C86:F86"/>
    <mergeCell ref="Y30:AA31"/>
    <mergeCell ref="Y32:AA32"/>
    <mergeCell ref="AH150:AT150"/>
    <mergeCell ref="AU150:AX150"/>
    <mergeCell ref="G153:K153"/>
    <mergeCell ref="L153:X153"/>
    <mergeCell ref="Y153:AB153"/>
    <mergeCell ref="AC153:AG153"/>
    <mergeCell ref="AH153:AT153"/>
    <mergeCell ref="Y152:AB152"/>
    <mergeCell ref="AC152:AG152"/>
    <mergeCell ref="AH152:AT152"/>
    <mergeCell ref="AU152:AX152"/>
    <mergeCell ref="G151:AB151"/>
    <mergeCell ref="AC151:AX151"/>
    <mergeCell ref="G152:K152"/>
    <mergeCell ref="L152:X152"/>
    <mergeCell ref="AU161:AX161"/>
    <mergeCell ref="G159:AB159"/>
    <mergeCell ref="AC159:AX159"/>
    <mergeCell ref="AP168:AX168"/>
    <mergeCell ref="AP169:AX169"/>
    <mergeCell ref="AP170:AX170"/>
    <mergeCell ref="Y156:AB156"/>
    <mergeCell ref="AC156:AG156"/>
    <mergeCell ref="AH156:AT156"/>
    <mergeCell ref="AU156:AX156"/>
    <mergeCell ref="G157:K157"/>
    <mergeCell ref="L157:X157"/>
    <mergeCell ref="Y157:AB157"/>
    <mergeCell ref="AC157:AG157"/>
    <mergeCell ref="AH157:AT157"/>
    <mergeCell ref="AU157:AX157"/>
    <mergeCell ref="C169:I169"/>
    <mergeCell ref="C170:I170"/>
    <mergeCell ref="AH170:AK170"/>
    <mergeCell ref="AL170:AO170"/>
    <mergeCell ref="AC158:AG158"/>
    <mergeCell ref="AC160:AG160"/>
    <mergeCell ref="AH160:AT160"/>
    <mergeCell ref="G161:K161"/>
    <mergeCell ref="L161:X161"/>
    <mergeCell ref="Y161:AB161"/>
    <mergeCell ref="G158:K158"/>
    <mergeCell ref="L158:X158"/>
    <mergeCell ref="Y158:AB158"/>
    <mergeCell ref="A51:F53"/>
    <mergeCell ref="AB51:AD51"/>
    <mergeCell ref="AM45:AP45"/>
    <mergeCell ref="Y54:AA54"/>
    <mergeCell ref="G5:L5"/>
    <mergeCell ref="M5:R5"/>
    <mergeCell ref="S5:X5"/>
    <mergeCell ref="Y8:AD8"/>
    <mergeCell ref="A9:F9"/>
    <mergeCell ref="G9:AX9"/>
    <mergeCell ref="I15:O15"/>
    <mergeCell ref="P15:V15"/>
    <mergeCell ref="W15:AC15"/>
    <mergeCell ref="AK13:AQ13"/>
    <mergeCell ref="AR13:AX13"/>
    <mergeCell ref="Y7:AD7"/>
    <mergeCell ref="AR14:AX14"/>
    <mergeCell ref="AK15:AQ15"/>
    <mergeCell ref="AD13:AJ13"/>
    <mergeCell ref="AQ33:AT33"/>
    <mergeCell ref="AQ32:AT32"/>
    <mergeCell ref="AD17:AJ17"/>
    <mergeCell ref="AK17:AQ17"/>
    <mergeCell ref="AR17:AX17"/>
    <mergeCell ref="AC169:AG169"/>
    <mergeCell ref="A163:AK163"/>
    <mergeCell ref="AU158:AX158"/>
    <mergeCell ref="AU160:AX160"/>
    <mergeCell ref="A3:AH3"/>
    <mergeCell ref="AJ3:AW3"/>
    <mergeCell ref="AG68:AX68"/>
    <mergeCell ref="A62:B6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5:O47"/>
    <mergeCell ref="AK20:AQ20"/>
    <mergeCell ref="Y48:AA48"/>
    <mergeCell ref="G55:X56"/>
    <mergeCell ref="Y55:AA55"/>
    <mergeCell ref="AB55:AD55"/>
    <mergeCell ref="Y56:AA56"/>
    <mergeCell ref="AB56:AD56"/>
    <mergeCell ref="AH158:AT158"/>
    <mergeCell ref="AE59:AH59"/>
    <mergeCell ref="AI57:AL57"/>
    <mergeCell ref="AM59:AP59"/>
    <mergeCell ref="G155:AB155"/>
    <mergeCell ref="AC155:AX155"/>
    <mergeCell ref="G156:K156"/>
    <mergeCell ref="G154:K154"/>
    <mergeCell ref="L154:X154"/>
    <mergeCell ref="Y154:AB154"/>
    <mergeCell ref="AC154:AG154"/>
    <mergeCell ref="AH154:AT154"/>
    <mergeCell ref="AU154:AX154"/>
    <mergeCell ref="L156:X156"/>
    <mergeCell ref="G150:K150"/>
    <mergeCell ref="L150:X150"/>
    <mergeCell ref="Y150:AB150"/>
    <mergeCell ref="AC150:AG150"/>
    <mergeCell ref="A170:B170"/>
    <mergeCell ref="G160:K160"/>
    <mergeCell ref="L160:X160"/>
    <mergeCell ref="Y160:AB160"/>
    <mergeCell ref="AH169:AK169"/>
    <mergeCell ref="AL169:AO169"/>
    <mergeCell ref="J168:O168"/>
    <mergeCell ref="J170:O170"/>
    <mergeCell ref="J169:O169"/>
    <mergeCell ref="Y169:AB169"/>
    <mergeCell ref="P169:X169"/>
    <mergeCell ref="P170:X170"/>
    <mergeCell ref="Y168:AB168"/>
    <mergeCell ref="C168:I168"/>
    <mergeCell ref="P168:X168"/>
    <mergeCell ref="Y170:AB170"/>
    <mergeCell ref="AC170:AG170"/>
    <mergeCell ref="A169:B169"/>
    <mergeCell ref="A168:B168"/>
    <mergeCell ref="AH168:AK168"/>
    <mergeCell ref="AL168:AO168"/>
    <mergeCell ref="AC161:AG161"/>
    <mergeCell ref="AH161:AT161"/>
    <mergeCell ref="AC168:AG168"/>
    <mergeCell ref="A175:B175"/>
    <mergeCell ref="AL174:AO174"/>
    <mergeCell ref="C175:I175"/>
    <mergeCell ref="J175:O175"/>
    <mergeCell ref="P175:X175"/>
    <mergeCell ref="Y175:AB175"/>
    <mergeCell ref="A176:B176"/>
    <mergeCell ref="A173:B173"/>
    <mergeCell ref="A174:B174"/>
    <mergeCell ref="C173:I173"/>
    <mergeCell ref="J173:O173"/>
    <mergeCell ref="P173:X173"/>
    <mergeCell ref="Y173:AB173"/>
    <mergeCell ref="AC173:AG173"/>
    <mergeCell ref="AH173:AK173"/>
    <mergeCell ref="AL173:AO173"/>
    <mergeCell ref="C176:I176"/>
    <mergeCell ref="J176:O176"/>
    <mergeCell ref="P176:X176"/>
    <mergeCell ref="Y176:AB176"/>
    <mergeCell ref="AC176:AG176"/>
    <mergeCell ref="AH176:AK176"/>
    <mergeCell ref="AL176:AO176"/>
    <mergeCell ref="AP173:AX173"/>
    <mergeCell ref="C174:I174"/>
    <mergeCell ref="J174:O174"/>
    <mergeCell ref="P174:X174"/>
    <mergeCell ref="Y174:AB174"/>
    <mergeCell ref="AC174:AG174"/>
    <mergeCell ref="AH174:AK174"/>
    <mergeCell ref="AP174:AX174"/>
    <mergeCell ref="AC175:AG175"/>
    <mergeCell ref="AH175:AK175"/>
    <mergeCell ref="AL175:AO175"/>
    <mergeCell ref="AP175:AX175"/>
    <mergeCell ref="AH182:AK182"/>
    <mergeCell ref="AL182:AO182"/>
    <mergeCell ref="AP176:AX176"/>
    <mergeCell ref="A177:B177"/>
    <mergeCell ref="A178:B178"/>
    <mergeCell ref="C177:I177"/>
    <mergeCell ref="J177:O177"/>
    <mergeCell ref="P177:X177"/>
    <mergeCell ref="Y177:AB177"/>
    <mergeCell ref="AC177:AG177"/>
    <mergeCell ref="AH177:AK177"/>
    <mergeCell ref="AL177:AO177"/>
    <mergeCell ref="AP177:AX177"/>
    <mergeCell ref="C178:I178"/>
    <mergeCell ref="J178:O178"/>
    <mergeCell ref="P178:X178"/>
    <mergeCell ref="Y178:AB178"/>
    <mergeCell ref="AC178:AG178"/>
    <mergeCell ref="AH178:AK178"/>
    <mergeCell ref="AL178:AO178"/>
    <mergeCell ref="AP178:AX178"/>
    <mergeCell ref="C181:I181"/>
    <mergeCell ref="J181:O181"/>
    <mergeCell ref="P181:X181"/>
    <mergeCell ref="A187:B187"/>
    <mergeCell ref="A188:B188"/>
    <mergeCell ref="C187:I187"/>
    <mergeCell ref="J187:O187"/>
    <mergeCell ref="P187:X187"/>
    <mergeCell ref="Y187:AB187"/>
    <mergeCell ref="AC187:AG187"/>
    <mergeCell ref="A181:B181"/>
    <mergeCell ref="A182:B182"/>
    <mergeCell ref="C182:I182"/>
    <mergeCell ref="J182:O182"/>
    <mergeCell ref="P182:X182"/>
    <mergeCell ref="Y182:AB182"/>
    <mergeCell ref="AC182:AG182"/>
    <mergeCell ref="P186:X186"/>
    <mergeCell ref="Y186:AB186"/>
    <mergeCell ref="AC186:AG186"/>
    <mergeCell ref="Y181:AB181"/>
    <mergeCell ref="AC181:AG181"/>
    <mergeCell ref="J185:O185"/>
    <mergeCell ref="P185:X185"/>
    <mergeCell ref="Y185:AB185"/>
    <mergeCell ref="AC185:AG185"/>
    <mergeCell ref="AH185:AK185"/>
    <mergeCell ref="AL185:AO185"/>
    <mergeCell ref="AP185:AX185"/>
    <mergeCell ref="A185:B185"/>
    <mergeCell ref="A186:B186"/>
    <mergeCell ref="AH186:AK186"/>
    <mergeCell ref="AL186:AO186"/>
    <mergeCell ref="AP186:AX186"/>
    <mergeCell ref="A192:B192"/>
    <mergeCell ref="A193:B193"/>
    <mergeCell ref="A191:B191"/>
    <mergeCell ref="A194:B194"/>
    <mergeCell ref="C194:I194"/>
    <mergeCell ref="J194:O194"/>
    <mergeCell ref="P194:X194"/>
    <mergeCell ref="Y194:AB194"/>
    <mergeCell ref="AC194:AG194"/>
    <mergeCell ref="C193:I193"/>
    <mergeCell ref="J193:O193"/>
    <mergeCell ref="P193:X193"/>
    <mergeCell ref="Y193:AB193"/>
    <mergeCell ref="AC193:AG193"/>
    <mergeCell ref="A197:B197"/>
    <mergeCell ref="A198:B198"/>
    <mergeCell ref="C197:I197"/>
    <mergeCell ref="J197:O197"/>
    <mergeCell ref="P197:X197"/>
    <mergeCell ref="Y197:AB197"/>
    <mergeCell ref="AC197:AG197"/>
    <mergeCell ref="AH197:AK197"/>
    <mergeCell ref="AL197:AO197"/>
    <mergeCell ref="A201:B201"/>
    <mergeCell ref="A202:B202"/>
    <mergeCell ref="A203:B203"/>
    <mergeCell ref="C202:I202"/>
    <mergeCell ref="J202:O202"/>
    <mergeCell ref="P202:X202"/>
    <mergeCell ref="Y202:AB202"/>
    <mergeCell ref="AC202:AG202"/>
    <mergeCell ref="AH202:AK202"/>
    <mergeCell ref="AW2:AX2"/>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E32:AH32"/>
    <mergeCell ref="AQ31:AR31"/>
    <mergeCell ref="AE33:AH33"/>
    <mergeCell ref="AK21:AQ21"/>
    <mergeCell ref="AR21:AX21"/>
    <mergeCell ref="AU43:AX43"/>
    <mergeCell ref="AS44:AT44"/>
    <mergeCell ref="AE51:AH51"/>
    <mergeCell ref="AQ58:AX58"/>
    <mergeCell ref="AE57:AH57"/>
    <mergeCell ref="AM54:AP54"/>
    <mergeCell ref="AP202:AX202"/>
    <mergeCell ref="G162:K162"/>
    <mergeCell ref="L162:X162"/>
    <mergeCell ref="Y162:AB162"/>
    <mergeCell ref="AC162:AG162"/>
    <mergeCell ref="AH162:AT162"/>
    <mergeCell ref="AU162:AX162"/>
    <mergeCell ref="AP197:AX197"/>
    <mergeCell ref="C198:I198"/>
    <mergeCell ref="J198:O198"/>
    <mergeCell ref="P198:X198"/>
    <mergeCell ref="Y198:AB198"/>
    <mergeCell ref="AC198:AG198"/>
    <mergeCell ref="AH198:AK198"/>
    <mergeCell ref="AL198:AO198"/>
    <mergeCell ref="AP198:AX198"/>
    <mergeCell ref="AP187:AX187"/>
    <mergeCell ref="C185:I185"/>
    <mergeCell ref="AS2:AU2"/>
    <mergeCell ref="P27:V27"/>
    <mergeCell ref="P28:V28"/>
    <mergeCell ref="P29:V29"/>
    <mergeCell ref="W29:AC29"/>
    <mergeCell ref="AO97:AX97"/>
    <mergeCell ref="A98:D98"/>
    <mergeCell ref="E98:P98"/>
    <mergeCell ref="Q98:AB98"/>
    <mergeCell ref="AC98:AN98"/>
    <mergeCell ref="AO98:AX98"/>
    <mergeCell ref="A97:D97"/>
    <mergeCell ref="E97:P97"/>
    <mergeCell ref="Q97:AB97"/>
    <mergeCell ref="AC97:AN97"/>
    <mergeCell ref="W25:AC25"/>
    <mergeCell ref="W26:AC26"/>
    <mergeCell ref="AD2:AH2"/>
    <mergeCell ref="AJ2:AM2"/>
    <mergeCell ref="G8:X8"/>
    <mergeCell ref="C73:AC73"/>
    <mergeCell ref="AD73:AF73"/>
    <mergeCell ref="W27:AC27"/>
    <mergeCell ref="AO2:AQ2"/>
    <mergeCell ref="A99:D99"/>
    <mergeCell ref="E99:P99"/>
    <mergeCell ref="Q99:AB99"/>
    <mergeCell ref="AC99:AN99"/>
    <mergeCell ref="AO99:AX99"/>
    <mergeCell ref="W23:AC23"/>
    <mergeCell ref="W24:AC24"/>
    <mergeCell ref="W28:AC28"/>
    <mergeCell ref="AG107:AH107"/>
    <mergeCell ref="AJ107:AK107"/>
    <mergeCell ref="A102:D102"/>
    <mergeCell ref="A101:D101"/>
    <mergeCell ref="A107:D107"/>
    <mergeCell ref="E107:G107"/>
    <mergeCell ref="I107:J107"/>
    <mergeCell ref="L107:M107"/>
    <mergeCell ref="Q107:S107"/>
    <mergeCell ref="U107:V107"/>
    <mergeCell ref="X107:Y107"/>
    <mergeCell ref="AC107:AE107"/>
    <mergeCell ref="U106:V106"/>
    <mergeCell ref="X106:Y106"/>
    <mergeCell ref="AA106:AB106"/>
    <mergeCell ref="AC106:AE106"/>
    <mergeCell ref="A100:D100"/>
    <mergeCell ref="E100:P100"/>
    <mergeCell ref="Q100:AB100"/>
    <mergeCell ref="AC100:AN100"/>
    <mergeCell ref="AO100:AX100"/>
    <mergeCell ref="E101:P101"/>
    <mergeCell ref="Q101:AB101"/>
    <mergeCell ref="AC101:AN101"/>
    <mergeCell ref="AO101:AX101"/>
    <mergeCell ref="A12:F21"/>
    <mergeCell ref="AS37:AX37"/>
    <mergeCell ref="G22:O22"/>
    <mergeCell ref="G23:O23"/>
    <mergeCell ref="G24:O24"/>
    <mergeCell ref="G25:O25"/>
    <mergeCell ref="A22:F29"/>
    <mergeCell ref="AD22:AX22"/>
    <mergeCell ref="AD23:AX29"/>
    <mergeCell ref="W22:AC22"/>
    <mergeCell ref="P22:V22"/>
    <mergeCell ref="P23:V23"/>
    <mergeCell ref="P24:V24"/>
    <mergeCell ref="P25:V25"/>
    <mergeCell ref="P26:V26"/>
    <mergeCell ref="G26:O26"/>
    <mergeCell ref="G27:O27"/>
    <mergeCell ref="G28:O28"/>
    <mergeCell ref="G29:O29"/>
    <mergeCell ref="AS31:AT31"/>
    <mergeCell ref="AW31:AX31"/>
    <mergeCell ref="AU31:AV31"/>
    <mergeCell ref="Y34:AA34"/>
    <mergeCell ref="A35:F36"/>
    <mergeCell ref="E102:P102"/>
    <mergeCell ref="Q102:AB102"/>
    <mergeCell ref="AC102:AN102"/>
    <mergeCell ref="AO102:AX102"/>
    <mergeCell ref="E103:P103"/>
    <mergeCell ref="Q103:AB103"/>
    <mergeCell ref="AC103:AN103"/>
    <mergeCell ref="AO103:AX103"/>
    <mergeCell ref="AG106:AH106"/>
    <mergeCell ref="AJ106:AK106"/>
    <mergeCell ref="AM106:AN106"/>
    <mergeCell ref="AO106:AP106"/>
    <mergeCell ref="AR106:AS106"/>
    <mergeCell ref="A103:D103"/>
    <mergeCell ref="O107:P107"/>
    <mergeCell ref="AA107:AB107"/>
    <mergeCell ref="AM107:AN107"/>
    <mergeCell ref="AO107:AP107"/>
    <mergeCell ref="AR107:AS107"/>
    <mergeCell ref="AU107:AV107"/>
    <mergeCell ref="A104:D104"/>
    <mergeCell ref="E104:P104"/>
    <mergeCell ref="Q104:AB104"/>
    <mergeCell ref="AC104:AN104"/>
    <mergeCell ref="AO104:AX104"/>
    <mergeCell ref="A105:D105"/>
    <mergeCell ref="E105:P105"/>
    <mergeCell ref="Q105:AB105"/>
    <mergeCell ref="AC105:AN105"/>
    <mergeCell ref="AO105:AX105"/>
    <mergeCell ref="A106:D106"/>
    <mergeCell ref="E106:G106"/>
    <mergeCell ref="I106:J106"/>
    <mergeCell ref="L106:M106"/>
    <mergeCell ref="O106:P106"/>
    <mergeCell ref="Q106:S106"/>
    <mergeCell ref="AU106:AV106"/>
  </mergeCells>
  <phoneticPr fontId="5"/>
  <conditionalFormatting sqref="P14:AQ14">
    <cfRule type="expression" dxfId="233" priority="14091">
      <formula>IF(RIGHT(TEXT(P14,"0.#"),1)=".",FALSE,TRUE)</formula>
    </cfRule>
    <cfRule type="expression" dxfId="232" priority="14092">
      <formula>IF(RIGHT(TEXT(P14,"0.#"),1)=".",TRUE,FALSE)</formula>
    </cfRule>
  </conditionalFormatting>
  <conditionalFormatting sqref="AE32">
    <cfRule type="expression" dxfId="231" priority="14081">
      <formula>IF(RIGHT(TEXT(AE32,"0.#"),1)=".",FALSE,TRUE)</formula>
    </cfRule>
    <cfRule type="expression" dxfId="230" priority="14082">
      <formula>IF(RIGHT(TEXT(AE32,"0.#"),1)=".",TRUE,FALSE)</formula>
    </cfRule>
  </conditionalFormatting>
  <conditionalFormatting sqref="P18:AX18">
    <cfRule type="expression" dxfId="229" priority="13967">
      <formula>IF(RIGHT(TEXT(P18,"0.#"),1)=".",FALSE,TRUE)</formula>
    </cfRule>
    <cfRule type="expression" dxfId="228" priority="13968">
      <formula>IF(RIGHT(TEXT(P18,"0.#"),1)=".",TRUE,FALSE)</formula>
    </cfRule>
  </conditionalFormatting>
  <conditionalFormatting sqref="Y150">
    <cfRule type="expression" dxfId="227" priority="13959">
      <formula>IF(RIGHT(TEXT(Y150,"0.#"),1)=".",FALSE,TRUE)</formula>
    </cfRule>
    <cfRule type="expression" dxfId="226" priority="13960">
      <formula>IF(RIGHT(TEXT(Y150,"0.#"),1)=".",TRUE,FALSE)</formula>
    </cfRule>
  </conditionalFormatting>
  <conditionalFormatting sqref="Y161 Y157 Y153">
    <cfRule type="expression" dxfId="225" priority="13741">
      <formula>IF(RIGHT(TEXT(Y153,"0.#"),1)=".",FALSE,TRUE)</formula>
    </cfRule>
    <cfRule type="expression" dxfId="224" priority="13742">
      <formula>IF(RIGHT(TEXT(Y153,"0.#"),1)=".",TRUE,FALSE)</formula>
    </cfRule>
  </conditionalFormatting>
  <conditionalFormatting sqref="P16:AQ17 P15:AX15 P13:AX13">
    <cfRule type="expression" dxfId="223" priority="13789">
      <formula>IF(RIGHT(TEXT(P13,"0.#"),1)=".",FALSE,TRUE)</formula>
    </cfRule>
    <cfRule type="expression" dxfId="222" priority="13790">
      <formula>IF(RIGHT(TEXT(P13,"0.#"),1)=".",TRUE,FALSE)</formula>
    </cfRule>
  </conditionalFormatting>
  <conditionalFormatting sqref="P19:AJ19">
    <cfRule type="expression" dxfId="221" priority="13787">
      <formula>IF(RIGHT(TEXT(P19,"0.#"),1)=".",FALSE,TRUE)</formula>
    </cfRule>
    <cfRule type="expression" dxfId="220" priority="13788">
      <formula>IF(RIGHT(TEXT(P19,"0.#"),1)=".",TRUE,FALSE)</formula>
    </cfRule>
  </conditionalFormatting>
  <conditionalFormatting sqref="AE49">
    <cfRule type="expression" dxfId="219" priority="13779">
      <formula>IF(RIGHT(TEXT(AE49,"0.#"),1)=".",FALSE,TRUE)</formula>
    </cfRule>
    <cfRule type="expression" dxfId="218" priority="13780">
      <formula>IF(RIGHT(TEXT(AE49,"0.#"),1)=".",TRUE,FALSE)</formula>
    </cfRule>
  </conditionalFormatting>
  <conditionalFormatting sqref="Y149">
    <cfRule type="expression" dxfId="217" priority="13765">
      <formula>IF(RIGHT(TEXT(Y149,"0.#"),1)=".",FALSE,TRUE)</formula>
    </cfRule>
    <cfRule type="expression" dxfId="216" priority="13766">
      <formula>IF(RIGHT(TEXT(Y149,"0.#"),1)=".",TRUE,FALSE)</formula>
    </cfRule>
  </conditionalFormatting>
  <conditionalFormatting sqref="AU150">
    <cfRule type="expression" dxfId="215" priority="13761">
      <formula>IF(RIGHT(TEXT(AU150,"0.#"),1)=".",FALSE,TRUE)</formula>
    </cfRule>
    <cfRule type="expression" dxfId="214" priority="13762">
      <formula>IF(RIGHT(TEXT(AU150,"0.#"),1)=".",TRUE,FALSE)</formula>
    </cfRule>
  </conditionalFormatting>
  <conditionalFormatting sqref="AU149">
    <cfRule type="expression" dxfId="213" priority="13759">
      <formula>IF(RIGHT(TEXT(AU149,"0.#"),1)=".",FALSE,TRUE)</formula>
    </cfRule>
    <cfRule type="expression" dxfId="212" priority="13760">
      <formula>IF(RIGHT(TEXT(AU149,"0.#"),1)=".",TRUE,FALSE)</formula>
    </cfRule>
  </conditionalFormatting>
  <conditionalFormatting sqref="Y162 Y158 Y154">
    <cfRule type="expression" dxfId="211" priority="13743">
      <formula>IF(RIGHT(TEXT(Y154,"0.#"),1)=".",FALSE,TRUE)</formula>
    </cfRule>
    <cfRule type="expression" dxfId="210" priority="13744">
      <formula>IF(RIGHT(TEXT(Y154,"0.#"),1)=".",TRUE,FALSE)</formula>
    </cfRule>
  </conditionalFormatting>
  <conditionalFormatting sqref="AU162 AU158 AU154">
    <cfRule type="expression" dxfId="209" priority="13737">
      <formula>IF(RIGHT(TEXT(AU154,"0.#"),1)=".",FALSE,TRUE)</formula>
    </cfRule>
    <cfRule type="expression" dxfId="208" priority="13738">
      <formula>IF(RIGHT(TEXT(AU154,"0.#"),1)=".",TRUE,FALSE)</formula>
    </cfRule>
  </conditionalFormatting>
  <conditionalFormatting sqref="AU161 AU157 AU153">
    <cfRule type="expression" dxfId="207" priority="13735">
      <formula>IF(RIGHT(TEXT(AU153,"0.#"),1)=".",FALSE,TRUE)</formula>
    </cfRule>
    <cfRule type="expression" dxfId="206" priority="13736">
      <formula>IF(RIGHT(TEXT(AU153,"0.#"),1)=".",TRUE,FALSE)</formula>
    </cfRule>
  </conditionalFormatting>
  <conditionalFormatting sqref="AM45">
    <cfRule type="expression" dxfId="205" priority="13389">
      <formula>IF(RIGHT(TEXT(AM45,"0.#"),1)=".",FALSE,TRUE)</formula>
    </cfRule>
    <cfRule type="expression" dxfId="204" priority="13390">
      <formula>IF(RIGHT(TEXT(AM45,"0.#"),1)=".",TRUE,FALSE)</formula>
    </cfRule>
  </conditionalFormatting>
  <conditionalFormatting sqref="AM34">
    <cfRule type="expression" dxfId="203" priority="13535">
      <formula>IF(RIGHT(TEXT(AM34,"0.#"),1)=".",FALSE,TRUE)</formula>
    </cfRule>
    <cfRule type="expression" dxfId="202" priority="13536">
      <formula>IF(RIGHT(TEXT(AM34,"0.#"),1)=".",TRUE,FALSE)</formula>
    </cfRule>
  </conditionalFormatting>
  <conditionalFormatting sqref="AE33">
    <cfRule type="expression" dxfId="201" priority="13549">
      <formula>IF(RIGHT(TEXT(AE33,"0.#"),1)=".",FALSE,TRUE)</formula>
    </cfRule>
    <cfRule type="expression" dxfId="200" priority="13550">
      <formula>IF(RIGHT(TEXT(AE33,"0.#"),1)=".",TRUE,FALSE)</formula>
    </cfRule>
  </conditionalFormatting>
  <conditionalFormatting sqref="AE34">
    <cfRule type="expression" dxfId="199" priority="13547">
      <formula>IF(RIGHT(TEXT(AE34,"0.#"),1)=".",FALSE,TRUE)</formula>
    </cfRule>
    <cfRule type="expression" dxfId="198" priority="13548">
      <formula>IF(RIGHT(TEXT(AE34,"0.#"),1)=".",TRUE,FALSE)</formula>
    </cfRule>
  </conditionalFormatting>
  <conditionalFormatting sqref="AI34">
    <cfRule type="expression" dxfId="197" priority="13545">
      <formula>IF(RIGHT(TEXT(AI34,"0.#"),1)=".",FALSE,TRUE)</formula>
    </cfRule>
    <cfRule type="expression" dxfId="196" priority="13546">
      <formula>IF(RIGHT(TEXT(AI34,"0.#"),1)=".",TRUE,FALSE)</formula>
    </cfRule>
  </conditionalFormatting>
  <conditionalFormatting sqref="AI33">
    <cfRule type="expression" dxfId="195" priority="13543">
      <formula>IF(RIGHT(TEXT(AI33,"0.#"),1)=".",FALSE,TRUE)</formula>
    </cfRule>
    <cfRule type="expression" dxfId="194" priority="13544">
      <formula>IF(RIGHT(TEXT(AI33,"0.#"),1)=".",TRUE,FALSE)</formula>
    </cfRule>
  </conditionalFormatting>
  <conditionalFormatting sqref="AI32">
    <cfRule type="expression" dxfId="193" priority="13541">
      <formula>IF(RIGHT(TEXT(AI32,"0.#"),1)=".",FALSE,TRUE)</formula>
    </cfRule>
    <cfRule type="expression" dxfId="192" priority="13542">
      <formula>IF(RIGHT(TEXT(AI32,"0.#"),1)=".",TRUE,FALSE)</formula>
    </cfRule>
  </conditionalFormatting>
  <conditionalFormatting sqref="AM32">
    <cfRule type="expression" dxfId="191" priority="13539">
      <formula>IF(RIGHT(TEXT(AM32,"0.#"),1)=".",FALSE,TRUE)</formula>
    </cfRule>
    <cfRule type="expression" dxfId="190" priority="13540">
      <formula>IF(RIGHT(TEXT(AM32,"0.#"),1)=".",TRUE,FALSE)</formula>
    </cfRule>
  </conditionalFormatting>
  <conditionalFormatting sqref="AM33">
    <cfRule type="expression" dxfId="189" priority="13537">
      <formula>IF(RIGHT(TEXT(AM33,"0.#"),1)=".",FALSE,TRUE)</formula>
    </cfRule>
    <cfRule type="expression" dxfId="188" priority="13538">
      <formula>IF(RIGHT(TEXT(AM33,"0.#"),1)=".",TRUE,FALSE)</formula>
    </cfRule>
  </conditionalFormatting>
  <conditionalFormatting sqref="AQ32:AQ34">
    <cfRule type="expression" dxfId="187" priority="13529">
      <formula>IF(RIGHT(TEXT(AQ32,"0.#"),1)=".",FALSE,TRUE)</formula>
    </cfRule>
    <cfRule type="expression" dxfId="186" priority="13530">
      <formula>IF(RIGHT(TEXT(AQ32,"0.#"),1)=".",TRUE,FALSE)</formula>
    </cfRule>
  </conditionalFormatting>
  <conditionalFormatting sqref="AU32:AU34">
    <cfRule type="expression" dxfId="185" priority="13527">
      <formula>IF(RIGHT(TEXT(AU32,"0.#"),1)=".",FALSE,TRUE)</formula>
    </cfRule>
    <cfRule type="expression" dxfId="184" priority="13528">
      <formula>IF(RIGHT(TEXT(AU32,"0.#"),1)=".",TRUE,FALSE)</formula>
    </cfRule>
  </conditionalFormatting>
  <conditionalFormatting sqref="AE45">
    <cfRule type="expression" dxfId="183" priority="13401">
      <formula>IF(RIGHT(TEXT(AE45,"0.#"),1)=".",FALSE,TRUE)</formula>
    </cfRule>
    <cfRule type="expression" dxfId="182" priority="13402">
      <formula>IF(RIGHT(TEXT(AE45,"0.#"),1)=".",TRUE,FALSE)</formula>
    </cfRule>
  </conditionalFormatting>
  <conditionalFormatting sqref="AE46">
    <cfRule type="expression" dxfId="181" priority="13399">
      <formula>IF(RIGHT(TEXT(AE46,"0.#"),1)=".",FALSE,TRUE)</formula>
    </cfRule>
    <cfRule type="expression" dxfId="180" priority="13400">
      <formula>IF(RIGHT(TEXT(AE46,"0.#"),1)=".",TRUE,FALSE)</formula>
    </cfRule>
  </conditionalFormatting>
  <conditionalFormatting sqref="AE47">
    <cfRule type="expression" dxfId="179" priority="13397">
      <formula>IF(RIGHT(TEXT(AE47,"0.#"),1)=".",FALSE,TRUE)</formula>
    </cfRule>
    <cfRule type="expression" dxfId="178" priority="13398">
      <formula>IF(RIGHT(TEXT(AE47,"0.#"),1)=".",TRUE,FALSE)</formula>
    </cfRule>
  </conditionalFormatting>
  <conditionalFormatting sqref="AI47">
    <cfRule type="expression" dxfId="177" priority="13395">
      <formula>IF(RIGHT(TEXT(AI47,"0.#"),1)=".",FALSE,TRUE)</formula>
    </cfRule>
    <cfRule type="expression" dxfId="176" priority="13396">
      <formula>IF(RIGHT(TEXT(AI47,"0.#"),1)=".",TRUE,FALSE)</formula>
    </cfRule>
  </conditionalFormatting>
  <conditionalFormatting sqref="AI46">
    <cfRule type="expression" dxfId="175" priority="13393">
      <formula>IF(RIGHT(TEXT(AI46,"0.#"),1)=".",FALSE,TRUE)</formula>
    </cfRule>
    <cfRule type="expression" dxfId="174" priority="13394">
      <formula>IF(RIGHT(TEXT(AI46,"0.#"),1)=".",TRUE,FALSE)</formula>
    </cfRule>
  </conditionalFormatting>
  <conditionalFormatting sqref="AI45">
    <cfRule type="expression" dxfId="173" priority="13391">
      <formula>IF(RIGHT(TEXT(AI45,"0.#"),1)=".",FALSE,TRUE)</formula>
    </cfRule>
    <cfRule type="expression" dxfId="172" priority="13392">
      <formula>IF(RIGHT(TEXT(AI45,"0.#"),1)=".",TRUE,FALSE)</formula>
    </cfRule>
  </conditionalFormatting>
  <conditionalFormatting sqref="AM46">
    <cfRule type="expression" dxfId="171" priority="13387">
      <formula>IF(RIGHT(TEXT(AM46,"0.#"),1)=".",FALSE,TRUE)</formula>
    </cfRule>
    <cfRule type="expression" dxfId="170" priority="13388">
      <formula>IF(RIGHT(TEXT(AM46,"0.#"),1)=".",TRUE,FALSE)</formula>
    </cfRule>
  </conditionalFormatting>
  <conditionalFormatting sqref="AM47">
    <cfRule type="expression" dxfId="169" priority="13385">
      <formula>IF(RIGHT(TEXT(AM47,"0.#"),1)=".",FALSE,TRUE)</formula>
    </cfRule>
    <cfRule type="expression" dxfId="168" priority="13386">
      <formula>IF(RIGHT(TEXT(AM47,"0.#"),1)=".",TRUE,FALSE)</formula>
    </cfRule>
  </conditionalFormatting>
  <conditionalFormatting sqref="AI49">
    <cfRule type="expression" dxfId="167" priority="13311">
      <formula>IF(RIGHT(TEXT(AI49,"0.#"),1)=".",FALSE,TRUE)</formula>
    </cfRule>
    <cfRule type="expression" dxfId="166" priority="13312">
      <formula>IF(RIGHT(TEXT(AI49,"0.#"),1)=".",TRUE,FALSE)</formula>
    </cfRule>
  </conditionalFormatting>
  <conditionalFormatting sqref="AM49">
    <cfRule type="expression" dxfId="165" priority="13309">
      <formula>IF(RIGHT(TEXT(AM49,"0.#"),1)=".",FALSE,TRUE)</formula>
    </cfRule>
    <cfRule type="expression" dxfId="164" priority="13310">
      <formula>IF(RIGHT(TEXT(AM49,"0.#"),1)=".",TRUE,FALSE)</formula>
    </cfRule>
  </conditionalFormatting>
  <conditionalFormatting sqref="AE50">
    <cfRule type="expression" dxfId="163" priority="13307">
      <formula>IF(RIGHT(TEXT(AE50,"0.#"),1)=".",FALSE,TRUE)</formula>
    </cfRule>
    <cfRule type="expression" dxfId="162" priority="13308">
      <formula>IF(RIGHT(TEXT(AE50,"0.#"),1)=".",TRUE,FALSE)</formula>
    </cfRule>
  </conditionalFormatting>
  <conditionalFormatting sqref="AI50">
    <cfRule type="expression" dxfId="161" priority="13305">
      <formula>IF(RIGHT(TEXT(AI50,"0.#"),1)=".",FALSE,TRUE)</formula>
    </cfRule>
    <cfRule type="expression" dxfId="160" priority="13306">
      <formula>IF(RIGHT(TEXT(AI50,"0.#"),1)=".",TRUE,FALSE)</formula>
    </cfRule>
  </conditionalFormatting>
  <conditionalFormatting sqref="AM50">
    <cfRule type="expression" dxfId="159" priority="13303">
      <formula>IF(RIGHT(TEXT(AM50,"0.#"),1)=".",FALSE,TRUE)</formula>
    </cfRule>
    <cfRule type="expression" dxfId="158" priority="13304">
      <formula>IF(RIGHT(TEXT(AM50,"0.#"),1)=".",TRUE,FALSE)</formula>
    </cfRule>
  </conditionalFormatting>
  <conditionalFormatting sqref="AQ50">
    <cfRule type="expression" dxfId="157" priority="13301">
      <formula>IF(RIGHT(TEXT(AQ50,"0.#"),1)=".",FALSE,TRUE)</formula>
    </cfRule>
    <cfRule type="expression" dxfId="156" priority="13302">
      <formula>IF(RIGHT(TEXT(AQ50,"0.#"),1)=".",TRUE,FALSE)</formula>
    </cfRule>
  </conditionalFormatting>
  <conditionalFormatting sqref="AE52">
    <cfRule type="expression" dxfId="155" priority="13299">
      <formula>IF(RIGHT(TEXT(AE52,"0.#"),1)=".",FALSE,TRUE)</formula>
    </cfRule>
    <cfRule type="expression" dxfId="154" priority="13300">
      <formula>IF(RIGHT(TEXT(AE52,"0.#"),1)=".",TRUE,FALSE)</formula>
    </cfRule>
  </conditionalFormatting>
  <conditionalFormatting sqref="AI52">
    <cfRule type="expression" dxfId="153" priority="13297">
      <formula>IF(RIGHT(TEXT(AI52,"0.#"),1)=".",FALSE,TRUE)</formula>
    </cfRule>
    <cfRule type="expression" dxfId="152" priority="13298">
      <formula>IF(RIGHT(TEXT(AI52,"0.#"),1)=".",TRUE,FALSE)</formula>
    </cfRule>
  </conditionalFormatting>
  <conditionalFormatting sqref="AM52">
    <cfRule type="expression" dxfId="151" priority="13295">
      <formula>IF(RIGHT(TEXT(AM52,"0.#"),1)=".",FALSE,TRUE)</formula>
    </cfRule>
    <cfRule type="expression" dxfId="150" priority="13296">
      <formula>IF(RIGHT(TEXT(AM52,"0.#"),1)=".",TRUE,FALSE)</formula>
    </cfRule>
  </conditionalFormatting>
  <conditionalFormatting sqref="AE53">
    <cfRule type="expression" dxfId="149" priority="13293">
      <formula>IF(RIGHT(TEXT(AE53,"0.#"),1)=".",FALSE,TRUE)</formula>
    </cfRule>
    <cfRule type="expression" dxfId="148" priority="13294">
      <formula>IF(RIGHT(TEXT(AE53,"0.#"),1)=".",TRUE,FALSE)</formula>
    </cfRule>
  </conditionalFormatting>
  <conditionalFormatting sqref="AI53">
    <cfRule type="expression" dxfId="147" priority="13291">
      <formula>IF(RIGHT(TEXT(AI53,"0.#"),1)=".",FALSE,TRUE)</formula>
    </cfRule>
    <cfRule type="expression" dxfId="146" priority="13292">
      <formula>IF(RIGHT(TEXT(AI53,"0.#"),1)=".",TRUE,FALSE)</formula>
    </cfRule>
  </conditionalFormatting>
  <conditionalFormatting sqref="AM53">
    <cfRule type="expression" dxfId="145" priority="13289">
      <formula>IF(RIGHT(TEXT(AM53,"0.#"),1)=".",FALSE,TRUE)</formula>
    </cfRule>
    <cfRule type="expression" dxfId="144" priority="13290">
      <formula>IF(RIGHT(TEXT(AM53,"0.#"),1)=".",TRUE,FALSE)</formula>
    </cfRule>
  </conditionalFormatting>
  <conditionalFormatting sqref="AE55">
    <cfRule type="expression" dxfId="143" priority="13285">
      <formula>IF(RIGHT(TEXT(AE55,"0.#"),1)=".",FALSE,TRUE)</formula>
    </cfRule>
    <cfRule type="expression" dxfId="142" priority="13286">
      <formula>IF(RIGHT(TEXT(AE55,"0.#"),1)=".",TRUE,FALSE)</formula>
    </cfRule>
  </conditionalFormatting>
  <conditionalFormatting sqref="AI55">
    <cfRule type="expression" dxfId="141" priority="13283">
      <formula>IF(RIGHT(TEXT(AI55,"0.#"),1)=".",FALSE,TRUE)</formula>
    </cfRule>
    <cfRule type="expression" dxfId="140" priority="13284">
      <formula>IF(RIGHT(TEXT(AI55,"0.#"),1)=".",TRUE,FALSE)</formula>
    </cfRule>
  </conditionalFormatting>
  <conditionalFormatting sqref="AM55">
    <cfRule type="expression" dxfId="139" priority="13281">
      <formula>IF(RIGHT(TEXT(AM55,"0.#"),1)=".",FALSE,TRUE)</formula>
    </cfRule>
    <cfRule type="expression" dxfId="138" priority="13282">
      <formula>IF(RIGHT(TEXT(AM55,"0.#"),1)=".",TRUE,FALSE)</formula>
    </cfRule>
  </conditionalFormatting>
  <conditionalFormatting sqref="AE56">
    <cfRule type="expression" dxfId="137" priority="13279">
      <formula>IF(RIGHT(TEXT(AE56,"0.#"),1)=".",FALSE,TRUE)</formula>
    </cfRule>
    <cfRule type="expression" dxfId="136" priority="13280">
      <formula>IF(RIGHT(TEXT(AE56,"0.#"),1)=".",TRUE,FALSE)</formula>
    </cfRule>
  </conditionalFormatting>
  <conditionalFormatting sqref="AI56">
    <cfRule type="expression" dxfId="135" priority="13277">
      <formula>IF(RIGHT(TEXT(AI56,"0.#"),1)=".",FALSE,TRUE)</formula>
    </cfRule>
    <cfRule type="expression" dxfId="134" priority="13278">
      <formula>IF(RIGHT(TEXT(AI56,"0.#"),1)=".",TRUE,FALSE)</formula>
    </cfRule>
  </conditionalFormatting>
  <conditionalFormatting sqref="AM56">
    <cfRule type="expression" dxfId="133" priority="13275">
      <formula>IF(RIGHT(TEXT(AM56,"0.#"),1)=".",FALSE,TRUE)</formula>
    </cfRule>
    <cfRule type="expression" dxfId="132" priority="13276">
      <formula>IF(RIGHT(TEXT(AM56,"0.#"),1)=".",TRUE,FALSE)</formula>
    </cfRule>
  </conditionalFormatting>
  <conditionalFormatting sqref="AE58 AQ58">
    <cfRule type="expression" dxfId="131" priority="13243">
      <formula>IF(RIGHT(TEXT(AE58,"0.#"),1)=".",FALSE,TRUE)</formula>
    </cfRule>
    <cfRule type="expression" dxfId="130" priority="13244">
      <formula>IF(RIGHT(TEXT(AE58,"0.#"),1)=".",TRUE,FALSE)</formula>
    </cfRule>
  </conditionalFormatting>
  <conditionalFormatting sqref="AI58">
    <cfRule type="expression" dxfId="129" priority="13241">
      <formula>IF(RIGHT(TEXT(AI58,"0.#"),1)=".",FALSE,TRUE)</formula>
    </cfRule>
    <cfRule type="expression" dxfId="128" priority="13242">
      <formula>IF(RIGHT(TEXT(AI58,"0.#"),1)=".",TRUE,FALSE)</formula>
    </cfRule>
  </conditionalFormatting>
  <conditionalFormatting sqref="AM58">
    <cfRule type="expression" dxfId="127" priority="13239">
      <formula>IF(RIGHT(TEXT(AM58,"0.#"),1)=".",FALSE,TRUE)</formula>
    </cfRule>
    <cfRule type="expression" dxfId="126" priority="13240">
      <formula>IF(RIGHT(TEXT(AM58,"0.#"),1)=".",TRUE,FALSE)</formula>
    </cfRule>
  </conditionalFormatting>
  <conditionalFormatting sqref="AE59">
    <cfRule type="expression" dxfId="125" priority="13237">
      <formula>IF(RIGHT(TEXT(AE59,"0.#"),1)=".",FALSE,TRUE)</formula>
    </cfRule>
    <cfRule type="expression" dxfId="124" priority="13238">
      <formula>IF(RIGHT(TEXT(AE59,"0.#"),1)=".",TRUE,FALSE)</formula>
    </cfRule>
  </conditionalFormatting>
  <conditionalFormatting sqref="AI59">
    <cfRule type="expression" dxfId="123" priority="13235">
      <formula>IF(RIGHT(TEXT(AI59,"0.#"),1)=".",FALSE,TRUE)</formula>
    </cfRule>
    <cfRule type="expression" dxfId="122" priority="13236">
      <formula>IF(RIGHT(TEXT(AI59,"0.#"),1)=".",TRUE,FALSE)</formula>
    </cfRule>
  </conditionalFormatting>
  <conditionalFormatting sqref="AQ59">
    <cfRule type="expression" dxfId="121" priority="13231">
      <formula>IF(RIGHT(TEXT(AQ59,"0.#"),1)=".",FALSE,TRUE)</formula>
    </cfRule>
    <cfRule type="expression" dxfId="120" priority="13232">
      <formula>IF(RIGHT(TEXT(AQ59,"0.#"),1)=".",TRUE,FALSE)</formula>
    </cfRule>
  </conditionalFormatting>
  <conditionalFormatting sqref="AQ45:AQ47">
    <cfRule type="expression" dxfId="119" priority="4723">
      <formula>IF(RIGHT(TEXT(AQ45,"0.#"),1)=".",FALSE,TRUE)</formula>
    </cfRule>
    <cfRule type="expression" dxfId="118" priority="4724">
      <formula>IF(RIGHT(TEXT(AQ45,"0.#"),1)=".",TRUE,FALSE)</formula>
    </cfRule>
  </conditionalFormatting>
  <conditionalFormatting sqref="AU45:AU47">
    <cfRule type="expression" dxfId="117" priority="4721">
      <formula>IF(RIGHT(TEXT(AU45,"0.#"),1)=".",FALSE,TRUE)</formula>
    </cfRule>
    <cfRule type="expression" dxfId="116" priority="4722">
      <formula>IF(RIGHT(TEXT(AU45,"0.#"),1)=".",TRUE,FALSE)</formula>
    </cfRule>
  </conditionalFormatting>
  <conditionalFormatting sqref="W23">
    <cfRule type="expression" dxfId="115" priority="2393">
      <formula>IF(RIGHT(TEXT(W23,"0.#"),1)=".",FALSE,TRUE)</formula>
    </cfRule>
    <cfRule type="expression" dxfId="114" priority="2394">
      <formula>IF(RIGHT(TEXT(W23,"0.#"),1)=".",TRUE,FALSE)</formula>
    </cfRule>
  </conditionalFormatting>
  <conditionalFormatting sqref="W24:W27">
    <cfRule type="expression" dxfId="113" priority="2391">
      <formula>IF(RIGHT(TEXT(W24,"0.#"),1)=".",FALSE,TRUE)</formula>
    </cfRule>
    <cfRule type="expression" dxfId="112" priority="2392">
      <formula>IF(RIGHT(TEXT(W24,"0.#"),1)=".",TRUE,FALSE)</formula>
    </cfRule>
  </conditionalFormatting>
  <conditionalFormatting sqref="W28">
    <cfRule type="expression" dxfId="111" priority="2383">
      <formula>IF(RIGHT(TEXT(W28,"0.#"),1)=".",FALSE,TRUE)</formula>
    </cfRule>
    <cfRule type="expression" dxfId="110" priority="2384">
      <formula>IF(RIGHT(TEXT(W28,"0.#"),1)=".",TRUE,FALSE)</formula>
    </cfRule>
  </conditionalFormatting>
  <conditionalFormatting sqref="P23">
    <cfRule type="expression" dxfId="109" priority="2381">
      <formula>IF(RIGHT(TEXT(P23,"0.#"),1)=".",FALSE,TRUE)</formula>
    </cfRule>
    <cfRule type="expression" dxfId="108" priority="2382">
      <formula>IF(RIGHT(TEXT(P23,"0.#"),1)=".",TRUE,FALSE)</formula>
    </cfRule>
  </conditionalFormatting>
  <conditionalFormatting sqref="P24:P27">
    <cfRule type="expression" dxfId="107" priority="2379">
      <formula>IF(RIGHT(TEXT(P24,"0.#"),1)=".",FALSE,TRUE)</formula>
    </cfRule>
    <cfRule type="expression" dxfId="106" priority="2380">
      <formula>IF(RIGHT(TEXT(P24,"0.#"),1)=".",TRUE,FALSE)</formula>
    </cfRule>
  </conditionalFormatting>
  <conditionalFormatting sqref="P28">
    <cfRule type="expression" dxfId="105" priority="2377">
      <formula>IF(RIGHT(TEXT(P28,"0.#"),1)=".",FALSE,TRUE)</formula>
    </cfRule>
    <cfRule type="expression" dxfId="104" priority="2378">
      <formula>IF(RIGHT(TEXT(P28,"0.#"),1)=".",TRUE,FALSE)</formula>
    </cfRule>
  </conditionalFormatting>
  <conditionalFormatting sqref="AQ53">
    <cfRule type="expression" dxfId="103" priority="2373">
      <formula>IF(RIGHT(TEXT(AQ53,"0.#"),1)=".",FALSE,TRUE)</formula>
    </cfRule>
    <cfRule type="expression" dxfId="102" priority="2374">
      <formula>IF(RIGHT(TEXT(AQ53,"0.#"),1)=".",TRUE,FALSE)</formula>
    </cfRule>
  </conditionalFormatting>
  <conditionalFormatting sqref="AQ56">
    <cfRule type="expression" dxfId="101" priority="2369">
      <formula>IF(RIGHT(TEXT(AQ56,"0.#"),1)=".",FALSE,TRUE)</formula>
    </cfRule>
    <cfRule type="expression" dxfId="100" priority="2370">
      <formula>IF(RIGHT(TEXT(AQ56,"0.#"),1)=".",TRUE,FALSE)</formula>
    </cfRule>
  </conditionalFormatting>
  <conditionalFormatting sqref="Y202:Y203">
    <cfRule type="expression" dxfId="99" priority="2091">
      <formula>IF(RIGHT(TEXT(Y202,"0.#"),1)=".",FALSE,TRUE)</formula>
    </cfRule>
    <cfRule type="expression" dxfId="98" priority="2092">
      <formula>IF(RIGHT(TEXT(Y202,"0.#"),1)=".",TRUE,FALSE)</formula>
    </cfRule>
  </conditionalFormatting>
  <conditionalFormatting sqref="AU49">
    <cfRule type="expression" dxfId="97" priority="545">
      <formula>IF(RIGHT(TEXT(AU49,"0.#"),1)=".",FALSE,TRUE)</formula>
    </cfRule>
    <cfRule type="expression" dxfId="96" priority="546">
      <formula>IF(RIGHT(TEXT(AU49,"0.#"),1)=".",TRUE,FALSE)</formula>
    </cfRule>
  </conditionalFormatting>
  <conditionalFormatting sqref="AU50">
    <cfRule type="expression" dxfId="95" priority="543">
      <formula>IF(RIGHT(TEXT(AU50,"0.#"),1)=".",FALSE,TRUE)</formula>
    </cfRule>
    <cfRule type="expression" dxfId="94" priority="544">
      <formula>IF(RIGHT(TEXT(AU50,"0.#"),1)=".",TRUE,FALSE)</formula>
    </cfRule>
  </conditionalFormatting>
  <conditionalFormatting sqref="AU52">
    <cfRule type="expression" dxfId="93" priority="539">
      <formula>IF(RIGHT(TEXT(AU52,"0.#"),1)=".",FALSE,TRUE)</formula>
    </cfRule>
    <cfRule type="expression" dxfId="92" priority="540">
      <formula>IF(RIGHT(TEXT(AU52,"0.#"),1)=".",TRUE,FALSE)</formula>
    </cfRule>
  </conditionalFormatting>
  <conditionalFormatting sqref="AU53">
    <cfRule type="expression" dxfId="91" priority="537">
      <formula>IF(RIGHT(TEXT(AU53,"0.#"),1)=".",FALSE,TRUE)</formula>
    </cfRule>
    <cfRule type="expression" dxfId="90" priority="538">
      <formula>IF(RIGHT(TEXT(AU53,"0.#"),1)=".",TRUE,FALSE)</formula>
    </cfRule>
  </conditionalFormatting>
  <conditionalFormatting sqref="AU55">
    <cfRule type="expression" dxfId="89" priority="533">
      <formula>IF(RIGHT(TEXT(AU55,"0.#"),1)=".",FALSE,TRUE)</formula>
    </cfRule>
    <cfRule type="expression" dxfId="88" priority="534">
      <formula>IF(RIGHT(TEXT(AU55,"0.#"),1)=".",TRUE,FALSE)</formula>
    </cfRule>
  </conditionalFormatting>
  <conditionalFormatting sqref="AU56">
    <cfRule type="expression" dxfId="87" priority="531">
      <formula>IF(RIGHT(TEXT(AU56,"0.#"),1)=".",FALSE,TRUE)</formula>
    </cfRule>
    <cfRule type="expression" dxfId="86" priority="532">
      <formula>IF(RIGHT(TEXT(AU56,"0.#"),1)=".",TRUE,FALSE)</formula>
    </cfRule>
  </conditionalFormatting>
  <conditionalFormatting sqref="P29:AC29">
    <cfRule type="expression" dxfId="85" priority="89">
      <formula>IF(RIGHT(TEXT(P29,"0.#"),1)=".",FALSE,TRUE)</formula>
    </cfRule>
    <cfRule type="expression" dxfId="84" priority="90">
      <formula>IF(RIGHT(TEXT(P29,"0.#"),1)=".",TRUE,FALSE)</formula>
    </cfRule>
  </conditionalFormatting>
  <conditionalFormatting sqref="AQ49">
    <cfRule type="expression" dxfId="83" priority="83">
      <formula>IF(RIGHT(TEXT(AQ49,"0.#"),1)=".",FALSE,TRUE)</formula>
    </cfRule>
    <cfRule type="expression" dxfId="82" priority="84">
      <formula>IF(RIGHT(TEXT(AQ49,"0.#"),1)=".",TRUE,FALSE)</formula>
    </cfRule>
  </conditionalFormatting>
  <conditionalFormatting sqref="AQ52">
    <cfRule type="expression" dxfId="81" priority="81">
      <formula>IF(RIGHT(TEXT(AQ52,"0.#"),1)=".",FALSE,TRUE)</formula>
    </cfRule>
    <cfRule type="expression" dxfId="80" priority="82">
      <formula>IF(RIGHT(TEXT(AQ52,"0.#"),1)=".",TRUE,FALSE)</formula>
    </cfRule>
  </conditionalFormatting>
  <conditionalFormatting sqref="AQ55">
    <cfRule type="expression" dxfId="79" priority="79">
      <formula>IF(RIGHT(TEXT(AQ55,"0.#"),1)=".",FALSE,TRUE)</formula>
    </cfRule>
    <cfRule type="expression" dxfId="78" priority="80">
      <formula>IF(RIGHT(TEXT(AQ55,"0.#"),1)=".",TRUE,FALSE)</formula>
    </cfRule>
  </conditionalFormatting>
  <conditionalFormatting sqref="AL169:AO170">
    <cfRule type="expression" dxfId="77" priority="75">
      <formula>IF(AND(AL169&gt;=0, RIGHT(TEXT(AL169,"0.#"),1)&lt;&gt;"."),TRUE,FALSE)</formula>
    </cfRule>
    <cfRule type="expression" dxfId="76" priority="76">
      <formula>IF(AND(AL169&gt;=0, RIGHT(TEXT(AL169,"0.#"),1)="."),TRUE,FALSE)</formula>
    </cfRule>
    <cfRule type="expression" dxfId="75" priority="77">
      <formula>IF(AND(AL169&lt;0, RIGHT(TEXT(AL169,"0.#"),1)&lt;&gt;"."),TRUE,FALSE)</formula>
    </cfRule>
    <cfRule type="expression" dxfId="74" priority="78">
      <formula>IF(AND(AL169&lt;0, RIGHT(TEXT(AL169,"0.#"),1)="."),TRUE,FALSE)</formula>
    </cfRule>
  </conditionalFormatting>
  <conditionalFormatting sqref="Y169:Y170">
    <cfRule type="expression" dxfId="73" priority="73">
      <formula>IF(RIGHT(TEXT(Y169,"0.#"),1)=".",FALSE,TRUE)</formula>
    </cfRule>
    <cfRule type="expression" dxfId="72" priority="74">
      <formula>IF(RIGHT(TEXT(Y169,"0.#"),1)=".",TRUE,FALSE)</formula>
    </cfRule>
  </conditionalFormatting>
  <conditionalFormatting sqref="Y176:Y178">
    <cfRule type="expression" dxfId="71" priority="67">
      <formula>IF(RIGHT(TEXT(Y176,"0.#"),1)=".",FALSE,TRUE)</formula>
    </cfRule>
    <cfRule type="expression" dxfId="70" priority="68">
      <formula>IF(RIGHT(TEXT(Y176,"0.#"),1)=".",TRUE,FALSE)</formula>
    </cfRule>
  </conditionalFormatting>
  <conditionalFormatting sqref="Y174:Y175">
    <cfRule type="expression" dxfId="69" priority="61">
      <formula>IF(RIGHT(TEXT(Y174,"0.#"),1)=".",FALSE,TRUE)</formula>
    </cfRule>
    <cfRule type="expression" dxfId="68" priority="62">
      <formula>IF(RIGHT(TEXT(Y174,"0.#"),1)=".",TRUE,FALSE)</formula>
    </cfRule>
  </conditionalFormatting>
  <conditionalFormatting sqref="AL176:AO178">
    <cfRule type="expression" dxfId="67" priority="69">
      <formula>IF(AND(AL176&gt;=0, RIGHT(TEXT(AL176,"0.#"),1)&lt;&gt;"."),TRUE,FALSE)</formula>
    </cfRule>
    <cfRule type="expression" dxfId="66" priority="70">
      <formula>IF(AND(AL176&gt;=0, RIGHT(TEXT(AL176,"0.#"),1)="."),TRUE,FALSE)</formula>
    </cfRule>
    <cfRule type="expression" dxfId="65" priority="71">
      <formula>IF(AND(AL176&lt;0, RIGHT(TEXT(AL176,"0.#"),1)&lt;&gt;"."),TRUE,FALSE)</formula>
    </cfRule>
    <cfRule type="expression" dxfId="64" priority="72">
      <formula>IF(AND(AL176&lt;0, RIGHT(TEXT(AL176,"0.#"),1)="."),TRUE,FALSE)</formula>
    </cfRule>
  </conditionalFormatting>
  <conditionalFormatting sqref="AL174:AO175">
    <cfRule type="expression" dxfId="63" priority="63">
      <formula>IF(AND(AL174&gt;=0, RIGHT(TEXT(AL174,"0.#"),1)&lt;&gt;"."),TRUE,FALSE)</formula>
    </cfRule>
    <cfRule type="expression" dxfId="62" priority="64">
      <formula>IF(AND(AL174&gt;=0, RIGHT(TEXT(AL174,"0.#"),1)="."),TRUE,FALSE)</formula>
    </cfRule>
    <cfRule type="expression" dxfId="61" priority="65">
      <formula>IF(AND(AL174&lt;0, RIGHT(TEXT(AL174,"0.#"),1)&lt;&gt;"."),TRUE,FALSE)</formula>
    </cfRule>
    <cfRule type="expression" dxfId="60" priority="66">
      <formula>IF(AND(AL174&lt;0, RIGHT(TEXT(AL174,"0.#"),1)="."),TRUE,FALSE)</formula>
    </cfRule>
  </conditionalFormatting>
  <conditionalFormatting sqref="Y182">
    <cfRule type="expression" dxfId="59" priority="59">
      <formula>IF(RIGHT(TEXT(Y182,"0.#"),1)=".",FALSE,TRUE)</formula>
    </cfRule>
    <cfRule type="expression" dxfId="58" priority="60">
      <formula>IF(RIGHT(TEXT(Y182,"0.#"),1)=".",TRUE,FALSE)</formula>
    </cfRule>
  </conditionalFormatting>
  <conditionalFormatting sqref="AL182:AO182">
    <cfRule type="expression" dxfId="57" priority="55">
      <formula>IF(AND(AL182&gt;=0, RIGHT(TEXT(AL182,"0.#"),1)&lt;&gt;"."),TRUE,FALSE)</formula>
    </cfRule>
    <cfRule type="expression" dxfId="56" priority="56">
      <formula>IF(AND(AL182&gt;=0, RIGHT(TEXT(AL182,"0.#"),1)="."),TRUE,FALSE)</formula>
    </cfRule>
    <cfRule type="expression" dxfId="55" priority="57">
      <formula>IF(AND(AL182&lt;0, RIGHT(TEXT(AL182,"0.#"),1)&lt;&gt;"."),TRUE,FALSE)</formula>
    </cfRule>
    <cfRule type="expression" dxfId="54" priority="58">
      <formula>IF(AND(AL182&lt;0, RIGHT(TEXT(AL182,"0.#"),1)="."),TRUE,FALSE)</formula>
    </cfRule>
  </conditionalFormatting>
  <conditionalFormatting sqref="Y188">
    <cfRule type="expression" dxfId="53" priority="53">
      <formula>IF(RIGHT(TEXT(Y188,"0.#"),1)=".",FALSE,TRUE)</formula>
    </cfRule>
    <cfRule type="expression" dxfId="52" priority="54">
      <formula>IF(RIGHT(TEXT(Y188,"0.#"),1)=".",TRUE,FALSE)</formula>
    </cfRule>
  </conditionalFormatting>
  <conditionalFormatting sqref="Y186:Y187">
    <cfRule type="expression" dxfId="51" priority="51">
      <formula>IF(RIGHT(TEXT(Y186,"0.#"),1)=".",FALSE,TRUE)</formula>
    </cfRule>
    <cfRule type="expression" dxfId="50" priority="52">
      <formula>IF(RIGHT(TEXT(Y186,"0.#"),1)=".",TRUE,FALSE)</formula>
    </cfRule>
  </conditionalFormatting>
  <conditionalFormatting sqref="AH187:AK187">
    <cfRule type="expression" dxfId="49" priority="47">
      <formula>IF(AND(AH187&gt;=0, RIGHT(TEXT(AH187,"0.#"),1)&lt;&gt;"."),TRUE,FALSE)</formula>
    </cfRule>
    <cfRule type="expression" dxfId="48" priority="48">
      <formula>IF(AND(AH187&gt;=0, RIGHT(TEXT(AH187,"0.#"),1)="."),TRUE,FALSE)</formula>
    </cfRule>
    <cfRule type="expression" dxfId="47" priority="49">
      <formula>IF(AND(AH187&lt;0, RIGHT(TEXT(AH187,"0.#"),1)&lt;&gt;"."),TRUE,FALSE)</formula>
    </cfRule>
    <cfRule type="expression" dxfId="46" priority="50">
      <formula>IF(AND(AH187&lt;0, RIGHT(TEXT(AH187,"0.#"),1)="."),TRUE,FALSE)</formula>
    </cfRule>
  </conditionalFormatting>
  <conditionalFormatting sqref="AL186:AO188">
    <cfRule type="expression" dxfId="45" priority="43">
      <formula>IF(AND(AL186&gt;=0, RIGHT(TEXT(AL186,"0.#"),1)&lt;&gt;"."),TRUE,FALSE)</formula>
    </cfRule>
    <cfRule type="expression" dxfId="44" priority="44">
      <formula>IF(AND(AL186&gt;=0, RIGHT(TEXT(AL186,"0.#"),1)="."),TRUE,FALSE)</formula>
    </cfRule>
    <cfRule type="expression" dxfId="43" priority="45">
      <formula>IF(AND(AL186&lt;0, RIGHT(TEXT(AL186,"0.#"),1)&lt;&gt;"."),TRUE,FALSE)</formula>
    </cfRule>
    <cfRule type="expression" dxfId="42" priority="46">
      <formula>IF(AND(AL186&lt;0, RIGHT(TEXT(AL186,"0.#"),1)="."),TRUE,FALSE)</formula>
    </cfRule>
  </conditionalFormatting>
  <conditionalFormatting sqref="Y194">
    <cfRule type="expression" dxfId="41" priority="41">
      <formula>IF(RIGHT(TEXT(Y194,"0.#"),1)=".",FALSE,TRUE)</formula>
    </cfRule>
    <cfRule type="expression" dxfId="40" priority="42">
      <formula>IF(RIGHT(TEXT(Y194,"0.#"),1)=".",TRUE,FALSE)</formula>
    </cfRule>
  </conditionalFormatting>
  <conditionalFormatting sqref="Y192:Y193">
    <cfRule type="expression" dxfId="39" priority="39">
      <formula>IF(RIGHT(TEXT(Y192,"0.#"),1)=".",FALSE,TRUE)</formula>
    </cfRule>
    <cfRule type="expression" dxfId="38" priority="40">
      <formula>IF(RIGHT(TEXT(Y192,"0.#"),1)=".",TRUE,FALSE)</formula>
    </cfRule>
  </conditionalFormatting>
  <conditionalFormatting sqref="AH192:AK192">
    <cfRule type="expression" dxfId="37" priority="35">
      <formula>IF(AND(AH192&gt;=0, RIGHT(TEXT(AH192,"0.#"),1)&lt;&gt;"."),TRUE,FALSE)</formula>
    </cfRule>
    <cfRule type="expression" dxfId="36" priority="36">
      <formula>IF(AND(AH192&gt;=0, RIGHT(TEXT(AH192,"0.#"),1)="."),TRUE,FALSE)</formula>
    </cfRule>
    <cfRule type="expression" dxfId="35" priority="37">
      <formula>IF(AND(AH192&lt;0, RIGHT(TEXT(AH192,"0.#"),1)&lt;&gt;"."),TRUE,FALSE)</formula>
    </cfRule>
    <cfRule type="expression" dxfId="34" priority="38">
      <formula>IF(AND(AH192&lt;0, RIGHT(TEXT(AH192,"0.#"),1)="."),TRUE,FALSE)</formula>
    </cfRule>
  </conditionalFormatting>
  <conditionalFormatting sqref="AL192:AO194">
    <cfRule type="expression" dxfId="33" priority="31">
      <formula>IF(AND(AL192&gt;=0, RIGHT(TEXT(AL192,"0.#"),1)&lt;&gt;"."),TRUE,FALSE)</formula>
    </cfRule>
    <cfRule type="expression" dxfId="32" priority="32">
      <formula>IF(AND(AL192&gt;=0, RIGHT(TEXT(AL192,"0.#"),1)="."),TRUE,FALSE)</formula>
    </cfRule>
    <cfRule type="expression" dxfId="31" priority="33">
      <formula>IF(AND(AL192&lt;0, RIGHT(TEXT(AL192,"0.#"),1)&lt;&gt;"."),TRUE,FALSE)</formula>
    </cfRule>
    <cfRule type="expression" dxfId="30" priority="34">
      <formula>IF(AND(AL192&lt;0, RIGHT(TEXT(AL192,"0.#"),1)="."),TRUE,FALSE)</formula>
    </cfRule>
  </conditionalFormatting>
  <conditionalFormatting sqref="Y198">
    <cfRule type="expression" dxfId="29" priority="29">
      <formula>IF(RIGHT(TEXT(Y198,"0.#"),1)=".",FALSE,TRUE)</formula>
    </cfRule>
    <cfRule type="expression" dxfId="28" priority="30">
      <formula>IF(RIGHT(TEXT(Y198,"0.#"),1)=".",TRUE,FALSE)</formula>
    </cfRule>
  </conditionalFormatting>
  <conditionalFormatting sqref="AH198:AK198">
    <cfRule type="expression" dxfId="27" priority="25">
      <formula>IF(AND(AH198&gt;=0, RIGHT(TEXT(AH198,"0.#"),1)&lt;&gt;"."),TRUE,FALSE)</formula>
    </cfRule>
    <cfRule type="expression" dxfId="26" priority="26">
      <formula>IF(AND(AH198&gt;=0, RIGHT(TEXT(AH198,"0.#"),1)="."),TRUE,FALSE)</formula>
    </cfRule>
    <cfRule type="expression" dxfId="25" priority="27">
      <formula>IF(AND(AH198&lt;0, RIGHT(TEXT(AH198,"0.#"),1)&lt;&gt;"."),TRUE,FALSE)</formula>
    </cfRule>
    <cfRule type="expression" dxfId="24" priority="28">
      <formula>IF(AND(AH198&lt;0, RIGHT(TEXT(AH198,"0.#"),1)="."),TRUE,FALSE)</formula>
    </cfRule>
  </conditionalFormatting>
  <conditionalFormatting sqref="AL198:AO198">
    <cfRule type="expression" dxfId="23" priority="21">
      <formula>IF(AND(AL198&gt;=0, RIGHT(TEXT(AL198,"0.#"),1)&lt;&gt;"."),TRUE,FALSE)</formula>
    </cfRule>
    <cfRule type="expression" dxfId="22" priority="22">
      <formula>IF(AND(AL198&gt;=0, RIGHT(TEXT(AL198,"0.#"),1)="."),TRUE,FALSE)</formula>
    </cfRule>
    <cfRule type="expression" dxfId="21" priority="23">
      <formula>IF(AND(AL198&lt;0, RIGHT(TEXT(AL198,"0.#"),1)&lt;&gt;"."),TRUE,FALSE)</formula>
    </cfRule>
    <cfRule type="expression" dxfId="20" priority="24">
      <formula>IF(AND(AL198&lt;0, RIGHT(TEXT(AL198,"0.#"),1)="."),TRUE,FALSE)</formula>
    </cfRule>
  </conditionalFormatting>
  <conditionalFormatting sqref="AH202:AK202">
    <cfRule type="expression" dxfId="19" priority="17">
      <formula>IF(AND(AH202&gt;=0, RIGHT(TEXT(AH202,"0.#"),1)&lt;&gt;"."),TRUE,FALSE)</formula>
    </cfRule>
    <cfRule type="expression" dxfId="18" priority="18">
      <formula>IF(AND(AH202&gt;=0, RIGHT(TEXT(AH202,"0.#"),1)="."),TRUE,FALSE)</formula>
    </cfRule>
    <cfRule type="expression" dxfId="17" priority="19">
      <formula>IF(AND(AH202&lt;0, RIGHT(TEXT(AH202,"0.#"),1)&lt;&gt;"."),TRUE,FALSE)</formula>
    </cfRule>
    <cfRule type="expression" dxfId="16" priority="20">
      <formula>IF(AND(AH202&lt;0, RIGHT(TEXT(AH202,"0.#"),1)="."),TRUE,FALSE)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AL203:AO203">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Y208:Y209">
    <cfRule type="expression" dxfId="7" priority="7">
      <formula>IF(RIGHT(TEXT(Y208,"0.#"),1)=".",FALSE,TRUE)</formula>
    </cfRule>
    <cfRule type="expression" dxfId="6" priority="8">
      <formula>IF(RIGHT(TEXT(Y208,"0.#"),1)=".",TRUE,FALSE)</formula>
    </cfRule>
  </conditionalFormatting>
  <conditionalFormatting sqref="AL208:AO209">
    <cfRule type="expression" dxfId="5" priority="3">
      <formula>IF(AND(AL208&gt;=0, RIGHT(TEXT(AL208,"0.#"),1)&lt;&gt;"."),TRUE,FALSE)</formula>
    </cfRule>
    <cfRule type="expression" dxfId="4" priority="4">
      <formula>IF(AND(AL208&gt;=0, RIGHT(TEXT(AL208,"0.#"),1)="."),TRUE,FALSE)</formula>
    </cfRule>
    <cfRule type="expression" dxfId="3" priority="5">
      <formula>IF(AND(AL208&lt;0, RIGHT(TEXT(AL208,"0.#"),1)&lt;&gt;"."),TRUE,FALSE)</formula>
    </cfRule>
    <cfRule type="expression" dxfId="2" priority="6">
      <formula>IF(AND(AL208&lt;0, RIGHT(TEXT(AL208,"0.#"),1)="."),TRUE,FALSE)</formula>
    </cfRule>
  </conditionalFormatting>
  <conditionalFormatting sqref="AM59">
    <cfRule type="expression" dxfId="1" priority="1">
      <formula>IF(RIGHT(TEXT(AM59,"0.#"),1)=".",FALSE,TRUE)</formula>
    </cfRule>
    <cfRule type="expression" dxfId="0" priority="2">
      <formula>IF(RIGHT(TEXT(AM59,"0.#"),1)=".",TRUE,FALSE)</formula>
    </cfRule>
  </conditionalFormatting>
  <dataValidations count="18">
    <dataValidation type="custom" imeMode="disabled" allowBlank="1" showInputMessage="1" showErrorMessage="1" sqref="AY23 J81:K85 P13:AX13 AR15:AX15 P14:AQ18 AR18:AX18 P19:AJ19 P23:AC29 AQ31:AR31 AU31:AX31 AE32:AX34 AL208:AO209 AQ44:AR44 AU44:AX44 AE45:AX47 AE49:AX50 AE52:AX53 AE55:AX56 AE58:AX58 Y149:AB149 AU149:AX149 Y153:AB153 AU153:AX153 Y157:AB157 AU157:AX157 Y161:AB161 AU161:AX161 Y169:AB170 AL169:AO170 Y174:AB178 AL174:AO178 Y182:AB182 AL182:AO182 Y186:AB188 AL186:AO188 Y192:AB194 AL192:AO194 Y198:AB198 AL198:AO198 Y202:AB203 AL202:AO203 Y208:AB209">
      <formula1>OR(ISNUMBER(J13), J13="-")</formula1>
    </dataValidation>
    <dataValidation type="list" allowBlank="1" showInputMessage="1" showErrorMessage="1" sqref="G81:H85">
      <formula1>T事業番号</formula1>
    </dataValidation>
    <dataValidation type="list" allowBlank="1" showInputMessage="1" showErrorMessage="1" sqref="S5:X5">
      <formula1>T終了年度</formula1>
    </dataValidation>
    <dataValidation type="list" allowBlank="1" showInputMessage="1" showErrorMessage="1" sqref="AR37 AO163 AO204">
      <formula1>"　, ☑"</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sqref="A93:E93">
      <formula1>T所見を踏まえた改善点</formula1>
    </dataValidation>
    <dataValidation imeMode="disabled" allowBlank="1" showInputMessage="1" showErrorMessage="1" sqref="L81:L85"/>
    <dataValidation type="whole" imeMode="disabled" allowBlank="1" showInputMessage="1" showErrorMessage="1" sqref="M81:M85 AW2:AX2">
      <formula1>0</formula1>
      <formula2>99</formula2>
    </dataValidation>
    <dataValidation type="custom" imeMode="off" allowBlank="1" showInputMessage="1" showErrorMessage="1" sqref="J169:O170 J174:O178 J182:O182 J186:O188 J192:O194 J198:O198 J202:O203 J208:O209">
      <formula1>OR(ISNUMBER(J169), J169="-")</formula1>
    </dataValidation>
    <dataValidation type="custom" imeMode="disabled" allowBlank="1" showInputMessage="1" showErrorMessage="1" sqref="AH169:AK170 AH174:AK178 AH182:AK182 AH186:AK188 AH192:AK194 AH198:AK198 AH202:AK203 AH208:AK209">
      <formula1>OR(AND(MOD(IF(ISNUMBER(AH169), AH169, 0.5),1)=0, 0&lt;=AH169), AH169="-")</formula1>
    </dataValidation>
    <dataValidation type="list" allowBlank="1" showInputMessage="1" showErrorMessage="1" sqref="A91:E9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1:F85">
      <formula1>T省庁</formula1>
    </dataValidation>
    <dataValidation type="whole" imeMode="disabled" allowBlank="1" showInputMessage="1" showErrorMessage="1" sqref="AS2:AU2">
      <formula1>0</formula1>
      <formula2>9999</formula2>
    </dataValidation>
    <dataValidation type="whole" allowBlank="1" showInputMessage="1" showErrorMessage="1" sqref="L106:M106 L107:M107 X106:Y106 X107:Y107 AJ106:AK106 AJ107:AK107 AU106:AV106 AU107:AV107">
      <formula1>0</formula1>
      <formula2>9999</formula2>
    </dataValidation>
    <dataValidation type="whole" allowBlank="1" showInputMessage="1" showErrorMessage="1" sqref="O106:P106 O107:P107 AA106:AB106 AA107:AB107 AM106:AN106 AM107:AN107 AX106 AX10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7" max="49" man="1"/>
    <brk id="74" max="49" man="1"/>
    <brk id="107" max="49" man="1"/>
    <brk id="146" max="49" man="1"/>
    <brk id="163" max="49" man="1"/>
    <brk id="18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AO107 E106:G107 Q106:S107 AC106:AE107 AO106:AP106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AC169:AG170 AC174:AG178 AC182:AG182 AC186:AG188 AC192:AG194 AC198:AG198 AC202:AG203</xm:sqref>
        </x14:dataValidation>
        <x14:dataValidation type="list" allowBlank="1" showInputMessage="1" showErrorMessage="1">
          <x14:formula1>
            <xm:f>入力規則等!$U$37:$U$39</xm:f>
          </x14:formula1>
          <xm:sqref>I106:J106 U106:V106 AG106:AH106 AR106:AS106</xm:sqref>
        </x14:dataValidation>
        <x14:dataValidation type="list" allowBlank="1" showInputMessage="1" showErrorMessage="1">
          <x14:formula1>
            <xm:f>入力規則等!$U$7:$U$9</xm:f>
          </x14:formula1>
          <xm:sqref>I107:J107 U107:V107 AG107:AH107 AR107:AS107</xm:sqref>
        </x14:dataValidation>
        <x14:dataValidation type="list" allowBlank="1" showInputMessage="1" showErrorMessage="1">
          <x14:formula1>
            <xm:f>入力規則等!$AP$2:$AP$10</xm:f>
          </x14:formula1>
          <xm:sqref>AC208:AG209</xm:sqref>
        </x14:dataValidation>
        <x14:dataValidation type="list" allowBlank="1" showInputMessage="1" showErrorMessage="1">
          <x14:formula1>
            <xm:f>入力規則等!$AK$2:$AK$49</xm:f>
          </x14:formula1>
          <xm:sqref>C208:D209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82</v>
      </c>
      <c r="B1" s="19" t="s">
        <v>83</v>
      </c>
      <c r="F1" s="20" t="s">
        <v>4</v>
      </c>
      <c r="G1" s="20" t="s">
        <v>72</v>
      </c>
      <c r="K1" s="21" t="s">
        <v>101</v>
      </c>
      <c r="L1" s="19" t="s">
        <v>83</v>
      </c>
      <c r="O1" s="9"/>
      <c r="P1" s="20" t="s">
        <v>5</v>
      </c>
      <c r="Q1" s="20" t="s">
        <v>72</v>
      </c>
      <c r="T1" s="9"/>
      <c r="U1" s="23" t="s">
        <v>169</v>
      </c>
      <c r="W1" s="23" t="s">
        <v>168</v>
      </c>
      <c r="Y1" s="23" t="s">
        <v>80</v>
      </c>
      <c r="Z1" s="23" t="s">
        <v>415</v>
      </c>
      <c r="AA1" s="23" t="s">
        <v>81</v>
      </c>
      <c r="AB1" s="23" t="s">
        <v>416</v>
      </c>
      <c r="AC1" s="23" t="s">
        <v>33</v>
      </c>
      <c r="AD1" s="22"/>
      <c r="AE1" s="23" t="s">
        <v>45</v>
      </c>
      <c r="AF1" s="24"/>
      <c r="AG1" s="36" t="s">
        <v>187</v>
      </c>
      <c r="AI1" s="36" t="s">
        <v>189</v>
      </c>
      <c r="AK1" s="36" t="s">
        <v>194</v>
      </c>
      <c r="AM1" s="49"/>
      <c r="AN1" s="49"/>
      <c r="AP1" s="22" t="s">
        <v>243</v>
      </c>
    </row>
    <row r="2" spans="1:42" ht="13.5" customHeight="1" x14ac:dyDescent="0.15">
      <c r="A2" s="10" t="s">
        <v>84</v>
      </c>
      <c r="B2" s="11"/>
      <c r="C2" s="9" t="str">
        <f>IF(B2="","",A2)</f>
        <v/>
      </c>
      <c r="D2" s="9" t="str">
        <f>IF(C2="","",IF(D1&lt;&gt;"",CONCATENATE(D1,"、",C2),C2))</f>
        <v/>
      </c>
      <c r="F2" s="8" t="s">
        <v>71</v>
      </c>
      <c r="G2" s="13" t="s">
        <v>584</v>
      </c>
      <c r="H2" s="9" t="str">
        <f>IF(G2="","",F2)</f>
        <v>一般会計</v>
      </c>
      <c r="I2" s="9" t="str">
        <f>IF(H2="","",IF(I1&lt;&gt;"",CONCATENATE(I1,"、",H2),H2))</f>
        <v>一般会計</v>
      </c>
      <c r="K2" s="10" t="s">
        <v>102</v>
      </c>
      <c r="L2" s="11"/>
      <c r="M2" s="9" t="str">
        <f>IF(L2="","",K2)</f>
        <v/>
      </c>
      <c r="N2" s="9" t="str">
        <f>IF(M2="","",IF(N1&lt;&gt;"",CONCATENATE(N1,"、",M2),M2))</f>
        <v/>
      </c>
      <c r="O2" s="9"/>
      <c r="P2" s="8" t="s">
        <v>73</v>
      </c>
      <c r="Q2" s="13" t="s">
        <v>584</v>
      </c>
      <c r="R2" s="9" t="str">
        <f>IF(Q2="","",P2)</f>
        <v>直接実施</v>
      </c>
      <c r="S2" s="9" t="str">
        <f>IF(R2="","",IF(S1&lt;&gt;"",CONCATENATE(S1,"、",R2),R2))</f>
        <v>直接実施</v>
      </c>
      <c r="T2" s="9"/>
      <c r="U2" s="65">
        <v>20</v>
      </c>
      <c r="W2" s="26" t="s">
        <v>174</v>
      </c>
      <c r="Y2" s="26" t="s">
        <v>67</v>
      </c>
      <c r="Z2" s="26" t="s">
        <v>67</v>
      </c>
      <c r="AA2" s="58" t="s">
        <v>282</v>
      </c>
      <c r="AB2" s="58" t="s">
        <v>510</v>
      </c>
      <c r="AC2" s="59" t="s">
        <v>134</v>
      </c>
      <c r="AD2" s="22"/>
      <c r="AE2" s="28" t="s">
        <v>170</v>
      </c>
      <c r="AF2" s="24"/>
      <c r="AG2" s="38" t="s">
        <v>251</v>
      </c>
      <c r="AI2" s="36" t="s">
        <v>279</v>
      </c>
      <c r="AK2" s="36" t="s">
        <v>195</v>
      </c>
      <c r="AM2" s="49"/>
      <c r="AN2" s="49"/>
      <c r="AP2" s="38" t="s">
        <v>251</v>
      </c>
    </row>
    <row r="3" spans="1:42" ht="13.5" customHeight="1" x14ac:dyDescent="0.15">
      <c r="A3" s="10" t="s">
        <v>85</v>
      </c>
      <c r="B3" s="11"/>
      <c r="C3" s="9" t="str">
        <f t="shared" ref="C3:C11" si="0">IF(B3="","",A3)</f>
        <v/>
      </c>
      <c r="D3" s="9" t="str">
        <f>IF(C3="",D2,IF(D2&lt;&gt;"",CONCATENATE(D2,"、",C3),C3))</f>
        <v/>
      </c>
      <c r="F3" s="14" t="s">
        <v>111</v>
      </c>
      <c r="G3" s="13"/>
      <c r="H3" s="9" t="str">
        <f t="shared" ref="H3:H37" si="1">IF(G3="","",F3)</f>
        <v/>
      </c>
      <c r="I3" s="9" t="str">
        <f>IF(H3="",I2,IF(I2&lt;&gt;"",CONCATENATE(I2,"、",H3),H3))</f>
        <v>一般会計</v>
      </c>
      <c r="K3" s="10" t="s">
        <v>103</v>
      </c>
      <c r="L3" s="11"/>
      <c r="M3" s="9" t="str">
        <f t="shared" ref="M3:M11" si="2">IF(L3="","",K3)</f>
        <v/>
      </c>
      <c r="N3" s="9" t="str">
        <f>IF(M3="",N2,IF(N2&lt;&gt;"",CONCATENATE(N2,"、",M3),M3))</f>
        <v/>
      </c>
      <c r="O3" s="9"/>
      <c r="P3" s="8" t="s">
        <v>74</v>
      </c>
      <c r="Q3" s="13"/>
      <c r="R3" s="9" t="str">
        <f t="shared" ref="R3:R8" si="3">IF(Q3="","",P3)</f>
        <v/>
      </c>
      <c r="S3" s="9" t="str">
        <f t="shared" ref="S3:S8" si="4">IF(R3="",S2,IF(S2&lt;&gt;"",CONCATENATE(S2,"、",R3),R3))</f>
        <v>直接実施</v>
      </c>
      <c r="T3" s="9"/>
      <c r="U3" s="26" t="s">
        <v>541</v>
      </c>
      <c r="W3" s="26" t="s">
        <v>149</v>
      </c>
      <c r="Y3" s="26" t="s">
        <v>68</v>
      </c>
      <c r="Z3" s="26" t="s">
        <v>417</v>
      </c>
      <c r="AA3" s="58" t="s">
        <v>382</v>
      </c>
      <c r="AB3" s="58" t="s">
        <v>511</v>
      </c>
      <c r="AC3" s="59" t="s">
        <v>135</v>
      </c>
      <c r="AD3" s="22"/>
      <c r="AE3" s="28" t="s">
        <v>171</v>
      </c>
      <c r="AF3" s="24"/>
      <c r="AG3" s="38" t="s">
        <v>252</v>
      </c>
      <c r="AI3" s="36" t="s">
        <v>188</v>
      </c>
      <c r="AK3" s="36" t="str">
        <f>CHAR(CODE(AK2)+1)</f>
        <v>B</v>
      </c>
      <c r="AM3" s="49"/>
      <c r="AN3" s="49"/>
      <c r="AP3" s="38" t="s">
        <v>252</v>
      </c>
    </row>
    <row r="4" spans="1:42" ht="13.5" customHeight="1" x14ac:dyDescent="0.15">
      <c r="A4" s="10" t="s">
        <v>86</v>
      </c>
      <c r="B4" s="11"/>
      <c r="C4" s="9" t="str">
        <f t="shared" si="0"/>
        <v/>
      </c>
      <c r="D4" s="9" t="str">
        <f>IF(C4="",D3,IF(D3&lt;&gt;"",CONCATENATE(D3,"、",C4),C4))</f>
        <v/>
      </c>
      <c r="F4" s="14" t="s">
        <v>112</v>
      </c>
      <c r="G4" s="13"/>
      <c r="H4" s="9" t="str">
        <f t="shared" si="1"/>
        <v/>
      </c>
      <c r="I4" s="9" t="str">
        <f t="shared" ref="I4:I37" si="5">IF(H4="",I3,IF(I3&lt;&gt;"",CONCATENATE(I3,"、",H4),H4))</f>
        <v>一般会計</v>
      </c>
      <c r="K4" s="10" t="s">
        <v>104</v>
      </c>
      <c r="L4" s="11"/>
      <c r="M4" s="9" t="str">
        <f t="shared" si="2"/>
        <v/>
      </c>
      <c r="N4" s="9" t="str">
        <f t="shared" ref="N4:N11" si="6">IF(M4="",N3,IF(N3&lt;&gt;"",CONCATENATE(N3,"、",M4),M4))</f>
        <v/>
      </c>
      <c r="O4" s="9"/>
      <c r="P4" s="8" t="s">
        <v>75</v>
      </c>
      <c r="Q4" s="13"/>
      <c r="R4" s="9" t="str">
        <f t="shared" si="3"/>
        <v/>
      </c>
      <c r="S4" s="9" t="str">
        <f t="shared" si="4"/>
        <v>直接実施</v>
      </c>
      <c r="T4" s="9"/>
      <c r="U4" s="26" t="s">
        <v>542</v>
      </c>
      <c r="W4" s="26" t="s">
        <v>150</v>
      </c>
      <c r="Y4" s="26" t="s">
        <v>289</v>
      </c>
      <c r="Z4" s="26" t="s">
        <v>418</v>
      </c>
      <c r="AA4" s="58" t="s">
        <v>383</v>
      </c>
      <c r="AB4" s="58" t="s">
        <v>512</v>
      </c>
      <c r="AC4" s="58" t="s">
        <v>136</v>
      </c>
      <c r="AD4" s="22"/>
      <c r="AE4" s="28" t="s">
        <v>172</v>
      </c>
      <c r="AF4" s="24"/>
      <c r="AG4" s="38" t="s">
        <v>253</v>
      </c>
      <c r="AI4" s="36" t="s">
        <v>190</v>
      </c>
      <c r="AK4" s="36" t="str">
        <f t="shared" ref="AK4:AK49" si="7">CHAR(CODE(AK3)+1)</f>
        <v>C</v>
      </c>
      <c r="AM4" s="49"/>
      <c r="AN4" s="49"/>
      <c r="AP4" s="38" t="s">
        <v>253</v>
      </c>
    </row>
    <row r="5" spans="1:42" ht="13.5" customHeight="1" x14ac:dyDescent="0.15">
      <c r="A5" s="10" t="s">
        <v>87</v>
      </c>
      <c r="B5" s="11"/>
      <c r="C5" s="9" t="str">
        <f t="shared" si="0"/>
        <v/>
      </c>
      <c r="D5" s="9" t="str">
        <f>IF(C5="",D4,IF(D4&lt;&gt;"",CONCATENATE(D4,"、",C5),C5))</f>
        <v/>
      </c>
      <c r="F5" s="14" t="s">
        <v>113</v>
      </c>
      <c r="G5" s="13"/>
      <c r="H5" s="9" t="str">
        <f t="shared" si="1"/>
        <v/>
      </c>
      <c r="I5" s="9" t="str">
        <f t="shared" si="5"/>
        <v>一般会計</v>
      </c>
      <c r="K5" s="10" t="s">
        <v>105</v>
      </c>
      <c r="L5" s="11"/>
      <c r="M5" s="9" t="str">
        <f t="shared" si="2"/>
        <v/>
      </c>
      <c r="N5" s="9" t="str">
        <f t="shared" si="6"/>
        <v/>
      </c>
      <c r="O5" s="9"/>
      <c r="P5" s="8" t="s">
        <v>76</v>
      </c>
      <c r="Q5" s="13"/>
      <c r="R5" s="9" t="str">
        <f t="shared" si="3"/>
        <v/>
      </c>
      <c r="S5" s="9" t="str">
        <f t="shared" si="4"/>
        <v>直接実施</v>
      </c>
      <c r="T5" s="9"/>
      <c r="W5" s="26" t="s">
        <v>566</v>
      </c>
      <c r="Y5" s="26" t="s">
        <v>290</v>
      </c>
      <c r="Z5" s="26" t="s">
        <v>419</v>
      </c>
      <c r="AA5" s="58" t="s">
        <v>384</v>
      </c>
      <c r="AB5" s="58" t="s">
        <v>513</v>
      </c>
      <c r="AC5" s="58" t="s">
        <v>173</v>
      </c>
      <c r="AD5" s="25"/>
      <c r="AE5" s="28" t="s">
        <v>263</v>
      </c>
      <c r="AF5" s="24"/>
      <c r="AG5" s="38" t="s">
        <v>254</v>
      </c>
      <c r="AI5" s="36" t="s">
        <v>286</v>
      </c>
      <c r="AK5" s="36" t="str">
        <f t="shared" si="7"/>
        <v>D</v>
      </c>
      <c r="AP5" s="38" t="s">
        <v>254</v>
      </c>
    </row>
    <row r="6" spans="1:42" ht="13.5" customHeight="1" x14ac:dyDescent="0.15">
      <c r="A6" s="10" t="s">
        <v>88</v>
      </c>
      <c r="B6" s="11"/>
      <c r="C6" s="9" t="str">
        <f t="shared" si="0"/>
        <v/>
      </c>
      <c r="D6" s="9" t="str">
        <f t="shared" ref="D6:D21" si="8">IF(C6="",D5,IF(D5&lt;&gt;"",CONCATENATE(D5,"、",C6),C6))</f>
        <v/>
      </c>
      <c r="F6" s="14" t="s">
        <v>114</v>
      </c>
      <c r="G6" s="13"/>
      <c r="H6" s="9" t="str">
        <f t="shared" si="1"/>
        <v/>
      </c>
      <c r="I6" s="9" t="str">
        <f t="shared" si="5"/>
        <v>一般会計</v>
      </c>
      <c r="K6" s="10" t="s">
        <v>106</v>
      </c>
      <c r="L6" s="11"/>
      <c r="M6" s="9" t="str">
        <f t="shared" si="2"/>
        <v/>
      </c>
      <c r="N6" s="9" t="str">
        <f t="shared" si="6"/>
        <v/>
      </c>
      <c r="O6" s="9"/>
      <c r="P6" s="8" t="s">
        <v>77</v>
      </c>
      <c r="Q6" s="13"/>
      <c r="R6" s="9" t="str">
        <f t="shared" si="3"/>
        <v/>
      </c>
      <c r="S6" s="9" t="str">
        <f t="shared" si="4"/>
        <v>直接実施</v>
      </c>
      <c r="T6" s="9"/>
      <c r="U6" s="26" t="s">
        <v>264</v>
      </c>
      <c r="W6" s="26" t="s">
        <v>151</v>
      </c>
      <c r="Y6" s="26" t="s">
        <v>291</v>
      </c>
      <c r="Z6" s="26" t="s">
        <v>420</v>
      </c>
      <c r="AA6" s="58" t="s">
        <v>385</v>
      </c>
      <c r="AB6" s="58" t="s">
        <v>514</v>
      </c>
      <c r="AC6" s="58" t="s">
        <v>137</v>
      </c>
      <c r="AD6" s="25"/>
      <c r="AE6" s="28" t="s">
        <v>261</v>
      </c>
      <c r="AF6" s="24"/>
      <c r="AG6" s="38" t="s">
        <v>255</v>
      </c>
      <c r="AI6" s="36" t="s">
        <v>287</v>
      </c>
      <c r="AK6" s="36" t="str">
        <f>CHAR(CODE(AK5)+1)</f>
        <v>E</v>
      </c>
      <c r="AP6" s="38" t="s">
        <v>255</v>
      </c>
    </row>
    <row r="7" spans="1:42" ht="13.5" customHeight="1" x14ac:dyDescent="0.15">
      <c r="A7" s="10" t="s">
        <v>89</v>
      </c>
      <c r="B7" s="11"/>
      <c r="C7" s="9" t="str">
        <f t="shared" si="0"/>
        <v/>
      </c>
      <c r="D7" s="9" t="str">
        <f t="shared" si="8"/>
        <v/>
      </c>
      <c r="F7" s="14" t="s">
        <v>202</v>
      </c>
      <c r="G7" s="13"/>
      <c r="H7" s="9" t="str">
        <f t="shared" si="1"/>
        <v/>
      </c>
      <c r="I7" s="9" t="str">
        <f t="shared" si="5"/>
        <v>一般会計</v>
      </c>
      <c r="K7" s="10" t="s">
        <v>107</v>
      </c>
      <c r="L7" s="11"/>
      <c r="M7" s="9" t="str">
        <f t="shared" si="2"/>
        <v/>
      </c>
      <c r="N7" s="9" t="str">
        <f t="shared" si="6"/>
        <v/>
      </c>
      <c r="O7" s="9"/>
      <c r="P7" s="8" t="s">
        <v>78</v>
      </c>
      <c r="Q7" s="13"/>
      <c r="R7" s="9" t="str">
        <f t="shared" si="3"/>
        <v/>
      </c>
      <c r="S7" s="9" t="str">
        <f t="shared" si="4"/>
        <v>直接実施</v>
      </c>
      <c r="T7" s="9"/>
      <c r="U7" s="26"/>
      <c r="W7" s="26" t="s">
        <v>152</v>
      </c>
      <c r="Y7" s="26" t="s">
        <v>292</v>
      </c>
      <c r="Z7" s="26" t="s">
        <v>421</v>
      </c>
      <c r="AA7" s="58" t="s">
        <v>386</v>
      </c>
      <c r="AB7" s="58" t="s">
        <v>515</v>
      </c>
      <c r="AC7" s="25"/>
      <c r="AD7" s="25"/>
      <c r="AE7" s="26" t="s">
        <v>137</v>
      </c>
      <c r="AF7" s="24"/>
      <c r="AG7" s="38" t="s">
        <v>256</v>
      </c>
      <c r="AH7" s="52"/>
      <c r="AI7" s="38" t="s">
        <v>276</v>
      </c>
      <c r="AK7" s="36" t="str">
        <f>CHAR(CODE(AK6)+1)</f>
        <v>F</v>
      </c>
      <c r="AP7" s="38" t="s">
        <v>256</v>
      </c>
    </row>
    <row r="8" spans="1:42" ht="13.5" customHeight="1" x14ac:dyDescent="0.15">
      <c r="A8" s="10" t="s">
        <v>90</v>
      </c>
      <c r="B8" s="11"/>
      <c r="C8" s="9" t="str">
        <f t="shared" si="0"/>
        <v/>
      </c>
      <c r="D8" s="9" t="str">
        <f t="shared" si="8"/>
        <v/>
      </c>
      <c r="F8" s="14" t="s">
        <v>115</v>
      </c>
      <c r="G8" s="13"/>
      <c r="H8" s="9" t="str">
        <f t="shared" si="1"/>
        <v/>
      </c>
      <c r="I8" s="9" t="str">
        <f t="shared" si="5"/>
        <v>一般会計</v>
      </c>
      <c r="K8" s="10" t="s">
        <v>108</v>
      </c>
      <c r="L8" s="11"/>
      <c r="M8" s="9" t="str">
        <f t="shared" si="2"/>
        <v/>
      </c>
      <c r="N8" s="9" t="str">
        <f t="shared" si="6"/>
        <v/>
      </c>
      <c r="O8" s="9"/>
      <c r="P8" s="8" t="s">
        <v>79</v>
      </c>
      <c r="Q8" s="13"/>
      <c r="R8" s="9" t="str">
        <f t="shared" si="3"/>
        <v/>
      </c>
      <c r="S8" s="9" t="str">
        <f t="shared" si="4"/>
        <v>直接実施</v>
      </c>
      <c r="T8" s="9"/>
      <c r="U8" s="26" t="s">
        <v>284</v>
      </c>
      <c r="W8" s="26" t="s">
        <v>153</v>
      </c>
      <c r="Y8" s="26" t="s">
        <v>293</v>
      </c>
      <c r="Z8" s="26" t="s">
        <v>422</v>
      </c>
      <c r="AA8" s="58" t="s">
        <v>387</v>
      </c>
      <c r="AB8" s="58" t="s">
        <v>516</v>
      </c>
      <c r="AC8" s="25"/>
      <c r="AD8" s="25"/>
      <c r="AE8" s="25"/>
      <c r="AF8" s="24"/>
      <c r="AG8" s="38" t="s">
        <v>257</v>
      </c>
      <c r="AI8" s="36" t="s">
        <v>277</v>
      </c>
      <c r="AK8" s="36" t="str">
        <f t="shared" si="7"/>
        <v>G</v>
      </c>
      <c r="AP8" s="38" t="s">
        <v>257</v>
      </c>
    </row>
    <row r="9" spans="1:42" ht="13.5" customHeight="1" x14ac:dyDescent="0.15">
      <c r="A9" s="10" t="s">
        <v>91</v>
      </c>
      <c r="B9" s="11"/>
      <c r="C9" s="9" t="str">
        <f t="shared" si="0"/>
        <v/>
      </c>
      <c r="D9" s="9" t="str">
        <f t="shared" si="8"/>
        <v/>
      </c>
      <c r="F9" s="14" t="s">
        <v>203</v>
      </c>
      <c r="G9" s="13"/>
      <c r="H9" s="9" t="str">
        <f t="shared" si="1"/>
        <v/>
      </c>
      <c r="I9" s="9" t="str">
        <f t="shared" si="5"/>
        <v>一般会計</v>
      </c>
      <c r="K9" s="10" t="s">
        <v>109</v>
      </c>
      <c r="L9" s="11"/>
      <c r="M9" s="9" t="str">
        <f t="shared" si="2"/>
        <v/>
      </c>
      <c r="N9" s="9" t="str">
        <f t="shared" si="6"/>
        <v/>
      </c>
      <c r="O9" s="9"/>
      <c r="P9" s="9"/>
      <c r="Q9" s="15"/>
      <c r="T9" s="9"/>
      <c r="U9" s="26" t="s">
        <v>285</v>
      </c>
      <c r="W9" s="26" t="s">
        <v>154</v>
      </c>
      <c r="Y9" s="26" t="s">
        <v>294</v>
      </c>
      <c r="Z9" s="26" t="s">
        <v>423</v>
      </c>
      <c r="AA9" s="58" t="s">
        <v>388</v>
      </c>
      <c r="AB9" s="58" t="s">
        <v>517</v>
      </c>
      <c r="AC9" s="25"/>
      <c r="AD9" s="25"/>
      <c r="AE9" s="25"/>
      <c r="AF9" s="24"/>
      <c r="AG9" s="38" t="s">
        <v>258</v>
      </c>
      <c r="AI9" s="48"/>
      <c r="AK9" s="36" t="str">
        <f t="shared" si="7"/>
        <v>H</v>
      </c>
      <c r="AP9" s="38" t="s">
        <v>258</v>
      </c>
    </row>
    <row r="10" spans="1:42" ht="13.5" customHeight="1" x14ac:dyDescent="0.15">
      <c r="A10" s="10" t="s">
        <v>222</v>
      </c>
      <c r="B10" s="11"/>
      <c r="C10" s="9" t="str">
        <f t="shared" si="0"/>
        <v/>
      </c>
      <c r="D10" s="9" t="str">
        <f t="shared" si="8"/>
        <v/>
      </c>
      <c r="F10" s="14" t="s">
        <v>116</v>
      </c>
      <c r="G10" s="13"/>
      <c r="H10" s="9" t="str">
        <f t="shared" si="1"/>
        <v/>
      </c>
      <c r="I10" s="9" t="str">
        <f t="shared" si="5"/>
        <v>一般会計</v>
      </c>
      <c r="K10" s="10" t="s">
        <v>225</v>
      </c>
      <c r="L10" s="11"/>
      <c r="M10" s="9" t="str">
        <f t="shared" si="2"/>
        <v/>
      </c>
      <c r="N10" s="9" t="str">
        <f t="shared" si="6"/>
        <v/>
      </c>
      <c r="O10" s="9"/>
      <c r="P10" s="9" t="str">
        <f>S8</f>
        <v>直接実施</v>
      </c>
      <c r="Q10" s="15"/>
      <c r="T10" s="9"/>
      <c r="W10" s="26" t="s">
        <v>155</v>
      </c>
      <c r="Y10" s="26" t="s">
        <v>295</v>
      </c>
      <c r="Z10" s="26" t="s">
        <v>424</v>
      </c>
      <c r="AA10" s="58" t="s">
        <v>389</v>
      </c>
      <c r="AB10" s="58" t="s">
        <v>518</v>
      </c>
      <c r="AC10" s="25"/>
      <c r="AD10" s="25"/>
      <c r="AE10" s="25"/>
      <c r="AF10" s="24"/>
      <c r="AG10" s="38" t="s">
        <v>246</v>
      </c>
      <c r="AK10" s="36" t="str">
        <f t="shared" si="7"/>
        <v>I</v>
      </c>
      <c r="AP10" s="36" t="s">
        <v>244</v>
      </c>
    </row>
    <row r="11" spans="1:42" ht="13.5" customHeight="1" x14ac:dyDescent="0.15">
      <c r="A11" s="10" t="s">
        <v>92</v>
      </c>
      <c r="B11" s="11"/>
      <c r="C11" s="9" t="str">
        <f t="shared" si="0"/>
        <v/>
      </c>
      <c r="D11" s="9" t="str">
        <f t="shared" si="8"/>
        <v/>
      </c>
      <c r="F11" s="14" t="s">
        <v>117</v>
      </c>
      <c r="G11" s="13"/>
      <c r="H11" s="9" t="str">
        <f t="shared" si="1"/>
        <v/>
      </c>
      <c r="I11" s="9" t="str">
        <f t="shared" si="5"/>
        <v>一般会計</v>
      </c>
      <c r="K11" s="10" t="s">
        <v>110</v>
      </c>
      <c r="L11" s="11" t="s">
        <v>584</v>
      </c>
      <c r="M11" s="9" t="str">
        <f t="shared" si="2"/>
        <v>その他の事項経費</v>
      </c>
      <c r="N11" s="9" t="str">
        <f t="shared" si="6"/>
        <v>その他の事項経費</v>
      </c>
      <c r="O11" s="9"/>
      <c r="P11" s="9"/>
      <c r="Q11" s="15"/>
      <c r="T11" s="9"/>
      <c r="W11" s="26" t="s">
        <v>156</v>
      </c>
      <c r="Y11" s="26" t="s">
        <v>296</v>
      </c>
      <c r="Z11" s="26" t="s">
        <v>425</v>
      </c>
      <c r="AA11" s="58" t="s">
        <v>390</v>
      </c>
      <c r="AB11" s="58" t="s">
        <v>519</v>
      </c>
      <c r="AC11" s="25"/>
      <c r="AD11" s="25"/>
      <c r="AE11" s="25"/>
      <c r="AF11" s="24"/>
      <c r="AG11" s="36" t="s">
        <v>249</v>
      </c>
      <c r="AK11" s="36" t="str">
        <f t="shared" si="7"/>
        <v>J</v>
      </c>
    </row>
    <row r="12" spans="1:42" ht="13.5" customHeight="1" x14ac:dyDescent="0.15">
      <c r="A12" s="10" t="s">
        <v>93</v>
      </c>
      <c r="B12" s="11"/>
      <c r="C12" s="9" t="str">
        <f t="shared" ref="C12:C24" si="9">IF(B12="","",A12)</f>
        <v/>
      </c>
      <c r="D12" s="9" t="str">
        <f t="shared" si="8"/>
        <v/>
      </c>
      <c r="F12" s="14" t="s">
        <v>118</v>
      </c>
      <c r="G12" s="13"/>
      <c r="H12" s="9" t="str">
        <f t="shared" si="1"/>
        <v/>
      </c>
      <c r="I12" s="9" t="str">
        <f t="shared" si="5"/>
        <v>一般会計</v>
      </c>
      <c r="K12" s="9"/>
      <c r="L12" s="9"/>
      <c r="O12" s="9"/>
      <c r="P12" s="9"/>
      <c r="Q12" s="15"/>
      <c r="T12" s="9"/>
      <c r="U12" s="23" t="s">
        <v>543</v>
      </c>
      <c r="W12" s="26" t="s">
        <v>157</v>
      </c>
      <c r="Y12" s="26" t="s">
        <v>297</v>
      </c>
      <c r="Z12" s="26" t="s">
        <v>426</v>
      </c>
      <c r="AA12" s="58" t="s">
        <v>391</v>
      </c>
      <c r="AB12" s="58" t="s">
        <v>520</v>
      </c>
      <c r="AC12" s="25"/>
      <c r="AD12" s="25"/>
      <c r="AE12" s="25"/>
      <c r="AF12" s="24"/>
      <c r="AG12" s="36" t="s">
        <v>247</v>
      </c>
      <c r="AK12" s="36" t="str">
        <f t="shared" si="7"/>
        <v>K</v>
      </c>
    </row>
    <row r="13" spans="1:42" ht="13.5" customHeight="1" x14ac:dyDescent="0.15">
      <c r="A13" s="10" t="s">
        <v>94</v>
      </c>
      <c r="B13" s="11"/>
      <c r="C13" s="9" t="str">
        <f t="shared" si="9"/>
        <v/>
      </c>
      <c r="D13" s="9" t="str">
        <f t="shared" si="8"/>
        <v/>
      </c>
      <c r="F13" s="14" t="s">
        <v>119</v>
      </c>
      <c r="G13" s="13"/>
      <c r="H13" s="9" t="str">
        <f t="shared" si="1"/>
        <v/>
      </c>
      <c r="I13" s="9" t="str">
        <f t="shared" si="5"/>
        <v>一般会計</v>
      </c>
      <c r="K13" s="9" t="str">
        <f>N11</f>
        <v>その他の事項経費</v>
      </c>
      <c r="L13" s="9"/>
      <c r="O13" s="9"/>
      <c r="P13" s="9"/>
      <c r="Q13" s="15"/>
      <c r="T13" s="9"/>
      <c r="U13" s="26" t="s">
        <v>174</v>
      </c>
      <c r="W13" s="26" t="s">
        <v>158</v>
      </c>
      <c r="Y13" s="26" t="s">
        <v>298</v>
      </c>
      <c r="Z13" s="26" t="s">
        <v>427</v>
      </c>
      <c r="AA13" s="58" t="s">
        <v>392</v>
      </c>
      <c r="AB13" s="58" t="s">
        <v>521</v>
      </c>
      <c r="AC13" s="25"/>
      <c r="AD13" s="25"/>
      <c r="AE13" s="25"/>
      <c r="AF13" s="24"/>
      <c r="AG13" s="36" t="s">
        <v>248</v>
      </c>
      <c r="AK13" s="36" t="str">
        <f t="shared" si="7"/>
        <v>L</v>
      </c>
    </row>
    <row r="14" spans="1:42" ht="13.5" customHeight="1" x14ac:dyDescent="0.15">
      <c r="A14" s="10" t="s">
        <v>95</v>
      </c>
      <c r="B14" s="11"/>
      <c r="C14" s="9" t="str">
        <f t="shared" si="9"/>
        <v/>
      </c>
      <c r="D14" s="9" t="str">
        <f t="shared" si="8"/>
        <v/>
      </c>
      <c r="F14" s="14" t="s">
        <v>120</v>
      </c>
      <c r="G14" s="13"/>
      <c r="H14" s="9" t="str">
        <f t="shared" si="1"/>
        <v/>
      </c>
      <c r="I14" s="9" t="str">
        <f t="shared" si="5"/>
        <v>一般会計</v>
      </c>
      <c r="K14" s="9"/>
      <c r="L14" s="9"/>
      <c r="O14" s="9"/>
      <c r="P14" s="9"/>
      <c r="Q14" s="15"/>
      <c r="T14" s="9"/>
      <c r="U14" s="26" t="s">
        <v>544</v>
      </c>
      <c r="W14" s="26" t="s">
        <v>159</v>
      </c>
      <c r="Y14" s="26" t="s">
        <v>299</v>
      </c>
      <c r="Z14" s="26" t="s">
        <v>428</v>
      </c>
      <c r="AA14" s="58" t="s">
        <v>393</v>
      </c>
      <c r="AB14" s="58" t="s">
        <v>522</v>
      </c>
      <c r="AC14" s="25"/>
      <c r="AD14" s="25"/>
      <c r="AE14" s="25"/>
      <c r="AF14" s="24"/>
      <c r="AG14" s="48"/>
      <c r="AK14" s="36" t="str">
        <f t="shared" si="7"/>
        <v>M</v>
      </c>
    </row>
    <row r="15" spans="1:42" ht="13.5" customHeight="1" x14ac:dyDescent="0.15">
      <c r="A15" s="10" t="s">
        <v>96</v>
      </c>
      <c r="B15" s="11"/>
      <c r="C15" s="9" t="str">
        <f t="shared" si="9"/>
        <v/>
      </c>
      <c r="D15" s="9" t="str">
        <f t="shared" si="8"/>
        <v/>
      </c>
      <c r="F15" s="14" t="s">
        <v>121</v>
      </c>
      <c r="G15" s="13"/>
      <c r="H15" s="9" t="str">
        <f t="shared" si="1"/>
        <v/>
      </c>
      <c r="I15" s="9" t="str">
        <f t="shared" si="5"/>
        <v>一般会計</v>
      </c>
      <c r="K15" s="9"/>
      <c r="L15" s="9"/>
      <c r="O15" s="9"/>
      <c r="P15" s="9"/>
      <c r="Q15" s="15"/>
      <c r="T15" s="9"/>
      <c r="U15" s="26" t="s">
        <v>545</v>
      </c>
      <c r="W15" s="26" t="s">
        <v>160</v>
      </c>
      <c r="Y15" s="26" t="s">
        <v>300</v>
      </c>
      <c r="Z15" s="26" t="s">
        <v>429</v>
      </c>
      <c r="AA15" s="58" t="s">
        <v>394</v>
      </c>
      <c r="AB15" s="58" t="s">
        <v>523</v>
      </c>
      <c r="AC15" s="25"/>
      <c r="AD15" s="25"/>
      <c r="AE15" s="25"/>
      <c r="AF15" s="24"/>
      <c r="AG15" s="49"/>
      <c r="AK15" s="36" t="str">
        <f t="shared" si="7"/>
        <v>N</v>
      </c>
    </row>
    <row r="16" spans="1:42" ht="13.5" customHeight="1" x14ac:dyDescent="0.15">
      <c r="A16" s="10" t="s">
        <v>97</v>
      </c>
      <c r="B16" s="11"/>
      <c r="C16" s="9" t="str">
        <f t="shared" si="9"/>
        <v/>
      </c>
      <c r="D16" s="9" t="str">
        <f t="shared" si="8"/>
        <v/>
      </c>
      <c r="F16" s="14" t="s">
        <v>122</v>
      </c>
      <c r="G16" s="13"/>
      <c r="H16" s="9" t="str">
        <f t="shared" si="1"/>
        <v/>
      </c>
      <c r="I16" s="9" t="str">
        <f t="shared" si="5"/>
        <v>一般会計</v>
      </c>
      <c r="K16" s="9"/>
      <c r="L16" s="9"/>
      <c r="O16" s="9"/>
      <c r="P16" s="9"/>
      <c r="Q16" s="15"/>
      <c r="T16" s="9"/>
      <c r="U16" s="26" t="s">
        <v>546</v>
      </c>
      <c r="W16" s="26" t="s">
        <v>161</v>
      </c>
      <c r="Y16" s="26" t="s">
        <v>301</v>
      </c>
      <c r="Z16" s="26" t="s">
        <v>430</v>
      </c>
      <c r="AA16" s="58" t="s">
        <v>395</v>
      </c>
      <c r="AB16" s="58" t="s">
        <v>524</v>
      </c>
      <c r="AC16" s="25"/>
      <c r="AD16" s="25"/>
      <c r="AE16" s="25"/>
      <c r="AF16" s="24"/>
      <c r="AG16" s="49"/>
      <c r="AK16" s="36" t="str">
        <f t="shared" si="7"/>
        <v>O</v>
      </c>
    </row>
    <row r="17" spans="1:37" ht="13.5" customHeight="1" x14ac:dyDescent="0.15">
      <c r="A17" s="10" t="s">
        <v>98</v>
      </c>
      <c r="B17" s="11"/>
      <c r="C17" s="9" t="str">
        <f t="shared" si="9"/>
        <v/>
      </c>
      <c r="D17" s="9" t="str">
        <f t="shared" si="8"/>
        <v/>
      </c>
      <c r="F17" s="14" t="s">
        <v>123</v>
      </c>
      <c r="G17" s="13"/>
      <c r="H17" s="9" t="str">
        <f t="shared" si="1"/>
        <v/>
      </c>
      <c r="I17" s="9" t="str">
        <f t="shared" si="5"/>
        <v>一般会計</v>
      </c>
      <c r="K17" s="9"/>
      <c r="L17" s="9"/>
      <c r="O17" s="9"/>
      <c r="P17" s="9"/>
      <c r="Q17" s="15"/>
      <c r="T17" s="9"/>
      <c r="U17" s="26" t="s">
        <v>547</v>
      </c>
      <c r="W17" s="26" t="s">
        <v>162</v>
      </c>
      <c r="Y17" s="26" t="s">
        <v>302</v>
      </c>
      <c r="Z17" s="26" t="s">
        <v>431</v>
      </c>
      <c r="AA17" s="58" t="s">
        <v>396</v>
      </c>
      <c r="AB17" s="58" t="s">
        <v>525</v>
      </c>
      <c r="AC17" s="25"/>
      <c r="AD17" s="25"/>
      <c r="AE17" s="25"/>
      <c r="AF17" s="24"/>
      <c r="AG17" s="49"/>
      <c r="AK17" s="36" t="str">
        <f t="shared" si="7"/>
        <v>P</v>
      </c>
    </row>
    <row r="18" spans="1:37" ht="13.5" customHeight="1" x14ac:dyDescent="0.15">
      <c r="A18" s="10" t="s">
        <v>99</v>
      </c>
      <c r="B18" s="11"/>
      <c r="C18" s="9" t="str">
        <f t="shared" si="9"/>
        <v/>
      </c>
      <c r="D18" s="9" t="str">
        <f t="shared" si="8"/>
        <v/>
      </c>
      <c r="F18" s="14" t="s">
        <v>124</v>
      </c>
      <c r="G18" s="13"/>
      <c r="H18" s="9" t="str">
        <f t="shared" si="1"/>
        <v/>
      </c>
      <c r="I18" s="9" t="str">
        <f t="shared" si="5"/>
        <v>一般会計</v>
      </c>
      <c r="K18" s="9"/>
      <c r="L18" s="9"/>
      <c r="O18" s="9"/>
      <c r="P18" s="9"/>
      <c r="Q18" s="15"/>
      <c r="T18" s="9"/>
      <c r="U18" s="26" t="s">
        <v>548</v>
      </c>
      <c r="W18" s="26" t="s">
        <v>163</v>
      </c>
      <c r="Y18" s="26" t="s">
        <v>303</v>
      </c>
      <c r="Z18" s="26" t="s">
        <v>432</v>
      </c>
      <c r="AA18" s="58" t="s">
        <v>397</v>
      </c>
      <c r="AB18" s="58" t="s">
        <v>526</v>
      </c>
      <c r="AC18" s="25"/>
      <c r="AD18" s="25"/>
      <c r="AE18" s="25"/>
      <c r="AF18" s="24"/>
      <c r="AK18" s="36" t="str">
        <f t="shared" si="7"/>
        <v>Q</v>
      </c>
    </row>
    <row r="19" spans="1:37" ht="13.5" customHeight="1" x14ac:dyDescent="0.15">
      <c r="A19" s="10" t="s">
        <v>100</v>
      </c>
      <c r="B19" s="11"/>
      <c r="C19" s="9" t="str">
        <f t="shared" si="9"/>
        <v/>
      </c>
      <c r="D19" s="9" t="str">
        <f t="shared" si="8"/>
        <v/>
      </c>
      <c r="F19" s="14" t="s">
        <v>125</v>
      </c>
      <c r="G19" s="13"/>
      <c r="H19" s="9" t="str">
        <f t="shared" si="1"/>
        <v/>
      </c>
      <c r="I19" s="9" t="str">
        <f t="shared" si="5"/>
        <v>一般会計</v>
      </c>
      <c r="K19" s="9"/>
      <c r="L19" s="9"/>
      <c r="O19" s="9"/>
      <c r="P19" s="9"/>
      <c r="Q19" s="15"/>
      <c r="T19" s="9"/>
      <c r="U19" s="26" t="s">
        <v>549</v>
      </c>
      <c r="W19" s="26" t="s">
        <v>164</v>
      </c>
      <c r="Y19" s="26" t="s">
        <v>304</v>
      </c>
      <c r="Z19" s="26" t="s">
        <v>433</v>
      </c>
      <c r="AA19" s="58" t="s">
        <v>398</v>
      </c>
      <c r="AB19" s="58" t="s">
        <v>527</v>
      </c>
      <c r="AC19" s="25"/>
      <c r="AD19" s="25"/>
      <c r="AE19" s="25"/>
      <c r="AF19" s="24"/>
      <c r="AK19" s="36" t="str">
        <f t="shared" si="7"/>
        <v>R</v>
      </c>
    </row>
    <row r="20" spans="1:37" ht="13.5" customHeight="1" x14ac:dyDescent="0.15">
      <c r="A20" s="10" t="s">
        <v>213</v>
      </c>
      <c r="B20" s="11"/>
      <c r="C20" s="9" t="str">
        <f t="shared" si="9"/>
        <v/>
      </c>
      <c r="D20" s="9" t="str">
        <f t="shared" si="8"/>
        <v/>
      </c>
      <c r="F20" s="14" t="s">
        <v>212</v>
      </c>
      <c r="G20" s="13"/>
      <c r="H20" s="9" t="str">
        <f t="shared" si="1"/>
        <v/>
      </c>
      <c r="I20" s="9" t="str">
        <f t="shared" si="5"/>
        <v>一般会計</v>
      </c>
      <c r="K20" s="9"/>
      <c r="L20" s="9"/>
      <c r="O20" s="9"/>
      <c r="P20" s="9"/>
      <c r="Q20" s="15"/>
      <c r="T20" s="9"/>
      <c r="U20" s="26" t="s">
        <v>550</v>
      </c>
      <c r="W20" s="26" t="s">
        <v>165</v>
      </c>
      <c r="Y20" s="26" t="s">
        <v>305</v>
      </c>
      <c r="Z20" s="26" t="s">
        <v>434</v>
      </c>
      <c r="AA20" s="58" t="s">
        <v>399</v>
      </c>
      <c r="AB20" s="58" t="s">
        <v>528</v>
      </c>
      <c r="AC20" s="25"/>
      <c r="AD20" s="25"/>
      <c r="AE20" s="25"/>
      <c r="AF20" s="24"/>
      <c r="AK20" s="36" t="str">
        <f t="shared" si="7"/>
        <v>S</v>
      </c>
    </row>
    <row r="21" spans="1:37" ht="13.5" customHeight="1" x14ac:dyDescent="0.15">
      <c r="A21" s="10" t="s">
        <v>214</v>
      </c>
      <c r="B21" s="11"/>
      <c r="C21" s="9" t="str">
        <f t="shared" si="9"/>
        <v/>
      </c>
      <c r="D21" s="9" t="str">
        <f t="shared" si="8"/>
        <v/>
      </c>
      <c r="F21" s="14" t="s">
        <v>126</v>
      </c>
      <c r="G21" s="13"/>
      <c r="H21" s="9" t="str">
        <f t="shared" si="1"/>
        <v/>
      </c>
      <c r="I21" s="9" t="str">
        <f t="shared" si="5"/>
        <v>一般会計</v>
      </c>
      <c r="K21" s="9"/>
      <c r="L21" s="9"/>
      <c r="O21" s="9"/>
      <c r="P21" s="9"/>
      <c r="Q21" s="15"/>
      <c r="T21" s="9"/>
      <c r="U21" s="26" t="s">
        <v>551</v>
      </c>
      <c r="W21" s="26" t="s">
        <v>166</v>
      </c>
      <c r="Y21" s="26" t="s">
        <v>306</v>
      </c>
      <c r="Z21" s="26" t="s">
        <v>435</v>
      </c>
      <c r="AA21" s="58" t="s">
        <v>400</v>
      </c>
      <c r="AB21" s="58" t="s">
        <v>529</v>
      </c>
      <c r="AC21" s="25"/>
      <c r="AD21" s="25"/>
      <c r="AE21" s="25"/>
      <c r="AF21" s="24"/>
      <c r="AK21" s="36" t="str">
        <f t="shared" si="7"/>
        <v>T</v>
      </c>
    </row>
    <row r="22" spans="1:37" ht="13.5" customHeight="1" x14ac:dyDescent="0.15">
      <c r="A22" s="10" t="s">
        <v>215</v>
      </c>
      <c r="B22" s="11"/>
      <c r="C22" s="9" t="str">
        <f t="shared" si="9"/>
        <v/>
      </c>
      <c r="D22" s="9" t="str">
        <f>IF(C22="",D21,IF(D21&lt;&gt;"",CONCATENATE(D21,"、",C22),C22))</f>
        <v/>
      </c>
      <c r="F22" s="14" t="s">
        <v>127</v>
      </c>
      <c r="G22" s="13"/>
      <c r="H22" s="9" t="str">
        <f t="shared" si="1"/>
        <v/>
      </c>
      <c r="I22" s="9" t="str">
        <f t="shared" si="5"/>
        <v>一般会計</v>
      </c>
      <c r="K22" s="9"/>
      <c r="L22" s="9"/>
      <c r="O22" s="9"/>
      <c r="P22" s="9"/>
      <c r="Q22" s="15"/>
      <c r="T22" s="9"/>
      <c r="U22" s="26" t="s">
        <v>552</v>
      </c>
      <c r="W22" s="26" t="s">
        <v>167</v>
      </c>
      <c r="Y22" s="26" t="s">
        <v>307</v>
      </c>
      <c r="Z22" s="26" t="s">
        <v>436</v>
      </c>
      <c r="AA22" s="58" t="s">
        <v>401</v>
      </c>
      <c r="AB22" s="58" t="s">
        <v>530</v>
      </c>
      <c r="AC22" s="25"/>
      <c r="AD22" s="25"/>
      <c r="AE22" s="25"/>
      <c r="AF22" s="24"/>
      <c r="AK22" s="36" t="str">
        <f t="shared" si="7"/>
        <v>U</v>
      </c>
    </row>
    <row r="23" spans="1:37" ht="13.5" customHeight="1" x14ac:dyDescent="0.15">
      <c r="A23" s="10" t="s">
        <v>216</v>
      </c>
      <c r="B23" s="11"/>
      <c r="C23" s="9" t="str">
        <f t="shared" si="9"/>
        <v/>
      </c>
      <c r="D23" s="9" t="str">
        <f>IF(C23="",D22,IF(D22&lt;&gt;"",CONCATENATE(D22,"、",C23),C23))</f>
        <v/>
      </c>
      <c r="F23" s="14" t="s">
        <v>128</v>
      </c>
      <c r="G23" s="13"/>
      <c r="H23" s="9" t="str">
        <f t="shared" si="1"/>
        <v/>
      </c>
      <c r="I23" s="9" t="str">
        <f t="shared" si="5"/>
        <v>一般会計</v>
      </c>
      <c r="K23" s="9"/>
      <c r="L23" s="9"/>
      <c r="O23" s="9"/>
      <c r="P23" s="9"/>
      <c r="Q23" s="15"/>
      <c r="T23" s="9"/>
      <c r="U23" s="26" t="s">
        <v>553</v>
      </c>
      <c r="W23" s="26" t="s">
        <v>569</v>
      </c>
      <c r="Y23" s="26" t="s">
        <v>308</v>
      </c>
      <c r="Z23" s="26" t="s">
        <v>437</v>
      </c>
      <c r="AA23" s="58" t="s">
        <v>402</v>
      </c>
      <c r="AB23" s="58" t="s">
        <v>531</v>
      </c>
      <c r="AC23" s="25"/>
      <c r="AD23" s="25"/>
      <c r="AE23" s="25"/>
      <c r="AF23" s="24"/>
      <c r="AK23" s="36" t="str">
        <f t="shared" si="7"/>
        <v>V</v>
      </c>
    </row>
    <row r="24" spans="1:37" ht="13.5" customHeight="1" x14ac:dyDescent="0.15">
      <c r="A24" s="55" t="s">
        <v>278</v>
      </c>
      <c r="B24" s="11"/>
      <c r="C24" s="9" t="str">
        <f t="shared" si="9"/>
        <v/>
      </c>
      <c r="D24" s="9" t="str">
        <f>IF(C24="",D23,IF(D23&lt;&gt;"",CONCATENATE(D23,"、",C24),C24))</f>
        <v/>
      </c>
      <c r="F24" s="14" t="s">
        <v>280</v>
      </c>
      <c r="G24" s="13"/>
      <c r="H24" s="9" t="str">
        <f t="shared" si="1"/>
        <v/>
      </c>
      <c r="I24" s="9" t="str">
        <f t="shared" si="5"/>
        <v>一般会計</v>
      </c>
      <c r="K24" s="9"/>
      <c r="L24" s="9"/>
      <c r="O24" s="9"/>
      <c r="P24" s="9"/>
      <c r="Q24" s="15"/>
      <c r="T24" s="9"/>
      <c r="U24" s="26" t="s">
        <v>554</v>
      </c>
      <c r="Y24" s="26" t="s">
        <v>309</v>
      </c>
      <c r="Z24" s="26" t="s">
        <v>438</v>
      </c>
      <c r="AA24" s="58" t="s">
        <v>403</v>
      </c>
      <c r="AB24" s="58" t="s">
        <v>532</v>
      </c>
      <c r="AC24" s="25"/>
      <c r="AD24" s="25"/>
      <c r="AE24" s="25"/>
      <c r="AF24" s="24"/>
      <c r="AK24" s="36" t="str">
        <f>CHAR(CODE(AK23)+1)</f>
        <v>W</v>
      </c>
    </row>
    <row r="25" spans="1:37" ht="13.5" customHeight="1" x14ac:dyDescent="0.15">
      <c r="A25" s="57"/>
      <c r="B25" s="56"/>
      <c r="F25" s="14" t="s">
        <v>129</v>
      </c>
      <c r="G25" s="13"/>
      <c r="H25" s="9" t="str">
        <f t="shared" si="1"/>
        <v/>
      </c>
      <c r="I25" s="9" t="str">
        <f t="shared" si="5"/>
        <v>一般会計</v>
      </c>
      <c r="K25" s="9"/>
      <c r="L25" s="9"/>
      <c r="O25" s="9"/>
      <c r="P25" s="9"/>
      <c r="Q25" s="15"/>
      <c r="T25" s="9"/>
      <c r="U25" s="26" t="s">
        <v>555</v>
      </c>
      <c r="Y25" s="26" t="s">
        <v>310</v>
      </c>
      <c r="Z25" s="26" t="s">
        <v>439</v>
      </c>
      <c r="AA25" s="58" t="s">
        <v>404</v>
      </c>
      <c r="AB25" s="58" t="s">
        <v>533</v>
      </c>
      <c r="AC25" s="25"/>
      <c r="AD25" s="25"/>
      <c r="AE25" s="25"/>
      <c r="AF25" s="24"/>
      <c r="AK25" s="36" t="str">
        <f t="shared" si="7"/>
        <v>X</v>
      </c>
    </row>
    <row r="26" spans="1:37" ht="13.5" customHeight="1" x14ac:dyDescent="0.15">
      <c r="A26" s="54"/>
      <c r="B26" s="53"/>
      <c r="F26" s="14" t="s">
        <v>130</v>
      </c>
      <c r="G26" s="13"/>
      <c r="H26" s="9" t="str">
        <f t="shared" si="1"/>
        <v/>
      </c>
      <c r="I26" s="9" t="str">
        <f t="shared" si="5"/>
        <v>一般会計</v>
      </c>
      <c r="K26" s="9"/>
      <c r="L26" s="9"/>
      <c r="O26" s="9"/>
      <c r="P26" s="9"/>
      <c r="Q26" s="15"/>
      <c r="T26" s="9"/>
      <c r="U26" s="26" t="s">
        <v>556</v>
      </c>
      <c r="Y26" s="26" t="s">
        <v>311</v>
      </c>
      <c r="Z26" s="26" t="s">
        <v>440</v>
      </c>
      <c r="AA26" s="58" t="s">
        <v>405</v>
      </c>
      <c r="AB26" s="58" t="s">
        <v>534</v>
      </c>
      <c r="AC26" s="25"/>
      <c r="AD26" s="25"/>
      <c r="AE26" s="25"/>
      <c r="AF26" s="24"/>
      <c r="AK26" s="36" t="str">
        <f t="shared" si="7"/>
        <v>Y</v>
      </c>
    </row>
    <row r="27" spans="1:37" ht="13.5" customHeight="1" x14ac:dyDescent="0.15">
      <c r="A27" s="9" t="str">
        <f>IF(D24="", "-", D24)</f>
        <v>-</v>
      </c>
      <c r="B27" s="9"/>
      <c r="F27" s="14" t="s">
        <v>131</v>
      </c>
      <c r="G27" s="13"/>
      <c r="H27" s="9" t="str">
        <f t="shared" si="1"/>
        <v/>
      </c>
      <c r="I27" s="9" t="str">
        <f t="shared" si="5"/>
        <v>一般会計</v>
      </c>
      <c r="K27" s="9"/>
      <c r="L27" s="9"/>
      <c r="O27" s="9"/>
      <c r="P27" s="9"/>
      <c r="Q27" s="15"/>
      <c r="T27" s="9"/>
      <c r="U27" s="26" t="s">
        <v>557</v>
      </c>
      <c r="Y27" s="26" t="s">
        <v>312</v>
      </c>
      <c r="Z27" s="26" t="s">
        <v>441</v>
      </c>
      <c r="AA27" s="58" t="s">
        <v>406</v>
      </c>
      <c r="AB27" s="58" t="s">
        <v>535</v>
      </c>
      <c r="AC27" s="25"/>
      <c r="AD27" s="25"/>
      <c r="AE27" s="25"/>
      <c r="AF27" s="24"/>
      <c r="AK27" s="36" t="str">
        <f>CHAR(CODE(AK26)+1)</f>
        <v>Z</v>
      </c>
    </row>
    <row r="28" spans="1:37" ht="13.5" customHeight="1" x14ac:dyDescent="0.15">
      <c r="B28" s="9"/>
      <c r="F28" s="14" t="s">
        <v>132</v>
      </c>
      <c r="G28" s="13"/>
      <c r="H28" s="9" t="str">
        <f t="shared" si="1"/>
        <v/>
      </c>
      <c r="I28" s="9" t="str">
        <f t="shared" si="5"/>
        <v>一般会計</v>
      </c>
      <c r="K28" s="9"/>
      <c r="L28" s="9"/>
      <c r="O28" s="9"/>
      <c r="P28" s="9"/>
      <c r="Q28" s="15"/>
      <c r="T28" s="9"/>
      <c r="U28" s="26" t="s">
        <v>558</v>
      </c>
      <c r="Y28" s="26" t="s">
        <v>313</v>
      </c>
      <c r="Z28" s="26" t="s">
        <v>442</v>
      </c>
      <c r="AA28" s="58" t="s">
        <v>407</v>
      </c>
      <c r="AB28" s="58" t="s">
        <v>536</v>
      </c>
      <c r="AC28" s="25"/>
      <c r="AD28" s="25"/>
      <c r="AE28" s="25"/>
      <c r="AF28" s="24"/>
      <c r="AK28" s="36" t="s">
        <v>196</v>
      </c>
    </row>
    <row r="29" spans="1:37" ht="13.5" customHeight="1" x14ac:dyDescent="0.15">
      <c r="A29" s="9"/>
      <c r="B29" s="9"/>
      <c r="F29" s="14" t="s">
        <v>204</v>
      </c>
      <c r="G29" s="13"/>
      <c r="H29" s="9" t="str">
        <f t="shared" si="1"/>
        <v/>
      </c>
      <c r="I29" s="9" t="str">
        <f t="shared" si="5"/>
        <v>一般会計</v>
      </c>
      <c r="K29" s="9"/>
      <c r="L29" s="9"/>
      <c r="O29" s="9"/>
      <c r="P29" s="9"/>
      <c r="Q29" s="15"/>
      <c r="T29" s="9"/>
      <c r="U29" s="26" t="s">
        <v>559</v>
      </c>
      <c r="Y29" s="26" t="s">
        <v>314</v>
      </c>
      <c r="Z29" s="26" t="s">
        <v>443</v>
      </c>
      <c r="AA29" s="58" t="s">
        <v>408</v>
      </c>
      <c r="AB29" s="58" t="s">
        <v>537</v>
      </c>
      <c r="AC29" s="25"/>
      <c r="AD29" s="25"/>
      <c r="AE29" s="25"/>
      <c r="AF29" s="24"/>
      <c r="AK29" s="36" t="str">
        <f t="shared" si="7"/>
        <v>b</v>
      </c>
    </row>
    <row r="30" spans="1:37" ht="13.5" customHeight="1" x14ac:dyDescent="0.15">
      <c r="A30" s="9"/>
      <c r="B30" s="9"/>
      <c r="F30" s="14" t="s">
        <v>205</v>
      </c>
      <c r="G30" s="13"/>
      <c r="H30" s="9" t="str">
        <f t="shared" si="1"/>
        <v/>
      </c>
      <c r="I30" s="9" t="str">
        <f t="shared" si="5"/>
        <v>一般会計</v>
      </c>
      <c r="K30" s="9"/>
      <c r="L30" s="9"/>
      <c r="O30" s="9"/>
      <c r="P30" s="9"/>
      <c r="Q30" s="15"/>
      <c r="T30" s="9"/>
      <c r="U30" s="26" t="s">
        <v>560</v>
      </c>
      <c r="Y30" s="26" t="s">
        <v>315</v>
      </c>
      <c r="Z30" s="26" t="s">
        <v>444</v>
      </c>
      <c r="AA30" s="58" t="s">
        <v>409</v>
      </c>
      <c r="AB30" s="58" t="s">
        <v>538</v>
      </c>
      <c r="AC30" s="25"/>
      <c r="AD30" s="25"/>
      <c r="AE30" s="25"/>
      <c r="AF30" s="24"/>
      <c r="AK30" s="36" t="str">
        <f t="shared" si="7"/>
        <v>c</v>
      </c>
    </row>
    <row r="31" spans="1:37" ht="13.5" customHeight="1" x14ac:dyDescent="0.15">
      <c r="A31" s="9"/>
      <c r="B31" s="9"/>
      <c r="F31" s="14" t="s">
        <v>206</v>
      </c>
      <c r="G31" s="13"/>
      <c r="H31" s="9" t="str">
        <f t="shared" si="1"/>
        <v/>
      </c>
      <c r="I31" s="9" t="str">
        <f t="shared" si="5"/>
        <v>一般会計</v>
      </c>
      <c r="K31" s="9"/>
      <c r="L31" s="9"/>
      <c r="O31" s="9"/>
      <c r="P31" s="9"/>
      <c r="Q31" s="15"/>
      <c r="T31" s="9"/>
      <c r="U31" s="26" t="s">
        <v>561</v>
      </c>
      <c r="Y31" s="26" t="s">
        <v>316</v>
      </c>
      <c r="Z31" s="26" t="s">
        <v>445</v>
      </c>
      <c r="AA31" s="58" t="s">
        <v>410</v>
      </c>
      <c r="AB31" s="58" t="s">
        <v>539</v>
      </c>
      <c r="AC31" s="25"/>
      <c r="AD31" s="25"/>
      <c r="AE31" s="25"/>
      <c r="AF31" s="24"/>
      <c r="AK31" s="36" t="str">
        <f t="shared" si="7"/>
        <v>d</v>
      </c>
    </row>
    <row r="32" spans="1:37" ht="13.5" customHeight="1" x14ac:dyDescent="0.15">
      <c r="A32" s="9"/>
      <c r="B32" s="9"/>
      <c r="F32" s="14" t="s">
        <v>207</v>
      </c>
      <c r="G32" s="13"/>
      <c r="H32" s="9" t="str">
        <f t="shared" si="1"/>
        <v/>
      </c>
      <c r="I32" s="9" t="str">
        <f t="shared" si="5"/>
        <v>一般会計</v>
      </c>
      <c r="K32" s="9"/>
      <c r="L32" s="9"/>
      <c r="O32" s="9"/>
      <c r="P32" s="9"/>
      <c r="Q32" s="15"/>
      <c r="T32" s="9"/>
      <c r="U32" s="26" t="s">
        <v>562</v>
      </c>
      <c r="Y32" s="26" t="s">
        <v>317</v>
      </c>
      <c r="Z32" s="26" t="s">
        <v>446</v>
      </c>
      <c r="AA32" s="58" t="s">
        <v>69</v>
      </c>
      <c r="AB32" s="58" t="s">
        <v>69</v>
      </c>
      <c r="AC32" s="25"/>
      <c r="AD32" s="25"/>
      <c r="AE32" s="25"/>
      <c r="AF32" s="24"/>
      <c r="AK32" s="36" t="str">
        <f t="shared" si="7"/>
        <v>e</v>
      </c>
    </row>
    <row r="33" spans="1:37" ht="13.5" customHeight="1" x14ac:dyDescent="0.15">
      <c r="A33" s="9"/>
      <c r="B33" s="9"/>
      <c r="F33" s="14" t="s">
        <v>208</v>
      </c>
      <c r="G33" s="13"/>
      <c r="H33" s="9" t="str">
        <f t="shared" si="1"/>
        <v/>
      </c>
      <c r="I33" s="9" t="str">
        <f t="shared" si="5"/>
        <v>一般会計</v>
      </c>
      <c r="K33" s="9"/>
      <c r="L33" s="9"/>
      <c r="O33" s="9"/>
      <c r="P33" s="9"/>
      <c r="Q33" s="15"/>
      <c r="T33" s="9"/>
      <c r="U33" s="26" t="s">
        <v>563</v>
      </c>
      <c r="Y33" s="26" t="s">
        <v>318</v>
      </c>
      <c r="Z33" s="26" t="s">
        <v>447</v>
      </c>
      <c r="AA33" s="42"/>
      <c r="AB33" s="25"/>
      <c r="AC33" s="25"/>
      <c r="AD33" s="25"/>
      <c r="AE33" s="25"/>
      <c r="AF33" s="24"/>
      <c r="AK33" s="36" t="str">
        <f t="shared" si="7"/>
        <v>f</v>
      </c>
    </row>
    <row r="34" spans="1:37" ht="13.5" customHeight="1" x14ac:dyDescent="0.15">
      <c r="A34" s="9"/>
      <c r="B34" s="9"/>
      <c r="F34" s="14" t="s">
        <v>209</v>
      </c>
      <c r="G34" s="13"/>
      <c r="H34" s="9" t="str">
        <f t="shared" si="1"/>
        <v/>
      </c>
      <c r="I34" s="9" t="str">
        <f t="shared" si="5"/>
        <v>一般会計</v>
      </c>
      <c r="K34" s="9"/>
      <c r="L34" s="9"/>
      <c r="O34" s="9"/>
      <c r="P34" s="9"/>
      <c r="Q34" s="15"/>
      <c r="T34" s="9"/>
      <c r="U34" s="26" t="s">
        <v>564</v>
      </c>
      <c r="Y34" s="26" t="s">
        <v>319</v>
      </c>
      <c r="Z34" s="26" t="s">
        <v>448</v>
      </c>
      <c r="AB34" s="25"/>
      <c r="AC34" s="25"/>
      <c r="AD34" s="25"/>
      <c r="AE34" s="25"/>
      <c r="AF34" s="24"/>
      <c r="AK34" s="36" t="str">
        <f t="shared" si="7"/>
        <v>g</v>
      </c>
    </row>
    <row r="35" spans="1:37" ht="13.5" customHeight="1" x14ac:dyDescent="0.15">
      <c r="A35" s="9"/>
      <c r="B35" s="9"/>
      <c r="F35" s="14" t="s">
        <v>210</v>
      </c>
      <c r="G35" s="13"/>
      <c r="H35" s="9" t="str">
        <f t="shared" si="1"/>
        <v/>
      </c>
      <c r="I35" s="9" t="str">
        <f t="shared" si="5"/>
        <v>一般会計</v>
      </c>
      <c r="K35" s="9"/>
      <c r="L35" s="9"/>
      <c r="O35" s="9"/>
      <c r="P35" s="9"/>
      <c r="Q35" s="15"/>
      <c r="T35" s="9"/>
      <c r="Y35" s="26" t="s">
        <v>320</v>
      </c>
      <c r="Z35" s="26" t="s">
        <v>449</v>
      </c>
      <c r="AC35" s="25"/>
      <c r="AF35" s="24"/>
      <c r="AK35" s="36" t="str">
        <f t="shared" si="7"/>
        <v>h</v>
      </c>
    </row>
    <row r="36" spans="1:37" ht="13.5" customHeight="1" x14ac:dyDescent="0.15">
      <c r="A36" s="9"/>
      <c r="B36" s="9"/>
      <c r="F36" s="14" t="s">
        <v>211</v>
      </c>
      <c r="G36" s="13"/>
      <c r="H36" s="9" t="str">
        <f t="shared" si="1"/>
        <v/>
      </c>
      <c r="I36" s="9" t="str">
        <f t="shared" si="5"/>
        <v>一般会計</v>
      </c>
      <c r="K36" s="9"/>
      <c r="L36" s="9"/>
      <c r="O36" s="9"/>
      <c r="P36" s="9"/>
      <c r="Q36" s="15"/>
      <c r="T36" s="9"/>
      <c r="U36" s="26" t="s">
        <v>565</v>
      </c>
      <c r="Y36" s="26" t="s">
        <v>321</v>
      </c>
      <c r="Z36" s="26" t="s">
        <v>450</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322</v>
      </c>
      <c r="Z37" s="26" t="s">
        <v>451</v>
      </c>
      <c r="AF37" s="24"/>
      <c r="AK37" s="36" t="str">
        <f t="shared" si="7"/>
        <v>j</v>
      </c>
    </row>
    <row r="38" spans="1:37" x14ac:dyDescent="0.15">
      <c r="A38" s="9"/>
      <c r="B38" s="9"/>
      <c r="F38" s="9"/>
      <c r="G38" s="15"/>
      <c r="K38" s="9"/>
      <c r="L38" s="9"/>
      <c r="O38" s="9"/>
      <c r="P38" s="9"/>
      <c r="Q38" s="15"/>
      <c r="T38" s="9"/>
      <c r="U38" s="26" t="s">
        <v>265</v>
      </c>
      <c r="Y38" s="26" t="s">
        <v>323</v>
      </c>
      <c r="Z38" s="26" t="s">
        <v>452</v>
      </c>
      <c r="AF38" s="24"/>
      <c r="AK38" s="36" t="str">
        <f t="shared" si="7"/>
        <v>k</v>
      </c>
    </row>
    <row r="39" spans="1:37" x14ac:dyDescent="0.15">
      <c r="A39" s="9"/>
      <c r="B39" s="9"/>
      <c r="F39" s="9" t="str">
        <f>I37</f>
        <v>一般会計</v>
      </c>
      <c r="G39" s="15"/>
      <c r="K39" s="9"/>
      <c r="L39" s="9"/>
      <c r="O39" s="9"/>
      <c r="P39" s="9"/>
      <c r="Q39" s="15"/>
      <c r="T39" s="9"/>
      <c r="U39" s="26" t="s">
        <v>275</v>
      </c>
      <c r="Y39" s="26" t="s">
        <v>324</v>
      </c>
      <c r="Z39" s="26" t="s">
        <v>453</v>
      </c>
      <c r="AF39" s="24"/>
      <c r="AK39" s="36" t="str">
        <f t="shared" si="7"/>
        <v>l</v>
      </c>
    </row>
    <row r="40" spans="1:37" x14ac:dyDescent="0.15">
      <c r="A40" s="9"/>
      <c r="B40" s="9"/>
      <c r="F40" s="9"/>
      <c r="G40" s="15"/>
      <c r="K40" s="9"/>
      <c r="L40" s="9"/>
      <c r="O40" s="9"/>
      <c r="P40" s="9"/>
      <c r="Q40" s="15"/>
      <c r="T40" s="9"/>
      <c r="Y40" s="26" t="s">
        <v>325</v>
      </c>
      <c r="Z40" s="26" t="s">
        <v>454</v>
      </c>
      <c r="AF40" s="24"/>
      <c r="AK40" s="36" t="str">
        <f t="shared" si="7"/>
        <v>m</v>
      </c>
    </row>
    <row r="41" spans="1:37" x14ac:dyDescent="0.15">
      <c r="A41" s="9"/>
      <c r="B41" s="9"/>
      <c r="F41" s="9"/>
      <c r="G41" s="15"/>
      <c r="K41" s="9"/>
      <c r="L41" s="9"/>
      <c r="O41" s="9"/>
      <c r="P41" s="9"/>
      <c r="Q41" s="15"/>
      <c r="T41" s="9"/>
      <c r="Y41" s="26" t="s">
        <v>326</v>
      </c>
      <c r="Z41" s="26" t="s">
        <v>455</v>
      </c>
      <c r="AF41" s="24"/>
      <c r="AK41" s="36" t="str">
        <f t="shared" si="7"/>
        <v>n</v>
      </c>
    </row>
    <row r="42" spans="1:37" x14ac:dyDescent="0.15">
      <c r="A42" s="9"/>
      <c r="B42" s="9"/>
      <c r="F42" s="9"/>
      <c r="G42" s="15"/>
      <c r="K42" s="9"/>
      <c r="L42" s="9"/>
      <c r="O42" s="9"/>
      <c r="P42" s="9"/>
      <c r="Q42" s="15"/>
      <c r="T42" s="9"/>
      <c r="Y42" s="26" t="s">
        <v>327</v>
      </c>
      <c r="Z42" s="26" t="s">
        <v>456</v>
      </c>
      <c r="AF42" s="24"/>
      <c r="AK42" s="36" t="str">
        <f t="shared" si="7"/>
        <v>o</v>
      </c>
    </row>
    <row r="43" spans="1:37" x14ac:dyDescent="0.15">
      <c r="A43" s="9"/>
      <c r="B43" s="9"/>
      <c r="F43" s="9"/>
      <c r="G43" s="15"/>
      <c r="K43" s="9"/>
      <c r="L43" s="9"/>
      <c r="O43" s="9"/>
      <c r="P43" s="9"/>
      <c r="Q43" s="15"/>
      <c r="T43" s="9"/>
      <c r="Y43" s="26" t="s">
        <v>328</v>
      </c>
      <c r="Z43" s="26" t="s">
        <v>457</v>
      </c>
      <c r="AF43" s="24"/>
      <c r="AK43" s="36" t="str">
        <f t="shared" si="7"/>
        <v>p</v>
      </c>
    </row>
    <row r="44" spans="1:37" x14ac:dyDescent="0.15">
      <c r="A44" s="9"/>
      <c r="B44" s="9"/>
      <c r="F44" s="9"/>
      <c r="G44" s="15"/>
      <c r="K44" s="9"/>
      <c r="L44" s="9"/>
      <c r="O44" s="9"/>
      <c r="P44" s="9"/>
      <c r="Q44" s="15"/>
      <c r="T44" s="9"/>
      <c r="Y44" s="26" t="s">
        <v>329</v>
      </c>
      <c r="Z44" s="26" t="s">
        <v>458</v>
      </c>
      <c r="AF44" s="24"/>
      <c r="AK44" s="36" t="str">
        <f t="shared" si="7"/>
        <v>q</v>
      </c>
    </row>
    <row r="45" spans="1:37" x14ac:dyDescent="0.15">
      <c r="A45" s="9"/>
      <c r="B45" s="9"/>
      <c r="F45" s="9"/>
      <c r="G45" s="15"/>
      <c r="K45" s="9"/>
      <c r="L45" s="9"/>
      <c r="O45" s="9"/>
      <c r="P45" s="9"/>
      <c r="Q45" s="15"/>
      <c r="T45" s="9"/>
      <c r="Y45" s="26" t="s">
        <v>330</v>
      </c>
      <c r="Z45" s="26" t="s">
        <v>459</v>
      </c>
      <c r="AF45" s="24"/>
      <c r="AK45" s="36" t="str">
        <f t="shared" si="7"/>
        <v>r</v>
      </c>
    </row>
    <row r="46" spans="1:37" x14ac:dyDescent="0.15">
      <c r="A46" s="9"/>
      <c r="B46" s="9"/>
      <c r="F46" s="9"/>
      <c r="G46" s="15"/>
      <c r="K46" s="9"/>
      <c r="L46" s="9"/>
      <c r="O46" s="9"/>
      <c r="P46" s="9"/>
      <c r="Q46" s="15"/>
      <c r="T46" s="9"/>
      <c r="Y46" s="26" t="s">
        <v>331</v>
      </c>
      <c r="Z46" s="26" t="s">
        <v>460</v>
      </c>
      <c r="AF46" s="24"/>
      <c r="AK46" s="36" t="str">
        <f t="shared" si="7"/>
        <v>s</v>
      </c>
    </row>
    <row r="47" spans="1:37" x14ac:dyDescent="0.15">
      <c r="A47" s="9"/>
      <c r="B47" s="9"/>
      <c r="F47" s="9"/>
      <c r="G47" s="15"/>
      <c r="K47" s="9"/>
      <c r="L47" s="9"/>
      <c r="O47" s="9"/>
      <c r="P47" s="9"/>
      <c r="Q47" s="15"/>
      <c r="T47" s="9"/>
      <c r="Y47" s="26" t="s">
        <v>332</v>
      </c>
      <c r="Z47" s="26" t="s">
        <v>461</v>
      </c>
      <c r="AF47" s="24"/>
      <c r="AK47" s="36" t="str">
        <f t="shared" si="7"/>
        <v>t</v>
      </c>
    </row>
    <row r="48" spans="1:37" x14ac:dyDescent="0.15">
      <c r="A48" s="9"/>
      <c r="B48" s="9"/>
      <c r="F48" s="9"/>
      <c r="G48" s="15"/>
      <c r="K48" s="9"/>
      <c r="L48" s="9"/>
      <c r="O48" s="9"/>
      <c r="P48" s="9"/>
      <c r="Q48" s="15"/>
      <c r="T48" s="9"/>
      <c r="Y48" s="26" t="s">
        <v>333</v>
      </c>
      <c r="Z48" s="26" t="s">
        <v>462</v>
      </c>
      <c r="AF48" s="24"/>
      <c r="AK48" s="36" t="str">
        <f t="shared" si="7"/>
        <v>u</v>
      </c>
    </row>
    <row r="49" spans="1:37" x14ac:dyDescent="0.15">
      <c r="A49" s="9"/>
      <c r="B49" s="9"/>
      <c r="F49" s="9"/>
      <c r="G49" s="15"/>
      <c r="K49" s="9"/>
      <c r="L49" s="9"/>
      <c r="O49" s="9"/>
      <c r="P49" s="9"/>
      <c r="Q49" s="15"/>
      <c r="T49" s="9"/>
      <c r="Y49" s="26" t="s">
        <v>334</v>
      </c>
      <c r="Z49" s="26" t="s">
        <v>463</v>
      </c>
      <c r="AF49" s="24"/>
      <c r="AK49" s="36" t="str">
        <f t="shared" si="7"/>
        <v>v</v>
      </c>
    </row>
    <row r="50" spans="1:37" x14ac:dyDescent="0.15">
      <c r="A50" s="9"/>
      <c r="B50" s="9"/>
      <c r="F50" s="9"/>
      <c r="G50" s="15"/>
      <c r="K50" s="9"/>
      <c r="L50" s="9"/>
      <c r="O50" s="9"/>
      <c r="P50" s="9"/>
      <c r="Q50" s="15"/>
      <c r="T50" s="9"/>
      <c r="Y50" s="26" t="s">
        <v>335</v>
      </c>
      <c r="Z50" s="26" t="s">
        <v>464</v>
      </c>
      <c r="AF50" s="24"/>
    </row>
    <row r="51" spans="1:37" x14ac:dyDescent="0.15">
      <c r="A51" s="9"/>
      <c r="B51" s="9"/>
      <c r="F51" s="9"/>
      <c r="G51" s="15"/>
      <c r="K51" s="9"/>
      <c r="L51" s="9"/>
      <c r="O51" s="9"/>
      <c r="P51" s="9"/>
      <c r="Q51" s="15"/>
      <c r="T51" s="9"/>
      <c r="Y51" s="26" t="s">
        <v>336</v>
      </c>
      <c r="Z51" s="26" t="s">
        <v>465</v>
      </c>
      <c r="AF51" s="24"/>
    </row>
    <row r="52" spans="1:37" x14ac:dyDescent="0.15">
      <c r="A52" s="9"/>
      <c r="B52" s="9"/>
      <c r="F52" s="9"/>
      <c r="G52" s="15"/>
      <c r="K52" s="9"/>
      <c r="L52" s="9"/>
      <c r="O52" s="9"/>
      <c r="P52" s="9"/>
      <c r="Q52" s="15"/>
      <c r="T52" s="9"/>
      <c r="Y52" s="26" t="s">
        <v>337</v>
      </c>
      <c r="Z52" s="26" t="s">
        <v>466</v>
      </c>
      <c r="AF52" s="24"/>
    </row>
    <row r="53" spans="1:37" x14ac:dyDescent="0.15">
      <c r="A53" s="9"/>
      <c r="B53" s="9"/>
      <c r="F53" s="9"/>
      <c r="G53" s="15"/>
      <c r="K53" s="9"/>
      <c r="L53" s="9"/>
      <c r="O53" s="9"/>
      <c r="P53" s="9"/>
      <c r="Q53" s="15"/>
      <c r="T53" s="9"/>
      <c r="Y53" s="26" t="s">
        <v>338</v>
      </c>
      <c r="Z53" s="26" t="s">
        <v>467</v>
      </c>
      <c r="AF53" s="24"/>
    </row>
    <row r="54" spans="1:37" x14ac:dyDescent="0.15">
      <c r="A54" s="9"/>
      <c r="B54" s="9"/>
      <c r="F54" s="9"/>
      <c r="G54" s="15"/>
      <c r="K54" s="9"/>
      <c r="L54" s="9"/>
      <c r="O54" s="9"/>
      <c r="P54" s="16"/>
      <c r="Q54" s="15"/>
      <c r="T54" s="9"/>
      <c r="Y54" s="26" t="s">
        <v>339</v>
      </c>
      <c r="Z54" s="26" t="s">
        <v>468</v>
      </c>
      <c r="AF54" s="24"/>
    </row>
    <row r="55" spans="1:37" x14ac:dyDescent="0.15">
      <c r="A55" s="9"/>
      <c r="B55" s="9"/>
      <c r="F55" s="9"/>
      <c r="G55" s="15"/>
      <c r="K55" s="9"/>
      <c r="L55" s="9"/>
      <c r="O55" s="9"/>
      <c r="P55" s="9"/>
      <c r="Q55" s="15"/>
      <c r="T55" s="9"/>
      <c r="Y55" s="26" t="s">
        <v>340</v>
      </c>
      <c r="Z55" s="26" t="s">
        <v>469</v>
      </c>
      <c r="AF55" s="24"/>
    </row>
    <row r="56" spans="1:37" x14ac:dyDescent="0.15">
      <c r="A56" s="9"/>
      <c r="B56" s="9"/>
      <c r="F56" s="9"/>
      <c r="G56" s="15"/>
      <c r="K56" s="9"/>
      <c r="L56" s="9"/>
      <c r="O56" s="9"/>
      <c r="P56" s="9"/>
      <c r="Q56" s="15"/>
      <c r="T56" s="9"/>
      <c r="Y56" s="26" t="s">
        <v>341</v>
      </c>
      <c r="Z56" s="26" t="s">
        <v>470</v>
      </c>
      <c r="AF56" s="24"/>
    </row>
    <row r="57" spans="1:37" x14ac:dyDescent="0.15">
      <c r="A57" s="9"/>
      <c r="B57" s="9"/>
      <c r="F57" s="9"/>
      <c r="G57" s="15"/>
      <c r="K57" s="9"/>
      <c r="L57" s="9"/>
      <c r="O57" s="9"/>
      <c r="P57" s="9"/>
      <c r="Q57" s="15"/>
      <c r="T57" s="9"/>
      <c r="Y57" s="26" t="s">
        <v>342</v>
      </c>
      <c r="Z57" s="26" t="s">
        <v>471</v>
      </c>
      <c r="AF57" s="24"/>
    </row>
    <row r="58" spans="1:37" x14ac:dyDescent="0.15">
      <c r="A58" s="9"/>
      <c r="B58" s="9"/>
      <c r="F58" s="9"/>
      <c r="G58" s="15"/>
      <c r="K58" s="9"/>
      <c r="L58" s="9"/>
      <c r="O58" s="9"/>
      <c r="P58" s="9"/>
      <c r="Q58" s="15"/>
      <c r="T58" s="9"/>
      <c r="Y58" s="26" t="s">
        <v>343</v>
      </c>
      <c r="Z58" s="26" t="s">
        <v>472</v>
      </c>
      <c r="AF58" s="24"/>
    </row>
    <row r="59" spans="1:37" x14ac:dyDescent="0.15">
      <c r="A59" s="9"/>
      <c r="B59" s="9"/>
      <c r="F59" s="9"/>
      <c r="G59" s="15"/>
      <c r="K59" s="9"/>
      <c r="L59" s="9"/>
      <c r="O59" s="9"/>
      <c r="P59" s="9"/>
      <c r="Q59" s="15"/>
      <c r="T59" s="9"/>
      <c r="Y59" s="26" t="s">
        <v>344</v>
      </c>
      <c r="Z59" s="26" t="s">
        <v>473</v>
      </c>
      <c r="AF59" s="24"/>
    </row>
    <row r="60" spans="1:37" x14ac:dyDescent="0.15">
      <c r="A60" s="9"/>
      <c r="B60" s="9"/>
      <c r="F60" s="9"/>
      <c r="G60" s="15"/>
      <c r="K60" s="9"/>
      <c r="L60" s="9"/>
      <c r="O60" s="9"/>
      <c r="P60" s="9"/>
      <c r="Q60" s="15"/>
      <c r="T60" s="9"/>
      <c r="Y60" s="26" t="s">
        <v>345</v>
      </c>
      <c r="Z60" s="26" t="s">
        <v>474</v>
      </c>
      <c r="AF60" s="24"/>
    </row>
    <row r="61" spans="1:37" x14ac:dyDescent="0.15">
      <c r="A61" s="9"/>
      <c r="B61" s="9"/>
      <c r="F61" s="9"/>
      <c r="G61" s="15"/>
      <c r="K61" s="9"/>
      <c r="L61" s="9"/>
      <c r="O61" s="9"/>
      <c r="P61" s="9"/>
      <c r="Q61" s="15"/>
      <c r="T61" s="9"/>
      <c r="Y61" s="26" t="s">
        <v>346</v>
      </c>
      <c r="Z61" s="26" t="s">
        <v>475</v>
      </c>
      <c r="AF61" s="24"/>
    </row>
    <row r="62" spans="1:37" x14ac:dyDescent="0.15">
      <c r="A62" s="9"/>
      <c r="B62" s="9"/>
      <c r="F62" s="9"/>
      <c r="G62" s="15"/>
      <c r="K62" s="9"/>
      <c r="L62" s="9"/>
      <c r="O62" s="9"/>
      <c r="P62" s="9"/>
      <c r="Q62" s="15"/>
      <c r="T62" s="9"/>
      <c r="Y62" s="26" t="s">
        <v>347</v>
      </c>
      <c r="Z62" s="26" t="s">
        <v>476</v>
      </c>
      <c r="AF62" s="24"/>
    </row>
    <row r="63" spans="1:37" x14ac:dyDescent="0.15">
      <c r="A63" s="9"/>
      <c r="B63" s="9"/>
      <c r="F63" s="9"/>
      <c r="G63" s="15"/>
      <c r="K63" s="9"/>
      <c r="L63" s="9"/>
      <c r="O63" s="9"/>
      <c r="P63" s="9"/>
      <c r="Q63" s="15"/>
      <c r="T63" s="9"/>
      <c r="Y63" s="26" t="s">
        <v>348</v>
      </c>
      <c r="Z63" s="26" t="s">
        <v>477</v>
      </c>
      <c r="AF63" s="24"/>
    </row>
    <row r="64" spans="1:37" x14ac:dyDescent="0.15">
      <c r="A64" s="9"/>
      <c r="B64" s="9"/>
      <c r="F64" s="9"/>
      <c r="G64" s="15"/>
      <c r="K64" s="9"/>
      <c r="L64" s="9"/>
      <c r="O64" s="9"/>
      <c r="P64" s="9"/>
      <c r="Q64" s="15"/>
      <c r="T64" s="9"/>
      <c r="Y64" s="26" t="s">
        <v>349</v>
      </c>
      <c r="Z64" s="26" t="s">
        <v>478</v>
      </c>
      <c r="AF64" s="24"/>
    </row>
    <row r="65" spans="1:32" x14ac:dyDescent="0.15">
      <c r="A65" s="9"/>
      <c r="B65" s="9"/>
      <c r="F65" s="9"/>
      <c r="G65" s="15"/>
      <c r="K65" s="9"/>
      <c r="L65" s="9"/>
      <c r="O65" s="9"/>
      <c r="P65" s="9"/>
      <c r="Q65" s="15"/>
      <c r="T65" s="9"/>
      <c r="Y65" s="26" t="s">
        <v>350</v>
      </c>
      <c r="Z65" s="26" t="s">
        <v>479</v>
      </c>
      <c r="AF65" s="24"/>
    </row>
    <row r="66" spans="1:32" x14ac:dyDescent="0.15">
      <c r="A66" s="9"/>
      <c r="B66" s="9"/>
      <c r="F66" s="9"/>
      <c r="G66" s="15"/>
      <c r="K66" s="9"/>
      <c r="L66" s="9"/>
      <c r="O66" s="9"/>
      <c r="P66" s="9"/>
      <c r="Q66" s="15"/>
      <c r="T66" s="9"/>
      <c r="Y66" s="26" t="s">
        <v>70</v>
      </c>
      <c r="Z66" s="26" t="s">
        <v>480</v>
      </c>
      <c r="AF66" s="24"/>
    </row>
    <row r="67" spans="1:32" x14ac:dyDescent="0.15">
      <c r="A67" s="9"/>
      <c r="B67" s="9"/>
      <c r="F67" s="9"/>
      <c r="G67" s="15"/>
      <c r="K67" s="9"/>
      <c r="L67" s="9"/>
      <c r="O67" s="9"/>
      <c r="P67" s="9"/>
      <c r="Q67" s="15"/>
      <c r="T67" s="9"/>
      <c r="Y67" s="26" t="s">
        <v>351</v>
      </c>
      <c r="Z67" s="26" t="s">
        <v>481</v>
      </c>
      <c r="AF67" s="24"/>
    </row>
    <row r="68" spans="1:32" x14ac:dyDescent="0.15">
      <c r="A68" s="9"/>
      <c r="B68" s="9"/>
      <c r="F68" s="9"/>
      <c r="G68" s="15"/>
      <c r="K68" s="9"/>
      <c r="L68" s="9"/>
      <c r="O68" s="9"/>
      <c r="P68" s="9"/>
      <c r="Q68" s="15"/>
      <c r="T68" s="9"/>
      <c r="Y68" s="26" t="s">
        <v>352</v>
      </c>
      <c r="Z68" s="26" t="s">
        <v>482</v>
      </c>
      <c r="AF68" s="24"/>
    </row>
    <row r="69" spans="1:32" x14ac:dyDescent="0.15">
      <c r="A69" s="9"/>
      <c r="B69" s="9"/>
      <c r="F69" s="9"/>
      <c r="G69" s="15"/>
      <c r="K69" s="9"/>
      <c r="L69" s="9"/>
      <c r="O69" s="9"/>
      <c r="P69" s="9"/>
      <c r="Q69" s="15"/>
      <c r="T69" s="9"/>
      <c r="Y69" s="26" t="s">
        <v>353</v>
      </c>
      <c r="Z69" s="26" t="s">
        <v>483</v>
      </c>
      <c r="AF69" s="24"/>
    </row>
    <row r="70" spans="1:32" x14ac:dyDescent="0.15">
      <c r="A70" s="9"/>
      <c r="B70" s="9"/>
      <c r="Y70" s="26" t="s">
        <v>354</v>
      </c>
      <c r="Z70" s="26" t="s">
        <v>484</v>
      </c>
    </row>
    <row r="71" spans="1:32" x14ac:dyDescent="0.15">
      <c r="Y71" s="26" t="s">
        <v>355</v>
      </c>
      <c r="Z71" s="26" t="s">
        <v>485</v>
      </c>
    </row>
    <row r="72" spans="1:32" x14ac:dyDescent="0.15">
      <c r="Y72" s="26" t="s">
        <v>356</v>
      </c>
      <c r="Z72" s="26" t="s">
        <v>486</v>
      </c>
    </row>
    <row r="73" spans="1:32" x14ac:dyDescent="0.15">
      <c r="Y73" s="26" t="s">
        <v>357</v>
      </c>
      <c r="Z73" s="26" t="s">
        <v>487</v>
      </c>
    </row>
    <row r="74" spans="1:32" x14ac:dyDescent="0.15">
      <c r="Y74" s="26" t="s">
        <v>358</v>
      </c>
      <c r="Z74" s="26" t="s">
        <v>488</v>
      </c>
    </row>
    <row r="75" spans="1:32" x14ac:dyDescent="0.15">
      <c r="Y75" s="26" t="s">
        <v>359</v>
      </c>
      <c r="Z75" s="26" t="s">
        <v>489</v>
      </c>
    </row>
    <row r="76" spans="1:32" x14ac:dyDescent="0.15">
      <c r="Y76" s="26" t="s">
        <v>360</v>
      </c>
      <c r="Z76" s="26" t="s">
        <v>490</v>
      </c>
    </row>
    <row r="77" spans="1:32" x14ac:dyDescent="0.15">
      <c r="Y77" s="26" t="s">
        <v>361</v>
      </c>
      <c r="Z77" s="26" t="s">
        <v>491</v>
      </c>
    </row>
    <row r="78" spans="1:32" x14ac:dyDescent="0.15">
      <c r="Y78" s="26" t="s">
        <v>362</v>
      </c>
      <c r="Z78" s="26" t="s">
        <v>492</v>
      </c>
    </row>
    <row r="79" spans="1:32" x14ac:dyDescent="0.15">
      <c r="Y79" s="26" t="s">
        <v>363</v>
      </c>
      <c r="Z79" s="26" t="s">
        <v>493</v>
      </c>
    </row>
    <row r="80" spans="1:32" x14ac:dyDescent="0.15">
      <c r="Y80" s="26" t="s">
        <v>364</v>
      </c>
      <c r="Z80" s="26" t="s">
        <v>494</v>
      </c>
    </row>
    <row r="81" spans="25:26" x14ac:dyDescent="0.15">
      <c r="Y81" s="26" t="s">
        <v>365</v>
      </c>
      <c r="Z81" s="26" t="s">
        <v>495</v>
      </c>
    </row>
    <row r="82" spans="25:26" x14ac:dyDescent="0.15">
      <c r="Y82" s="26" t="s">
        <v>366</v>
      </c>
      <c r="Z82" s="26" t="s">
        <v>496</v>
      </c>
    </row>
    <row r="83" spans="25:26" x14ac:dyDescent="0.15">
      <c r="Y83" s="26" t="s">
        <v>367</v>
      </c>
      <c r="Z83" s="26" t="s">
        <v>497</v>
      </c>
    </row>
    <row r="84" spans="25:26" x14ac:dyDescent="0.15">
      <c r="Y84" s="26" t="s">
        <v>368</v>
      </c>
      <c r="Z84" s="26" t="s">
        <v>498</v>
      </c>
    </row>
    <row r="85" spans="25:26" x14ac:dyDescent="0.15">
      <c r="Y85" s="26" t="s">
        <v>369</v>
      </c>
      <c r="Z85" s="26" t="s">
        <v>499</v>
      </c>
    </row>
    <row r="86" spans="25:26" x14ac:dyDescent="0.15">
      <c r="Y86" s="26" t="s">
        <v>370</v>
      </c>
      <c r="Z86" s="26" t="s">
        <v>500</v>
      </c>
    </row>
    <row r="87" spans="25:26" x14ac:dyDescent="0.15">
      <c r="Y87" s="26" t="s">
        <v>371</v>
      </c>
      <c r="Z87" s="26" t="s">
        <v>501</v>
      </c>
    </row>
    <row r="88" spans="25:26" x14ac:dyDescent="0.15">
      <c r="Y88" s="26" t="s">
        <v>372</v>
      </c>
      <c r="Z88" s="26" t="s">
        <v>502</v>
      </c>
    </row>
    <row r="89" spans="25:26" x14ac:dyDescent="0.15">
      <c r="Y89" s="26" t="s">
        <v>373</v>
      </c>
      <c r="Z89" s="26" t="s">
        <v>503</v>
      </c>
    </row>
    <row r="90" spans="25:26" x14ac:dyDescent="0.15">
      <c r="Y90" s="26" t="s">
        <v>374</v>
      </c>
      <c r="Z90" s="26" t="s">
        <v>504</v>
      </c>
    </row>
    <row r="91" spans="25:26" x14ac:dyDescent="0.15">
      <c r="Y91" s="26" t="s">
        <v>375</v>
      </c>
      <c r="Z91" s="26" t="s">
        <v>505</v>
      </c>
    </row>
    <row r="92" spans="25:26" x14ac:dyDescent="0.15">
      <c r="Y92" s="26" t="s">
        <v>376</v>
      </c>
      <c r="Z92" s="26" t="s">
        <v>506</v>
      </c>
    </row>
    <row r="93" spans="25:26" x14ac:dyDescent="0.15">
      <c r="Y93" s="26" t="s">
        <v>377</v>
      </c>
      <c r="Z93" s="26" t="s">
        <v>507</v>
      </c>
    </row>
    <row r="94" spans="25:26" x14ac:dyDescent="0.15">
      <c r="Y94" s="26" t="s">
        <v>378</v>
      </c>
      <c r="Z94" s="26" t="s">
        <v>508</v>
      </c>
    </row>
    <row r="95" spans="25:26" x14ac:dyDescent="0.15">
      <c r="Y95" s="26" t="s">
        <v>379</v>
      </c>
      <c r="Z95" s="26" t="s">
        <v>509</v>
      </c>
    </row>
    <row r="96" spans="25:26" x14ac:dyDescent="0.15">
      <c r="Y96" s="26" t="s">
        <v>281</v>
      </c>
      <c r="Z96" s="26" t="s">
        <v>510</v>
      </c>
    </row>
    <row r="97" spans="25:26" x14ac:dyDescent="0.15">
      <c r="Y97" s="26" t="s">
        <v>380</v>
      </c>
      <c r="Z97" s="26" t="s">
        <v>511</v>
      </c>
    </row>
    <row r="98" spans="25:26" x14ac:dyDescent="0.15">
      <c r="Y98" s="26" t="s">
        <v>381</v>
      </c>
      <c r="Z98" s="26" t="s">
        <v>512</v>
      </c>
    </row>
    <row r="99" spans="25:26" x14ac:dyDescent="0.15">
      <c r="Y99" s="26" t="s">
        <v>411</v>
      </c>
      <c r="Z99" s="26"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2021-08-24T16:12:41Z</dcterms:created>
  <dcterms:modified xsi:type="dcterms:W3CDTF">2021-08-24T18:24:55Z</dcterms:modified>
</cp:coreProperties>
</file>