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3" i="3" l="1"/>
  <c r="I93" i="3"/>
  <c r="L92" i="3"/>
  <c r="I92" i="3"/>
  <c r="L91" i="3"/>
  <c r="I91" i="3"/>
  <c r="L90" i="3"/>
  <c r="I90" i="3"/>
  <c r="L89" i="3"/>
  <c r="I89" i="3"/>
  <c r="AY172" i="3" l="1"/>
  <c r="AY171" i="3"/>
  <c r="AY170" i="3"/>
  <c r="AY169" i="3"/>
  <c r="AY168" i="3"/>
  <c r="AY167" i="3"/>
  <c r="AY166" i="3"/>
  <c r="AY165" i="3"/>
  <c r="AY164" i="3"/>
  <c r="AY163" i="3"/>
  <c r="AY162" i="3"/>
  <c r="AY158" i="3"/>
  <c r="AY159" i="3" s="1"/>
  <c r="AY65" i="3"/>
  <c r="AY66" i="3" s="1"/>
  <c r="AY67" i="3" s="1"/>
  <c r="AY60" i="3"/>
  <c r="AY61" i="3" s="1"/>
  <c r="AY55" i="3"/>
  <c r="AY58" i="3" s="1"/>
  <c r="AY54" i="3"/>
  <c r="AY51" i="3"/>
  <c r="AY52" i="3" s="1"/>
  <c r="AY44" i="3"/>
  <c r="AY48" i="3" s="1"/>
  <c r="AY40" i="3"/>
  <c r="AY43" i="3" s="1"/>
  <c r="AY38" i="3"/>
  <c r="AY39" i="3" s="1"/>
  <c r="AY42" i="3" l="1"/>
  <c r="AY63" i="3"/>
  <c r="AY50" i="3"/>
  <c r="AY57" i="3"/>
  <c r="AY59" i="3"/>
  <c r="AY161" i="3"/>
  <c r="AY56" i="3"/>
  <c r="AY62" i="3"/>
  <c r="AY64" i="3"/>
  <c r="AY160" i="3"/>
  <c r="AY41" i="3"/>
  <c r="AY49" i="3"/>
  <c r="AY47" i="3"/>
  <c r="AY45" i="3"/>
  <c r="AY46" i="3"/>
  <c r="AY53" i="3"/>
  <c r="AW115" i="3"/>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C12" i="4" l="1"/>
  <c r="P24" i="3" l="1"/>
  <c r="W24" i="3" l="1"/>
  <c r="C23" i="4" l="1"/>
  <c r="C24" i="4"/>
  <c r="W21" i="3" l="1"/>
  <c r="AD21" i="3"/>
  <c r="P21" i="3"/>
  <c r="P18" i="3" l="1"/>
  <c r="P20" i="3" s="1"/>
  <c r="W18" i="3"/>
  <c r="W20" i="3" s="1"/>
  <c r="AU151" i="3"/>
  <c r="Y15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<sst xmlns="http://schemas.openxmlformats.org/spreadsheetml/2006/main" count="924" uniqueCount="660">
  <si>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</si>
  <si>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</si>
  <si>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</si>
  <si>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</si>
  <si>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</si>
  <si>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</si>
  <si>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</si>
  <si>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</si>
  <si>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</si>
  <si>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</si>
  <si>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</si>
  <si>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</si>
  <si>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</si>
  <si>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</si>
  <si>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</si>
  <si>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</si>
  <si>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</si>
  <si>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</si>
  <si>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</si>
  <si>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</si>
  <si>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</si>
  <si>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</si>
  <si>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</si>
  <si>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</si>
  <si>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</si>
  <si>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</si>
  <si>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</si>
  <si>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</si>
  <si>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</si>
  <si>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</si>
  <si>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</si>
  <si>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</si>
  <si>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</si>
  <si>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</si>
  <si>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</si>
  <si>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</si>
  <si>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</si>
  <si>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</si>
  <si>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</si>
  <si>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</si>
  <si>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</si>
  <si>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</si>
  <si>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</si>
  <si>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</si>
  <si>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</si>
  <si>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</si>
  <si>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</si>
  <si>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</si>
  <si>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</si>
  <si>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</si>
  <si>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</si>
  <si>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</si>
  <si>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</si>
  <si>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</si>
  <si>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</si>
  <si>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</si>
  <si>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</si>
  <si>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</si>
  <si>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</si>
  <si>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</si>
  <si>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</si>
  <si>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</si>
  <si>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</si>
  <si>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</si>
  <si>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</si>
  <si>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</si>
  <si>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</si>
  <si>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</si>
  <si>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</si>
  <si>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</si>
  <si>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</si>
  <si>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</si>
  <si>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</si>
  <si>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</si>
  <si>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</si>
  <si>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</si>
  <si>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</si>
  <si>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</si>
  <si>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</si>
  <si>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</si>
  <si>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</si>
  <si>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</si>
  <si>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</si>
  <si>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</si>
  <si>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</si>
  <si>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</si>
  <si>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</si>
  <si>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</si>
  <si>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</si>
  <si>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</si>
  <si>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</si>
  <si>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</si>
  <si>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</si>
  <si>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</si>
  <si>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</si>
  <si>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</si>
  <si>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</si>
  <si>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</si>
  <si>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</si>
  <si>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</si>
  <si>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</si>
  <si>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</si>
  <si>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</si>
  <si>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</si>
  <si>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</si>
  <si>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</si>
  <si>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</si>
  <si>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</si>
  <si>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</si>
  <si>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</si>
  <si>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</si>
  <si>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</si>
  <si>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</si>
  <si>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</si>
  <si>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</si>
  <si>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</si>
  <si>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</si>
  <si>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</si>
  <si>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</si>
  <si>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</si>
  <si>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</si>
  <si>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</si>
  <si>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</si>
  <si>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</si>
  <si>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</si>
  <si>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</si>
  <si>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</si>
  <si>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</si>
  <si>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</si>
  <si>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</si>
  <si>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</si>
  <si>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</si>
  <si>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</si>
  <si>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</si>
  <si>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</si>
  <si>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</si>
  <si>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</si>
  <si>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</si>
  <si>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</si>
  <si>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</si>
  <si>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</si>
  <si>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</si>
  <si>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</si>
  <si>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</si>
  <si>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</si>
  <si>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</si>
  <si>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</si>
  <si>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</si>
  <si>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</si>
  <si>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</si>
  <si>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</si>
  <si>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</si>
  <si>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</si>
  <si>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</si>
  <si>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</si>
  <si>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</si>
  <si>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</si>
  <si>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</si>
  <si>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</si>
  <si>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</si>
  <si>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</si>
  <si>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</si>
  <si>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</si>
  <si>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</si>
  <si>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</si>
  <si>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</si>
  <si>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</si>
  <si>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</si>
  <si>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</si>
  <si>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</si>
  <si>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</si>
  <si>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</si>
  <si>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</si>
  <si>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</si>
  <si>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</si>
  <si>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</si>
  <si>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</si>
  <si>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</si>
  <si>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</si>
  <si>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</si>
  <si>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</si>
  <si>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</si>
  <si>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</si>
  <si>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</si>
  <si>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</si>
  <si>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</si>
  <si>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</si>
  <si>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</si>
  <si>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</si>
  <si>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</si>
  <si>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</si>
  <si>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</si>
  <si>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</si>
  <si>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</si>
  <si>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</si>
  <si>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</si>
  <si>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</si>
  <si>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</si>
  <si>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</si>
  <si>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</si>
  <si>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</si>
  <si>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</si>
  <si>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</si>
  <si>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</si>
  <si>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</si>
  <si>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</si>
  <si>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</si>
  <si>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</si>
  <si>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</si>
  <si>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</si>
  <si>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</si>
  <si>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</si>
  <si>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</si>
  <si>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</si>
  <si>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</si>
  <si>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</si>
  <si>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</si>
  <si>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</si>
  <si>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</si>
  <si>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</si>
  <si>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</si>
  <si>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</si>
  <si>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</si>
  <si>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</si>
  <si>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</si>
  <si>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</si>
  <si>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</si>
  <si>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</si>
  <si>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</si>
  <si>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</si>
  <si>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</si>
  <si>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</si>
  <si>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</si>
  <si>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</si>
  <si>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</si>
  <si>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</si>
  <si>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</si>
  <si>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</si>
  <si>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</si>
  <si>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</si>
  <si>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</si>
  <si>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</si>
  <si>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</si>
  <si>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</si>
  <si>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</si>
  <si>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</si>
  <si>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</si>
  <si>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</si>
  <si>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</si>
  <si>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</si>
  <si>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</si>
  <si>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</si>
  <si>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</si>
  <si>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</si>
  <si>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</si>
  <si>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</si>
  <si>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</si>
  <si>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</si>
  <si>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</si>
  <si>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</si>
  <si>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</si>
  <si>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</si>
  <si>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</si>
  <si>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</si>
  <si>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</si>
  <si>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</si>
  <si>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</si>
  <si>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</si>
  <si>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</si>
  <si>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</si>
  <si>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</si>
  <si>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</si>
  <si>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</si>
  <si>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</si>
  <si>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</si>
  <si>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</si>
  <si>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</si>
  <si>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</si>
  <si>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</si>
  <si>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</si>
  <si>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</si>
  <si>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</si>
  <si>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</si>
  <si>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</si>
  <si>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</si>
  <si>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</si>
  <si>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</si>
  <si>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</si>
  <si>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</si>
  <si>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</si>
  <si>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</si>
  <si>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</si>
  <si>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</si>
  <si>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</si>
  <si>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</si>
  <si>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</si>
  <si>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</si>
  <si>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</si>
  <si>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</si>
  <si>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</si>
  <si>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</si>
  <si>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</si>
  <si>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</si>
  <si>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</si>
  <si>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</si>
  <si>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</si>
  <si>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</si>
  <si>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</si>
  <si>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</si>
  <si>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</si>
  <si>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</si>
  <si>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</si>
  <si>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</si>
  <si>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</si>
  <si>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</si>
  <si>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</si>
  <si>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</si>
  <si>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</si>
  <si>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</si>
  <si>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</si>
  <si>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</si>
  <si>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</si>
  <si>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</si>
  <si>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</si>
  <si>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</si>
  <si>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</si>
  <si>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</si>
  <si>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</si>
  <si>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</si>
  <si>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</si>
  <si>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</si>
  <si>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</si>
  <si>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</si>
  <si>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</si>
  <si>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</si>
  <si>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</si>
  <si>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</si>
  <si>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</si>
  <si>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</si>
  <si>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</si>
  <si>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</si>
  <si>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</si>
  <si>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</si>
  <si>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</si>
  <si>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</si>
  <si>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</si>
  <si>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</si>
  <si>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</si>
  <si>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</si>
  <si>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</si>
  <si>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</si>
  <si>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</si>
  <si>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</si>
  <si>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</si>
  <si>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</si>
  <si>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</si>
  <si>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</si>
  <si>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</si>
  <si>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</si>
  <si>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</si>
  <si>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</si>
  <si>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</si>
  <si>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</si>
  <si>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</si>
  <si>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</si>
  <si>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</si>
  <si>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</si>
  <si>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</si>
  <si>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</si>
  <si>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</si>
  <si>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</si>
  <si>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</si>
  <si>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</si>
  <si>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</si>
  <si>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</si>
  <si>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</si>
  <si>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</si>
  <si>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</si>
  <si>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</si>
  <si>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</si>
  <si>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</si>
  <si>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</si>
  <si>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</si>
  <si>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</si>
  <si>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</si>
  <si>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</si>
  <si>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</si>
  <si>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</si>
  <si>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</si>
  <si>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</si>
  <si>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</si>
  <si>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</si>
  <si>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</si>
  <si>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</si>
  <si>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</si>
  <si>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</si>
  <si>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</si>
  <si>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</si>
  <si>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</si>
  <si>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</si>
  <si>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</si>
  <si>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</si>
  <si>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</si>
  <si>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</si>
  <si>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</si>
  <si>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</si>
  <si>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</si>
  <si>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</si>
  <si>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</si>
  <si>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</si>
  <si>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</si>
  <si>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</si>
  <si>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</si>
  <si>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</si>
  <si>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</si>
  <si>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</si>
  <si>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</si>
  <si>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</si>
  <si>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</si>
  <si>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</si>
  <si>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</si>
  <si>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</si>
  <si>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</si>
  <si>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</si>
  <si>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</si>
  <si>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</si>
  <si>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</si>
  <si>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</si>
  <si>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</si>
  <si>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</si>
  <si>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</si>
  <si>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</si>
  <si>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</si>
  <si>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</si>
  <si>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</si>
  <si>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</si>
  <si>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</si>
  <si>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</si>
  <si>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</si>
  <si>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</si>
  <si>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</si>
  <si>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</si>
  <si>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</si>
  <si>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</si>
  <si>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</si>
  <si>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</si>
  <si>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</si>
  <si>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</si>
  <si>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</si>
  <si>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</si>
  <si>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</si>
  <si>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</si>
  <si>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</si>
  <si>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</si>
  <si>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</si>
  <si>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</si>
  <si>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</si>
  <si>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</si>
  <si>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</si>
  <si>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</si>
  <si>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</si>
  <si>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</si>
  <si>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</si>
  <si>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</si>
  <si>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</si>
  <si>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</si>
  <si>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</si>
  <si>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</si>
  <si>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</si>
  <si>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</si>
  <si>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</si>
  <si>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</si>
  <si>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</si>
  <si>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</si>
  <si>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</si>
  <si>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</si>
  <si>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</si>
  <si>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</si>
  <si>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</si>
  <si>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</si>
  <si>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</si>
  <si>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</si>
  <si>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</si>
  <si>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</si>
  <si>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</si>
  <si>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</si>
  <si>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</si>
  <si>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</si>
  <si>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</si>
  <si>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</si>
  <si>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</si>
  <si>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</si>
  <si>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</si>
  <si>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</si>
  <si>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</si>
  <si>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</si>
  <si>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</si>
  <si>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</si>
  <si>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</si>
  <si>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</si>
  <si>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</si>
  <si>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</si>
  <si>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</si>
  <si>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</si>
  <si>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</si>
  <si>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</si>
  <si>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</si>
  <si>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</si>
  <si>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</si>
  <si>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</si>
  <si>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</si>
  <si>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</si>
  <si>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</si>
  <si>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</si>
  <si>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</si>
  <si>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</si>
  <si>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</si>
  <si>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</si>
  <si>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</si>
  <si>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</si>
  <si>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</si>
  <si>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</si>
  <si>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</si>
  <si>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</si>
  <si>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</si>
  <si>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</si>
  <si>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</si>
  <si>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</si>
  <si>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</si>
  <si>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</si>
  <si>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</si>
  <si>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</si>
  <si>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</si>
  <si>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</si>
  <si>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</si>
  <si>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</si>
  <si>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</si>
  <si>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</si>
  <si>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</si>
  <si>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</si>
  <si>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</si>
  <si>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</si>
  <si>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</si>
  <si>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</si>
  <si>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</si>
  <si>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</si>
  <si>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</si>
  <si>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</si>
  <si>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</si>
  <si>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</si>
  <si>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</si>
  <si>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</si>
  <si>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</si>
  <si>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</si>
  <si>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</si>
  <si>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</si>
  <si>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</si>
  <si>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</si>
  <si>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</si>
  <si>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</si>
  <si>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</si>
  <si>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</si>
  <si>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</si>
  <si>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</si>
  <si>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</si>
  <si>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</si>
  <si>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</si>
  <si>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</si>
  <si>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</si>
  <si>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</si>
  <si>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</si>
  <si>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</si>
  <si>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国立研究開発法人日本医療研究開発機構出資に必要な経費</t>
  </si>
  <si>
    <t>企画官　形岡　拓文</t>
  </si>
  <si>
    <t>平成28年度</t>
  </si>
  <si>
    <t>国立研究開発法人日本医療研究開発機構法第16条</t>
  </si>
  <si>
    <t>革新的な新薬・医療機器の創出に向けて、産学官が連携して研究開発に取り組むため、リバーストランスレーショナルリサーチ（rTR；臨床事象をもとに、非臨床試験による機構解明を経て、創薬や新しい治療法・使用法につなげる科学）基盤の形成・強化、医療分野のオープンイノベーション基盤の形成・強化、医療分野の実用化開発を支援することを目的とする。</t>
  </si>
  <si>
    <t>-</t>
  </si>
  <si>
    <t>・成功終了率</t>
  </si>
  <si>
    <t>医療研究開発革新基盤創成事業（CiCLE）公募要領</t>
  </si>
  <si>
    <t>・各年度の開発費支出件数</t>
  </si>
  <si>
    <t>件</t>
  </si>
  <si>
    <t>・年度あたりの開発費支出額／開発支出件数　　　　　　　　　　　　</t>
    <phoneticPr fontId="5"/>
  </si>
  <si>
    <t>百万円</t>
  </si>
  <si>
    <t>28,932百万円/14 件</t>
  </si>
  <si>
    <t>0158</t>
  </si>
  <si>
    <t>0165</t>
  </si>
  <si>
    <t>○</t>
  </si>
  <si>
    <t>府</t>
  </si>
  <si>
    <t>-</t>
    <phoneticPr fontId="5"/>
  </si>
  <si>
    <t>民間企業が単独で事業化することが困難な、開発リスクが高い課題等を対象に、国がリスクを負担し開発を支援する優先度の高い事業であり、地方自治体、民間等に委ねることができない事業である。</t>
    <phoneticPr fontId="5"/>
  </si>
  <si>
    <t>開発課題を広く公募で募集し、AMEDに設置された外部有識者からなる課題評価委員会により選定を行っている。</t>
    <phoneticPr fontId="5"/>
  </si>
  <si>
    <t>無</t>
  </si>
  <si>
    <t>開発課題を広く公募で募集し、AMEDに設置された外部有識者からなる課題評価委員会により選定を行っており、受益者との負担関係は妥当である。</t>
    <phoneticPr fontId="5"/>
  </si>
  <si>
    <t>開発課題を広く公募で募集し、AMEDに設置された外部有識者からなる課題評価委員会により選定を行っており、単位当たりコスト等の水準は妥当である。</t>
    <phoneticPr fontId="5"/>
  </si>
  <si>
    <t>開発課題を広く公募で募集し、AMEDに設置された外部有識者からなる課題評価委員会により選定を行っており、合理的と認められる支出のみとなっている。</t>
    <phoneticPr fontId="5"/>
  </si>
  <si>
    <t>開発課題を広く公募で募集し、AMEDに設置された外部有識者からなる課題評価委員会により選定を行っており、真に必要な費目・使途に限定されている。</t>
    <rPh sb="58" eb="59">
      <t>モク</t>
    </rPh>
    <phoneticPr fontId="5"/>
  </si>
  <si>
    <t>‐</t>
  </si>
  <si>
    <t>大学等の革新的技術・シーズを実用化へと繋げるため、効果的・低コストで事業を実施している。</t>
  </si>
  <si>
    <t>平成29年度に新設されたスタートアップ型のベンチャー企業を支援する枠組みを含め、慎重な検討を経て、開発課題を広く公募で募集した。AMEDに設置された外部有識者からなる課題評価委員会により厳格な判断基準に基づく選定を行った上で、採択することとしており、見込みに見合ったものである。</t>
    <rPh sb="0" eb="2">
      <t>ヘイセイ</t>
    </rPh>
    <rPh sb="4" eb="6">
      <t>ネンド</t>
    </rPh>
    <rPh sb="7" eb="9">
      <t>シンセツ</t>
    </rPh>
    <rPh sb="37" eb="38">
      <t>フク</t>
    </rPh>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</si>
  <si>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</si>
  <si>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B.民間企業等</t>
    <rPh sb="2" eb="4">
      <t>ミンカン</t>
    </rPh>
    <rPh sb="4" eb="6">
      <t>キギョウ</t>
    </rPh>
    <rPh sb="6" eb="7">
      <t>トウ</t>
    </rPh>
    <phoneticPr fontId="5"/>
  </si>
  <si>
    <t>出資</t>
    <rPh sb="0" eb="2">
      <t>シュッシ</t>
    </rPh>
    <phoneticPr fontId="5"/>
  </si>
  <si>
    <t>委託費</t>
    <rPh sb="0" eb="2">
      <t>イタク</t>
    </rPh>
    <rPh sb="2" eb="3">
      <t>ヒ</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</si>
  <si>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</si>
  <si>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実用化開発等を実施する民間企業に開発費を支出</t>
    <rPh sb="0" eb="3">
      <t>ジツヨウカ</t>
    </rPh>
    <rPh sb="3" eb="5">
      <t>カイハツ</t>
    </rPh>
    <rPh sb="5" eb="6">
      <t>トウ</t>
    </rPh>
    <rPh sb="7" eb="9">
      <t>ジッシ</t>
    </rPh>
    <rPh sb="11" eb="13">
      <t>ミンカン</t>
    </rPh>
    <rPh sb="13" eb="15">
      <t>キギョウ</t>
    </rPh>
    <rPh sb="16" eb="18">
      <t>カイハツ</t>
    </rPh>
    <rPh sb="18" eb="19">
      <t>ヒ</t>
    </rPh>
    <rPh sb="20" eb="22">
      <t>シシュツ</t>
    </rPh>
    <phoneticPr fontId="5"/>
  </si>
  <si>
    <t>実用化開発等を実施する民間企業等に開発費を支出</t>
    <rPh sb="0" eb="3">
      <t>ジツヨウカ</t>
    </rPh>
    <rPh sb="3" eb="5">
      <t>カイハツ</t>
    </rPh>
    <rPh sb="5" eb="6">
      <t>トウ</t>
    </rPh>
    <rPh sb="7" eb="9">
      <t>ジッシ</t>
    </rPh>
    <rPh sb="11" eb="13">
      <t>ミンカン</t>
    </rPh>
    <rPh sb="13" eb="15">
      <t>キギョウ</t>
    </rPh>
    <rPh sb="15" eb="16">
      <t>トウ</t>
    </rPh>
    <rPh sb="17" eb="19">
      <t>カイハツ</t>
    </rPh>
    <rPh sb="19" eb="20">
      <t>ヒ</t>
    </rPh>
    <rPh sb="21" eb="23">
      <t>シシュツ</t>
    </rPh>
    <phoneticPr fontId="5"/>
  </si>
  <si>
    <t>-</t>
    <phoneticPr fontId="5"/>
  </si>
  <si>
    <t>31,995百万円/17件</t>
    <rPh sb="6" eb="8">
      <t>ヒャクマン</t>
    </rPh>
    <rPh sb="8" eb="9">
      <t>エン</t>
    </rPh>
    <rPh sb="12" eb="13">
      <t>ケン</t>
    </rPh>
    <phoneticPr fontId="5"/>
  </si>
  <si>
    <t>開発費（原則として一課題あたり最大100億円）。17課題</t>
    <rPh sb="0" eb="3">
      <t>カイハツヒ</t>
    </rPh>
    <rPh sb="4" eb="6">
      <t>ゲンソク</t>
    </rPh>
    <rPh sb="9" eb="10">
      <t>イチ</t>
    </rPh>
    <rPh sb="10" eb="12">
      <t>カダイ</t>
    </rPh>
    <rPh sb="15" eb="17">
      <t>サイダイ</t>
    </rPh>
    <rPh sb="20" eb="22">
      <t>オクエン</t>
    </rPh>
    <rPh sb="26" eb="28">
      <t>カダイ</t>
    </rPh>
    <phoneticPr fontId="5"/>
  </si>
  <si>
    <t>-</t>
    <phoneticPr fontId="5"/>
  </si>
  <si>
    <t>一般財団法人阪大微生物病研究会</t>
    <phoneticPr fontId="5"/>
  </si>
  <si>
    <t>新型コロナウイルスワクチンの開発</t>
    <phoneticPr fontId="5"/>
  </si>
  <si>
    <t>ユナイテッド・イミュニティ株式会社</t>
    <phoneticPr fontId="5"/>
  </si>
  <si>
    <t>COVID-19予防のためのナノ粒子型蛋白ワクチンの開発</t>
    <phoneticPr fontId="5"/>
  </si>
  <si>
    <t>ルカ・サイエンス株式会社</t>
    <phoneticPr fontId="5"/>
  </si>
  <si>
    <t>ミトコンドリア製剤による新型コロナウイルス治療薬の研究開発</t>
    <phoneticPr fontId="5"/>
  </si>
  <si>
    <t>エーザイ株式会社</t>
    <phoneticPr fontId="5"/>
  </si>
  <si>
    <t>希少がんならびに難治性がんに対する抗がん剤治療開発を加速させる創薬研究手法に関する研究</t>
    <phoneticPr fontId="5"/>
  </si>
  <si>
    <t>日本製薬株式会社</t>
    <phoneticPr fontId="5"/>
  </si>
  <si>
    <t>長期寛解を目指した革新的重症筋無力症治療薬の開発</t>
    <phoneticPr fontId="5"/>
  </si>
  <si>
    <t>Meiji Seikaファルマ株式会社</t>
    <phoneticPr fontId="5"/>
  </si>
  <si>
    <t>次世代型イベルメクチン誘導体によるCOVID-19に対する画期的治療薬創出と抗ウイルス薬の基盤構築</t>
    <phoneticPr fontId="5"/>
  </si>
  <si>
    <t>株式会社ボナック</t>
    <phoneticPr fontId="5"/>
  </si>
  <si>
    <t>核酸を用いた新型コロナウイルス感染症治療薬の開発</t>
    <phoneticPr fontId="5"/>
  </si>
  <si>
    <t>持田製薬株式会社</t>
    <phoneticPr fontId="5"/>
  </si>
  <si>
    <t>根治的前立腺全摘除術にて損傷した海綿体神経を修復するアルギン酸シート神経再生補助材の開発</t>
    <phoneticPr fontId="5"/>
  </si>
  <si>
    <t>株式会社ジョリーグッド</t>
    <phoneticPr fontId="5"/>
  </si>
  <si>
    <t>外傷診療におけるVR遠隔臨床学習プラットフォームの構築に関する研究</t>
    <phoneticPr fontId="5"/>
  </si>
  <si>
    <t>株式会社ポル・メド・テック</t>
    <phoneticPr fontId="5"/>
  </si>
  <si>
    <t>医療用ブタ製造を目指した基盤整備</t>
    <phoneticPr fontId="5"/>
  </si>
  <si>
    <t>腫瘍関連マクロファージ選択的ナノゲルDDSによる新規がん免疫療法の開発</t>
    <phoneticPr fontId="5"/>
  </si>
  <si>
    <t>百万円/件</t>
    <phoneticPr fontId="5"/>
  </si>
  <si>
    <t>※応募者数について、5回目の公募による応募者数である。
※本事業は競争環境にある企業等主体の研究開発というフェーズへの支援であり、広く公表することにより開発規模が社会に伝わることで競争上著しく不利になるおそれがあり、開発に支障を来すおそれがあることから、個々の支出額等は非公表。</t>
    <phoneticPr fontId="5"/>
  </si>
  <si>
    <t>-</t>
    <phoneticPr fontId="5"/>
  </si>
  <si>
    <t>科学技術・イノベーション推進事務局</t>
    <phoneticPr fontId="5"/>
  </si>
  <si>
    <t>日本医療研究開発機構担当室</t>
    <phoneticPr fontId="5"/>
  </si>
  <si>
    <t>-</t>
    <phoneticPr fontId="5"/>
  </si>
  <si>
    <t>-</t>
    <phoneticPr fontId="5"/>
  </si>
  <si>
    <t>健康・医療戦略（平成26年7月22日閣議決定、令和2年3月27日第2期閣議決定）、医療分野研究開発推進計画（平成26年7月22日健康・医療戦略推進本部決定、令和2年3月27日第2期健康・医療戦略推進本部決定）</t>
    <rPh sb="71" eb="73">
      <t>スイシン</t>
    </rPh>
    <rPh sb="97" eb="99">
      <t>スイシン</t>
    </rPh>
    <phoneticPr fontId="5"/>
  </si>
  <si>
    <t>本事業は「未来への投資を実現する経済対策（平成28年8月2日閣議決定）」等の趣旨に基づき、AMEDにおいて、民間企業が単独で事業化することが困難な、開発リスクが高い課題等を対象に、公募を行っているところである。また、新型コロナウイルス感染症対策を含む革新的な医薬品・医療機器等の創出に向けた研究開発を推進するため、令和2年度第1次及び第3次補正予算において、さらなる出資金を措置し、令和3年3月から新たな公募（第6回）を行っている。</t>
    <rPh sb="36" eb="37">
      <t>トウ</t>
    </rPh>
    <rPh sb="108" eb="110">
      <t>シンガタ</t>
    </rPh>
    <rPh sb="117" eb="120">
      <t>カンセンショウ</t>
    </rPh>
    <rPh sb="120" eb="122">
      <t>タイサク</t>
    </rPh>
    <rPh sb="123" eb="124">
      <t>フク</t>
    </rPh>
    <rPh sb="125" eb="128">
      <t>カクシンテキ</t>
    </rPh>
    <rPh sb="129" eb="132">
      <t>イヤクヒン</t>
    </rPh>
    <rPh sb="133" eb="135">
      <t>イリョウ</t>
    </rPh>
    <rPh sb="135" eb="137">
      <t>キキ</t>
    </rPh>
    <rPh sb="137" eb="138">
      <t>トウ</t>
    </rPh>
    <rPh sb="139" eb="141">
      <t>ソウシュツ</t>
    </rPh>
    <rPh sb="142" eb="143">
      <t>ム</t>
    </rPh>
    <rPh sb="145" eb="147">
      <t>ケンキュウ</t>
    </rPh>
    <rPh sb="147" eb="149">
      <t>カイハツ</t>
    </rPh>
    <rPh sb="150" eb="152">
      <t>スイシン</t>
    </rPh>
    <rPh sb="157" eb="159">
      <t>レイワ</t>
    </rPh>
    <rPh sb="160" eb="162">
      <t>ネンド</t>
    </rPh>
    <rPh sb="162" eb="163">
      <t>ダイ</t>
    </rPh>
    <rPh sb="164" eb="165">
      <t>ジ</t>
    </rPh>
    <rPh sb="165" eb="166">
      <t>オヨ</t>
    </rPh>
    <rPh sb="167" eb="168">
      <t>ダイ</t>
    </rPh>
    <rPh sb="169" eb="170">
      <t>ジ</t>
    </rPh>
    <rPh sb="170" eb="172">
      <t>ホセイ</t>
    </rPh>
    <rPh sb="172" eb="174">
      <t>ヨサン</t>
    </rPh>
    <rPh sb="183" eb="186">
      <t>シュッシキン</t>
    </rPh>
    <rPh sb="187" eb="189">
      <t>ソチ</t>
    </rPh>
    <rPh sb="191" eb="193">
      <t>レイワ</t>
    </rPh>
    <rPh sb="194" eb="195">
      <t>ネン</t>
    </rPh>
    <rPh sb="196" eb="197">
      <t>ガツ</t>
    </rPh>
    <rPh sb="199" eb="200">
      <t>アラ</t>
    </rPh>
    <rPh sb="202" eb="204">
      <t>コウボ</t>
    </rPh>
    <rPh sb="205" eb="206">
      <t>ダイ</t>
    </rPh>
    <rPh sb="207" eb="208">
      <t>カイ</t>
    </rPh>
    <rPh sb="210" eb="211">
      <t>オコナ</t>
    </rPh>
    <phoneticPr fontId="5"/>
  </si>
  <si>
    <t>AMEDが適切に民間企業等に資金を支出・回収するよう事業管理に努める。</t>
    <rPh sb="5" eb="7">
      <t>テキセツ</t>
    </rPh>
    <rPh sb="8" eb="10">
      <t>ミンカン</t>
    </rPh>
    <rPh sb="10" eb="12">
      <t>キギョウ</t>
    </rPh>
    <rPh sb="12" eb="13">
      <t>トウ</t>
    </rPh>
    <rPh sb="14" eb="16">
      <t>シキン</t>
    </rPh>
    <rPh sb="17" eb="19">
      <t>シシュツ</t>
    </rPh>
    <rPh sb="20" eb="22">
      <t>カイシュウ</t>
    </rPh>
    <rPh sb="26" eb="28">
      <t>ジギョウ</t>
    </rPh>
    <rPh sb="28" eb="30">
      <t>カンリ</t>
    </rPh>
    <rPh sb="31" eb="32">
      <t>ツト</t>
    </rPh>
    <phoneticPr fontId="5"/>
  </si>
  <si>
    <t>・事後評価実施課題（累計）のうち、成功終了となった課題数（累計）</t>
    <phoneticPr fontId="5"/>
  </si>
  <si>
    <t>16,176百万円/9件</t>
    <phoneticPr fontId="5"/>
  </si>
  <si>
    <t>-</t>
    <phoneticPr fontId="5"/>
  </si>
  <si>
    <t>本事業は、「未来への投資を実現する経済対策（平成28年8月2日閣議決定）」を初めとして措置され、民間企業が単独で事業化することが困難な、開発リスクが高い課題等を対象に、国がリスクを負担し開発を支援する優先度の高い事業であり、国民や社会のニーズを的確に反映している。
また、新型コロナウイルス感染症対策を含む革新的な医薬品・医療機器等の創出に向けた研究開発を推進するため、令和2年度第1次及び第3次補正予算において、さらなる出資金を措置し、第3次補正予算を活用して、令和3年3月から新たな公募（第6回）を行っている。</t>
    <rPh sb="38" eb="39">
      <t>ハジ</t>
    </rPh>
    <rPh sb="190" eb="191">
      <t>ダイ</t>
    </rPh>
    <rPh sb="192" eb="193">
      <t>ジ</t>
    </rPh>
    <rPh sb="193" eb="194">
      <t>オヨ</t>
    </rPh>
    <rPh sb="195" eb="196">
      <t>ダイ</t>
    </rPh>
    <rPh sb="197" eb="198">
      <t>ジ</t>
    </rPh>
    <rPh sb="200" eb="202">
      <t>ヨサン</t>
    </rPh>
    <phoneticPr fontId="5"/>
  </si>
  <si>
    <t>本事業は「未来への投資を実現する経済対策（平成28年8月2日閣議決定）」を初めとして措置され、民間企業が単独で事業化することが困難な、開発リスクが高い課題等を対象に、国がリスクを負担し開発を支援する優先度の高い事業である。また、新型コロナウイルス感染症対策を含む革新的な医薬品・医療機器等の創出に向けた研究開発を推進するため、令和2年度第1次及び第3次補正予算において、さらなる出資金を措置し、第3次補正予算を活用して、令和3年3月から新たな公募（第6回）を行っている。</t>
    <phoneticPr fontId="5"/>
  </si>
  <si>
    <t>公募で募集した開発課題は、事後評価を実施しており、目標に見合った成果を上げている。</t>
    <rPh sb="7" eb="9">
      <t>カイハツ</t>
    </rPh>
    <rPh sb="9" eb="11">
      <t>カダイ</t>
    </rPh>
    <rPh sb="13" eb="15">
      <t>ジゴ</t>
    </rPh>
    <rPh sb="15" eb="17">
      <t>ヒョウカ</t>
    </rPh>
    <rPh sb="18" eb="20">
      <t>ジッシ</t>
    </rPh>
    <rPh sb="25" eb="27">
      <t>モクヒョウ</t>
    </rPh>
    <rPh sb="28" eb="30">
      <t>ミア</t>
    </rPh>
    <rPh sb="32" eb="34">
      <t>セイカ</t>
    </rPh>
    <rPh sb="35" eb="36">
      <t>ア</t>
    </rPh>
    <phoneticPr fontId="5"/>
  </si>
  <si>
    <t xml:space="preserve">①産学連携又は産産連携の下で実施する医薬品・医療機器・再生医療等製品・医療技術等の実用化に向けた研究開発に資する連携基盤の形成（人材育成を含む）や共同利用設備の整備等の環境整備
②産学連携の下で実施する医薬品・医療機器・再生医療等製品・医療技術等の実用化に向けた研究開発
に係る提案を、国立研究開発法人日本医療研究開発機構（以下「AMED」という。）が公募・審査し、優れた提案を支援する。
平成29年度の公募からは、スタートアップ型のベンチャー企業を支援する枠組みも開始している。
また、新型コロナウイルス感染症対策を含む革新的な医薬品・医療機器等の創出に向けた研究開発を推進するため、令和2年度第1次及び第3次補正予算において、さらなる出資金を措置し、第3次補正予算を活用して、令和3年3月から新たな公募（第6回）を行っている。
</t>
    <phoneticPr fontId="5"/>
  </si>
  <si>
    <t>当業務を通じて得られた知見を基に、AMEDが適切に民間企業等に支出・回収するよう事業管理に努め、効果的･効率的な予算要求及び予算執行を行うこと。</t>
    <phoneticPr fontId="5"/>
  </si>
  <si>
    <t>所見を踏まえて、引き続き、当業務を通じて得られた知見を基に、AMEDが適切に民間企業等に支出・回収するよう事業管理に努め、効果的・効率的な予算要求及び予算執行を行うことができるよう努めてまいりたい。</t>
    <phoneticPr fontId="5"/>
  </si>
  <si>
    <t>-</t>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</si>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</sst>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30"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42"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137" xfId="0" applyFont="1" applyFill="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2" borderId="13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43"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40"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1"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2" borderId="10"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27" fillId="3" borderId="80" xfId="0" applyFont="1" applyFill="1" applyBorder="1" applyAlignment="1">
      <alignment horizontal="center" vertical="center" textRotation="255" wrapText="1"/>
    </xf>
    <xf numFmtId="0" fontId="27" fillId="3" borderId="136" xfId="0" applyFont="1" applyFill="1" applyBorder="1" applyAlignment="1">
      <alignment horizontal="center" vertical="center" textRotation="255" wrapText="1"/>
    </xf>
    <xf numFmtId="0" fontId="27" fillId="3" borderId="137"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8"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8"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1"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122"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2" xfId="0" applyFont="1" applyFill="1" applyBorder="1" applyAlignment="1" applyProtection="1">
      <alignment horizontal="left" vertical="center" wrapText="1"/>
      <protection locked="0"/>
    </xf>
    <xf numFmtId="0" fontId="27" fillId="3" borderId="41" xfId="0" applyFont="1" applyFill="1" applyBorder="1" applyAlignment="1">
      <alignment horizontal="center" vertical="center" textRotation="255" wrapText="1"/>
    </xf>
    <xf numFmtId="0" fontId="31" fillId="3" borderId="4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1" xfId="0" applyFont="1" applyFill="1" applyBorder="1" applyAlignment="1">
      <alignment horizontal="center" vertical="center"/>
    </xf>
    <xf numFmtId="0" fontId="12" fillId="5" borderId="37" xfId="0" applyFont="1" applyFill="1" applyBorder="1" applyAlignment="1">
      <alignment horizontal="center" vertical="center"/>
    </xf>
    <xf numFmtId="0" fontId="32" fillId="4" borderId="48"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3" fillId="5" borderId="71"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93" xfId="0" applyFont="1" applyFill="1" applyBorder="1" applyAlignment="1">
      <alignment horizontal="center" vertical="center" wrapText="1"/>
    </xf>
    <xf numFmtId="0" fontId="33" fillId="5" borderId="107"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71" xfId="0" applyFont="1" applyFill="1" applyBorder="1" applyAlignment="1" applyProtection="1">
      <alignment horizontal="center" vertical="center" wrapText="1"/>
      <protection locked="0"/>
    </xf>
    <xf numFmtId="0" fontId="33" fillId="5" borderId="13" xfId="0" applyFont="1" applyFill="1" applyBorder="1" applyAlignment="1" applyProtection="1">
      <alignment horizontal="center" vertical="center" wrapText="1"/>
      <protection locked="0"/>
    </xf>
    <xf numFmtId="0" fontId="33" fillId="5" borderId="93" xfId="0" applyFont="1" applyFill="1" applyBorder="1" applyAlignment="1" applyProtection="1">
      <alignment horizontal="center" vertical="center" wrapText="1"/>
      <protection locked="0"/>
    </xf>
    <xf numFmtId="0" fontId="33" fillId="5" borderId="107"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right" vertical="center" wrapText="1"/>
      <protection locked="0"/>
    </xf>
    <xf numFmtId="0" fontId="33" fillId="5" borderId="13" xfId="0" applyFont="1" applyFill="1" applyBorder="1" applyAlignment="1" applyProtection="1">
      <alignment horizontal="center" vertical="center" wrapText="1"/>
    </xf>
    <xf numFmtId="179" fontId="33" fillId="5" borderId="13" xfId="0" applyNumberFormat="1" applyFont="1" applyFill="1" applyBorder="1" applyAlignment="1" applyProtection="1">
      <alignment horizontal="center" vertical="center" wrapText="1"/>
      <protection locked="0"/>
    </xf>
    <xf numFmtId="178" fontId="33" fillId="5" borderId="93" xfId="0" applyNumberFormat="1" applyFont="1" applyFill="1" applyBorder="1" applyAlignment="1" applyProtection="1">
      <alignment vertical="center" wrapText="1"/>
      <protection locked="0"/>
    </xf>
    <xf numFmtId="0" fontId="33" fillId="5" borderId="107"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3" fillId="5" borderId="73"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right" vertical="center" wrapText="1"/>
      <protection locked="0"/>
    </xf>
    <xf numFmtId="0" fontId="33" fillId="5" borderId="19" xfId="0" applyFont="1" applyFill="1" applyBorder="1" applyAlignment="1" applyProtection="1">
      <alignment horizontal="center" vertical="center" wrapText="1"/>
    </xf>
    <xf numFmtId="179" fontId="33" fillId="5" borderId="19" xfId="0" applyNumberFormat="1" applyFont="1" applyFill="1" applyBorder="1" applyAlignment="1" applyProtection="1">
      <alignment horizontal="center" vertical="center" wrapText="1"/>
      <protection locked="0"/>
    </xf>
    <xf numFmtId="178" fontId="33" fillId="5" borderId="106" xfId="0" applyNumberFormat="1" applyFont="1" applyFill="1" applyBorder="1" applyAlignment="1" applyProtection="1">
      <alignment vertical="center" wrapText="1"/>
      <protection locked="0"/>
    </xf>
    <xf numFmtId="0" fontId="33" fillId="5" borderId="73"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2" fillId="2" borderId="48"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2" fillId="2" borderId="46"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3" fillId="0" borderId="23" xfId="0" applyNumberFormat="1" applyFont="1" applyFill="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33" xfId="0" applyNumberFormat="1" applyFont="1" applyFill="1" applyBorder="1" applyAlignment="1" applyProtection="1">
      <alignment horizontal="left" vertical="center" wrapText="1"/>
      <protection locked="0"/>
    </xf>
    <xf numFmtId="0" fontId="33"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3" fillId="0" borderId="39" xfId="0" applyNumberFormat="1" applyFont="1" applyFill="1" applyBorder="1" applyAlignment="1" applyProtection="1">
      <alignment horizontal="left"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2"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81" fontId="12" fillId="5" borderId="23" xfId="0" applyNumberFormat="1" applyFont="1" applyFill="1" applyBorder="1" applyAlignment="1" applyProtection="1">
      <alignment horizontal="center" vertical="center" wrapText="1"/>
      <protection locked="0"/>
    </xf>
    <xf numFmtId="181" fontId="12" fillId="5" borderId="24" xfId="0" applyNumberFormat="1" applyFont="1" applyFill="1" applyBorder="1" applyAlignment="1" applyProtection="1">
      <alignment horizontal="center" vertical="center" wrapText="1"/>
      <protection locked="0"/>
    </xf>
    <xf numFmtId="181" fontId="12" fillId="5" borderId="25" xfId="0" applyNumberFormat="1" applyFont="1" applyFill="1" applyBorder="1" applyAlignment="1" applyProtection="1">
      <alignment horizontal="center" vertical="center" wrapText="1"/>
      <protection locked="0"/>
    </xf>
    <xf numFmtId="49" fontId="12" fillId="5" borderId="23" xfId="0" applyNumberFormat="1" applyFont="1" applyFill="1" applyBorder="1" applyAlignment="1" applyProtection="1">
      <alignment horizontal="left" vertical="center" wrapText="1"/>
      <protection locked="0"/>
    </xf>
    <xf numFmtId="49" fontId="12" fillId="5" borderId="24" xfId="0" applyNumberFormat="1" applyFont="1" applyFill="1" applyBorder="1" applyAlignment="1" applyProtection="1">
      <alignment horizontal="left" vertical="center" wrapText="1"/>
      <protection locked="0"/>
    </xf>
    <xf numFmtId="49" fontId="12" fillId="5" borderId="25" xfId="0" applyNumberFormat="1" applyFont="1" applyFill="1" applyBorder="1" applyAlignment="1" applyProtection="1">
      <alignment horizontal="left" vertical="center" wrapText="1"/>
      <protection locked="0"/>
    </xf>
    <xf numFmtId="49" fontId="12" fillId="5" borderId="23" xfId="0" applyNumberFormat="1" applyFont="1" applyFill="1" applyBorder="1" applyAlignment="1" applyProtection="1">
      <alignment horizontal="center" vertical="center" wrapText="1" shrinkToFit="1"/>
      <protection locked="0"/>
    </xf>
    <xf numFmtId="49" fontId="12" fillId="5" borderId="24" xfId="0" applyNumberFormat="1" applyFont="1" applyFill="1" applyBorder="1" applyAlignment="1" applyProtection="1">
      <alignment horizontal="center" vertical="center" wrapText="1" shrinkToFit="1"/>
      <protection locked="0"/>
    </xf>
    <xf numFmtId="49" fontId="12" fillId="5" borderId="25" xfId="0" applyNumberFormat="1" applyFont="1" applyFill="1" applyBorder="1" applyAlignment="1" applyProtection="1">
      <alignment horizontal="center" vertical="center" wrapText="1" shrinkToFit="1"/>
      <protection locked="0"/>
    </xf>
    <xf numFmtId="182" fontId="12" fillId="0" borderId="23" xfId="0" applyNumberFormat="1" applyFont="1" applyFill="1" applyBorder="1" applyAlignment="1" applyProtection="1">
      <alignment horizontal="right" vertical="center" wrapText="1"/>
      <protection locked="0"/>
    </xf>
    <xf numFmtId="182" fontId="12" fillId="0" borderId="24" xfId="0" applyNumberFormat="1" applyFont="1" applyFill="1" applyBorder="1" applyAlignment="1" applyProtection="1">
      <alignment horizontal="right" vertical="center" wrapText="1"/>
      <protection locked="0"/>
    </xf>
    <xf numFmtId="182" fontId="12" fillId="0" borderId="25"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34325</xdr:colOff>
      <xdr:row>116</xdr:row>
      <xdr:rowOff>197365</xdr:rowOff>
    </xdr:from>
    <xdr:to>
      <xdr:col>39</xdr:col>
      <xdr:colOff>170850</xdr:colOff>
      <xdr:row>119</xdr:row>
      <xdr:rowOff>244990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34725" y="44317165"/>
          <a:ext cx="4737100" cy="1104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a:p>
          <a:endParaRPr kumimoji="1" lang="ja-JP" altLang="en-US" sz="1100"/>
        </a:p>
      </xdr:txBody>
    </xdr:sp>
    <xdr:clientData/>
  </xdr:twoCellAnchor>
  <xdr:twoCellAnchor>
    <xdr:from>
      <xdr:col>27</xdr:col>
      <xdr:colOff>111554</xdr:colOff>
      <xdr:row>120</xdr:row>
      <xdr:rowOff>0</xdr:rowOff>
    </xdr:from>
    <xdr:to>
      <xdr:col>27</xdr:col>
      <xdr:colOff>111555</xdr:colOff>
      <xdr:row>123</xdr:row>
      <xdr:rowOff>274595</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flipH="1">
          <a:off x="5512229" y="45529500"/>
          <a:ext cx="1" cy="1331870"/>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111554</xdr:colOff>
      <xdr:row>119</xdr:row>
      <xdr:rowOff>345974</xdr:rowOff>
    </xdr:from>
    <xdr:to>
      <xdr:col>43</xdr:col>
      <xdr:colOff>68434</xdr:colOff>
      <xdr:row>123</xdr:row>
      <xdr:rowOff>329045</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5688009" y="52110019"/>
          <a:ext cx="2944266" cy="140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出資</a:t>
          </a:r>
          <a:r>
            <a:rPr kumimoji="1" lang="en-US" altLang="ja-JP" sz="1400">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55,000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　</a:t>
          </a:r>
          <a:r>
            <a:rPr kumimoji="1" lang="en-US" altLang="ja-JP" sz="1400">
              <a:latin typeface="+mn-ea"/>
              <a:ea typeface="+mn-ea"/>
            </a:rPr>
            <a:t>30,000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30</a:t>
          </a:r>
          <a:r>
            <a:rPr kumimoji="1" lang="ja-JP" altLang="en-US" sz="1400">
              <a:latin typeface="+mn-ea"/>
              <a:ea typeface="+mn-ea"/>
            </a:rPr>
            <a:t>年度　</a:t>
          </a:r>
          <a:r>
            <a:rPr kumimoji="1" lang="en-US" altLang="ja-JP" sz="1400">
              <a:latin typeface="+mn-ea"/>
              <a:ea typeface="+mn-ea"/>
            </a:rPr>
            <a:t>25,000</a:t>
          </a:r>
          <a:r>
            <a:rPr kumimoji="1" lang="ja-JP" altLang="en-US" sz="1400">
              <a:latin typeface="+mn-ea"/>
              <a:ea typeface="+mn-ea"/>
            </a:rPr>
            <a:t>百万円</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lang="ja-JP" altLang="en-US" sz="1400" b="0" i="0" u="none" strike="noStrike">
              <a:solidFill>
                <a:schemeClr val="dk1"/>
              </a:solidFill>
              <a:effectLst/>
              <a:latin typeface="+mn-lt"/>
              <a:ea typeface="+mn-ea"/>
              <a:cs typeface="+mn-cs"/>
            </a:rPr>
            <a:t>令和</a:t>
          </a:r>
          <a:r>
            <a:rPr lang="ja-JP" altLang="en-US" sz="1400" b="0" i="0" u="none" strike="noStrike" baseline="0">
              <a:solidFill>
                <a:schemeClr val="dk1"/>
              </a:solidFill>
              <a:effectLst/>
              <a:latin typeface="+mn-lt"/>
              <a:ea typeface="+mn-ea"/>
              <a:cs typeface="+mn-cs"/>
            </a:rPr>
            <a:t>  </a:t>
          </a:r>
          <a:r>
            <a:rPr lang="en-US" altLang="ja-JP" sz="1400" b="0" i="0" u="none" strike="noStrike" baseline="0">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年度   </a:t>
          </a:r>
          <a:r>
            <a:rPr lang="en-US" altLang="ja-JP" sz="1400" b="0" i="0" u="none" strike="noStrike">
              <a:solidFill>
                <a:schemeClr val="dk1"/>
              </a:solidFill>
              <a:effectLst/>
              <a:latin typeface="+mn-lt"/>
              <a:ea typeface="+mn-ea"/>
              <a:cs typeface="+mn-cs"/>
            </a:rPr>
            <a:t>38,000</a:t>
          </a:r>
          <a:r>
            <a:rPr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a:latin typeface="+mn-ea"/>
            <a:ea typeface="+mn-ea"/>
          </a:endParaRPr>
        </a:p>
      </xdr:txBody>
    </xdr:sp>
    <xdr:clientData/>
  </xdr:twoCellAnchor>
  <xdr:twoCellAnchor>
    <xdr:from>
      <xdr:col>14</xdr:col>
      <xdr:colOff>34324</xdr:colOff>
      <xdr:row>124</xdr:row>
      <xdr:rowOff>42906</xdr:rowOff>
    </xdr:from>
    <xdr:to>
      <xdr:col>43</xdr:col>
      <xdr:colOff>43121</xdr:colOff>
      <xdr:row>133</xdr:row>
      <xdr:rowOff>212298</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2834674" y="46982106"/>
          <a:ext cx="5809522" cy="3655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ja-JP" altLang="en-US" sz="1400"/>
            <a:t>国立研究開発法人日本医療研究開発機構出資に必要な経費</a:t>
          </a:r>
          <a:endParaRPr kumimoji="1" lang="en-US" altLang="ja-JP" sz="1400"/>
        </a:p>
        <a:p>
          <a:pPr algn="ctr"/>
          <a:r>
            <a:rPr kumimoji="1" lang="ja-JP" altLang="en-US" sz="1400"/>
            <a:t>（医療研究開発革新基盤創成事業）</a:t>
          </a:r>
          <a:endParaRPr kumimoji="1" lang="en-US" altLang="ja-JP" sz="1400"/>
        </a:p>
        <a:p>
          <a:pPr algn="ctr"/>
          <a:endParaRPr kumimoji="1" lang="en-US" altLang="ja-JP" sz="1400"/>
        </a:p>
        <a:p>
          <a:pPr algn="ctr"/>
          <a:r>
            <a:rPr kumimoji="1" lang="en-US" altLang="ja-JP" sz="1400"/>
            <a:t>【</a:t>
          </a:r>
          <a:r>
            <a:rPr kumimoji="1" lang="ja-JP" altLang="en-US" sz="1400"/>
            <a:t>前年度残高</a:t>
          </a:r>
          <a:r>
            <a:rPr kumimoji="1" lang="en-US" altLang="ja-JP" sz="1400"/>
            <a:t>】14,641.5</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en-US" altLang="ja-JP" sz="1400" baseline="0"/>
            <a:t>20,646.9</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16</xdr:col>
      <xdr:colOff>121228</xdr:colOff>
      <xdr:row>129</xdr:row>
      <xdr:rowOff>34326</xdr:rowOff>
    </xdr:from>
    <xdr:to>
      <xdr:col>40</xdr:col>
      <xdr:colOff>138544</xdr:colOff>
      <xdr:row>131</xdr:row>
      <xdr:rowOff>216477</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07773" y="53382985"/>
          <a:ext cx="4797135" cy="8921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出資：</a:t>
          </a:r>
          <a:r>
            <a:rPr kumimoji="1" lang="en-US" altLang="ja-JP" sz="1400" u="none">
              <a:latin typeface="+mn-ea"/>
              <a:ea typeface="+mn-ea"/>
            </a:rPr>
            <a:t>38,000</a:t>
          </a:r>
          <a:r>
            <a:rPr kumimoji="1" lang="ja-JP" altLang="en-US" sz="1400" u="none">
              <a:latin typeface="+mn-ea"/>
              <a:ea typeface="+mn-ea"/>
            </a:rPr>
            <a:t>百万円</a:t>
          </a:r>
          <a:r>
            <a:rPr kumimoji="1" lang="en-US" altLang="ja-JP" sz="1400" u="none">
              <a:latin typeface="+mn-ea"/>
              <a:ea typeface="+mn-ea"/>
            </a:rPr>
            <a:t> </a:t>
          </a:r>
          <a:r>
            <a:rPr kumimoji="1" lang="ja-JP" altLang="en-US" sz="1400" u="none" baseline="0">
              <a:latin typeface="+mn-ea"/>
              <a:ea typeface="+mn-ea"/>
            </a:rPr>
            <a:t>　</a:t>
          </a:r>
          <a:r>
            <a:rPr kumimoji="1" lang="ja-JP" altLang="en-US" sz="1400" u="none">
              <a:latin typeface="+mn-ea"/>
              <a:ea typeface="+mn-ea"/>
            </a:rPr>
            <a:t>　　　　事業費：</a:t>
          </a:r>
          <a:r>
            <a:rPr kumimoji="1" lang="en-US" altLang="ja-JP" sz="1400" u="none">
              <a:latin typeface="+mn-ea"/>
              <a:ea typeface="+mn-ea"/>
            </a:rPr>
            <a:t>31,994.6</a:t>
          </a:r>
          <a:r>
            <a:rPr kumimoji="1" lang="ja-JP" altLang="en-US" sz="1400" u="none">
              <a:latin typeface="+mn-ea"/>
              <a:ea typeface="+mn-ea"/>
            </a:rPr>
            <a:t>百万円</a:t>
          </a:r>
          <a:endParaRPr kumimoji="1" lang="en-US" altLang="ja-JP" sz="1400" u="none">
            <a:latin typeface="+mn-ea"/>
            <a:ea typeface="+mn-ea"/>
          </a:endParaRPr>
        </a:p>
        <a:p>
          <a:pPr algn="l"/>
          <a:r>
            <a:rPr kumimoji="1" lang="ja-JP" altLang="en-US" sz="1400" u="none">
              <a:latin typeface="+mn-ea"/>
              <a:ea typeface="+mn-ea"/>
            </a:rPr>
            <a:t>合計：</a:t>
          </a:r>
          <a:r>
            <a:rPr kumimoji="1" lang="en-US" altLang="ja-JP" sz="1400" u="none">
              <a:latin typeface="+mn-ea"/>
              <a:ea typeface="+mn-ea"/>
            </a:rPr>
            <a:t>38,000</a:t>
          </a:r>
          <a:r>
            <a:rPr kumimoji="1" lang="ja-JP" altLang="en-US" sz="1400" u="none">
              <a:latin typeface="+mn-ea"/>
              <a:ea typeface="+mn-ea"/>
            </a:rPr>
            <a:t>百万円　　　　　</a:t>
          </a:r>
          <a:r>
            <a:rPr kumimoji="1" lang="ja-JP" altLang="en-US" sz="1400" u="none" baseline="0">
              <a:latin typeface="+mn-ea"/>
              <a:ea typeface="+mn-ea"/>
            </a:rPr>
            <a:t> </a:t>
          </a:r>
          <a:r>
            <a:rPr kumimoji="1" lang="ja-JP" altLang="en-US" sz="1400" u="none">
              <a:latin typeface="+mn-ea"/>
              <a:ea typeface="+mn-ea"/>
            </a:rPr>
            <a:t>合計：</a:t>
          </a:r>
          <a:r>
            <a:rPr kumimoji="1" lang="en-US" altLang="ja-JP" sz="1400" u="none">
              <a:latin typeface="+mn-ea"/>
              <a:ea typeface="+mn-ea"/>
            </a:rPr>
            <a:t>31,994.6</a:t>
          </a:r>
          <a:r>
            <a:rPr kumimoji="1" lang="ja-JP" altLang="en-US" sz="1400" u="none">
              <a:latin typeface="+mn-ea"/>
              <a:ea typeface="+mn-ea"/>
            </a:rPr>
            <a:t>百万円　 </a:t>
          </a:r>
          <a:endParaRPr kumimoji="1" lang="en-US" altLang="ja-JP" sz="1100" u="none">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15</xdr:col>
      <xdr:colOff>145878</xdr:colOff>
      <xdr:row>133</xdr:row>
      <xdr:rowOff>386148</xdr:rowOff>
    </xdr:from>
    <xdr:to>
      <xdr:col>41</xdr:col>
      <xdr:colOff>89672</xdr:colOff>
      <xdr:row>134</xdr:row>
      <xdr:rowOff>324165</xdr:rowOff>
    </xdr:to>
    <xdr:grpSp>
      <xdr:nvGrpSpPr>
        <xdr:cNvPr id="7" name="グループ化 6">
          <a:extLst>
            <a:ext uri="{FF2B5EF4-FFF2-40B4-BE49-F238E27FC236}">
              <a16:creationId xmlns:a16="http://schemas.microsoft.com/office/drawing/2014/main" id="{00000000-0008-0000-0000-000012000000}"/>
            </a:ext>
          </a:extLst>
        </xdr:cNvPr>
        <xdr:cNvGrpSpPr/>
      </xdr:nvGrpSpPr>
      <xdr:grpSpPr>
        <a:xfrm>
          <a:off x="3171466" y="55395824"/>
          <a:ext cx="5188147" cy="610370"/>
          <a:chOff x="3167063" y="238728251"/>
          <a:chExt cx="4349750" cy="611187"/>
        </a:xfrm>
      </xdr:grpSpPr>
      <xdr:sp macro="" textlink="">
        <xdr:nvSpPr>
          <xdr:cNvPr id="8" name="左大かっこ 7">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436938" y="238871125"/>
            <a:ext cx="4000929"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実用化開発等を実施する民間企業等に開発費を支出</a:t>
            </a:r>
          </a:p>
        </xdr:txBody>
      </xdr:sp>
    </xdr:grpSp>
    <xdr:clientData/>
  </xdr:twoCellAnchor>
  <xdr:twoCellAnchor>
    <xdr:from>
      <xdr:col>27</xdr:col>
      <xdr:colOff>77230</xdr:colOff>
      <xdr:row>134</xdr:row>
      <xdr:rowOff>343243</xdr:rowOff>
    </xdr:from>
    <xdr:to>
      <xdr:col>27</xdr:col>
      <xdr:colOff>81179</xdr:colOff>
      <xdr:row>135</xdr:row>
      <xdr:rowOff>365124</xdr:rowOff>
    </xdr:to>
    <xdr:cxnSp macro="">
      <xdr:nvCxnSpPr>
        <xdr:cNvPr id="11" name="直線矢印コネクタ 10">
          <a:extLst>
            <a:ext uri="{FF2B5EF4-FFF2-40B4-BE49-F238E27FC236}">
              <a16:creationId xmlns:a16="http://schemas.microsoft.com/office/drawing/2014/main" id="{00000000-0008-0000-0000-000010000000}"/>
            </a:ext>
          </a:extLst>
        </xdr:cNvPr>
        <xdr:cNvCxnSpPr/>
      </xdr:nvCxnSpPr>
      <xdr:spPr>
        <a:xfrm>
          <a:off x="5477905" y="51435343"/>
          <a:ext cx="3949" cy="688631"/>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17162</xdr:colOff>
      <xdr:row>136</xdr:row>
      <xdr:rowOff>68648</xdr:rowOff>
    </xdr:from>
    <xdr:to>
      <xdr:col>35</xdr:col>
      <xdr:colOff>9224</xdr:colOff>
      <xdr:row>138</xdr:row>
      <xdr:rowOff>259147</xdr:rowOff>
    </xdr:to>
    <xdr:sp macro="" textlink="">
      <xdr:nvSpPr>
        <xdr:cNvPr id="12" name="テキスト ボックス 11">
          <a:extLst>
            <a:ext uri="{FF2B5EF4-FFF2-40B4-BE49-F238E27FC236}">
              <a16:creationId xmlns:a16="http://schemas.microsoft.com/office/drawing/2014/main" id="{00000000-0008-0000-0000-000011000000}"/>
            </a:ext>
          </a:extLst>
        </xdr:cNvPr>
        <xdr:cNvSpPr txBox="1"/>
      </xdr:nvSpPr>
      <xdr:spPr>
        <a:xfrm>
          <a:off x="4017662" y="52198973"/>
          <a:ext cx="2992437" cy="866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民間企業等</a:t>
          </a:r>
          <a:endParaRPr kumimoji="1" lang="en-US" altLang="ja-JP" sz="2000"/>
        </a:p>
      </xdr:txBody>
    </xdr:sp>
    <xdr:clientData/>
  </xdr:twoCellAnchor>
  <xdr:twoCellAnchor>
    <xdr:from>
      <xdr:col>30</xdr:col>
      <xdr:colOff>8581</xdr:colOff>
      <xdr:row>134</xdr:row>
      <xdr:rowOff>429054</xdr:rowOff>
    </xdr:from>
    <xdr:to>
      <xdr:col>44</xdr:col>
      <xdr:colOff>85811</xdr:colOff>
      <xdr:row>136</xdr:row>
      <xdr:rowOff>44621</xdr:rowOff>
    </xdr:to>
    <xdr:sp macro="" textlink="">
      <xdr:nvSpPr>
        <xdr:cNvPr id="13" name="テキスト ボックス 12">
          <a:extLst>
            <a:ext uri="{FF2B5EF4-FFF2-40B4-BE49-F238E27FC236}">
              <a16:creationId xmlns:a16="http://schemas.microsoft.com/office/drawing/2014/main" id="{4E7A6870-2C87-4250-B90A-366A2B67FDE1}"/>
            </a:ext>
          </a:extLst>
        </xdr:cNvPr>
        <xdr:cNvSpPr txBox="1"/>
      </xdr:nvSpPr>
      <xdr:spPr>
        <a:xfrm>
          <a:off x="6009331" y="51521154"/>
          <a:ext cx="2877580" cy="653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委託</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随意契約（企画競争）</a:t>
          </a:r>
          <a:r>
            <a:rPr kumimoji="1" lang="en-US" altLang="ja-JP" sz="1400">
              <a:solidFill>
                <a:sysClr val="windowText" lastClr="000000"/>
              </a:solidFill>
              <a:latin typeface="+mn-ea"/>
              <a:ea typeface="+mn-ea"/>
            </a:rPr>
            <a:t>】</a:t>
          </a:r>
        </a:p>
        <a:p>
          <a:r>
            <a:rPr kumimoji="1" lang="ja-JP" altLang="en-US" sz="1400">
              <a:solidFill>
                <a:schemeClr val="dk1"/>
              </a:solidFill>
              <a:latin typeface="+mn-ea"/>
              <a:ea typeface="+mn-ea"/>
            </a:rPr>
            <a:t>令和  </a:t>
          </a:r>
          <a:r>
            <a:rPr kumimoji="1" lang="en-US" altLang="ja-JP" sz="1400">
              <a:solidFill>
                <a:schemeClr val="dk1"/>
              </a:solidFill>
              <a:latin typeface="+mn-ea"/>
              <a:ea typeface="+mn-ea"/>
            </a:rPr>
            <a:t>2</a:t>
          </a:r>
          <a:r>
            <a:rPr kumimoji="1" lang="ja-JP" altLang="en-US" sz="1400">
              <a:latin typeface="+mn-ea"/>
              <a:ea typeface="+mn-ea"/>
            </a:rPr>
            <a:t>年度　</a:t>
          </a:r>
          <a:r>
            <a:rPr kumimoji="1" lang="ja-JP" altLang="en-US" sz="1400" baseline="0">
              <a:latin typeface="+mn-ea"/>
              <a:ea typeface="+mn-ea"/>
            </a:rPr>
            <a:t>  </a:t>
          </a:r>
          <a:r>
            <a:rPr kumimoji="1" lang="en-US" altLang="ja-JP" sz="1400" baseline="0">
              <a:latin typeface="+mn-ea"/>
              <a:ea typeface="+mn-ea"/>
            </a:rPr>
            <a:t>31,994.6</a:t>
          </a:r>
          <a:r>
            <a:rPr kumimoji="1" lang="ja-JP" altLang="en-US" sz="1400">
              <a:latin typeface="+mn-ea"/>
              <a:ea typeface="+mn-ea"/>
            </a:rPr>
            <a:t>百万円</a:t>
          </a:r>
        </a:p>
      </xdr:txBody>
    </xdr:sp>
    <xdr:clientData/>
  </xdr:twoCellAnchor>
  <xdr:twoCellAnchor>
    <xdr:from>
      <xdr:col>16</xdr:col>
      <xdr:colOff>60067</xdr:colOff>
      <xdr:row>139</xdr:row>
      <xdr:rowOff>171622</xdr:rowOff>
    </xdr:from>
    <xdr:to>
      <xdr:col>40</xdr:col>
      <xdr:colOff>102972</xdr:colOff>
      <xdr:row>143</xdr:row>
      <xdr:rowOff>192002</xdr:rowOff>
    </xdr:to>
    <xdr:grpSp>
      <xdr:nvGrpSpPr>
        <xdr:cNvPr id="14" name="グループ化 13">
          <a:extLst>
            <a:ext uri="{FF2B5EF4-FFF2-40B4-BE49-F238E27FC236}">
              <a16:creationId xmlns:a16="http://schemas.microsoft.com/office/drawing/2014/main" id="{00000000-0008-0000-0000-000013000000}"/>
            </a:ext>
          </a:extLst>
        </xdr:cNvPr>
        <xdr:cNvGrpSpPr/>
      </xdr:nvGrpSpPr>
      <xdr:grpSpPr>
        <a:xfrm>
          <a:off x="3287361" y="57949151"/>
          <a:ext cx="4883846" cy="1275439"/>
          <a:chOff x="3167063" y="238728251"/>
          <a:chExt cx="4349750" cy="668614"/>
        </a:xfrm>
      </xdr:grpSpPr>
      <xdr:sp macro="" textlink="">
        <xdr:nvSpPr>
          <xdr:cNvPr id="15" name="左大かっこ 14">
            <a:extLst>
              <a:ext uri="{FF2B5EF4-FFF2-40B4-BE49-F238E27FC236}">
                <a16:creationId xmlns:a16="http://schemas.microsoft.com/office/drawing/2014/main" id="{00000000-0008-0000-0000-000014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3381376" y="238760000"/>
            <a:ext cx="3913187" cy="636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大学等の革新的技術を用いた企業等が行う実用化開発等を実施。優れた課題を採択するため公募を実施し、順次課題を採択することとしているとこ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2"/>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125" style="34" customWidth="1"/>
    <col min="58" max="61" width="9" style="34"/>
    <col min="62" max="62" width="27.875" style="34" customWidth="1"/>
    <col min="63" max="63" width="12.1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270</v>
      </c>
      <c r="AJ2" s="39" t="s">
        <v>588</v>
      </c>
      <c r="AK2" s="39"/>
      <c r="AL2" s="39"/>
      <c r="AM2" s="39"/>
      <c r="AN2" s="40" t="s">
        <v>270</v>
      </c>
      <c r="AO2" s="39">
        <v>20</v>
      </c>
      <c r="AP2" s="39"/>
      <c r="AQ2" s="39"/>
      <c r="AR2" s="41" t="s">
        <v>570</v>
      </c>
      <c r="AS2" s="42">
        <v>185</v>
      </c>
      <c r="AT2" s="42"/>
      <c r="AU2" s="42"/>
      <c r="AV2" s="40" t="str">
        <f>IF(AW2="","","-")</f>
        <v/>
      </c>
      <c r="AW2" s="43"/>
      <c r="AX2" s="43"/>
    </row>
    <row r="3" spans="1:50" ht="21" customHeight="1" thickBot="1" x14ac:dyDescent="0.2">
      <c r="A3" s="44" t="s">
        <v>563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571</v>
      </c>
      <c r="AK3" s="47"/>
      <c r="AL3" s="47"/>
      <c r="AM3" s="47"/>
      <c r="AN3" s="47"/>
      <c r="AO3" s="47"/>
      <c r="AP3" s="47"/>
      <c r="AQ3" s="47"/>
      <c r="AR3" s="47"/>
      <c r="AS3" s="47"/>
      <c r="AT3" s="47"/>
      <c r="AU3" s="47"/>
      <c r="AV3" s="47"/>
      <c r="AW3" s="47"/>
      <c r="AX3" s="48" t="s">
        <v>56</v>
      </c>
    </row>
    <row r="4" spans="1:50" ht="24.75" customHeight="1" x14ac:dyDescent="0.15">
      <c r="A4" s="49" t="s">
        <v>22</v>
      </c>
      <c r="B4" s="50"/>
      <c r="C4" s="50"/>
      <c r="D4" s="50"/>
      <c r="E4" s="50"/>
      <c r="F4" s="50"/>
      <c r="G4" s="51" t="s">
        <v>572</v>
      </c>
      <c r="H4" s="52"/>
      <c r="I4" s="52"/>
      <c r="J4" s="52"/>
      <c r="K4" s="52"/>
      <c r="L4" s="52"/>
      <c r="M4" s="52"/>
      <c r="N4" s="52"/>
      <c r="O4" s="52"/>
      <c r="P4" s="52"/>
      <c r="Q4" s="52"/>
      <c r="R4" s="52"/>
      <c r="S4" s="52"/>
      <c r="T4" s="52"/>
      <c r="U4" s="52"/>
      <c r="V4" s="52"/>
      <c r="W4" s="52"/>
      <c r="X4" s="52"/>
      <c r="Y4" s="53" t="s">
        <v>1</v>
      </c>
      <c r="Z4" s="54"/>
      <c r="AA4" s="54"/>
      <c r="AB4" s="54"/>
      <c r="AC4" s="54"/>
      <c r="AD4" s="55"/>
      <c r="AE4" s="56" t="s">
        <v>635</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58</v>
      </c>
      <c r="B5" s="62"/>
      <c r="C5" s="62"/>
      <c r="D5" s="62"/>
      <c r="E5" s="62"/>
      <c r="F5" s="63"/>
      <c r="G5" s="64" t="s">
        <v>574</v>
      </c>
      <c r="H5" s="65"/>
      <c r="I5" s="65"/>
      <c r="J5" s="65"/>
      <c r="K5" s="65"/>
      <c r="L5" s="65"/>
      <c r="M5" s="66" t="s">
        <v>57</v>
      </c>
      <c r="N5" s="67"/>
      <c r="O5" s="67"/>
      <c r="P5" s="67"/>
      <c r="Q5" s="67"/>
      <c r="R5" s="68"/>
      <c r="S5" s="69" t="s">
        <v>398</v>
      </c>
      <c r="T5" s="65"/>
      <c r="U5" s="65"/>
      <c r="V5" s="65"/>
      <c r="W5" s="65"/>
      <c r="X5" s="70"/>
      <c r="Y5" s="71" t="s">
        <v>3</v>
      </c>
      <c r="Z5" s="72"/>
      <c r="AA5" s="72"/>
      <c r="AB5" s="72"/>
      <c r="AC5" s="72"/>
      <c r="AD5" s="73"/>
      <c r="AE5" s="74" t="s">
        <v>636</v>
      </c>
      <c r="AF5" s="74"/>
      <c r="AG5" s="74"/>
      <c r="AH5" s="74"/>
      <c r="AI5" s="74"/>
      <c r="AJ5" s="74"/>
      <c r="AK5" s="74"/>
      <c r="AL5" s="74"/>
      <c r="AM5" s="74"/>
      <c r="AN5" s="74"/>
      <c r="AO5" s="74"/>
      <c r="AP5" s="75"/>
      <c r="AQ5" s="76" t="s">
        <v>573</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57" customHeight="1" x14ac:dyDescent="0.15">
      <c r="A7" s="84" t="s">
        <v>653</v>
      </c>
      <c r="B7" s="85"/>
      <c r="C7" s="85"/>
      <c r="D7" s="85"/>
      <c r="E7" s="85"/>
      <c r="F7" s="86"/>
      <c r="G7" s="87" t="s">
        <v>575</v>
      </c>
      <c r="H7" s="88"/>
      <c r="I7" s="88"/>
      <c r="J7" s="88"/>
      <c r="K7" s="88"/>
      <c r="L7" s="88"/>
      <c r="M7" s="88"/>
      <c r="N7" s="88"/>
      <c r="O7" s="88"/>
      <c r="P7" s="88"/>
      <c r="Q7" s="88"/>
      <c r="R7" s="88"/>
      <c r="S7" s="88"/>
      <c r="T7" s="88"/>
      <c r="U7" s="88"/>
      <c r="V7" s="88"/>
      <c r="W7" s="88"/>
      <c r="X7" s="89"/>
      <c r="Y7" s="90" t="s">
        <v>255</v>
      </c>
      <c r="Z7" s="91"/>
      <c r="AA7" s="91"/>
      <c r="AB7" s="91"/>
      <c r="AC7" s="91"/>
      <c r="AD7" s="92"/>
      <c r="AE7" s="93" t="s">
        <v>639</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187</v>
      </c>
      <c r="B8" s="85"/>
      <c r="C8" s="85"/>
      <c r="D8" s="85"/>
      <c r="E8" s="85"/>
      <c r="F8" s="86"/>
      <c r="G8" s="96" t="str">
        <f>入力規則等!A27</f>
        <v>医療分野の研究開発関連、科学技術・イノベーション</v>
      </c>
      <c r="H8" s="97"/>
      <c r="I8" s="97"/>
      <c r="J8" s="97"/>
      <c r="K8" s="97"/>
      <c r="L8" s="97"/>
      <c r="M8" s="97"/>
      <c r="N8" s="97"/>
      <c r="O8" s="97"/>
      <c r="P8" s="97"/>
      <c r="Q8" s="97"/>
      <c r="R8" s="97"/>
      <c r="S8" s="97"/>
      <c r="T8" s="97"/>
      <c r="U8" s="97"/>
      <c r="V8" s="97"/>
      <c r="W8" s="97"/>
      <c r="X8" s="98"/>
      <c r="Y8" s="99" t="s">
        <v>188</v>
      </c>
      <c r="Z8" s="100"/>
      <c r="AA8" s="100"/>
      <c r="AB8" s="100"/>
      <c r="AC8" s="100"/>
      <c r="AD8" s="101"/>
      <c r="AE8" s="102" t="str">
        <f>入力規則等!K13</f>
        <v>文教及び科学振興</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654</v>
      </c>
      <c r="B9" s="105"/>
      <c r="C9" s="105"/>
      <c r="D9" s="105"/>
      <c r="E9" s="105"/>
      <c r="F9" s="105"/>
      <c r="G9" s="106" t="s">
        <v>576</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116.25" customHeight="1" x14ac:dyDescent="0.15">
      <c r="A10" s="109" t="s">
        <v>655</v>
      </c>
      <c r="B10" s="110"/>
      <c r="C10" s="110"/>
      <c r="D10" s="110"/>
      <c r="E10" s="110"/>
      <c r="F10" s="110"/>
      <c r="G10" s="111" t="s">
        <v>648</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その他</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656</v>
      </c>
      <c r="B12" s="119"/>
      <c r="C12" s="119"/>
      <c r="D12" s="119"/>
      <c r="E12" s="119"/>
      <c r="F12" s="120"/>
      <c r="G12" s="121"/>
      <c r="H12" s="122"/>
      <c r="I12" s="122"/>
      <c r="J12" s="122"/>
      <c r="K12" s="122"/>
      <c r="L12" s="122"/>
      <c r="M12" s="122"/>
      <c r="N12" s="122"/>
      <c r="O12" s="122"/>
      <c r="P12" s="123" t="s">
        <v>256</v>
      </c>
      <c r="Q12" s="124"/>
      <c r="R12" s="124"/>
      <c r="S12" s="124"/>
      <c r="T12" s="124"/>
      <c r="U12" s="124"/>
      <c r="V12" s="125"/>
      <c r="W12" s="123" t="s">
        <v>274</v>
      </c>
      <c r="X12" s="124"/>
      <c r="Y12" s="124"/>
      <c r="Z12" s="124"/>
      <c r="AA12" s="124"/>
      <c r="AB12" s="124"/>
      <c r="AC12" s="125"/>
      <c r="AD12" s="123" t="s">
        <v>561</v>
      </c>
      <c r="AE12" s="124"/>
      <c r="AF12" s="124"/>
      <c r="AG12" s="124"/>
      <c r="AH12" s="124"/>
      <c r="AI12" s="124"/>
      <c r="AJ12" s="125"/>
      <c r="AK12" s="123" t="s">
        <v>564</v>
      </c>
      <c r="AL12" s="124"/>
      <c r="AM12" s="124"/>
      <c r="AN12" s="124"/>
      <c r="AO12" s="124"/>
      <c r="AP12" s="124"/>
      <c r="AQ12" s="125"/>
      <c r="AR12" s="123" t="s">
        <v>565</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v>0</v>
      </c>
      <c r="Q13" s="136"/>
      <c r="R13" s="136"/>
      <c r="S13" s="136"/>
      <c r="T13" s="136"/>
      <c r="U13" s="136"/>
      <c r="V13" s="137"/>
      <c r="W13" s="135">
        <v>0</v>
      </c>
      <c r="X13" s="136"/>
      <c r="Y13" s="136"/>
      <c r="Z13" s="136"/>
      <c r="AA13" s="136"/>
      <c r="AB13" s="136"/>
      <c r="AC13" s="137"/>
      <c r="AD13" s="135">
        <v>0</v>
      </c>
      <c r="AE13" s="136"/>
      <c r="AF13" s="136"/>
      <c r="AG13" s="136"/>
      <c r="AH13" s="136"/>
      <c r="AI13" s="136"/>
      <c r="AJ13" s="137"/>
      <c r="AK13" s="135">
        <v>0</v>
      </c>
      <c r="AL13" s="136"/>
      <c r="AM13" s="136"/>
      <c r="AN13" s="136"/>
      <c r="AO13" s="136"/>
      <c r="AP13" s="136"/>
      <c r="AQ13" s="137"/>
      <c r="AR13" s="138">
        <v>0</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v>25000</v>
      </c>
      <c r="Q14" s="136"/>
      <c r="R14" s="136"/>
      <c r="S14" s="136"/>
      <c r="T14" s="136"/>
      <c r="U14" s="136"/>
      <c r="V14" s="137"/>
      <c r="W14" s="135" t="s">
        <v>577</v>
      </c>
      <c r="X14" s="136"/>
      <c r="Y14" s="136"/>
      <c r="Z14" s="136"/>
      <c r="AA14" s="136"/>
      <c r="AB14" s="136"/>
      <c r="AC14" s="137"/>
      <c r="AD14" s="135">
        <v>38000</v>
      </c>
      <c r="AE14" s="136"/>
      <c r="AF14" s="136"/>
      <c r="AG14" s="136"/>
      <c r="AH14" s="136"/>
      <c r="AI14" s="136"/>
      <c r="AJ14" s="137"/>
      <c r="AK14" s="135" t="s">
        <v>638</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t="s">
        <v>577</v>
      </c>
      <c r="Q15" s="136"/>
      <c r="R15" s="136"/>
      <c r="S15" s="136"/>
      <c r="T15" s="136"/>
      <c r="U15" s="136"/>
      <c r="V15" s="137"/>
      <c r="W15" s="135" t="s">
        <v>577</v>
      </c>
      <c r="X15" s="136"/>
      <c r="Y15" s="136"/>
      <c r="Z15" s="136"/>
      <c r="AA15" s="136"/>
      <c r="AB15" s="136"/>
      <c r="AC15" s="137"/>
      <c r="AD15" s="135" t="s">
        <v>577</v>
      </c>
      <c r="AE15" s="136"/>
      <c r="AF15" s="136"/>
      <c r="AG15" s="136"/>
      <c r="AH15" s="136"/>
      <c r="AI15" s="136"/>
      <c r="AJ15" s="137"/>
      <c r="AK15" s="135" t="s">
        <v>589</v>
      </c>
      <c r="AL15" s="136"/>
      <c r="AM15" s="136"/>
      <c r="AN15" s="136"/>
      <c r="AO15" s="136"/>
      <c r="AP15" s="136"/>
      <c r="AQ15" s="137"/>
      <c r="AR15" s="135" t="s">
        <v>651</v>
      </c>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t="s">
        <v>577</v>
      </c>
      <c r="Q16" s="136"/>
      <c r="R16" s="136"/>
      <c r="S16" s="136"/>
      <c r="T16" s="136"/>
      <c r="U16" s="136"/>
      <c r="V16" s="137"/>
      <c r="W16" s="135" t="s">
        <v>577</v>
      </c>
      <c r="X16" s="136"/>
      <c r="Y16" s="136"/>
      <c r="Z16" s="136"/>
      <c r="AA16" s="136"/>
      <c r="AB16" s="136"/>
      <c r="AC16" s="137"/>
      <c r="AD16" s="135" t="s">
        <v>577</v>
      </c>
      <c r="AE16" s="136"/>
      <c r="AF16" s="136"/>
      <c r="AG16" s="136"/>
      <c r="AH16" s="136"/>
      <c r="AI16" s="136"/>
      <c r="AJ16" s="137"/>
      <c r="AK16" s="135" t="s">
        <v>589</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44</v>
      </c>
      <c r="J17" s="144"/>
      <c r="K17" s="144"/>
      <c r="L17" s="144"/>
      <c r="M17" s="144"/>
      <c r="N17" s="144"/>
      <c r="O17" s="145"/>
      <c r="P17" s="135" t="s">
        <v>577</v>
      </c>
      <c r="Q17" s="136"/>
      <c r="R17" s="136"/>
      <c r="S17" s="136"/>
      <c r="T17" s="136"/>
      <c r="U17" s="136"/>
      <c r="V17" s="137"/>
      <c r="W17" s="135" t="s">
        <v>577</v>
      </c>
      <c r="X17" s="136"/>
      <c r="Y17" s="136"/>
      <c r="Z17" s="136"/>
      <c r="AA17" s="136"/>
      <c r="AB17" s="136"/>
      <c r="AC17" s="137"/>
      <c r="AD17" s="135" t="s">
        <v>589</v>
      </c>
      <c r="AE17" s="136"/>
      <c r="AF17" s="136"/>
      <c r="AG17" s="136"/>
      <c r="AH17" s="136"/>
      <c r="AI17" s="136"/>
      <c r="AJ17" s="137"/>
      <c r="AK17" s="135" t="s">
        <v>589</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25000</v>
      </c>
      <c r="Q18" s="162"/>
      <c r="R18" s="162"/>
      <c r="S18" s="162"/>
      <c r="T18" s="162"/>
      <c r="U18" s="162"/>
      <c r="V18" s="163"/>
      <c r="W18" s="161">
        <f>SUM(W13:AC17)</f>
        <v>0</v>
      </c>
      <c r="X18" s="162"/>
      <c r="Y18" s="162"/>
      <c r="Z18" s="162"/>
      <c r="AA18" s="162"/>
      <c r="AB18" s="162"/>
      <c r="AC18" s="163"/>
      <c r="AD18" s="161">
        <f>SUM(AD13:AJ17)</f>
        <v>38000</v>
      </c>
      <c r="AE18" s="162"/>
      <c r="AF18" s="162"/>
      <c r="AG18" s="162"/>
      <c r="AH18" s="162"/>
      <c r="AI18" s="162"/>
      <c r="AJ18" s="163"/>
      <c r="AK18" s="161">
        <f>SUM(AK13:AQ17)</f>
        <v>0</v>
      </c>
      <c r="AL18" s="162"/>
      <c r="AM18" s="162"/>
      <c r="AN18" s="162"/>
      <c r="AO18" s="162"/>
      <c r="AP18" s="162"/>
      <c r="AQ18" s="163"/>
      <c r="AR18" s="161">
        <f>SUM(AR13:AX17)</f>
        <v>0</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v>25000</v>
      </c>
      <c r="Q19" s="136"/>
      <c r="R19" s="136"/>
      <c r="S19" s="136"/>
      <c r="T19" s="136"/>
      <c r="U19" s="136"/>
      <c r="V19" s="137"/>
      <c r="W19" s="135">
        <v>0</v>
      </c>
      <c r="X19" s="136"/>
      <c r="Y19" s="136"/>
      <c r="Z19" s="136"/>
      <c r="AA19" s="136"/>
      <c r="AB19" s="136"/>
      <c r="AC19" s="137"/>
      <c r="AD19" s="135">
        <v>38000</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f>IF(P18=0, "-", SUM(P19)/P18)</f>
        <v>1</v>
      </c>
      <c r="Q20" s="169"/>
      <c r="R20" s="169"/>
      <c r="S20" s="169"/>
      <c r="T20" s="169"/>
      <c r="U20" s="169"/>
      <c r="V20" s="169"/>
      <c r="W20" s="169" t="str">
        <f t="shared" ref="W20" si="0">IF(W18=0, "-", SUM(W19)/W18)</f>
        <v>-</v>
      </c>
      <c r="X20" s="169"/>
      <c r="Y20" s="169"/>
      <c r="Z20" s="169"/>
      <c r="AA20" s="169"/>
      <c r="AB20" s="169"/>
      <c r="AC20" s="169"/>
      <c r="AD20" s="169">
        <f t="shared" ref="AD20" si="1">IF(AD18=0, "-", SUM(AD19)/AD18)</f>
        <v>1</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232</v>
      </c>
      <c r="H21" s="173"/>
      <c r="I21" s="173"/>
      <c r="J21" s="173"/>
      <c r="K21" s="173"/>
      <c r="L21" s="173"/>
      <c r="M21" s="173"/>
      <c r="N21" s="173"/>
      <c r="O21" s="173"/>
      <c r="P21" s="169">
        <f>IF(P19=0, "-", SUM(P19)/SUM(P13,P14))</f>
        <v>1</v>
      </c>
      <c r="Q21" s="169"/>
      <c r="R21" s="169"/>
      <c r="S21" s="169"/>
      <c r="T21" s="169"/>
      <c r="U21" s="169"/>
      <c r="V21" s="169"/>
      <c r="W21" s="169" t="str">
        <f t="shared" ref="W21" si="2">IF(W19=0, "-", SUM(W19)/SUM(W13,W14))</f>
        <v>-</v>
      </c>
      <c r="X21" s="169"/>
      <c r="Y21" s="169"/>
      <c r="Z21" s="169"/>
      <c r="AA21" s="169"/>
      <c r="AB21" s="169"/>
      <c r="AC21" s="169"/>
      <c r="AD21" s="169">
        <f t="shared" ref="AD21" si="3">IF(AD19=0, "-", SUM(AD19)/SUM(AD13,AD14))</f>
        <v>1</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568</v>
      </c>
      <c r="B22" s="175"/>
      <c r="C22" s="175"/>
      <c r="D22" s="175"/>
      <c r="E22" s="175"/>
      <c r="F22" s="176"/>
      <c r="G22" s="177" t="s">
        <v>219</v>
      </c>
      <c r="H22" s="178"/>
      <c r="I22" s="178"/>
      <c r="J22" s="178"/>
      <c r="K22" s="178"/>
      <c r="L22" s="178"/>
      <c r="M22" s="178"/>
      <c r="N22" s="178"/>
      <c r="O22" s="179"/>
      <c r="P22" s="180" t="s">
        <v>566</v>
      </c>
      <c r="Q22" s="178"/>
      <c r="R22" s="178"/>
      <c r="S22" s="178"/>
      <c r="T22" s="178"/>
      <c r="U22" s="178"/>
      <c r="V22" s="179"/>
      <c r="W22" s="180" t="s">
        <v>567</v>
      </c>
      <c r="X22" s="178"/>
      <c r="Y22" s="178"/>
      <c r="Z22" s="178"/>
      <c r="AA22" s="178"/>
      <c r="AB22" s="178"/>
      <c r="AC22" s="179"/>
      <c r="AD22" s="180" t="s">
        <v>218</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577</v>
      </c>
      <c r="H23" s="186"/>
      <c r="I23" s="186"/>
      <c r="J23" s="186"/>
      <c r="K23" s="186"/>
      <c r="L23" s="186"/>
      <c r="M23" s="186"/>
      <c r="N23" s="186"/>
      <c r="O23" s="187"/>
      <c r="P23" s="138" t="s">
        <v>589</v>
      </c>
      <c r="Q23" s="139"/>
      <c r="R23" s="139"/>
      <c r="S23" s="139"/>
      <c r="T23" s="139"/>
      <c r="U23" s="139"/>
      <c r="V23" s="188"/>
      <c r="W23" s="138" t="s">
        <v>589</v>
      </c>
      <c r="X23" s="139"/>
      <c r="Y23" s="139"/>
      <c r="Z23" s="139"/>
      <c r="AA23" s="139"/>
      <c r="AB23" s="139"/>
      <c r="AC23" s="188"/>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thickBot="1" x14ac:dyDescent="0.2">
      <c r="A24" s="192"/>
      <c r="B24" s="193"/>
      <c r="C24" s="193"/>
      <c r="D24" s="193"/>
      <c r="E24" s="193"/>
      <c r="F24" s="194"/>
      <c r="G24" s="195" t="s">
        <v>220</v>
      </c>
      <c r="H24" s="196"/>
      <c r="I24" s="196"/>
      <c r="J24" s="196"/>
      <c r="K24" s="196"/>
      <c r="L24" s="196"/>
      <c r="M24" s="196"/>
      <c r="N24" s="196"/>
      <c r="O24" s="197"/>
      <c r="P24" s="135">
        <f>AK13</f>
        <v>0</v>
      </c>
      <c r="Q24" s="136"/>
      <c r="R24" s="136"/>
      <c r="S24" s="136"/>
      <c r="T24" s="136"/>
      <c r="U24" s="136"/>
      <c r="V24" s="137"/>
      <c r="W24" s="198">
        <f>AR13</f>
        <v>0</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18.75" customHeight="1" x14ac:dyDescent="0.15">
      <c r="A25" s="203" t="s">
        <v>229</v>
      </c>
      <c r="B25" s="204"/>
      <c r="C25" s="204"/>
      <c r="D25" s="204"/>
      <c r="E25" s="204"/>
      <c r="F25" s="205"/>
      <c r="G25" s="206" t="s">
        <v>135</v>
      </c>
      <c r="H25" s="207"/>
      <c r="I25" s="207"/>
      <c r="J25" s="207"/>
      <c r="K25" s="207"/>
      <c r="L25" s="207"/>
      <c r="M25" s="207"/>
      <c r="N25" s="207"/>
      <c r="O25" s="208"/>
      <c r="P25" s="209" t="s">
        <v>53</v>
      </c>
      <c r="Q25" s="207"/>
      <c r="R25" s="207"/>
      <c r="S25" s="207"/>
      <c r="T25" s="207"/>
      <c r="U25" s="207"/>
      <c r="V25" s="207"/>
      <c r="W25" s="207"/>
      <c r="X25" s="208"/>
      <c r="Y25" s="210"/>
      <c r="Z25" s="211"/>
      <c r="AA25" s="212"/>
      <c r="AB25" s="213" t="s">
        <v>11</v>
      </c>
      <c r="AC25" s="214"/>
      <c r="AD25" s="215"/>
      <c r="AE25" s="213" t="s">
        <v>256</v>
      </c>
      <c r="AF25" s="214"/>
      <c r="AG25" s="214"/>
      <c r="AH25" s="215"/>
      <c r="AI25" s="216" t="s">
        <v>274</v>
      </c>
      <c r="AJ25" s="216"/>
      <c r="AK25" s="216"/>
      <c r="AL25" s="213"/>
      <c r="AM25" s="216" t="s">
        <v>371</v>
      </c>
      <c r="AN25" s="216"/>
      <c r="AO25" s="216"/>
      <c r="AP25" s="213"/>
      <c r="AQ25" s="217" t="s">
        <v>165</v>
      </c>
      <c r="AR25" s="218"/>
      <c r="AS25" s="218"/>
      <c r="AT25" s="219"/>
      <c r="AU25" s="207" t="s">
        <v>125</v>
      </c>
      <c r="AV25" s="207"/>
      <c r="AW25" s="207"/>
      <c r="AX25" s="220"/>
    </row>
    <row r="26" spans="1:50"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t="s">
        <v>577</v>
      </c>
      <c r="AR26" s="236"/>
      <c r="AS26" s="237" t="s">
        <v>166</v>
      </c>
      <c r="AT26" s="238"/>
      <c r="AU26" s="239">
        <v>10</v>
      </c>
      <c r="AV26" s="239"/>
      <c r="AW26" s="225" t="s">
        <v>162</v>
      </c>
      <c r="AX26" s="240"/>
    </row>
    <row r="27" spans="1:50" ht="23.25" customHeight="1" x14ac:dyDescent="0.15">
      <c r="A27" s="241"/>
      <c r="B27" s="222"/>
      <c r="C27" s="222"/>
      <c r="D27" s="222"/>
      <c r="E27" s="222"/>
      <c r="F27" s="223"/>
      <c r="G27" s="242" t="s">
        <v>578</v>
      </c>
      <c r="H27" s="243"/>
      <c r="I27" s="243"/>
      <c r="J27" s="243"/>
      <c r="K27" s="243"/>
      <c r="L27" s="243"/>
      <c r="M27" s="243"/>
      <c r="N27" s="243"/>
      <c r="O27" s="244"/>
      <c r="P27" s="245" t="s">
        <v>642</v>
      </c>
      <c r="Q27" s="245"/>
      <c r="R27" s="245"/>
      <c r="S27" s="245"/>
      <c r="T27" s="245"/>
      <c r="U27" s="245"/>
      <c r="V27" s="245"/>
      <c r="W27" s="245"/>
      <c r="X27" s="246"/>
      <c r="Y27" s="247" t="s">
        <v>12</v>
      </c>
      <c r="Z27" s="248"/>
      <c r="AA27" s="249"/>
      <c r="AB27" s="250" t="s">
        <v>240</v>
      </c>
      <c r="AC27" s="250"/>
      <c r="AD27" s="250"/>
      <c r="AE27" s="251" t="s">
        <v>577</v>
      </c>
      <c r="AF27" s="252"/>
      <c r="AG27" s="252"/>
      <c r="AH27" s="252"/>
      <c r="AI27" s="251">
        <v>100</v>
      </c>
      <c r="AJ27" s="252"/>
      <c r="AK27" s="252"/>
      <c r="AL27" s="252"/>
      <c r="AM27" s="251">
        <v>100</v>
      </c>
      <c r="AN27" s="252"/>
      <c r="AO27" s="252"/>
      <c r="AP27" s="252"/>
      <c r="AQ27" s="253" t="s">
        <v>577</v>
      </c>
      <c r="AR27" s="254"/>
      <c r="AS27" s="254"/>
      <c r="AT27" s="255"/>
      <c r="AU27" s="252" t="s">
        <v>577</v>
      </c>
      <c r="AV27" s="252"/>
      <c r="AW27" s="252"/>
      <c r="AX27" s="256"/>
    </row>
    <row r="28" spans="1:50" ht="23.25"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48</v>
      </c>
      <c r="Z28" s="124"/>
      <c r="AA28" s="125"/>
      <c r="AB28" s="265" t="s">
        <v>240</v>
      </c>
      <c r="AC28" s="265"/>
      <c r="AD28" s="265"/>
      <c r="AE28" s="251" t="s">
        <v>577</v>
      </c>
      <c r="AF28" s="252"/>
      <c r="AG28" s="252"/>
      <c r="AH28" s="252"/>
      <c r="AI28" s="251">
        <v>100</v>
      </c>
      <c r="AJ28" s="252"/>
      <c r="AK28" s="252"/>
      <c r="AL28" s="252"/>
      <c r="AM28" s="251">
        <v>100</v>
      </c>
      <c r="AN28" s="252"/>
      <c r="AO28" s="252"/>
      <c r="AP28" s="252"/>
      <c r="AQ28" s="253" t="s">
        <v>577</v>
      </c>
      <c r="AR28" s="254"/>
      <c r="AS28" s="254"/>
      <c r="AT28" s="255"/>
      <c r="AU28" s="252">
        <v>100</v>
      </c>
      <c r="AV28" s="252"/>
      <c r="AW28" s="252"/>
      <c r="AX28" s="256"/>
    </row>
    <row r="29" spans="1:50" ht="23.25" customHeight="1" x14ac:dyDescent="0.15">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163</v>
      </c>
      <c r="AC29" s="271"/>
      <c r="AD29" s="271"/>
      <c r="AE29" s="251" t="s">
        <v>577</v>
      </c>
      <c r="AF29" s="252"/>
      <c r="AG29" s="252"/>
      <c r="AH29" s="252"/>
      <c r="AI29" s="251">
        <v>100</v>
      </c>
      <c r="AJ29" s="252"/>
      <c r="AK29" s="252"/>
      <c r="AL29" s="252"/>
      <c r="AM29" s="251">
        <v>100</v>
      </c>
      <c r="AN29" s="252"/>
      <c r="AO29" s="252"/>
      <c r="AP29" s="252"/>
      <c r="AQ29" s="253" t="s">
        <v>577</v>
      </c>
      <c r="AR29" s="254"/>
      <c r="AS29" s="254"/>
      <c r="AT29" s="255"/>
      <c r="AU29" s="252" t="s">
        <v>577</v>
      </c>
      <c r="AV29" s="252"/>
      <c r="AW29" s="252"/>
      <c r="AX29" s="256"/>
    </row>
    <row r="30" spans="1:50" ht="23.25" customHeight="1" x14ac:dyDescent="0.15">
      <c r="A30" s="272" t="s">
        <v>249</v>
      </c>
      <c r="B30" s="273"/>
      <c r="C30" s="273"/>
      <c r="D30" s="273"/>
      <c r="E30" s="273"/>
      <c r="F30" s="274"/>
      <c r="G30" s="242" t="s">
        <v>579</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75"/>
    </row>
    <row r="31" spans="1:50" ht="23.25" customHeight="1" thickBot="1" x14ac:dyDescent="0.2">
      <c r="A31" s="276"/>
      <c r="B31" s="277"/>
      <c r="C31" s="277"/>
      <c r="D31" s="277"/>
      <c r="E31" s="277"/>
      <c r="F31" s="278"/>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1"/>
      <c r="AF31" s="261"/>
      <c r="AG31" s="261"/>
      <c r="AH31" s="261"/>
      <c r="AI31" s="261"/>
      <c r="AJ31" s="261"/>
      <c r="AK31" s="261"/>
      <c r="AL31" s="261"/>
      <c r="AM31" s="261"/>
      <c r="AN31" s="261"/>
      <c r="AO31" s="261"/>
      <c r="AP31" s="261"/>
      <c r="AQ31" s="267"/>
      <c r="AR31" s="267"/>
      <c r="AS31" s="267"/>
      <c r="AT31" s="267"/>
      <c r="AU31" s="267"/>
      <c r="AV31" s="267"/>
      <c r="AW31" s="267"/>
      <c r="AX31" s="279"/>
    </row>
    <row r="32" spans="1:50" ht="31.5" customHeight="1" x14ac:dyDescent="0.15">
      <c r="A32" s="280" t="s">
        <v>230</v>
      </c>
      <c r="B32" s="281"/>
      <c r="C32" s="281"/>
      <c r="D32" s="281"/>
      <c r="E32" s="281"/>
      <c r="F32" s="282"/>
      <c r="G32" s="283" t="s">
        <v>54</v>
      </c>
      <c r="H32" s="283"/>
      <c r="I32" s="283"/>
      <c r="J32" s="283"/>
      <c r="K32" s="283"/>
      <c r="L32" s="283"/>
      <c r="M32" s="283"/>
      <c r="N32" s="283"/>
      <c r="O32" s="283"/>
      <c r="P32" s="283"/>
      <c r="Q32" s="283"/>
      <c r="R32" s="283"/>
      <c r="S32" s="283"/>
      <c r="T32" s="283"/>
      <c r="U32" s="283"/>
      <c r="V32" s="283"/>
      <c r="W32" s="283"/>
      <c r="X32" s="284"/>
      <c r="Y32" s="210"/>
      <c r="Z32" s="211"/>
      <c r="AA32" s="212"/>
      <c r="AB32" s="285" t="s">
        <v>11</v>
      </c>
      <c r="AC32" s="285"/>
      <c r="AD32" s="285"/>
      <c r="AE32" s="286" t="s">
        <v>256</v>
      </c>
      <c r="AF32" s="287"/>
      <c r="AG32" s="287"/>
      <c r="AH32" s="288"/>
      <c r="AI32" s="286" t="s">
        <v>274</v>
      </c>
      <c r="AJ32" s="287"/>
      <c r="AK32" s="287"/>
      <c r="AL32" s="288"/>
      <c r="AM32" s="286" t="s">
        <v>371</v>
      </c>
      <c r="AN32" s="287"/>
      <c r="AO32" s="287"/>
      <c r="AP32" s="288"/>
      <c r="AQ32" s="289" t="s">
        <v>279</v>
      </c>
      <c r="AR32" s="290"/>
      <c r="AS32" s="290"/>
      <c r="AT32" s="291"/>
      <c r="AU32" s="289" t="s">
        <v>403</v>
      </c>
      <c r="AV32" s="290"/>
      <c r="AW32" s="290"/>
      <c r="AX32" s="292"/>
    </row>
    <row r="33" spans="1:51" ht="23.25" customHeight="1" x14ac:dyDescent="0.15">
      <c r="A33" s="293"/>
      <c r="B33" s="294"/>
      <c r="C33" s="294"/>
      <c r="D33" s="294"/>
      <c r="E33" s="294"/>
      <c r="F33" s="295"/>
      <c r="G33" s="245" t="s">
        <v>580</v>
      </c>
      <c r="H33" s="245"/>
      <c r="I33" s="245"/>
      <c r="J33" s="245"/>
      <c r="K33" s="245"/>
      <c r="L33" s="245"/>
      <c r="M33" s="245"/>
      <c r="N33" s="245"/>
      <c r="O33" s="245"/>
      <c r="P33" s="245"/>
      <c r="Q33" s="245"/>
      <c r="R33" s="245"/>
      <c r="S33" s="245"/>
      <c r="T33" s="245"/>
      <c r="U33" s="245"/>
      <c r="V33" s="245"/>
      <c r="W33" s="245"/>
      <c r="X33" s="246"/>
      <c r="Y33" s="296" t="s">
        <v>49</v>
      </c>
      <c r="Z33" s="72"/>
      <c r="AA33" s="73"/>
      <c r="AB33" s="250" t="s">
        <v>581</v>
      </c>
      <c r="AC33" s="250"/>
      <c r="AD33" s="250"/>
      <c r="AE33" s="297">
        <v>14</v>
      </c>
      <c r="AF33" s="297"/>
      <c r="AG33" s="297"/>
      <c r="AH33" s="297"/>
      <c r="AI33" s="297">
        <v>9</v>
      </c>
      <c r="AJ33" s="297"/>
      <c r="AK33" s="297"/>
      <c r="AL33" s="297"/>
      <c r="AM33" s="297">
        <v>17</v>
      </c>
      <c r="AN33" s="297"/>
      <c r="AO33" s="297"/>
      <c r="AP33" s="297"/>
      <c r="AQ33" s="297" t="s">
        <v>589</v>
      </c>
      <c r="AR33" s="297"/>
      <c r="AS33" s="297"/>
      <c r="AT33" s="297"/>
      <c r="AU33" s="251" t="s">
        <v>589</v>
      </c>
      <c r="AV33" s="252"/>
      <c r="AW33" s="252"/>
      <c r="AX33" s="256"/>
    </row>
    <row r="34" spans="1:51" ht="23.25" customHeight="1" x14ac:dyDescent="0.15">
      <c r="A34" s="298"/>
      <c r="B34" s="299"/>
      <c r="C34" s="299"/>
      <c r="D34" s="299"/>
      <c r="E34" s="299"/>
      <c r="F34" s="300"/>
      <c r="G34" s="269"/>
      <c r="H34" s="269"/>
      <c r="I34" s="269"/>
      <c r="J34" s="269"/>
      <c r="K34" s="269"/>
      <c r="L34" s="269"/>
      <c r="M34" s="269"/>
      <c r="N34" s="269"/>
      <c r="O34" s="269"/>
      <c r="P34" s="269"/>
      <c r="Q34" s="269"/>
      <c r="R34" s="269"/>
      <c r="S34" s="269"/>
      <c r="T34" s="269"/>
      <c r="U34" s="269"/>
      <c r="V34" s="269"/>
      <c r="W34" s="269"/>
      <c r="X34" s="270"/>
      <c r="Y34" s="301" t="s">
        <v>50</v>
      </c>
      <c r="Z34" s="302"/>
      <c r="AA34" s="303"/>
      <c r="AB34" s="250" t="s">
        <v>581</v>
      </c>
      <c r="AC34" s="250"/>
      <c r="AD34" s="250"/>
      <c r="AE34" s="297" t="s">
        <v>577</v>
      </c>
      <c r="AF34" s="297"/>
      <c r="AG34" s="297"/>
      <c r="AH34" s="297"/>
      <c r="AI34" s="297" t="s">
        <v>577</v>
      </c>
      <c r="AJ34" s="297"/>
      <c r="AK34" s="297"/>
      <c r="AL34" s="297"/>
      <c r="AM34" s="297" t="s">
        <v>607</v>
      </c>
      <c r="AN34" s="297"/>
      <c r="AO34" s="297"/>
      <c r="AP34" s="297"/>
      <c r="AQ34" s="297" t="s">
        <v>589</v>
      </c>
      <c r="AR34" s="297"/>
      <c r="AS34" s="297"/>
      <c r="AT34" s="297"/>
      <c r="AU34" s="304" t="s">
        <v>589</v>
      </c>
      <c r="AV34" s="305"/>
      <c r="AW34" s="305"/>
      <c r="AX34" s="306"/>
    </row>
    <row r="35" spans="1:51" ht="23.25" customHeight="1" x14ac:dyDescent="0.15">
      <c r="A35" s="307" t="s">
        <v>15</v>
      </c>
      <c r="B35" s="308"/>
      <c r="C35" s="308"/>
      <c r="D35" s="308"/>
      <c r="E35" s="308"/>
      <c r="F35" s="309"/>
      <c r="G35" s="124" t="s">
        <v>16</v>
      </c>
      <c r="H35" s="124"/>
      <c r="I35" s="124"/>
      <c r="J35" s="124"/>
      <c r="K35" s="124"/>
      <c r="L35" s="124"/>
      <c r="M35" s="124"/>
      <c r="N35" s="124"/>
      <c r="O35" s="124"/>
      <c r="P35" s="124"/>
      <c r="Q35" s="124"/>
      <c r="R35" s="124"/>
      <c r="S35" s="124"/>
      <c r="T35" s="124"/>
      <c r="U35" s="124"/>
      <c r="V35" s="124"/>
      <c r="W35" s="124"/>
      <c r="X35" s="125"/>
      <c r="Y35" s="310"/>
      <c r="Z35" s="311"/>
      <c r="AA35" s="312"/>
      <c r="AB35" s="123" t="s">
        <v>11</v>
      </c>
      <c r="AC35" s="124"/>
      <c r="AD35" s="125"/>
      <c r="AE35" s="313" t="s">
        <v>256</v>
      </c>
      <c r="AF35" s="313"/>
      <c r="AG35" s="313"/>
      <c r="AH35" s="313"/>
      <c r="AI35" s="313" t="s">
        <v>274</v>
      </c>
      <c r="AJ35" s="313"/>
      <c r="AK35" s="313"/>
      <c r="AL35" s="313"/>
      <c r="AM35" s="313" t="s">
        <v>371</v>
      </c>
      <c r="AN35" s="313"/>
      <c r="AO35" s="313"/>
      <c r="AP35" s="313"/>
      <c r="AQ35" s="314" t="s">
        <v>404</v>
      </c>
      <c r="AR35" s="315"/>
      <c r="AS35" s="315"/>
      <c r="AT35" s="315"/>
      <c r="AU35" s="315"/>
      <c r="AV35" s="315"/>
      <c r="AW35" s="315"/>
      <c r="AX35" s="316"/>
    </row>
    <row r="36" spans="1:51" ht="23.25" customHeight="1" x14ac:dyDescent="0.15">
      <c r="A36" s="317"/>
      <c r="B36" s="318"/>
      <c r="C36" s="318"/>
      <c r="D36" s="318"/>
      <c r="E36" s="318"/>
      <c r="F36" s="319"/>
      <c r="G36" s="320" t="s">
        <v>582</v>
      </c>
      <c r="H36" s="320"/>
      <c r="I36" s="320"/>
      <c r="J36" s="320"/>
      <c r="K36" s="320"/>
      <c r="L36" s="320"/>
      <c r="M36" s="320"/>
      <c r="N36" s="320"/>
      <c r="O36" s="320"/>
      <c r="P36" s="320"/>
      <c r="Q36" s="320"/>
      <c r="R36" s="320"/>
      <c r="S36" s="320"/>
      <c r="T36" s="320"/>
      <c r="U36" s="320"/>
      <c r="V36" s="320"/>
      <c r="W36" s="320"/>
      <c r="X36" s="320"/>
      <c r="Y36" s="321" t="s">
        <v>15</v>
      </c>
      <c r="Z36" s="322"/>
      <c r="AA36" s="323"/>
      <c r="AB36" s="324" t="s">
        <v>583</v>
      </c>
      <c r="AC36" s="325"/>
      <c r="AD36" s="326"/>
      <c r="AE36" s="297">
        <v>2067</v>
      </c>
      <c r="AF36" s="297"/>
      <c r="AG36" s="297"/>
      <c r="AH36" s="297"/>
      <c r="AI36" s="297">
        <v>1797</v>
      </c>
      <c r="AJ36" s="297"/>
      <c r="AK36" s="297"/>
      <c r="AL36" s="297"/>
      <c r="AM36" s="297">
        <v>1882.1</v>
      </c>
      <c r="AN36" s="297"/>
      <c r="AO36" s="297"/>
      <c r="AP36" s="297"/>
      <c r="AQ36" s="251" t="s">
        <v>644</v>
      </c>
      <c r="AR36" s="252"/>
      <c r="AS36" s="252"/>
      <c r="AT36" s="252"/>
      <c r="AU36" s="252"/>
      <c r="AV36" s="252"/>
      <c r="AW36" s="252"/>
      <c r="AX36" s="256"/>
    </row>
    <row r="37" spans="1:51" ht="31.5" customHeight="1" thickBot="1" x14ac:dyDescent="0.2">
      <c r="A37" s="327"/>
      <c r="B37" s="91"/>
      <c r="C37" s="91"/>
      <c r="D37" s="91"/>
      <c r="E37" s="91"/>
      <c r="F37" s="328"/>
      <c r="G37" s="329"/>
      <c r="H37" s="329"/>
      <c r="I37" s="329"/>
      <c r="J37" s="329"/>
      <c r="K37" s="329"/>
      <c r="L37" s="329"/>
      <c r="M37" s="329"/>
      <c r="N37" s="329"/>
      <c r="O37" s="329"/>
      <c r="P37" s="329"/>
      <c r="Q37" s="329"/>
      <c r="R37" s="329"/>
      <c r="S37" s="329"/>
      <c r="T37" s="329"/>
      <c r="U37" s="329"/>
      <c r="V37" s="329"/>
      <c r="W37" s="329"/>
      <c r="X37" s="329"/>
      <c r="Y37" s="247" t="s">
        <v>43</v>
      </c>
      <c r="Z37" s="302"/>
      <c r="AA37" s="303"/>
      <c r="AB37" s="330" t="s">
        <v>632</v>
      </c>
      <c r="AC37" s="331"/>
      <c r="AD37" s="332"/>
      <c r="AE37" s="333" t="s">
        <v>584</v>
      </c>
      <c r="AF37" s="333"/>
      <c r="AG37" s="333"/>
      <c r="AH37" s="333"/>
      <c r="AI37" s="333" t="s">
        <v>643</v>
      </c>
      <c r="AJ37" s="333"/>
      <c r="AK37" s="333"/>
      <c r="AL37" s="333"/>
      <c r="AM37" s="333" t="s">
        <v>608</v>
      </c>
      <c r="AN37" s="333"/>
      <c r="AO37" s="333"/>
      <c r="AP37" s="333"/>
      <c r="AQ37" s="333" t="s">
        <v>270</v>
      </c>
      <c r="AR37" s="333"/>
      <c r="AS37" s="333"/>
      <c r="AT37" s="333"/>
      <c r="AU37" s="333"/>
      <c r="AV37" s="333"/>
      <c r="AW37" s="333"/>
      <c r="AX37" s="334"/>
    </row>
    <row r="38" spans="1:51" ht="45" customHeight="1" x14ac:dyDescent="0.15">
      <c r="A38" s="335" t="s">
        <v>269</v>
      </c>
      <c r="B38" s="336"/>
      <c r="C38" s="337" t="s">
        <v>167</v>
      </c>
      <c r="D38" s="336"/>
      <c r="E38" s="338" t="s">
        <v>193</v>
      </c>
      <c r="F38" s="339"/>
      <c r="G38" s="340" t="s">
        <v>577</v>
      </c>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c r="AY38" s="34">
        <f>COUNTA($G$38)</f>
        <v>1</v>
      </c>
    </row>
    <row r="39" spans="1:51" ht="45" customHeight="1" x14ac:dyDescent="0.15">
      <c r="A39" s="343"/>
      <c r="B39" s="344"/>
      <c r="C39" s="345"/>
      <c r="D39" s="344"/>
      <c r="E39" s="346" t="s">
        <v>192</v>
      </c>
      <c r="F39" s="347"/>
      <c r="G39" s="348" t="s">
        <v>577</v>
      </c>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50"/>
      <c r="AY39" s="34">
        <f>$AY$38</f>
        <v>1</v>
      </c>
    </row>
    <row r="40" spans="1:51" ht="18.75" customHeight="1" x14ac:dyDescent="0.15">
      <c r="A40" s="343"/>
      <c r="B40" s="344"/>
      <c r="C40" s="345"/>
      <c r="D40" s="344"/>
      <c r="E40" s="351" t="s">
        <v>168</v>
      </c>
      <c r="F40" s="352"/>
      <c r="G40" s="353" t="s">
        <v>177</v>
      </c>
      <c r="H40" s="354"/>
      <c r="I40" s="354"/>
      <c r="J40" s="354"/>
      <c r="K40" s="354"/>
      <c r="L40" s="354"/>
      <c r="M40" s="354"/>
      <c r="N40" s="354"/>
      <c r="O40" s="354"/>
      <c r="P40" s="354"/>
      <c r="Q40" s="354"/>
      <c r="R40" s="354"/>
      <c r="S40" s="354"/>
      <c r="T40" s="354"/>
      <c r="U40" s="354"/>
      <c r="V40" s="354"/>
      <c r="W40" s="354"/>
      <c r="X40" s="355"/>
      <c r="Y40" s="356"/>
      <c r="Z40" s="357"/>
      <c r="AA40" s="358"/>
      <c r="AB40" s="359" t="s">
        <v>11</v>
      </c>
      <c r="AC40" s="354"/>
      <c r="AD40" s="355"/>
      <c r="AE40" s="360" t="s">
        <v>256</v>
      </c>
      <c r="AF40" s="361"/>
      <c r="AG40" s="361"/>
      <c r="AH40" s="362"/>
      <c r="AI40" s="360" t="s">
        <v>274</v>
      </c>
      <c r="AJ40" s="361"/>
      <c r="AK40" s="361"/>
      <c r="AL40" s="362"/>
      <c r="AM40" s="360" t="s">
        <v>561</v>
      </c>
      <c r="AN40" s="361"/>
      <c r="AO40" s="361"/>
      <c r="AP40" s="362"/>
      <c r="AQ40" s="359" t="s">
        <v>165</v>
      </c>
      <c r="AR40" s="354"/>
      <c r="AS40" s="354"/>
      <c r="AT40" s="355"/>
      <c r="AU40" s="363" t="s">
        <v>179</v>
      </c>
      <c r="AV40" s="363"/>
      <c r="AW40" s="363"/>
      <c r="AX40" s="364"/>
      <c r="AY40" s="34">
        <f>COUNTA($G$42)</f>
        <v>1</v>
      </c>
    </row>
    <row r="41" spans="1:51" ht="18.75" customHeight="1" x14ac:dyDescent="0.15">
      <c r="A41" s="343"/>
      <c r="B41" s="344"/>
      <c r="C41" s="345"/>
      <c r="D41" s="344"/>
      <c r="E41" s="345"/>
      <c r="F41" s="365"/>
      <c r="G41" s="366"/>
      <c r="H41" s="237"/>
      <c r="I41" s="237"/>
      <c r="J41" s="237"/>
      <c r="K41" s="237"/>
      <c r="L41" s="237"/>
      <c r="M41" s="237"/>
      <c r="N41" s="237"/>
      <c r="O41" s="237"/>
      <c r="P41" s="237"/>
      <c r="Q41" s="237"/>
      <c r="R41" s="237"/>
      <c r="S41" s="237"/>
      <c r="T41" s="237"/>
      <c r="U41" s="237"/>
      <c r="V41" s="237"/>
      <c r="W41" s="237"/>
      <c r="X41" s="238"/>
      <c r="Y41" s="367"/>
      <c r="Z41" s="368"/>
      <c r="AA41" s="369"/>
      <c r="AB41" s="370"/>
      <c r="AC41" s="237"/>
      <c r="AD41" s="238"/>
      <c r="AE41" s="370"/>
      <c r="AF41" s="237"/>
      <c r="AG41" s="237"/>
      <c r="AH41" s="238"/>
      <c r="AI41" s="370"/>
      <c r="AJ41" s="237"/>
      <c r="AK41" s="237"/>
      <c r="AL41" s="238"/>
      <c r="AM41" s="370"/>
      <c r="AN41" s="237"/>
      <c r="AO41" s="237"/>
      <c r="AP41" s="238"/>
      <c r="AQ41" s="371" t="s">
        <v>577</v>
      </c>
      <c r="AR41" s="239"/>
      <c r="AS41" s="237" t="s">
        <v>166</v>
      </c>
      <c r="AT41" s="238"/>
      <c r="AU41" s="236" t="s">
        <v>577</v>
      </c>
      <c r="AV41" s="236"/>
      <c r="AW41" s="237" t="s">
        <v>162</v>
      </c>
      <c r="AX41" s="372"/>
      <c r="AY41" s="34">
        <f>$AY$40</f>
        <v>1</v>
      </c>
    </row>
    <row r="42" spans="1:51" ht="39.75" customHeight="1" x14ac:dyDescent="0.15">
      <c r="A42" s="343"/>
      <c r="B42" s="344"/>
      <c r="C42" s="345"/>
      <c r="D42" s="344"/>
      <c r="E42" s="345"/>
      <c r="F42" s="365"/>
      <c r="G42" s="373" t="s">
        <v>577</v>
      </c>
      <c r="H42" s="245"/>
      <c r="I42" s="245"/>
      <c r="J42" s="245"/>
      <c r="K42" s="245"/>
      <c r="L42" s="245"/>
      <c r="M42" s="245"/>
      <c r="N42" s="245"/>
      <c r="O42" s="245"/>
      <c r="P42" s="245"/>
      <c r="Q42" s="245"/>
      <c r="R42" s="245"/>
      <c r="S42" s="245"/>
      <c r="T42" s="245"/>
      <c r="U42" s="245"/>
      <c r="V42" s="245"/>
      <c r="W42" s="245"/>
      <c r="X42" s="246"/>
      <c r="Y42" s="374" t="s">
        <v>178</v>
      </c>
      <c r="Z42" s="375"/>
      <c r="AA42" s="376"/>
      <c r="AB42" s="377" t="s">
        <v>577</v>
      </c>
      <c r="AC42" s="378"/>
      <c r="AD42" s="378"/>
      <c r="AE42" s="379" t="s">
        <v>577</v>
      </c>
      <c r="AF42" s="254"/>
      <c r="AG42" s="254"/>
      <c r="AH42" s="254"/>
      <c r="AI42" s="379" t="s">
        <v>577</v>
      </c>
      <c r="AJ42" s="254"/>
      <c r="AK42" s="254"/>
      <c r="AL42" s="254"/>
      <c r="AM42" s="379" t="s">
        <v>589</v>
      </c>
      <c r="AN42" s="254"/>
      <c r="AO42" s="254"/>
      <c r="AP42" s="254"/>
      <c r="AQ42" s="379" t="s">
        <v>577</v>
      </c>
      <c r="AR42" s="254"/>
      <c r="AS42" s="254"/>
      <c r="AT42" s="254"/>
      <c r="AU42" s="379" t="s">
        <v>577</v>
      </c>
      <c r="AV42" s="254"/>
      <c r="AW42" s="254"/>
      <c r="AX42" s="380"/>
      <c r="AY42" s="34">
        <f t="shared" ref="AY42:AY43" si="4">$AY$40</f>
        <v>1</v>
      </c>
    </row>
    <row r="43" spans="1:51" ht="39.75" customHeight="1" x14ac:dyDescent="0.15">
      <c r="A43" s="343"/>
      <c r="B43" s="344"/>
      <c r="C43" s="345"/>
      <c r="D43" s="344"/>
      <c r="E43" s="345"/>
      <c r="F43" s="365"/>
      <c r="G43" s="348"/>
      <c r="H43" s="269"/>
      <c r="I43" s="269"/>
      <c r="J43" s="269"/>
      <c r="K43" s="269"/>
      <c r="L43" s="269"/>
      <c r="M43" s="269"/>
      <c r="N43" s="269"/>
      <c r="O43" s="269"/>
      <c r="P43" s="269"/>
      <c r="Q43" s="269"/>
      <c r="R43" s="269"/>
      <c r="S43" s="269"/>
      <c r="T43" s="269"/>
      <c r="U43" s="269"/>
      <c r="V43" s="269"/>
      <c r="W43" s="269"/>
      <c r="X43" s="270"/>
      <c r="Y43" s="381" t="s">
        <v>48</v>
      </c>
      <c r="Z43" s="382"/>
      <c r="AA43" s="383"/>
      <c r="AB43" s="384" t="s">
        <v>577</v>
      </c>
      <c r="AC43" s="385"/>
      <c r="AD43" s="385"/>
      <c r="AE43" s="379" t="s">
        <v>577</v>
      </c>
      <c r="AF43" s="254"/>
      <c r="AG43" s="254"/>
      <c r="AH43" s="254"/>
      <c r="AI43" s="379" t="s">
        <v>577</v>
      </c>
      <c r="AJ43" s="254"/>
      <c r="AK43" s="254"/>
      <c r="AL43" s="254"/>
      <c r="AM43" s="379" t="s">
        <v>589</v>
      </c>
      <c r="AN43" s="254"/>
      <c r="AO43" s="254"/>
      <c r="AP43" s="254"/>
      <c r="AQ43" s="379" t="s">
        <v>577</v>
      </c>
      <c r="AR43" s="254"/>
      <c r="AS43" s="254"/>
      <c r="AT43" s="254"/>
      <c r="AU43" s="379" t="s">
        <v>577</v>
      </c>
      <c r="AV43" s="254"/>
      <c r="AW43" s="254"/>
      <c r="AX43" s="380"/>
      <c r="AY43" s="34">
        <f t="shared" si="4"/>
        <v>1</v>
      </c>
    </row>
    <row r="44" spans="1:51" ht="22.5" customHeight="1" x14ac:dyDescent="0.15">
      <c r="A44" s="343"/>
      <c r="B44" s="344"/>
      <c r="C44" s="345"/>
      <c r="D44" s="344"/>
      <c r="E44" s="345"/>
      <c r="F44" s="365"/>
      <c r="G44" s="386" t="s">
        <v>180</v>
      </c>
      <c r="H44" s="361"/>
      <c r="I44" s="361"/>
      <c r="J44" s="361"/>
      <c r="K44" s="361"/>
      <c r="L44" s="361"/>
      <c r="M44" s="361"/>
      <c r="N44" s="361"/>
      <c r="O44" s="361"/>
      <c r="P44" s="362"/>
      <c r="Q44" s="360" t="s">
        <v>221</v>
      </c>
      <c r="R44" s="361"/>
      <c r="S44" s="361"/>
      <c r="T44" s="361"/>
      <c r="U44" s="361"/>
      <c r="V44" s="361"/>
      <c r="W44" s="361"/>
      <c r="X44" s="361"/>
      <c r="Y44" s="361"/>
      <c r="Z44" s="361"/>
      <c r="AA44" s="361"/>
      <c r="AB44" s="387" t="s">
        <v>222</v>
      </c>
      <c r="AC44" s="361"/>
      <c r="AD44" s="362"/>
      <c r="AE44" s="360" t="s">
        <v>181</v>
      </c>
      <c r="AF44" s="361"/>
      <c r="AG44" s="361"/>
      <c r="AH44" s="361"/>
      <c r="AI44" s="361"/>
      <c r="AJ44" s="361"/>
      <c r="AK44" s="361"/>
      <c r="AL44" s="361"/>
      <c r="AM44" s="361"/>
      <c r="AN44" s="361"/>
      <c r="AO44" s="361"/>
      <c r="AP44" s="361"/>
      <c r="AQ44" s="361"/>
      <c r="AR44" s="361"/>
      <c r="AS44" s="361"/>
      <c r="AT44" s="361"/>
      <c r="AU44" s="361"/>
      <c r="AV44" s="361"/>
      <c r="AW44" s="361"/>
      <c r="AX44" s="388"/>
      <c r="AY44" s="34">
        <f>COUNTA($G$46)</f>
        <v>1</v>
      </c>
    </row>
    <row r="45" spans="1:51" ht="22.5" customHeight="1" x14ac:dyDescent="0.15">
      <c r="A45" s="343"/>
      <c r="B45" s="344"/>
      <c r="C45" s="345"/>
      <c r="D45" s="344"/>
      <c r="E45" s="345"/>
      <c r="F45" s="365"/>
      <c r="G45" s="366"/>
      <c r="H45" s="237"/>
      <c r="I45" s="237"/>
      <c r="J45" s="237"/>
      <c r="K45" s="237"/>
      <c r="L45" s="237"/>
      <c r="M45" s="237"/>
      <c r="N45" s="237"/>
      <c r="O45" s="237"/>
      <c r="P45" s="238"/>
      <c r="Q45" s="370"/>
      <c r="R45" s="237"/>
      <c r="S45" s="237"/>
      <c r="T45" s="237"/>
      <c r="U45" s="237"/>
      <c r="V45" s="237"/>
      <c r="W45" s="237"/>
      <c r="X45" s="237"/>
      <c r="Y45" s="237"/>
      <c r="Z45" s="237"/>
      <c r="AA45" s="237"/>
      <c r="AB45" s="389"/>
      <c r="AC45" s="237"/>
      <c r="AD45" s="238"/>
      <c r="AE45" s="370"/>
      <c r="AF45" s="237"/>
      <c r="AG45" s="237"/>
      <c r="AH45" s="237"/>
      <c r="AI45" s="237"/>
      <c r="AJ45" s="237"/>
      <c r="AK45" s="237"/>
      <c r="AL45" s="237"/>
      <c r="AM45" s="237"/>
      <c r="AN45" s="237"/>
      <c r="AO45" s="237"/>
      <c r="AP45" s="237"/>
      <c r="AQ45" s="237"/>
      <c r="AR45" s="237"/>
      <c r="AS45" s="237"/>
      <c r="AT45" s="237"/>
      <c r="AU45" s="237"/>
      <c r="AV45" s="237"/>
      <c r="AW45" s="237"/>
      <c r="AX45" s="372"/>
      <c r="AY45" s="34">
        <f>$AY$44</f>
        <v>1</v>
      </c>
    </row>
    <row r="46" spans="1:51" ht="22.5" customHeight="1" x14ac:dyDescent="0.15">
      <c r="A46" s="343"/>
      <c r="B46" s="344"/>
      <c r="C46" s="345"/>
      <c r="D46" s="344"/>
      <c r="E46" s="345"/>
      <c r="F46" s="365"/>
      <c r="G46" s="373" t="s">
        <v>577</v>
      </c>
      <c r="H46" s="245"/>
      <c r="I46" s="245"/>
      <c r="J46" s="245"/>
      <c r="K46" s="245"/>
      <c r="L46" s="245"/>
      <c r="M46" s="245"/>
      <c r="N46" s="245"/>
      <c r="O46" s="245"/>
      <c r="P46" s="246"/>
      <c r="Q46" s="390" t="s">
        <v>577</v>
      </c>
      <c r="R46" s="245"/>
      <c r="S46" s="245"/>
      <c r="T46" s="245"/>
      <c r="U46" s="245"/>
      <c r="V46" s="245"/>
      <c r="W46" s="245"/>
      <c r="X46" s="245"/>
      <c r="Y46" s="245"/>
      <c r="Z46" s="245"/>
      <c r="AA46" s="391"/>
      <c r="AB46" s="392" t="s">
        <v>577</v>
      </c>
      <c r="AC46" s="393"/>
      <c r="AD46" s="393"/>
      <c r="AE46" s="394" t="s">
        <v>577</v>
      </c>
      <c r="AF46" s="394"/>
      <c r="AG46" s="394"/>
      <c r="AH46" s="394"/>
      <c r="AI46" s="394"/>
      <c r="AJ46" s="394"/>
      <c r="AK46" s="394"/>
      <c r="AL46" s="394"/>
      <c r="AM46" s="394"/>
      <c r="AN46" s="394"/>
      <c r="AO46" s="394"/>
      <c r="AP46" s="394"/>
      <c r="AQ46" s="394"/>
      <c r="AR46" s="394"/>
      <c r="AS46" s="394"/>
      <c r="AT46" s="394"/>
      <c r="AU46" s="394"/>
      <c r="AV46" s="394"/>
      <c r="AW46" s="394"/>
      <c r="AX46" s="395"/>
      <c r="AY46" s="34">
        <f t="shared" ref="AY46:AY50" si="5">$AY$44</f>
        <v>1</v>
      </c>
    </row>
    <row r="47" spans="1:51" ht="22.5" customHeight="1" x14ac:dyDescent="0.15">
      <c r="A47" s="343"/>
      <c r="B47" s="344"/>
      <c r="C47" s="345"/>
      <c r="D47" s="344"/>
      <c r="E47" s="345"/>
      <c r="F47" s="365"/>
      <c r="G47" s="396"/>
      <c r="H47" s="263"/>
      <c r="I47" s="263"/>
      <c r="J47" s="263"/>
      <c r="K47" s="263"/>
      <c r="L47" s="263"/>
      <c r="M47" s="263"/>
      <c r="N47" s="263"/>
      <c r="O47" s="263"/>
      <c r="P47" s="264"/>
      <c r="Q47" s="397"/>
      <c r="R47" s="263"/>
      <c r="S47" s="263"/>
      <c r="T47" s="263"/>
      <c r="U47" s="263"/>
      <c r="V47" s="263"/>
      <c r="W47" s="263"/>
      <c r="X47" s="263"/>
      <c r="Y47" s="263"/>
      <c r="Z47" s="263"/>
      <c r="AA47" s="398"/>
      <c r="AB47" s="399"/>
      <c r="AC47" s="400"/>
      <c r="AD47" s="400"/>
      <c r="AE47" s="394"/>
      <c r="AF47" s="394"/>
      <c r="AG47" s="394"/>
      <c r="AH47" s="394"/>
      <c r="AI47" s="394"/>
      <c r="AJ47" s="394"/>
      <c r="AK47" s="394"/>
      <c r="AL47" s="394"/>
      <c r="AM47" s="394"/>
      <c r="AN47" s="394"/>
      <c r="AO47" s="394"/>
      <c r="AP47" s="394"/>
      <c r="AQ47" s="394"/>
      <c r="AR47" s="394"/>
      <c r="AS47" s="394"/>
      <c r="AT47" s="394"/>
      <c r="AU47" s="394"/>
      <c r="AV47" s="394"/>
      <c r="AW47" s="394"/>
      <c r="AX47" s="395"/>
      <c r="AY47" s="34">
        <f t="shared" si="5"/>
        <v>1</v>
      </c>
    </row>
    <row r="48" spans="1:51" ht="25.5" customHeight="1" x14ac:dyDescent="0.15">
      <c r="A48" s="343"/>
      <c r="B48" s="344"/>
      <c r="C48" s="345"/>
      <c r="D48" s="344"/>
      <c r="E48" s="345"/>
      <c r="F48" s="365"/>
      <c r="G48" s="396"/>
      <c r="H48" s="263"/>
      <c r="I48" s="263"/>
      <c r="J48" s="263"/>
      <c r="K48" s="263"/>
      <c r="L48" s="263"/>
      <c r="M48" s="263"/>
      <c r="N48" s="263"/>
      <c r="O48" s="263"/>
      <c r="P48" s="264"/>
      <c r="Q48" s="397"/>
      <c r="R48" s="263"/>
      <c r="S48" s="263"/>
      <c r="T48" s="263"/>
      <c r="U48" s="263"/>
      <c r="V48" s="263"/>
      <c r="W48" s="263"/>
      <c r="X48" s="263"/>
      <c r="Y48" s="263"/>
      <c r="Z48" s="263"/>
      <c r="AA48" s="398"/>
      <c r="AB48" s="399"/>
      <c r="AC48" s="400"/>
      <c r="AD48" s="400"/>
      <c r="AE48" s="401" t="s">
        <v>182</v>
      </c>
      <c r="AF48" s="401"/>
      <c r="AG48" s="401"/>
      <c r="AH48" s="401"/>
      <c r="AI48" s="401"/>
      <c r="AJ48" s="401"/>
      <c r="AK48" s="401"/>
      <c r="AL48" s="401"/>
      <c r="AM48" s="401"/>
      <c r="AN48" s="401"/>
      <c r="AO48" s="401"/>
      <c r="AP48" s="401"/>
      <c r="AQ48" s="401"/>
      <c r="AR48" s="401"/>
      <c r="AS48" s="401"/>
      <c r="AT48" s="401"/>
      <c r="AU48" s="401"/>
      <c r="AV48" s="401"/>
      <c r="AW48" s="401"/>
      <c r="AX48" s="402"/>
      <c r="AY48" s="34">
        <f t="shared" si="5"/>
        <v>1</v>
      </c>
    </row>
    <row r="49" spans="1:51" ht="22.5" customHeight="1" x14ac:dyDescent="0.15">
      <c r="A49" s="343"/>
      <c r="B49" s="344"/>
      <c r="C49" s="345"/>
      <c r="D49" s="344"/>
      <c r="E49" s="345"/>
      <c r="F49" s="365"/>
      <c r="G49" s="396"/>
      <c r="H49" s="263"/>
      <c r="I49" s="263"/>
      <c r="J49" s="263"/>
      <c r="K49" s="263"/>
      <c r="L49" s="263"/>
      <c r="M49" s="263"/>
      <c r="N49" s="263"/>
      <c r="O49" s="263"/>
      <c r="P49" s="264"/>
      <c r="Q49" s="397"/>
      <c r="R49" s="263"/>
      <c r="S49" s="263"/>
      <c r="T49" s="263"/>
      <c r="U49" s="263"/>
      <c r="V49" s="263"/>
      <c r="W49" s="263"/>
      <c r="X49" s="263"/>
      <c r="Y49" s="263"/>
      <c r="Z49" s="263"/>
      <c r="AA49" s="398"/>
      <c r="AB49" s="399"/>
      <c r="AC49" s="400"/>
      <c r="AD49" s="400"/>
      <c r="AE49" s="390" t="s">
        <v>637</v>
      </c>
      <c r="AF49" s="245"/>
      <c r="AG49" s="245"/>
      <c r="AH49" s="245"/>
      <c r="AI49" s="245"/>
      <c r="AJ49" s="245"/>
      <c r="AK49" s="245"/>
      <c r="AL49" s="245"/>
      <c r="AM49" s="245"/>
      <c r="AN49" s="245"/>
      <c r="AO49" s="245"/>
      <c r="AP49" s="245"/>
      <c r="AQ49" s="245"/>
      <c r="AR49" s="245"/>
      <c r="AS49" s="245"/>
      <c r="AT49" s="245"/>
      <c r="AU49" s="245"/>
      <c r="AV49" s="245"/>
      <c r="AW49" s="245"/>
      <c r="AX49" s="403"/>
      <c r="AY49" s="34">
        <f t="shared" si="5"/>
        <v>1</v>
      </c>
    </row>
    <row r="50" spans="1:51" ht="22.5" customHeight="1" x14ac:dyDescent="0.15">
      <c r="A50" s="343"/>
      <c r="B50" s="344"/>
      <c r="C50" s="345"/>
      <c r="D50" s="344"/>
      <c r="E50" s="345"/>
      <c r="F50" s="365"/>
      <c r="G50" s="348"/>
      <c r="H50" s="269"/>
      <c r="I50" s="269"/>
      <c r="J50" s="269"/>
      <c r="K50" s="269"/>
      <c r="L50" s="269"/>
      <c r="M50" s="269"/>
      <c r="N50" s="269"/>
      <c r="O50" s="269"/>
      <c r="P50" s="270"/>
      <c r="Q50" s="404"/>
      <c r="R50" s="269"/>
      <c r="S50" s="269"/>
      <c r="T50" s="269"/>
      <c r="U50" s="269"/>
      <c r="V50" s="269"/>
      <c r="W50" s="269"/>
      <c r="X50" s="269"/>
      <c r="Y50" s="269"/>
      <c r="Z50" s="269"/>
      <c r="AA50" s="405"/>
      <c r="AB50" s="406"/>
      <c r="AC50" s="407"/>
      <c r="AD50" s="407"/>
      <c r="AE50" s="404"/>
      <c r="AF50" s="269"/>
      <c r="AG50" s="269"/>
      <c r="AH50" s="269"/>
      <c r="AI50" s="269"/>
      <c r="AJ50" s="269"/>
      <c r="AK50" s="269"/>
      <c r="AL50" s="269"/>
      <c r="AM50" s="269"/>
      <c r="AN50" s="269"/>
      <c r="AO50" s="269"/>
      <c r="AP50" s="269"/>
      <c r="AQ50" s="269"/>
      <c r="AR50" s="269"/>
      <c r="AS50" s="269"/>
      <c r="AT50" s="269"/>
      <c r="AU50" s="269"/>
      <c r="AV50" s="269"/>
      <c r="AW50" s="269"/>
      <c r="AX50" s="408"/>
      <c r="AY50" s="34">
        <f t="shared" si="5"/>
        <v>1</v>
      </c>
    </row>
    <row r="51" spans="1:51" ht="23.25" customHeight="1" x14ac:dyDescent="0.15">
      <c r="A51" s="343"/>
      <c r="B51" s="344"/>
      <c r="C51" s="345"/>
      <c r="D51" s="344"/>
      <c r="E51" s="409" t="s">
        <v>195</v>
      </c>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c r="AY51" s="34">
        <f>COUNTA($E$52)</f>
        <v>1</v>
      </c>
    </row>
    <row r="52" spans="1:51" ht="18" customHeight="1" x14ac:dyDescent="0.15">
      <c r="A52" s="343"/>
      <c r="B52" s="344"/>
      <c r="C52" s="345"/>
      <c r="D52" s="344"/>
      <c r="E52" s="390" t="s">
        <v>589</v>
      </c>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403"/>
      <c r="AY52" s="34">
        <f>$AY$51</f>
        <v>1</v>
      </c>
    </row>
    <row r="53" spans="1:51" ht="18" customHeight="1" x14ac:dyDescent="0.15">
      <c r="A53" s="343"/>
      <c r="B53" s="344"/>
      <c r="C53" s="345"/>
      <c r="D53" s="344"/>
      <c r="E53" s="397"/>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412"/>
      <c r="AY53" s="34">
        <f>$AY$51</f>
        <v>1</v>
      </c>
    </row>
    <row r="54" spans="1:51" ht="34.5" customHeight="1" x14ac:dyDescent="0.15">
      <c r="A54" s="343"/>
      <c r="B54" s="344"/>
      <c r="C54" s="351" t="s">
        <v>533</v>
      </c>
      <c r="D54" s="413"/>
      <c r="E54" s="346" t="s">
        <v>265</v>
      </c>
      <c r="F54" s="414"/>
      <c r="G54" s="415" t="s">
        <v>183</v>
      </c>
      <c r="H54" s="410"/>
      <c r="I54" s="410"/>
      <c r="J54" s="416" t="s">
        <v>577</v>
      </c>
      <c r="K54" s="417"/>
      <c r="L54" s="417"/>
      <c r="M54" s="417"/>
      <c r="N54" s="417"/>
      <c r="O54" s="417"/>
      <c r="P54" s="417"/>
      <c r="Q54" s="417"/>
      <c r="R54" s="417"/>
      <c r="S54" s="417"/>
      <c r="T54" s="418"/>
      <c r="U54" s="419" t="s">
        <v>589</v>
      </c>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20"/>
      <c r="AY54" s="421" t="str">
        <f>IF(SUBSTITUTE($J$54,"-","")="","0","1")</f>
        <v>0</v>
      </c>
    </row>
    <row r="55" spans="1:51" ht="18.75" customHeight="1" x14ac:dyDescent="0.15">
      <c r="A55" s="343"/>
      <c r="B55" s="344"/>
      <c r="C55" s="345"/>
      <c r="D55" s="344"/>
      <c r="E55" s="422" t="s">
        <v>172</v>
      </c>
      <c r="F55" s="423"/>
      <c r="G55" s="424" t="s">
        <v>169</v>
      </c>
      <c r="H55" s="361"/>
      <c r="I55" s="361"/>
      <c r="J55" s="361"/>
      <c r="K55" s="361"/>
      <c r="L55" s="361"/>
      <c r="M55" s="361"/>
      <c r="N55" s="361"/>
      <c r="O55" s="361"/>
      <c r="P55" s="361"/>
      <c r="Q55" s="361"/>
      <c r="R55" s="361"/>
      <c r="S55" s="361"/>
      <c r="T55" s="361"/>
      <c r="U55" s="361"/>
      <c r="V55" s="361"/>
      <c r="W55" s="361"/>
      <c r="X55" s="362"/>
      <c r="Y55" s="367"/>
      <c r="Z55" s="368"/>
      <c r="AA55" s="369"/>
      <c r="AB55" s="360" t="s">
        <v>11</v>
      </c>
      <c r="AC55" s="361"/>
      <c r="AD55" s="362"/>
      <c r="AE55" s="425" t="s">
        <v>171</v>
      </c>
      <c r="AF55" s="426"/>
      <c r="AG55" s="426"/>
      <c r="AH55" s="427"/>
      <c r="AI55" s="428" t="s">
        <v>405</v>
      </c>
      <c r="AJ55" s="428"/>
      <c r="AK55" s="428"/>
      <c r="AL55" s="360"/>
      <c r="AM55" s="428" t="s">
        <v>406</v>
      </c>
      <c r="AN55" s="428"/>
      <c r="AO55" s="428"/>
      <c r="AP55" s="360"/>
      <c r="AQ55" s="360" t="s">
        <v>165</v>
      </c>
      <c r="AR55" s="361"/>
      <c r="AS55" s="361"/>
      <c r="AT55" s="362"/>
      <c r="AU55" s="429" t="s">
        <v>125</v>
      </c>
      <c r="AV55" s="429"/>
      <c r="AW55" s="429"/>
      <c r="AX55" s="430"/>
      <c r="AY55" s="34">
        <f>COUNTA($G$57)</f>
        <v>1</v>
      </c>
    </row>
    <row r="56" spans="1:51" ht="18.75" customHeight="1" x14ac:dyDescent="0.15">
      <c r="A56" s="343"/>
      <c r="B56" s="344"/>
      <c r="C56" s="345"/>
      <c r="D56" s="344"/>
      <c r="E56" s="422"/>
      <c r="F56" s="423"/>
      <c r="G56" s="366"/>
      <c r="H56" s="237"/>
      <c r="I56" s="237"/>
      <c r="J56" s="237"/>
      <c r="K56" s="237"/>
      <c r="L56" s="237"/>
      <c r="M56" s="237"/>
      <c r="N56" s="237"/>
      <c r="O56" s="237"/>
      <c r="P56" s="237"/>
      <c r="Q56" s="237"/>
      <c r="R56" s="237"/>
      <c r="S56" s="237"/>
      <c r="T56" s="237"/>
      <c r="U56" s="237"/>
      <c r="V56" s="237"/>
      <c r="W56" s="237"/>
      <c r="X56" s="238"/>
      <c r="Y56" s="367"/>
      <c r="Z56" s="368"/>
      <c r="AA56" s="369"/>
      <c r="AB56" s="370"/>
      <c r="AC56" s="237"/>
      <c r="AD56" s="238"/>
      <c r="AE56" s="236" t="s">
        <v>577</v>
      </c>
      <c r="AF56" s="236"/>
      <c r="AG56" s="237" t="s">
        <v>166</v>
      </c>
      <c r="AH56" s="238"/>
      <c r="AI56" s="431"/>
      <c r="AJ56" s="431"/>
      <c r="AK56" s="431"/>
      <c r="AL56" s="370"/>
      <c r="AM56" s="431"/>
      <c r="AN56" s="431"/>
      <c r="AO56" s="431"/>
      <c r="AP56" s="370"/>
      <c r="AQ56" s="235" t="s">
        <v>577</v>
      </c>
      <c r="AR56" s="236"/>
      <c r="AS56" s="237" t="s">
        <v>166</v>
      </c>
      <c r="AT56" s="238"/>
      <c r="AU56" s="236" t="s">
        <v>577</v>
      </c>
      <c r="AV56" s="236"/>
      <c r="AW56" s="237" t="s">
        <v>162</v>
      </c>
      <c r="AX56" s="372"/>
      <c r="AY56" s="34">
        <f>$AY$55</f>
        <v>1</v>
      </c>
    </row>
    <row r="57" spans="1:51" ht="23.25" customHeight="1" x14ac:dyDescent="0.15">
      <c r="A57" s="343"/>
      <c r="B57" s="344"/>
      <c r="C57" s="345"/>
      <c r="D57" s="344"/>
      <c r="E57" s="422"/>
      <c r="F57" s="423"/>
      <c r="G57" s="373" t="s">
        <v>577</v>
      </c>
      <c r="H57" s="245"/>
      <c r="I57" s="245"/>
      <c r="J57" s="245"/>
      <c r="K57" s="245"/>
      <c r="L57" s="245"/>
      <c r="M57" s="245"/>
      <c r="N57" s="245"/>
      <c r="O57" s="245"/>
      <c r="P57" s="245"/>
      <c r="Q57" s="245"/>
      <c r="R57" s="245"/>
      <c r="S57" s="245"/>
      <c r="T57" s="245"/>
      <c r="U57" s="245"/>
      <c r="V57" s="245"/>
      <c r="W57" s="245"/>
      <c r="X57" s="246"/>
      <c r="Y57" s="374" t="s">
        <v>12</v>
      </c>
      <c r="Z57" s="375"/>
      <c r="AA57" s="376"/>
      <c r="AB57" s="385" t="s">
        <v>577</v>
      </c>
      <c r="AC57" s="385"/>
      <c r="AD57" s="385"/>
      <c r="AE57" s="253" t="s">
        <v>577</v>
      </c>
      <c r="AF57" s="254"/>
      <c r="AG57" s="254"/>
      <c r="AH57" s="254"/>
      <c r="AI57" s="253" t="s">
        <v>577</v>
      </c>
      <c r="AJ57" s="254"/>
      <c r="AK57" s="254"/>
      <c r="AL57" s="254"/>
      <c r="AM57" s="253" t="s">
        <v>589</v>
      </c>
      <c r="AN57" s="254"/>
      <c r="AO57" s="254"/>
      <c r="AP57" s="255"/>
      <c r="AQ57" s="253" t="s">
        <v>577</v>
      </c>
      <c r="AR57" s="254"/>
      <c r="AS57" s="254"/>
      <c r="AT57" s="255"/>
      <c r="AU57" s="254" t="s">
        <v>577</v>
      </c>
      <c r="AV57" s="254"/>
      <c r="AW57" s="254"/>
      <c r="AX57" s="380"/>
      <c r="AY57" s="34">
        <f t="shared" ref="AY57:AY59" si="6">$AY$55</f>
        <v>1</v>
      </c>
    </row>
    <row r="58" spans="1:51" ht="23.25" customHeight="1" x14ac:dyDescent="0.15">
      <c r="A58" s="343"/>
      <c r="B58" s="344"/>
      <c r="C58" s="345"/>
      <c r="D58" s="344"/>
      <c r="E58" s="422"/>
      <c r="F58" s="423"/>
      <c r="G58" s="396"/>
      <c r="H58" s="263"/>
      <c r="I58" s="263"/>
      <c r="J58" s="263"/>
      <c r="K58" s="263"/>
      <c r="L58" s="263"/>
      <c r="M58" s="263"/>
      <c r="N58" s="263"/>
      <c r="O58" s="263"/>
      <c r="P58" s="263"/>
      <c r="Q58" s="263"/>
      <c r="R58" s="263"/>
      <c r="S58" s="263"/>
      <c r="T58" s="263"/>
      <c r="U58" s="263"/>
      <c r="V58" s="263"/>
      <c r="W58" s="263"/>
      <c r="X58" s="264"/>
      <c r="Y58" s="381" t="s">
        <v>48</v>
      </c>
      <c r="Z58" s="382"/>
      <c r="AA58" s="383"/>
      <c r="AB58" s="378" t="s">
        <v>577</v>
      </c>
      <c r="AC58" s="378"/>
      <c r="AD58" s="378"/>
      <c r="AE58" s="253" t="s">
        <v>577</v>
      </c>
      <c r="AF58" s="254"/>
      <c r="AG58" s="254"/>
      <c r="AH58" s="255"/>
      <c r="AI58" s="253" t="s">
        <v>577</v>
      </c>
      <c r="AJ58" s="254"/>
      <c r="AK58" s="254"/>
      <c r="AL58" s="254"/>
      <c r="AM58" s="253" t="s">
        <v>589</v>
      </c>
      <c r="AN58" s="254"/>
      <c r="AO58" s="254"/>
      <c r="AP58" s="255"/>
      <c r="AQ58" s="253" t="s">
        <v>577</v>
      </c>
      <c r="AR58" s="254"/>
      <c r="AS58" s="254"/>
      <c r="AT58" s="255"/>
      <c r="AU58" s="254" t="s">
        <v>577</v>
      </c>
      <c r="AV58" s="254"/>
      <c r="AW58" s="254"/>
      <c r="AX58" s="380"/>
      <c r="AY58" s="34">
        <f t="shared" si="6"/>
        <v>1</v>
      </c>
    </row>
    <row r="59" spans="1:51" ht="23.25" customHeight="1" x14ac:dyDescent="0.15">
      <c r="A59" s="343"/>
      <c r="B59" s="344"/>
      <c r="C59" s="345"/>
      <c r="D59" s="344"/>
      <c r="E59" s="422"/>
      <c r="F59" s="423"/>
      <c r="G59" s="348"/>
      <c r="H59" s="269"/>
      <c r="I59" s="269"/>
      <c r="J59" s="269"/>
      <c r="K59" s="269"/>
      <c r="L59" s="269"/>
      <c r="M59" s="269"/>
      <c r="N59" s="269"/>
      <c r="O59" s="269"/>
      <c r="P59" s="269"/>
      <c r="Q59" s="269"/>
      <c r="R59" s="269"/>
      <c r="S59" s="269"/>
      <c r="T59" s="269"/>
      <c r="U59" s="269"/>
      <c r="V59" s="269"/>
      <c r="W59" s="269"/>
      <c r="X59" s="270"/>
      <c r="Y59" s="381" t="s">
        <v>13</v>
      </c>
      <c r="Z59" s="382"/>
      <c r="AA59" s="383"/>
      <c r="AB59" s="432" t="s">
        <v>163</v>
      </c>
      <c r="AC59" s="432"/>
      <c r="AD59" s="432"/>
      <c r="AE59" s="253" t="s">
        <v>577</v>
      </c>
      <c r="AF59" s="254"/>
      <c r="AG59" s="254"/>
      <c r="AH59" s="255"/>
      <c r="AI59" s="253" t="s">
        <v>577</v>
      </c>
      <c r="AJ59" s="254"/>
      <c r="AK59" s="254"/>
      <c r="AL59" s="254"/>
      <c r="AM59" s="253" t="s">
        <v>589</v>
      </c>
      <c r="AN59" s="254"/>
      <c r="AO59" s="254"/>
      <c r="AP59" s="255"/>
      <c r="AQ59" s="253" t="s">
        <v>577</v>
      </c>
      <c r="AR59" s="254"/>
      <c r="AS59" s="254"/>
      <c r="AT59" s="255"/>
      <c r="AU59" s="254" t="s">
        <v>577</v>
      </c>
      <c r="AV59" s="254"/>
      <c r="AW59" s="254"/>
      <c r="AX59" s="380"/>
      <c r="AY59" s="34">
        <f t="shared" si="6"/>
        <v>1</v>
      </c>
    </row>
    <row r="60" spans="1:51" ht="18.75" customHeight="1" x14ac:dyDescent="0.15">
      <c r="A60" s="343"/>
      <c r="B60" s="344"/>
      <c r="C60" s="345"/>
      <c r="D60" s="344"/>
      <c r="E60" s="422" t="s">
        <v>173</v>
      </c>
      <c r="F60" s="423"/>
      <c r="G60" s="424" t="s">
        <v>170</v>
      </c>
      <c r="H60" s="361"/>
      <c r="I60" s="361"/>
      <c r="J60" s="361"/>
      <c r="K60" s="361"/>
      <c r="L60" s="361"/>
      <c r="M60" s="361"/>
      <c r="N60" s="361"/>
      <c r="O60" s="361"/>
      <c r="P60" s="361"/>
      <c r="Q60" s="361"/>
      <c r="R60" s="361"/>
      <c r="S60" s="361"/>
      <c r="T60" s="361"/>
      <c r="U60" s="361"/>
      <c r="V60" s="361"/>
      <c r="W60" s="361"/>
      <c r="X60" s="362"/>
      <c r="Y60" s="367"/>
      <c r="Z60" s="368"/>
      <c r="AA60" s="369"/>
      <c r="AB60" s="360" t="s">
        <v>11</v>
      </c>
      <c r="AC60" s="361"/>
      <c r="AD60" s="362"/>
      <c r="AE60" s="425" t="s">
        <v>171</v>
      </c>
      <c r="AF60" s="426"/>
      <c r="AG60" s="426"/>
      <c r="AH60" s="427"/>
      <c r="AI60" s="428" t="s">
        <v>405</v>
      </c>
      <c r="AJ60" s="428"/>
      <c r="AK60" s="428"/>
      <c r="AL60" s="360"/>
      <c r="AM60" s="428" t="s">
        <v>406</v>
      </c>
      <c r="AN60" s="428"/>
      <c r="AO60" s="428"/>
      <c r="AP60" s="360"/>
      <c r="AQ60" s="360" t="s">
        <v>165</v>
      </c>
      <c r="AR60" s="361"/>
      <c r="AS60" s="361"/>
      <c r="AT60" s="362"/>
      <c r="AU60" s="429" t="s">
        <v>125</v>
      </c>
      <c r="AV60" s="429"/>
      <c r="AW60" s="429"/>
      <c r="AX60" s="430"/>
      <c r="AY60" s="34">
        <f>COUNTA($G$62)</f>
        <v>1</v>
      </c>
    </row>
    <row r="61" spans="1:51" ht="18.75" customHeight="1" x14ac:dyDescent="0.15">
      <c r="A61" s="343"/>
      <c r="B61" s="344"/>
      <c r="C61" s="345"/>
      <c r="D61" s="344"/>
      <c r="E61" s="422"/>
      <c r="F61" s="423"/>
      <c r="G61" s="366"/>
      <c r="H61" s="237"/>
      <c r="I61" s="237"/>
      <c r="J61" s="237"/>
      <c r="K61" s="237"/>
      <c r="L61" s="237"/>
      <c r="M61" s="237"/>
      <c r="N61" s="237"/>
      <c r="O61" s="237"/>
      <c r="P61" s="237"/>
      <c r="Q61" s="237"/>
      <c r="R61" s="237"/>
      <c r="S61" s="237"/>
      <c r="T61" s="237"/>
      <c r="U61" s="237"/>
      <c r="V61" s="237"/>
      <c r="W61" s="237"/>
      <c r="X61" s="238"/>
      <c r="Y61" s="367"/>
      <c r="Z61" s="368"/>
      <c r="AA61" s="369"/>
      <c r="AB61" s="370"/>
      <c r="AC61" s="237"/>
      <c r="AD61" s="238"/>
      <c r="AE61" s="236" t="s">
        <v>577</v>
      </c>
      <c r="AF61" s="236"/>
      <c r="AG61" s="237" t="s">
        <v>166</v>
      </c>
      <c r="AH61" s="238"/>
      <c r="AI61" s="431"/>
      <c r="AJ61" s="431"/>
      <c r="AK61" s="431"/>
      <c r="AL61" s="370"/>
      <c r="AM61" s="431"/>
      <c r="AN61" s="431"/>
      <c r="AO61" s="431"/>
      <c r="AP61" s="370"/>
      <c r="AQ61" s="235" t="s">
        <v>577</v>
      </c>
      <c r="AR61" s="236"/>
      <c r="AS61" s="237" t="s">
        <v>166</v>
      </c>
      <c r="AT61" s="238"/>
      <c r="AU61" s="236" t="s">
        <v>577</v>
      </c>
      <c r="AV61" s="236"/>
      <c r="AW61" s="237" t="s">
        <v>162</v>
      </c>
      <c r="AX61" s="372"/>
      <c r="AY61" s="34">
        <f>$AY$60</f>
        <v>1</v>
      </c>
    </row>
    <row r="62" spans="1:51" ht="23.25" customHeight="1" x14ac:dyDescent="0.15">
      <c r="A62" s="343"/>
      <c r="B62" s="344"/>
      <c r="C62" s="345"/>
      <c r="D62" s="344"/>
      <c r="E62" s="422"/>
      <c r="F62" s="423"/>
      <c r="G62" s="373" t="s">
        <v>577</v>
      </c>
      <c r="H62" s="245"/>
      <c r="I62" s="245"/>
      <c r="J62" s="245"/>
      <c r="K62" s="245"/>
      <c r="L62" s="245"/>
      <c r="M62" s="245"/>
      <c r="N62" s="245"/>
      <c r="O62" s="245"/>
      <c r="P62" s="245"/>
      <c r="Q62" s="245"/>
      <c r="R62" s="245"/>
      <c r="S62" s="245"/>
      <c r="T62" s="245"/>
      <c r="U62" s="245"/>
      <c r="V62" s="245"/>
      <c r="W62" s="245"/>
      <c r="X62" s="246"/>
      <c r="Y62" s="374" t="s">
        <v>12</v>
      </c>
      <c r="Z62" s="375"/>
      <c r="AA62" s="376"/>
      <c r="AB62" s="385" t="s">
        <v>577</v>
      </c>
      <c r="AC62" s="385"/>
      <c r="AD62" s="385"/>
      <c r="AE62" s="253" t="s">
        <v>577</v>
      </c>
      <c r="AF62" s="254"/>
      <c r="AG62" s="254"/>
      <c r="AH62" s="254"/>
      <c r="AI62" s="253" t="s">
        <v>577</v>
      </c>
      <c r="AJ62" s="254"/>
      <c r="AK62" s="254"/>
      <c r="AL62" s="254"/>
      <c r="AM62" s="253" t="s">
        <v>589</v>
      </c>
      <c r="AN62" s="254"/>
      <c r="AO62" s="254"/>
      <c r="AP62" s="255"/>
      <c r="AQ62" s="253" t="s">
        <v>577</v>
      </c>
      <c r="AR62" s="254"/>
      <c r="AS62" s="254"/>
      <c r="AT62" s="255"/>
      <c r="AU62" s="254" t="s">
        <v>577</v>
      </c>
      <c r="AV62" s="254"/>
      <c r="AW62" s="254"/>
      <c r="AX62" s="380"/>
      <c r="AY62" s="34">
        <f t="shared" ref="AY62:AY64" si="7">$AY$60</f>
        <v>1</v>
      </c>
    </row>
    <row r="63" spans="1:51" ht="23.25" customHeight="1" x14ac:dyDescent="0.15">
      <c r="A63" s="343"/>
      <c r="B63" s="344"/>
      <c r="C63" s="345"/>
      <c r="D63" s="344"/>
      <c r="E63" s="422"/>
      <c r="F63" s="423"/>
      <c r="G63" s="396"/>
      <c r="H63" s="263"/>
      <c r="I63" s="263"/>
      <c r="J63" s="263"/>
      <c r="K63" s="263"/>
      <c r="L63" s="263"/>
      <c r="M63" s="263"/>
      <c r="N63" s="263"/>
      <c r="O63" s="263"/>
      <c r="P63" s="263"/>
      <c r="Q63" s="263"/>
      <c r="R63" s="263"/>
      <c r="S63" s="263"/>
      <c r="T63" s="263"/>
      <c r="U63" s="263"/>
      <c r="V63" s="263"/>
      <c r="W63" s="263"/>
      <c r="X63" s="264"/>
      <c r="Y63" s="381" t="s">
        <v>48</v>
      </c>
      <c r="Z63" s="382"/>
      <c r="AA63" s="383"/>
      <c r="AB63" s="378" t="s">
        <v>577</v>
      </c>
      <c r="AC63" s="378"/>
      <c r="AD63" s="378"/>
      <c r="AE63" s="253" t="s">
        <v>577</v>
      </c>
      <c r="AF63" s="254"/>
      <c r="AG63" s="254"/>
      <c r="AH63" s="255"/>
      <c r="AI63" s="253" t="s">
        <v>577</v>
      </c>
      <c r="AJ63" s="254"/>
      <c r="AK63" s="254"/>
      <c r="AL63" s="254"/>
      <c r="AM63" s="253" t="s">
        <v>589</v>
      </c>
      <c r="AN63" s="254"/>
      <c r="AO63" s="254"/>
      <c r="AP63" s="255"/>
      <c r="AQ63" s="253" t="s">
        <v>577</v>
      </c>
      <c r="AR63" s="254"/>
      <c r="AS63" s="254"/>
      <c r="AT63" s="255"/>
      <c r="AU63" s="254" t="s">
        <v>577</v>
      </c>
      <c r="AV63" s="254"/>
      <c r="AW63" s="254"/>
      <c r="AX63" s="380"/>
      <c r="AY63" s="34">
        <f t="shared" si="7"/>
        <v>1</v>
      </c>
    </row>
    <row r="64" spans="1:51" ht="23.25" customHeight="1" x14ac:dyDescent="0.15">
      <c r="A64" s="343"/>
      <c r="B64" s="344"/>
      <c r="C64" s="345"/>
      <c r="D64" s="344"/>
      <c r="E64" s="422"/>
      <c r="F64" s="423"/>
      <c r="G64" s="348"/>
      <c r="H64" s="269"/>
      <c r="I64" s="269"/>
      <c r="J64" s="269"/>
      <c r="K64" s="269"/>
      <c r="L64" s="269"/>
      <c r="M64" s="269"/>
      <c r="N64" s="269"/>
      <c r="O64" s="269"/>
      <c r="P64" s="269"/>
      <c r="Q64" s="269"/>
      <c r="R64" s="269"/>
      <c r="S64" s="269"/>
      <c r="T64" s="269"/>
      <c r="U64" s="269"/>
      <c r="V64" s="269"/>
      <c r="W64" s="269"/>
      <c r="X64" s="270"/>
      <c r="Y64" s="381" t="s">
        <v>13</v>
      </c>
      <c r="Z64" s="382"/>
      <c r="AA64" s="383"/>
      <c r="AB64" s="432" t="s">
        <v>14</v>
      </c>
      <c r="AC64" s="432"/>
      <c r="AD64" s="432"/>
      <c r="AE64" s="253" t="s">
        <v>577</v>
      </c>
      <c r="AF64" s="254"/>
      <c r="AG64" s="254"/>
      <c r="AH64" s="255"/>
      <c r="AI64" s="253" t="s">
        <v>577</v>
      </c>
      <c r="AJ64" s="254"/>
      <c r="AK64" s="254"/>
      <c r="AL64" s="254"/>
      <c r="AM64" s="253" t="s">
        <v>589</v>
      </c>
      <c r="AN64" s="254"/>
      <c r="AO64" s="254"/>
      <c r="AP64" s="255"/>
      <c r="AQ64" s="253" t="s">
        <v>577</v>
      </c>
      <c r="AR64" s="254"/>
      <c r="AS64" s="254"/>
      <c r="AT64" s="255"/>
      <c r="AU64" s="254" t="s">
        <v>577</v>
      </c>
      <c r="AV64" s="254"/>
      <c r="AW64" s="254"/>
      <c r="AX64" s="380"/>
      <c r="AY64" s="34">
        <f t="shared" si="7"/>
        <v>1</v>
      </c>
    </row>
    <row r="65" spans="1:51" ht="23.85" customHeight="1" x14ac:dyDescent="0.15">
      <c r="A65" s="343"/>
      <c r="B65" s="344"/>
      <c r="C65" s="345"/>
      <c r="D65" s="344"/>
      <c r="E65" s="409" t="s">
        <v>652</v>
      </c>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c r="AY65" s="34">
        <f>COUNTA($E$66)</f>
        <v>1</v>
      </c>
    </row>
    <row r="66" spans="1:51" ht="18" customHeight="1" x14ac:dyDescent="0.15">
      <c r="A66" s="343"/>
      <c r="B66" s="344"/>
      <c r="C66" s="345"/>
      <c r="D66" s="344"/>
      <c r="E66" s="390" t="s">
        <v>589</v>
      </c>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403"/>
      <c r="AY66" s="34">
        <f>$AY$65</f>
        <v>1</v>
      </c>
    </row>
    <row r="67" spans="1:51" ht="18" customHeight="1" thickBot="1" x14ac:dyDescent="0.2">
      <c r="A67" s="343"/>
      <c r="B67" s="344"/>
      <c r="C67" s="345"/>
      <c r="D67" s="344"/>
      <c r="E67" s="404"/>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408"/>
      <c r="AY67" s="34">
        <f>$AY$66</f>
        <v>1</v>
      </c>
    </row>
    <row r="68" spans="1:51" ht="27" customHeight="1" x14ac:dyDescent="0.15">
      <c r="A68" s="433" t="s">
        <v>41</v>
      </c>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1" ht="27" customHeight="1" x14ac:dyDescent="0.15">
      <c r="A69" s="436"/>
      <c r="B69" s="437"/>
      <c r="C69" s="438" t="s">
        <v>26</v>
      </c>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40"/>
      <c r="AD69" s="439" t="s">
        <v>30</v>
      </c>
      <c r="AE69" s="439"/>
      <c r="AF69" s="439"/>
      <c r="AG69" s="441" t="s">
        <v>25</v>
      </c>
      <c r="AH69" s="439"/>
      <c r="AI69" s="439"/>
      <c r="AJ69" s="439"/>
      <c r="AK69" s="439"/>
      <c r="AL69" s="439"/>
      <c r="AM69" s="439"/>
      <c r="AN69" s="439"/>
      <c r="AO69" s="439"/>
      <c r="AP69" s="439"/>
      <c r="AQ69" s="439"/>
      <c r="AR69" s="439"/>
      <c r="AS69" s="439"/>
      <c r="AT69" s="439"/>
      <c r="AU69" s="439"/>
      <c r="AV69" s="439"/>
      <c r="AW69" s="439"/>
      <c r="AX69" s="442"/>
    </row>
    <row r="70" spans="1:51" ht="147" customHeight="1" x14ac:dyDescent="0.15">
      <c r="A70" s="443" t="s">
        <v>130</v>
      </c>
      <c r="B70" s="444"/>
      <c r="C70" s="445" t="s">
        <v>131</v>
      </c>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7"/>
      <c r="AD70" s="448" t="s">
        <v>587</v>
      </c>
      <c r="AE70" s="449"/>
      <c r="AF70" s="449"/>
      <c r="AG70" s="450" t="s">
        <v>645</v>
      </c>
      <c r="AH70" s="451"/>
      <c r="AI70" s="451"/>
      <c r="AJ70" s="451"/>
      <c r="AK70" s="451"/>
      <c r="AL70" s="451"/>
      <c r="AM70" s="451"/>
      <c r="AN70" s="451"/>
      <c r="AO70" s="451"/>
      <c r="AP70" s="451"/>
      <c r="AQ70" s="451"/>
      <c r="AR70" s="451"/>
      <c r="AS70" s="451"/>
      <c r="AT70" s="451"/>
      <c r="AU70" s="451"/>
      <c r="AV70" s="451"/>
      <c r="AW70" s="451"/>
      <c r="AX70" s="452"/>
    </row>
    <row r="71" spans="1:51" ht="60" customHeight="1" x14ac:dyDescent="0.15">
      <c r="A71" s="453"/>
      <c r="B71" s="454"/>
      <c r="C71" s="455" t="s">
        <v>31</v>
      </c>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7"/>
      <c r="AD71" s="458" t="s">
        <v>587</v>
      </c>
      <c r="AE71" s="459"/>
      <c r="AF71" s="459"/>
      <c r="AG71" s="460" t="s">
        <v>590</v>
      </c>
      <c r="AH71" s="461"/>
      <c r="AI71" s="461"/>
      <c r="AJ71" s="461"/>
      <c r="AK71" s="461"/>
      <c r="AL71" s="461"/>
      <c r="AM71" s="461"/>
      <c r="AN71" s="461"/>
      <c r="AO71" s="461"/>
      <c r="AP71" s="461"/>
      <c r="AQ71" s="461"/>
      <c r="AR71" s="461"/>
      <c r="AS71" s="461"/>
      <c r="AT71" s="461"/>
      <c r="AU71" s="461"/>
      <c r="AV71" s="461"/>
      <c r="AW71" s="461"/>
      <c r="AX71" s="462"/>
    </row>
    <row r="72" spans="1:51" ht="137.25" customHeight="1" x14ac:dyDescent="0.15">
      <c r="A72" s="463"/>
      <c r="B72" s="464"/>
      <c r="C72" s="465" t="s">
        <v>132</v>
      </c>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467"/>
      <c r="AD72" s="468" t="s">
        <v>587</v>
      </c>
      <c r="AE72" s="469"/>
      <c r="AF72" s="469"/>
      <c r="AG72" s="397" t="s">
        <v>646</v>
      </c>
      <c r="AH72" s="263"/>
      <c r="AI72" s="263"/>
      <c r="AJ72" s="263"/>
      <c r="AK72" s="263"/>
      <c r="AL72" s="263"/>
      <c r="AM72" s="263"/>
      <c r="AN72" s="263"/>
      <c r="AO72" s="263"/>
      <c r="AP72" s="263"/>
      <c r="AQ72" s="263"/>
      <c r="AR72" s="263"/>
      <c r="AS72" s="263"/>
      <c r="AT72" s="263"/>
      <c r="AU72" s="263"/>
      <c r="AV72" s="263"/>
      <c r="AW72" s="263"/>
      <c r="AX72" s="412"/>
    </row>
    <row r="73" spans="1:51" ht="27" customHeight="1" x14ac:dyDescent="0.15">
      <c r="A73" s="470" t="s">
        <v>33</v>
      </c>
      <c r="B73" s="471"/>
      <c r="C73" s="472" t="s">
        <v>35</v>
      </c>
      <c r="D73" s="473"/>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5"/>
      <c r="AD73" s="476" t="s">
        <v>587</v>
      </c>
      <c r="AE73" s="477"/>
      <c r="AF73" s="477"/>
      <c r="AG73" s="390" t="s">
        <v>591</v>
      </c>
      <c r="AH73" s="245"/>
      <c r="AI73" s="245"/>
      <c r="AJ73" s="245"/>
      <c r="AK73" s="245"/>
      <c r="AL73" s="245"/>
      <c r="AM73" s="245"/>
      <c r="AN73" s="245"/>
      <c r="AO73" s="245"/>
      <c r="AP73" s="245"/>
      <c r="AQ73" s="245"/>
      <c r="AR73" s="245"/>
      <c r="AS73" s="245"/>
      <c r="AT73" s="245"/>
      <c r="AU73" s="245"/>
      <c r="AV73" s="245"/>
      <c r="AW73" s="245"/>
      <c r="AX73" s="403"/>
    </row>
    <row r="74" spans="1:51" ht="35.25" customHeight="1" x14ac:dyDescent="0.15">
      <c r="A74" s="478"/>
      <c r="B74" s="479"/>
      <c r="C74" s="480"/>
      <c r="D74" s="481"/>
      <c r="E74" s="482" t="s">
        <v>250</v>
      </c>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4"/>
      <c r="AD74" s="458" t="s">
        <v>592</v>
      </c>
      <c r="AE74" s="459"/>
      <c r="AF74" s="485"/>
      <c r="AG74" s="397"/>
      <c r="AH74" s="263"/>
      <c r="AI74" s="263"/>
      <c r="AJ74" s="263"/>
      <c r="AK74" s="263"/>
      <c r="AL74" s="263"/>
      <c r="AM74" s="263"/>
      <c r="AN74" s="263"/>
      <c r="AO74" s="263"/>
      <c r="AP74" s="263"/>
      <c r="AQ74" s="263"/>
      <c r="AR74" s="263"/>
      <c r="AS74" s="263"/>
      <c r="AT74" s="263"/>
      <c r="AU74" s="263"/>
      <c r="AV74" s="263"/>
      <c r="AW74" s="263"/>
      <c r="AX74" s="412"/>
    </row>
    <row r="75" spans="1:51" ht="26.25" customHeight="1" x14ac:dyDescent="0.15">
      <c r="A75" s="478"/>
      <c r="B75" s="479"/>
      <c r="C75" s="486"/>
      <c r="D75" s="487"/>
      <c r="E75" s="488" t="s">
        <v>213</v>
      </c>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90"/>
      <c r="AD75" s="491" t="s">
        <v>592</v>
      </c>
      <c r="AE75" s="492"/>
      <c r="AF75" s="492"/>
      <c r="AG75" s="397"/>
      <c r="AH75" s="263"/>
      <c r="AI75" s="263"/>
      <c r="AJ75" s="263"/>
      <c r="AK75" s="263"/>
      <c r="AL75" s="263"/>
      <c r="AM75" s="263"/>
      <c r="AN75" s="263"/>
      <c r="AO75" s="263"/>
      <c r="AP75" s="263"/>
      <c r="AQ75" s="263"/>
      <c r="AR75" s="263"/>
      <c r="AS75" s="263"/>
      <c r="AT75" s="263"/>
      <c r="AU75" s="263"/>
      <c r="AV75" s="263"/>
      <c r="AW75" s="263"/>
      <c r="AX75" s="412"/>
    </row>
    <row r="76" spans="1:51" ht="60" customHeight="1" x14ac:dyDescent="0.15">
      <c r="A76" s="478"/>
      <c r="B76" s="493"/>
      <c r="C76" s="494" t="s">
        <v>36</v>
      </c>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6" t="s">
        <v>587</v>
      </c>
      <c r="AE76" s="497"/>
      <c r="AF76" s="497"/>
      <c r="AG76" s="498" t="s">
        <v>593</v>
      </c>
      <c r="AH76" s="499"/>
      <c r="AI76" s="499"/>
      <c r="AJ76" s="499"/>
      <c r="AK76" s="499"/>
      <c r="AL76" s="499"/>
      <c r="AM76" s="499"/>
      <c r="AN76" s="499"/>
      <c r="AO76" s="499"/>
      <c r="AP76" s="499"/>
      <c r="AQ76" s="499"/>
      <c r="AR76" s="499"/>
      <c r="AS76" s="499"/>
      <c r="AT76" s="499"/>
      <c r="AU76" s="499"/>
      <c r="AV76" s="499"/>
      <c r="AW76" s="499"/>
      <c r="AX76" s="500"/>
    </row>
    <row r="77" spans="1:51" ht="60" customHeight="1" x14ac:dyDescent="0.15">
      <c r="A77" s="478"/>
      <c r="B77" s="493"/>
      <c r="C77" s="501" t="s">
        <v>133</v>
      </c>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8" t="s">
        <v>587</v>
      </c>
      <c r="AE77" s="459"/>
      <c r="AF77" s="459"/>
      <c r="AG77" s="460" t="s">
        <v>594</v>
      </c>
      <c r="AH77" s="461"/>
      <c r="AI77" s="461"/>
      <c r="AJ77" s="461"/>
      <c r="AK77" s="461"/>
      <c r="AL77" s="461"/>
      <c r="AM77" s="461"/>
      <c r="AN77" s="461"/>
      <c r="AO77" s="461"/>
      <c r="AP77" s="461"/>
      <c r="AQ77" s="461"/>
      <c r="AR77" s="461"/>
      <c r="AS77" s="461"/>
      <c r="AT77" s="461"/>
      <c r="AU77" s="461"/>
      <c r="AV77" s="461"/>
      <c r="AW77" s="461"/>
      <c r="AX77" s="462"/>
    </row>
    <row r="78" spans="1:51" ht="60" customHeight="1" x14ac:dyDescent="0.15">
      <c r="A78" s="478"/>
      <c r="B78" s="493"/>
      <c r="C78" s="501" t="s">
        <v>32</v>
      </c>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8" t="s">
        <v>587</v>
      </c>
      <c r="AE78" s="459"/>
      <c r="AF78" s="459"/>
      <c r="AG78" s="460" t="s">
        <v>595</v>
      </c>
      <c r="AH78" s="461"/>
      <c r="AI78" s="461"/>
      <c r="AJ78" s="461"/>
      <c r="AK78" s="461"/>
      <c r="AL78" s="461"/>
      <c r="AM78" s="461"/>
      <c r="AN78" s="461"/>
      <c r="AO78" s="461"/>
      <c r="AP78" s="461"/>
      <c r="AQ78" s="461"/>
      <c r="AR78" s="461"/>
      <c r="AS78" s="461"/>
      <c r="AT78" s="461"/>
      <c r="AU78" s="461"/>
      <c r="AV78" s="461"/>
      <c r="AW78" s="461"/>
      <c r="AX78" s="462"/>
    </row>
    <row r="79" spans="1:51" ht="60" customHeight="1" x14ac:dyDescent="0.15">
      <c r="A79" s="478"/>
      <c r="B79" s="493"/>
      <c r="C79" s="501" t="s">
        <v>37</v>
      </c>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502"/>
      <c r="AD79" s="458" t="s">
        <v>587</v>
      </c>
      <c r="AE79" s="459"/>
      <c r="AF79" s="459"/>
      <c r="AG79" s="460" t="s">
        <v>596</v>
      </c>
      <c r="AH79" s="461"/>
      <c r="AI79" s="461"/>
      <c r="AJ79" s="461"/>
      <c r="AK79" s="461"/>
      <c r="AL79" s="461"/>
      <c r="AM79" s="461"/>
      <c r="AN79" s="461"/>
      <c r="AO79" s="461"/>
      <c r="AP79" s="461"/>
      <c r="AQ79" s="461"/>
      <c r="AR79" s="461"/>
      <c r="AS79" s="461"/>
      <c r="AT79" s="461"/>
      <c r="AU79" s="461"/>
      <c r="AV79" s="461"/>
      <c r="AW79" s="461"/>
      <c r="AX79" s="462"/>
    </row>
    <row r="80" spans="1:51" ht="26.25" customHeight="1" x14ac:dyDescent="0.15">
      <c r="A80" s="478"/>
      <c r="B80" s="493"/>
      <c r="C80" s="501" t="s">
        <v>227</v>
      </c>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502"/>
      <c r="AD80" s="468" t="s">
        <v>597</v>
      </c>
      <c r="AE80" s="469"/>
      <c r="AF80" s="469"/>
      <c r="AG80" s="503" t="s">
        <v>589</v>
      </c>
      <c r="AH80" s="504"/>
      <c r="AI80" s="504"/>
      <c r="AJ80" s="504"/>
      <c r="AK80" s="504"/>
      <c r="AL80" s="504"/>
      <c r="AM80" s="504"/>
      <c r="AN80" s="504"/>
      <c r="AO80" s="504"/>
      <c r="AP80" s="504"/>
      <c r="AQ80" s="504"/>
      <c r="AR80" s="504"/>
      <c r="AS80" s="504"/>
      <c r="AT80" s="504"/>
      <c r="AU80" s="504"/>
      <c r="AV80" s="504"/>
      <c r="AW80" s="504"/>
      <c r="AX80" s="505"/>
    </row>
    <row r="81" spans="1:50" ht="26.25" customHeight="1" x14ac:dyDescent="0.15">
      <c r="A81" s="478"/>
      <c r="B81" s="493"/>
      <c r="C81" s="506" t="s">
        <v>228</v>
      </c>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8"/>
      <c r="AD81" s="458" t="s">
        <v>597</v>
      </c>
      <c r="AE81" s="459"/>
      <c r="AF81" s="485"/>
      <c r="AG81" s="460" t="s">
        <v>589</v>
      </c>
      <c r="AH81" s="461"/>
      <c r="AI81" s="461"/>
      <c r="AJ81" s="461"/>
      <c r="AK81" s="461"/>
      <c r="AL81" s="461"/>
      <c r="AM81" s="461"/>
      <c r="AN81" s="461"/>
      <c r="AO81" s="461"/>
      <c r="AP81" s="461"/>
      <c r="AQ81" s="461"/>
      <c r="AR81" s="461"/>
      <c r="AS81" s="461"/>
      <c r="AT81" s="461"/>
      <c r="AU81" s="461"/>
      <c r="AV81" s="461"/>
      <c r="AW81" s="461"/>
      <c r="AX81" s="462"/>
    </row>
    <row r="82" spans="1:50" ht="26.25" customHeight="1" x14ac:dyDescent="0.15">
      <c r="A82" s="509"/>
      <c r="B82" s="510"/>
      <c r="C82" s="511" t="s">
        <v>214</v>
      </c>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3"/>
      <c r="AD82" s="514" t="s">
        <v>597</v>
      </c>
      <c r="AE82" s="515"/>
      <c r="AF82" s="516"/>
      <c r="AG82" s="517" t="s">
        <v>589</v>
      </c>
      <c r="AH82" s="518"/>
      <c r="AI82" s="518"/>
      <c r="AJ82" s="518"/>
      <c r="AK82" s="518"/>
      <c r="AL82" s="518"/>
      <c r="AM82" s="518"/>
      <c r="AN82" s="518"/>
      <c r="AO82" s="518"/>
      <c r="AP82" s="518"/>
      <c r="AQ82" s="518"/>
      <c r="AR82" s="518"/>
      <c r="AS82" s="518"/>
      <c r="AT82" s="518"/>
      <c r="AU82" s="518"/>
      <c r="AV82" s="518"/>
      <c r="AW82" s="518"/>
      <c r="AX82" s="519"/>
    </row>
    <row r="83" spans="1:50" ht="35.25" customHeight="1" x14ac:dyDescent="0.15">
      <c r="A83" s="470" t="s">
        <v>34</v>
      </c>
      <c r="B83" s="520"/>
      <c r="C83" s="521" t="s">
        <v>215</v>
      </c>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3"/>
      <c r="AD83" s="496" t="s">
        <v>587</v>
      </c>
      <c r="AE83" s="497"/>
      <c r="AF83" s="524"/>
      <c r="AG83" s="498" t="s">
        <v>647</v>
      </c>
      <c r="AH83" s="499"/>
      <c r="AI83" s="499"/>
      <c r="AJ83" s="499"/>
      <c r="AK83" s="499"/>
      <c r="AL83" s="499"/>
      <c r="AM83" s="499"/>
      <c r="AN83" s="499"/>
      <c r="AO83" s="499"/>
      <c r="AP83" s="499"/>
      <c r="AQ83" s="499"/>
      <c r="AR83" s="499"/>
      <c r="AS83" s="499"/>
      <c r="AT83" s="499"/>
      <c r="AU83" s="499"/>
      <c r="AV83" s="499"/>
      <c r="AW83" s="499"/>
      <c r="AX83" s="500"/>
    </row>
    <row r="84" spans="1:50" ht="35.25" customHeight="1" x14ac:dyDescent="0.15">
      <c r="A84" s="478"/>
      <c r="B84" s="493"/>
      <c r="C84" s="525" t="s">
        <v>39</v>
      </c>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7"/>
      <c r="AD84" s="528" t="s">
        <v>587</v>
      </c>
      <c r="AE84" s="529"/>
      <c r="AF84" s="529"/>
      <c r="AG84" s="460" t="s">
        <v>598</v>
      </c>
      <c r="AH84" s="461"/>
      <c r="AI84" s="461"/>
      <c r="AJ84" s="461"/>
      <c r="AK84" s="461"/>
      <c r="AL84" s="461"/>
      <c r="AM84" s="461"/>
      <c r="AN84" s="461"/>
      <c r="AO84" s="461"/>
      <c r="AP84" s="461"/>
      <c r="AQ84" s="461"/>
      <c r="AR84" s="461"/>
      <c r="AS84" s="461"/>
      <c r="AT84" s="461"/>
      <c r="AU84" s="461"/>
      <c r="AV84" s="461"/>
      <c r="AW84" s="461"/>
      <c r="AX84" s="462"/>
    </row>
    <row r="85" spans="1:50" ht="96" customHeight="1" x14ac:dyDescent="0.15">
      <c r="A85" s="478"/>
      <c r="B85" s="493"/>
      <c r="C85" s="501" t="s">
        <v>174</v>
      </c>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8" t="s">
        <v>587</v>
      </c>
      <c r="AE85" s="459"/>
      <c r="AF85" s="459"/>
      <c r="AG85" s="460" t="s">
        <v>599</v>
      </c>
      <c r="AH85" s="461"/>
      <c r="AI85" s="461"/>
      <c r="AJ85" s="461"/>
      <c r="AK85" s="461"/>
      <c r="AL85" s="461"/>
      <c r="AM85" s="461"/>
      <c r="AN85" s="461"/>
      <c r="AO85" s="461"/>
      <c r="AP85" s="461"/>
      <c r="AQ85" s="461"/>
      <c r="AR85" s="461"/>
      <c r="AS85" s="461"/>
      <c r="AT85" s="461"/>
      <c r="AU85" s="461"/>
      <c r="AV85" s="461"/>
      <c r="AW85" s="461"/>
      <c r="AX85" s="462"/>
    </row>
    <row r="86" spans="1:50" ht="27" customHeight="1" x14ac:dyDescent="0.15">
      <c r="A86" s="509"/>
      <c r="B86" s="510"/>
      <c r="C86" s="501" t="s">
        <v>38</v>
      </c>
      <c r="D86" s="457"/>
      <c r="E86" s="457"/>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8" t="s">
        <v>597</v>
      </c>
      <c r="AE86" s="459"/>
      <c r="AF86" s="459"/>
      <c r="AG86" s="404" t="s">
        <v>589</v>
      </c>
      <c r="AH86" s="269"/>
      <c r="AI86" s="269"/>
      <c r="AJ86" s="269"/>
      <c r="AK86" s="269"/>
      <c r="AL86" s="269"/>
      <c r="AM86" s="269"/>
      <c r="AN86" s="269"/>
      <c r="AO86" s="269"/>
      <c r="AP86" s="269"/>
      <c r="AQ86" s="269"/>
      <c r="AR86" s="269"/>
      <c r="AS86" s="269"/>
      <c r="AT86" s="269"/>
      <c r="AU86" s="269"/>
      <c r="AV86" s="269"/>
      <c r="AW86" s="269"/>
      <c r="AX86" s="408"/>
    </row>
    <row r="87" spans="1:50" ht="41.25" customHeight="1" x14ac:dyDescent="0.15">
      <c r="A87" s="530" t="s">
        <v>52</v>
      </c>
      <c r="B87" s="531"/>
      <c r="C87" s="532" t="s">
        <v>134</v>
      </c>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474"/>
      <c r="AD87" s="496" t="s">
        <v>597</v>
      </c>
      <c r="AE87" s="497"/>
      <c r="AF87" s="497"/>
      <c r="AG87" s="390" t="s">
        <v>589</v>
      </c>
      <c r="AH87" s="245"/>
      <c r="AI87" s="245"/>
      <c r="AJ87" s="245"/>
      <c r="AK87" s="245"/>
      <c r="AL87" s="245"/>
      <c r="AM87" s="245"/>
      <c r="AN87" s="245"/>
      <c r="AO87" s="245"/>
      <c r="AP87" s="245"/>
      <c r="AQ87" s="245"/>
      <c r="AR87" s="245"/>
      <c r="AS87" s="245"/>
      <c r="AT87" s="245"/>
      <c r="AU87" s="245"/>
      <c r="AV87" s="245"/>
      <c r="AW87" s="245"/>
      <c r="AX87" s="403"/>
    </row>
    <row r="88" spans="1:50" ht="19.7" customHeight="1" x14ac:dyDescent="0.15">
      <c r="A88" s="534"/>
      <c r="B88" s="535"/>
      <c r="C88" s="536" t="s">
        <v>224</v>
      </c>
      <c r="D88" s="537"/>
      <c r="E88" s="537"/>
      <c r="F88" s="538"/>
      <c r="G88" s="539" t="s">
        <v>225</v>
      </c>
      <c r="H88" s="537"/>
      <c r="I88" s="537"/>
      <c r="J88" s="537"/>
      <c r="K88" s="537"/>
      <c r="L88" s="537"/>
      <c r="M88" s="537"/>
      <c r="N88" s="539" t="s">
        <v>226</v>
      </c>
      <c r="O88" s="537"/>
      <c r="P88" s="537"/>
      <c r="Q88" s="537"/>
      <c r="R88" s="537"/>
      <c r="S88" s="537"/>
      <c r="T88" s="537"/>
      <c r="U88" s="537"/>
      <c r="V88" s="537"/>
      <c r="W88" s="537"/>
      <c r="X88" s="537"/>
      <c r="Y88" s="537"/>
      <c r="Z88" s="537"/>
      <c r="AA88" s="537"/>
      <c r="AB88" s="537"/>
      <c r="AC88" s="537"/>
      <c r="AD88" s="537"/>
      <c r="AE88" s="537"/>
      <c r="AF88" s="540"/>
      <c r="AG88" s="397"/>
      <c r="AH88" s="263"/>
      <c r="AI88" s="263"/>
      <c r="AJ88" s="263"/>
      <c r="AK88" s="263"/>
      <c r="AL88" s="263"/>
      <c r="AM88" s="263"/>
      <c r="AN88" s="263"/>
      <c r="AO88" s="263"/>
      <c r="AP88" s="263"/>
      <c r="AQ88" s="263"/>
      <c r="AR88" s="263"/>
      <c r="AS88" s="263"/>
      <c r="AT88" s="263"/>
      <c r="AU88" s="263"/>
      <c r="AV88" s="263"/>
      <c r="AW88" s="263"/>
      <c r="AX88" s="412"/>
    </row>
    <row r="89" spans="1:50" ht="24.75" customHeight="1" x14ac:dyDescent="0.15">
      <c r="A89" s="534"/>
      <c r="B89" s="535"/>
      <c r="C89" s="541"/>
      <c r="D89" s="542"/>
      <c r="E89" s="542"/>
      <c r="F89" s="543"/>
      <c r="G89" s="544"/>
      <c r="H89" s="545"/>
      <c r="I89" s="546" t="str">
        <f>IF(OR(G89="　", G89=""), "", "-")</f>
        <v/>
      </c>
      <c r="J89" s="547"/>
      <c r="K89" s="547"/>
      <c r="L89" s="546" t="str">
        <f>IF(M89="","","-")</f>
        <v/>
      </c>
      <c r="M89" s="548"/>
      <c r="N89" s="549"/>
      <c r="O89" s="550"/>
      <c r="P89" s="550"/>
      <c r="Q89" s="550"/>
      <c r="R89" s="550"/>
      <c r="S89" s="550"/>
      <c r="T89" s="550"/>
      <c r="U89" s="550"/>
      <c r="V89" s="550"/>
      <c r="W89" s="550"/>
      <c r="X89" s="550"/>
      <c r="Y89" s="550"/>
      <c r="Z89" s="550"/>
      <c r="AA89" s="550"/>
      <c r="AB89" s="550"/>
      <c r="AC89" s="550"/>
      <c r="AD89" s="550"/>
      <c r="AE89" s="550"/>
      <c r="AF89" s="551"/>
      <c r="AG89" s="397"/>
      <c r="AH89" s="263"/>
      <c r="AI89" s="263"/>
      <c r="AJ89" s="263"/>
      <c r="AK89" s="263"/>
      <c r="AL89" s="263"/>
      <c r="AM89" s="263"/>
      <c r="AN89" s="263"/>
      <c r="AO89" s="263"/>
      <c r="AP89" s="263"/>
      <c r="AQ89" s="263"/>
      <c r="AR89" s="263"/>
      <c r="AS89" s="263"/>
      <c r="AT89" s="263"/>
      <c r="AU89" s="263"/>
      <c r="AV89" s="263"/>
      <c r="AW89" s="263"/>
      <c r="AX89" s="412"/>
    </row>
    <row r="90" spans="1:50" ht="24.75" customHeight="1" x14ac:dyDescent="0.15">
      <c r="A90" s="534"/>
      <c r="B90" s="535"/>
      <c r="C90" s="541"/>
      <c r="D90" s="542"/>
      <c r="E90" s="542"/>
      <c r="F90" s="543"/>
      <c r="G90" s="544"/>
      <c r="H90" s="545"/>
      <c r="I90" s="546" t="str">
        <f t="shared" ref="I90:I93" si="8">IF(OR(G90="　", G90=""), "", "-")</f>
        <v/>
      </c>
      <c r="J90" s="547"/>
      <c r="K90" s="547"/>
      <c r="L90" s="546" t="str">
        <f t="shared" ref="L90:L93" si="9">IF(M90="","","-")</f>
        <v/>
      </c>
      <c r="M90" s="548"/>
      <c r="N90" s="549"/>
      <c r="O90" s="550"/>
      <c r="P90" s="550"/>
      <c r="Q90" s="550"/>
      <c r="R90" s="550"/>
      <c r="S90" s="550"/>
      <c r="T90" s="550"/>
      <c r="U90" s="550"/>
      <c r="V90" s="550"/>
      <c r="W90" s="550"/>
      <c r="X90" s="550"/>
      <c r="Y90" s="550"/>
      <c r="Z90" s="550"/>
      <c r="AA90" s="550"/>
      <c r="AB90" s="550"/>
      <c r="AC90" s="550"/>
      <c r="AD90" s="550"/>
      <c r="AE90" s="550"/>
      <c r="AF90" s="551"/>
      <c r="AG90" s="397"/>
      <c r="AH90" s="263"/>
      <c r="AI90" s="263"/>
      <c r="AJ90" s="263"/>
      <c r="AK90" s="263"/>
      <c r="AL90" s="263"/>
      <c r="AM90" s="263"/>
      <c r="AN90" s="263"/>
      <c r="AO90" s="263"/>
      <c r="AP90" s="263"/>
      <c r="AQ90" s="263"/>
      <c r="AR90" s="263"/>
      <c r="AS90" s="263"/>
      <c r="AT90" s="263"/>
      <c r="AU90" s="263"/>
      <c r="AV90" s="263"/>
      <c r="AW90" s="263"/>
      <c r="AX90" s="412"/>
    </row>
    <row r="91" spans="1:50" ht="24.75" customHeight="1" x14ac:dyDescent="0.15">
      <c r="A91" s="534"/>
      <c r="B91" s="535"/>
      <c r="C91" s="541"/>
      <c r="D91" s="542"/>
      <c r="E91" s="542"/>
      <c r="F91" s="543"/>
      <c r="G91" s="544"/>
      <c r="H91" s="545"/>
      <c r="I91" s="546" t="str">
        <f t="shared" si="8"/>
        <v/>
      </c>
      <c r="J91" s="547"/>
      <c r="K91" s="547"/>
      <c r="L91" s="546" t="str">
        <f t="shared" si="9"/>
        <v/>
      </c>
      <c r="M91" s="548"/>
      <c r="N91" s="549"/>
      <c r="O91" s="550"/>
      <c r="P91" s="550"/>
      <c r="Q91" s="550"/>
      <c r="R91" s="550"/>
      <c r="S91" s="550"/>
      <c r="T91" s="550"/>
      <c r="U91" s="550"/>
      <c r="V91" s="550"/>
      <c r="W91" s="550"/>
      <c r="X91" s="550"/>
      <c r="Y91" s="550"/>
      <c r="Z91" s="550"/>
      <c r="AA91" s="550"/>
      <c r="AB91" s="550"/>
      <c r="AC91" s="550"/>
      <c r="AD91" s="550"/>
      <c r="AE91" s="550"/>
      <c r="AF91" s="551"/>
      <c r="AG91" s="397"/>
      <c r="AH91" s="263"/>
      <c r="AI91" s="263"/>
      <c r="AJ91" s="263"/>
      <c r="AK91" s="263"/>
      <c r="AL91" s="263"/>
      <c r="AM91" s="263"/>
      <c r="AN91" s="263"/>
      <c r="AO91" s="263"/>
      <c r="AP91" s="263"/>
      <c r="AQ91" s="263"/>
      <c r="AR91" s="263"/>
      <c r="AS91" s="263"/>
      <c r="AT91" s="263"/>
      <c r="AU91" s="263"/>
      <c r="AV91" s="263"/>
      <c r="AW91" s="263"/>
      <c r="AX91" s="412"/>
    </row>
    <row r="92" spans="1:50" ht="24.75" customHeight="1" x14ac:dyDescent="0.15">
      <c r="A92" s="534"/>
      <c r="B92" s="535"/>
      <c r="C92" s="541"/>
      <c r="D92" s="542"/>
      <c r="E92" s="542"/>
      <c r="F92" s="543"/>
      <c r="G92" s="544"/>
      <c r="H92" s="545"/>
      <c r="I92" s="546" t="str">
        <f t="shared" si="8"/>
        <v/>
      </c>
      <c r="J92" s="547"/>
      <c r="K92" s="547"/>
      <c r="L92" s="546" t="str">
        <f t="shared" si="9"/>
        <v/>
      </c>
      <c r="M92" s="548"/>
      <c r="N92" s="549"/>
      <c r="O92" s="550"/>
      <c r="P92" s="550"/>
      <c r="Q92" s="550"/>
      <c r="R92" s="550"/>
      <c r="S92" s="550"/>
      <c r="T92" s="550"/>
      <c r="U92" s="550"/>
      <c r="V92" s="550"/>
      <c r="W92" s="550"/>
      <c r="X92" s="550"/>
      <c r="Y92" s="550"/>
      <c r="Z92" s="550"/>
      <c r="AA92" s="550"/>
      <c r="AB92" s="550"/>
      <c r="AC92" s="550"/>
      <c r="AD92" s="550"/>
      <c r="AE92" s="550"/>
      <c r="AF92" s="551"/>
      <c r="AG92" s="397"/>
      <c r="AH92" s="263"/>
      <c r="AI92" s="263"/>
      <c r="AJ92" s="263"/>
      <c r="AK92" s="263"/>
      <c r="AL92" s="263"/>
      <c r="AM92" s="263"/>
      <c r="AN92" s="263"/>
      <c r="AO92" s="263"/>
      <c r="AP92" s="263"/>
      <c r="AQ92" s="263"/>
      <c r="AR92" s="263"/>
      <c r="AS92" s="263"/>
      <c r="AT92" s="263"/>
      <c r="AU92" s="263"/>
      <c r="AV92" s="263"/>
      <c r="AW92" s="263"/>
      <c r="AX92" s="412"/>
    </row>
    <row r="93" spans="1:50" ht="24.75" customHeight="1" x14ac:dyDescent="0.15">
      <c r="A93" s="552"/>
      <c r="B93" s="553"/>
      <c r="C93" s="541"/>
      <c r="D93" s="542"/>
      <c r="E93" s="542"/>
      <c r="F93" s="543"/>
      <c r="G93" s="554"/>
      <c r="H93" s="555"/>
      <c r="I93" s="556" t="str">
        <f t="shared" si="8"/>
        <v/>
      </c>
      <c r="J93" s="557"/>
      <c r="K93" s="557"/>
      <c r="L93" s="556" t="str">
        <f t="shared" si="9"/>
        <v/>
      </c>
      <c r="M93" s="558"/>
      <c r="N93" s="559"/>
      <c r="O93" s="560"/>
      <c r="P93" s="560"/>
      <c r="Q93" s="560"/>
      <c r="R93" s="560"/>
      <c r="S93" s="560"/>
      <c r="T93" s="560"/>
      <c r="U93" s="560"/>
      <c r="V93" s="560"/>
      <c r="W93" s="560"/>
      <c r="X93" s="560"/>
      <c r="Y93" s="560"/>
      <c r="Z93" s="560"/>
      <c r="AA93" s="560"/>
      <c r="AB93" s="560"/>
      <c r="AC93" s="560"/>
      <c r="AD93" s="560"/>
      <c r="AE93" s="560"/>
      <c r="AF93" s="561"/>
      <c r="AG93" s="404"/>
      <c r="AH93" s="269"/>
      <c r="AI93" s="269"/>
      <c r="AJ93" s="269"/>
      <c r="AK93" s="269"/>
      <c r="AL93" s="269"/>
      <c r="AM93" s="269"/>
      <c r="AN93" s="269"/>
      <c r="AO93" s="269"/>
      <c r="AP93" s="269"/>
      <c r="AQ93" s="269"/>
      <c r="AR93" s="269"/>
      <c r="AS93" s="269"/>
      <c r="AT93" s="269"/>
      <c r="AU93" s="269"/>
      <c r="AV93" s="269"/>
      <c r="AW93" s="269"/>
      <c r="AX93" s="408"/>
    </row>
    <row r="94" spans="1:50" ht="67.5" customHeight="1" x14ac:dyDescent="0.15">
      <c r="A94" s="470" t="s">
        <v>42</v>
      </c>
      <c r="B94" s="562"/>
      <c r="C94" s="563" t="s">
        <v>47</v>
      </c>
      <c r="D94" s="564"/>
      <c r="E94" s="564"/>
      <c r="F94" s="565"/>
      <c r="G94" s="566" t="s">
        <v>640</v>
      </c>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6"/>
      <c r="AL94" s="566"/>
      <c r="AM94" s="566"/>
      <c r="AN94" s="566"/>
      <c r="AO94" s="566"/>
      <c r="AP94" s="566"/>
      <c r="AQ94" s="566"/>
      <c r="AR94" s="566"/>
      <c r="AS94" s="566"/>
      <c r="AT94" s="566"/>
      <c r="AU94" s="566"/>
      <c r="AV94" s="566"/>
      <c r="AW94" s="566"/>
      <c r="AX94" s="567"/>
    </row>
    <row r="95" spans="1:50" ht="67.5" customHeight="1" thickBot="1" x14ac:dyDescent="0.2">
      <c r="A95" s="568"/>
      <c r="B95" s="569"/>
      <c r="C95" s="570" t="s">
        <v>51</v>
      </c>
      <c r="D95" s="571"/>
      <c r="E95" s="571"/>
      <c r="F95" s="572"/>
      <c r="G95" s="573" t="s">
        <v>641</v>
      </c>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4"/>
    </row>
    <row r="96" spans="1:50" ht="24" customHeight="1" x14ac:dyDescent="0.15">
      <c r="A96" s="575" t="s">
        <v>27</v>
      </c>
      <c r="B96" s="576"/>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7"/>
    </row>
    <row r="97" spans="1:52" ht="67.5" customHeight="1" thickBot="1" x14ac:dyDescent="0.2">
      <c r="A97" s="578"/>
      <c r="B97" s="579"/>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80"/>
    </row>
    <row r="98" spans="1:52" ht="24.75" customHeight="1" x14ac:dyDescent="0.15">
      <c r="A98" s="581" t="s">
        <v>28</v>
      </c>
      <c r="B98" s="582"/>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3"/>
    </row>
    <row r="99" spans="1:52" ht="67.5" customHeight="1" thickBot="1" x14ac:dyDescent="0.2">
      <c r="A99" s="584" t="s">
        <v>129</v>
      </c>
      <c r="B99" s="585"/>
      <c r="C99" s="585"/>
      <c r="D99" s="585"/>
      <c r="E99" s="586"/>
      <c r="F99" s="587" t="s">
        <v>649</v>
      </c>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80"/>
    </row>
    <row r="100" spans="1:52" ht="24.75" customHeight="1" x14ac:dyDescent="0.15">
      <c r="A100" s="581" t="s">
        <v>40</v>
      </c>
      <c r="B100" s="582"/>
      <c r="C100" s="582"/>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3"/>
    </row>
    <row r="101" spans="1:52" ht="66" customHeight="1" thickBot="1" x14ac:dyDescent="0.2">
      <c r="A101" s="584" t="s">
        <v>129</v>
      </c>
      <c r="B101" s="585"/>
      <c r="C101" s="585"/>
      <c r="D101" s="585"/>
      <c r="E101" s="586"/>
      <c r="F101" s="588" t="s">
        <v>650</v>
      </c>
      <c r="G101" s="579"/>
      <c r="H101" s="579"/>
      <c r="I101" s="579"/>
      <c r="J101" s="579"/>
      <c r="K101" s="579"/>
      <c r="L101" s="579"/>
      <c r="M101" s="579"/>
      <c r="N101" s="579"/>
      <c r="O101" s="579"/>
      <c r="P101" s="579"/>
      <c r="Q101" s="579"/>
      <c r="R101" s="579"/>
      <c r="S101" s="579"/>
      <c r="T101" s="579"/>
      <c r="U101" s="579"/>
      <c r="V101" s="579"/>
      <c r="W101" s="579"/>
      <c r="X101" s="579"/>
      <c r="Y101" s="579"/>
      <c r="Z101" s="579"/>
      <c r="AA101" s="579"/>
      <c r="AB101" s="579"/>
      <c r="AC101" s="579"/>
      <c r="AD101" s="579"/>
      <c r="AE101" s="579"/>
      <c r="AF101" s="579"/>
      <c r="AG101" s="579"/>
      <c r="AH101" s="579"/>
      <c r="AI101" s="579"/>
      <c r="AJ101" s="579"/>
      <c r="AK101" s="579"/>
      <c r="AL101" s="579"/>
      <c r="AM101" s="579"/>
      <c r="AN101" s="579"/>
      <c r="AO101" s="579"/>
      <c r="AP101" s="579"/>
      <c r="AQ101" s="579"/>
      <c r="AR101" s="579"/>
      <c r="AS101" s="579"/>
      <c r="AT101" s="579"/>
      <c r="AU101" s="579"/>
      <c r="AV101" s="579"/>
      <c r="AW101" s="579"/>
      <c r="AX101" s="580"/>
    </row>
    <row r="102" spans="1:52" ht="24.75" customHeight="1" x14ac:dyDescent="0.15">
      <c r="A102" s="589" t="s">
        <v>29</v>
      </c>
      <c r="B102" s="590"/>
      <c r="C102" s="590"/>
      <c r="D102" s="590"/>
      <c r="E102" s="590"/>
      <c r="F102" s="590"/>
      <c r="G102" s="590"/>
      <c r="H102" s="590"/>
      <c r="I102" s="590"/>
      <c r="J102" s="590"/>
      <c r="K102" s="590"/>
      <c r="L102" s="590"/>
      <c r="M102" s="590"/>
      <c r="N102" s="590"/>
      <c r="O102" s="590"/>
      <c r="P102" s="590"/>
      <c r="Q102" s="590"/>
      <c r="R102" s="590"/>
      <c r="S102" s="590"/>
      <c r="T102" s="590"/>
      <c r="U102" s="590"/>
      <c r="V102" s="590"/>
      <c r="W102" s="590"/>
      <c r="X102" s="590"/>
      <c r="Y102" s="590"/>
      <c r="Z102" s="590"/>
      <c r="AA102" s="590"/>
      <c r="AB102" s="590"/>
      <c r="AC102" s="590"/>
      <c r="AD102" s="590"/>
      <c r="AE102" s="590"/>
      <c r="AF102" s="590"/>
      <c r="AG102" s="590"/>
      <c r="AH102" s="590"/>
      <c r="AI102" s="590"/>
      <c r="AJ102" s="590"/>
      <c r="AK102" s="590"/>
      <c r="AL102" s="590"/>
      <c r="AM102" s="590"/>
      <c r="AN102" s="590"/>
      <c r="AO102" s="590"/>
      <c r="AP102" s="590"/>
      <c r="AQ102" s="590"/>
      <c r="AR102" s="590"/>
      <c r="AS102" s="590"/>
      <c r="AT102" s="590"/>
      <c r="AU102" s="590"/>
      <c r="AV102" s="590"/>
      <c r="AW102" s="590"/>
      <c r="AX102" s="591"/>
    </row>
    <row r="103" spans="1:52" ht="67.5" customHeight="1" thickBot="1" x14ac:dyDescent="0.2">
      <c r="A103" s="592"/>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4"/>
    </row>
    <row r="104" spans="1:52" ht="24.75" customHeight="1" x14ac:dyDescent="0.15">
      <c r="A104" s="595" t="s">
        <v>231</v>
      </c>
      <c r="B104" s="596"/>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7"/>
      <c r="AZ104" s="598"/>
    </row>
    <row r="105" spans="1:52" ht="24.75" customHeight="1" x14ac:dyDescent="0.15">
      <c r="A105" s="599" t="s">
        <v>534</v>
      </c>
      <c r="B105" s="382"/>
      <c r="C105" s="382"/>
      <c r="D105" s="383"/>
      <c r="E105" s="600" t="s">
        <v>577</v>
      </c>
      <c r="F105" s="601"/>
      <c r="G105" s="601"/>
      <c r="H105" s="601"/>
      <c r="I105" s="601"/>
      <c r="J105" s="601"/>
      <c r="K105" s="601"/>
      <c r="L105" s="601"/>
      <c r="M105" s="601"/>
      <c r="N105" s="601"/>
      <c r="O105" s="601"/>
      <c r="P105" s="602"/>
      <c r="Q105" s="600"/>
      <c r="R105" s="601"/>
      <c r="S105" s="601"/>
      <c r="T105" s="601"/>
      <c r="U105" s="601"/>
      <c r="V105" s="601"/>
      <c r="W105" s="601"/>
      <c r="X105" s="601"/>
      <c r="Y105" s="601"/>
      <c r="Z105" s="601"/>
      <c r="AA105" s="601"/>
      <c r="AB105" s="602"/>
      <c r="AC105" s="600"/>
      <c r="AD105" s="601"/>
      <c r="AE105" s="601"/>
      <c r="AF105" s="601"/>
      <c r="AG105" s="601"/>
      <c r="AH105" s="601"/>
      <c r="AI105" s="601"/>
      <c r="AJ105" s="601"/>
      <c r="AK105" s="601"/>
      <c r="AL105" s="601"/>
      <c r="AM105" s="601"/>
      <c r="AN105" s="602"/>
      <c r="AO105" s="600"/>
      <c r="AP105" s="601"/>
      <c r="AQ105" s="601"/>
      <c r="AR105" s="601"/>
      <c r="AS105" s="601"/>
      <c r="AT105" s="601"/>
      <c r="AU105" s="601"/>
      <c r="AV105" s="601"/>
      <c r="AW105" s="601"/>
      <c r="AX105" s="603"/>
      <c r="AY105" s="604"/>
    </row>
    <row r="106" spans="1:52" ht="24.75" customHeight="1" x14ac:dyDescent="0.15">
      <c r="A106" s="605" t="s">
        <v>263</v>
      </c>
      <c r="B106" s="605"/>
      <c r="C106" s="605"/>
      <c r="D106" s="605"/>
      <c r="E106" s="600" t="s">
        <v>577</v>
      </c>
      <c r="F106" s="601"/>
      <c r="G106" s="601"/>
      <c r="H106" s="601"/>
      <c r="I106" s="601"/>
      <c r="J106" s="601"/>
      <c r="K106" s="601"/>
      <c r="L106" s="601"/>
      <c r="M106" s="601"/>
      <c r="N106" s="601"/>
      <c r="O106" s="601"/>
      <c r="P106" s="602"/>
      <c r="Q106" s="600"/>
      <c r="R106" s="601"/>
      <c r="S106" s="601"/>
      <c r="T106" s="601"/>
      <c r="U106" s="601"/>
      <c r="V106" s="601"/>
      <c r="W106" s="601"/>
      <c r="X106" s="601"/>
      <c r="Y106" s="601"/>
      <c r="Z106" s="601"/>
      <c r="AA106" s="601"/>
      <c r="AB106" s="602"/>
      <c r="AC106" s="600"/>
      <c r="AD106" s="601"/>
      <c r="AE106" s="601"/>
      <c r="AF106" s="601"/>
      <c r="AG106" s="601"/>
      <c r="AH106" s="601"/>
      <c r="AI106" s="601"/>
      <c r="AJ106" s="601"/>
      <c r="AK106" s="601"/>
      <c r="AL106" s="601"/>
      <c r="AM106" s="601"/>
      <c r="AN106" s="602"/>
      <c r="AO106" s="600"/>
      <c r="AP106" s="601"/>
      <c r="AQ106" s="601"/>
      <c r="AR106" s="601"/>
      <c r="AS106" s="601"/>
      <c r="AT106" s="601"/>
      <c r="AU106" s="601"/>
      <c r="AV106" s="601"/>
      <c r="AW106" s="601"/>
      <c r="AX106" s="603"/>
    </row>
    <row r="107" spans="1:52" ht="24.75" customHeight="1" x14ac:dyDescent="0.15">
      <c r="A107" s="605" t="s">
        <v>262</v>
      </c>
      <c r="B107" s="605"/>
      <c r="C107" s="605"/>
      <c r="D107" s="605"/>
      <c r="E107" s="600" t="s">
        <v>577</v>
      </c>
      <c r="F107" s="601"/>
      <c r="G107" s="601"/>
      <c r="H107" s="601"/>
      <c r="I107" s="601"/>
      <c r="J107" s="601"/>
      <c r="K107" s="601"/>
      <c r="L107" s="601"/>
      <c r="M107" s="601"/>
      <c r="N107" s="601"/>
      <c r="O107" s="601"/>
      <c r="P107" s="602"/>
      <c r="Q107" s="600"/>
      <c r="R107" s="601"/>
      <c r="S107" s="601"/>
      <c r="T107" s="601"/>
      <c r="U107" s="601"/>
      <c r="V107" s="601"/>
      <c r="W107" s="601"/>
      <c r="X107" s="601"/>
      <c r="Y107" s="601"/>
      <c r="Z107" s="601"/>
      <c r="AA107" s="601"/>
      <c r="AB107" s="602"/>
      <c r="AC107" s="600"/>
      <c r="AD107" s="601"/>
      <c r="AE107" s="601"/>
      <c r="AF107" s="601"/>
      <c r="AG107" s="601"/>
      <c r="AH107" s="601"/>
      <c r="AI107" s="601"/>
      <c r="AJ107" s="601"/>
      <c r="AK107" s="601"/>
      <c r="AL107" s="601"/>
      <c r="AM107" s="601"/>
      <c r="AN107" s="602"/>
      <c r="AO107" s="600"/>
      <c r="AP107" s="601"/>
      <c r="AQ107" s="601"/>
      <c r="AR107" s="601"/>
      <c r="AS107" s="601"/>
      <c r="AT107" s="601"/>
      <c r="AU107" s="601"/>
      <c r="AV107" s="601"/>
      <c r="AW107" s="601"/>
      <c r="AX107" s="603"/>
    </row>
    <row r="108" spans="1:52" ht="24.75" customHeight="1" x14ac:dyDescent="0.15">
      <c r="A108" s="605" t="s">
        <v>261</v>
      </c>
      <c r="B108" s="605"/>
      <c r="C108" s="605"/>
      <c r="D108" s="605"/>
      <c r="E108" s="600" t="s">
        <v>577</v>
      </c>
      <c r="F108" s="601"/>
      <c r="G108" s="601"/>
      <c r="H108" s="601"/>
      <c r="I108" s="601"/>
      <c r="J108" s="601"/>
      <c r="K108" s="601"/>
      <c r="L108" s="601"/>
      <c r="M108" s="601"/>
      <c r="N108" s="601"/>
      <c r="O108" s="601"/>
      <c r="P108" s="602"/>
      <c r="Q108" s="600"/>
      <c r="R108" s="601"/>
      <c r="S108" s="601"/>
      <c r="T108" s="601"/>
      <c r="U108" s="601"/>
      <c r="V108" s="601"/>
      <c r="W108" s="601"/>
      <c r="X108" s="601"/>
      <c r="Y108" s="601"/>
      <c r="Z108" s="601"/>
      <c r="AA108" s="601"/>
      <c r="AB108" s="602"/>
      <c r="AC108" s="600"/>
      <c r="AD108" s="601"/>
      <c r="AE108" s="601"/>
      <c r="AF108" s="601"/>
      <c r="AG108" s="601"/>
      <c r="AH108" s="601"/>
      <c r="AI108" s="601"/>
      <c r="AJ108" s="601"/>
      <c r="AK108" s="601"/>
      <c r="AL108" s="601"/>
      <c r="AM108" s="601"/>
      <c r="AN108" s="602"/>
      <c r="AO108" s="600"/>
      <c r="AP108" s="601"/>
      <c r="AQ108" s="601"/>
      <c r="AR108" s="601"/>
      <c r="AS108" s="601"/>
      <c r="AT108" s="601"/>
      <c r="AU108" s="601"/>
      <c r="AV108" s="601"/>
      <c r="AW108" s="601"/>
      <c r="AX108" s="603"/>
    </row>
    <row r="109" spans="1:52" ht="24.75" customHeight="1" x14ac:dyDescent="0.15">
      <c r="A109" s="605" t="s">
        <v>260</v>
      </c>
      <c r="B109" s="605"/>
      <c r="C109" s="605"/>
      <c r="D109" s="605"/>
      <c r="E109" s="600" t="s">
        <v>577</v>
      </c>
      <c r="F109" s="601"/>
      <c r="G109" s="601"/>
      <c r="H109" s="601"/>
      <c r="I109" s="601"/>
      <c r="J109" s="601"/>
      <c r="K109" s="601"/>
      <c r="L109" s="601"/>
      <c r="M109" s="601"/>
      <c r="N109" s="601"/>
      <c r="O109" s="601"/>
      <c r="P109" s="602"/>
      <c r="Q109" s="600"/>
      <c r="R109" s="601"/>
      <c r="S109" s="601"/>
      <c r="T109" s="601"/>
      <c r="U109" s="601"/>
      <c r="V109" s="601"/>
      <c r="W109" s="601"/>
      <c r="X109" s="601"/>
      <c r="Y109" s="601"/>
      <c r="Z109" s="601"/>
      <c r="AA109" s="601"/>
      <c r="AB109" s="602"/>
      <c r="AC109" s="600"/>
      <c r="AD109" s="601"/>
      <c r="AE109" s="601"/>
      <c r="AF109" s="601"/>
      <c r="AG109" s="601"/>
      <c r="AH109" s="601"/>
      <c r="AI109" s="601"/>
      <c r="AJ109" s="601"/>
      <c r="AK109" s="601"/>
      <c r="AL109" s="601"/>
      <c r="AM109" s="601"/>
      <c r="AN109" s="602"/>
      <c r="AO109" s="600"/>
      <c r="AP109" s="601"/>
      <c r="AQ109" s="601"/>
      <c r="AR109" s="601"/>
      <c r="AS109" s="601"/>
      <c r="AT109" s="601"/>
      <c r="AU109" s="601"/>
      <c r="AV109" s="601"/>
      <c r="AW109" s="601"/>
      <c r="AX109" s="603"/>
    </row>
    <row r="110" spans="1:52" ht="24.75" customHeight="1" x14ac:dyDescent="0.15">
      <c r="A110" s="605" t="s">
        <v>259</v>
      </c>
      <c r="B110" s="605"/>
      <c r="C110" s="605"/>
      <c r="D110" s="605"/>
      <c r="E110" s="600" t="s">
        <v>577</v>
      </c>
      <c r="F110" s="601"/>
      <c r="G110" s="601"/>
      <c r="H110" s="601"/>
      <c r="I110" s="601"/>
      <c r="J110" s="601"/>
      <c r="K110" s="601"/>
      <c r="L110" s="601"/>
      <c r="M110" s="601"/>
      <c r="N110" s="601"/>
      <c r="O110" s="601"/>
      <c r="P110" s="602"/>
      <c r="Q110" s="600"/>
      <c r="R110" s="601"/>
      <c r="S110" s="601"/>
      <c r="T110" s="601"/>
      <c r="U110" s="601"/>
      <c r="V110" s="601"/>
      <c r="W110" s="601"/>
      <c r="X110" s="601"/>
      <c r="Y110" s="601"/>
      <c r="Z110" s="601"/>
      <c r="AA110" s="601"/>
      <c r="AB110" s="602"/>
      <c r="AC110" s="600"/>
      <c r="AD110" s="601"/>
      <c r="AE110" s="601"/>
      <c r="AF110" s="601"/>
      <c r="AG110" s="601"/>
      <c r="AH110" s="601"/>
      <c r="AI110" s="601"/>
      <c r="AJ110" s="601"/>
      <c r="AK110" s="601"/>
      <c r="AL110" s="601"/>
      <c r="AM110" s="601"/>
      <c r="AN110" s="602"/>
      <c r="AO110" s="600"/>
      <c r="AP110" s="601"/>
      <c r="AQ110" s="601"/>
      <c r="AR110" s="601"/>
      <c r="AS110" s="601"/>
      <c r="AT110" s="601"/>
      <c r="AU110" s="601"/>
      <c r="AV110" s="601"/>
      <c r="AW110" s="601"/>
      <c r="AX110" s="603"/>
    </row>
    <row r="111" spans="1:52" ht="24.75" customHeight="1" x14ac:dyDescent="0.15">
      <c r="A111" s="605" t="s">
        <v>258</v>
      </c>
      <c r="B111" s="605"/>
      <c r="C111" s="605"/>
      <c r="D111" s="605"/>
      <c r="E111" s="600" t="s">
        <v>577</v>
      </c>
      <c r="F111" s="601"/>
      <c r="G111" s="601"/>
      <c r="H111" s="601"/>
      <c r="I111" s="601"/>
      <c r="J111" s="601"/>
      <c r="K111" s="601"/>
      <c r="L111" s="601"/>
      <c r="M111" s="601"/>
      <c r="N111" s="601"/>
      <c r="O111" s="601"/>
      <c r="P111" s="602"/>
      <c r="Q111" s="600"/>
      <c r="R111" s="601"/>
      <c r="S111" s="601"/>
      <c r="T111" s="601"/>
      <c r="U111" s="601"/>
      <c r="V111" s="601"/>
      <c r="W111" s="601"/>
      <c r="X111" s="601"/>
      <c r="Y111" s="601"/>
      <c r="Z111" s="601"/>
      <c r="AA111" s="601"/>
      <c r="AB111" s="602"/>
      <c r="AC111" s="600"/>
      <c r="AD111" s="601"/>
      <c r="AE111" s="601"/>
      <c r="AF111" s="601"/>
      <c r="AG111" s="601"/>
      <c r="AH111" s="601"/>
      <c r="AI111" s="601"/>
      <c r="AJ111" s="601"/>
      <c r="AK111" s="601"/>
      <c r="AL111" s="601"/>
      <c r="AM111" s="601"/>
      <c r="AN111" s="602"/>
      <c r="AO111" s="600"/>
      <c r="AP111" s="601"/>
      <c r="AQ111" s="601"/>
      <c r="AR111" s="601"/>
      <c r="AS111" s="601"/>
      <c r="AT111" s="601"/>
      <c r="AU111" s="601"/>
      <c r="AV111" s="601"/>
      <c r="AW111" s="601"/>
      <c r="AX111" s="603"/>
    </row>
    <row r="112" spans="1:52" ht="24.75" customHeight="1" x14ac:dyDescent="0.15">
      <c r="A112" s="605" t="s">
        <v>257</v>
      </c>
      <c r="B112" s="605"/>
      <c r="C112" s="605"/>
      <c r="D112" s="605"/>
      <c r="E112" s="600" t="s">
        <v>585</v>
      </c>
      <c r="F112" s="601"/>
      <c r="G112" s="601"/>
      <c r="H112" s="601"/>
      <c r="I112" s="601"/>
      <c r="J112" s="601"/>
      <c r="K112" s="601"/>
      <c r="L112" s="601"/>
      <c r="M112" s="601"/>
      <c r="N112" s="601"/>
      <c r="O112" s="601"/>
      <c r="P112" s="602"/>
      <c r="Q112" s="600"/>
      <c r="R112" s="601"/>
      <c r="S112" s="601"/>
      <c r="T112" s="601"/>
      <c r="U112" s="601"/>
      <c r="V112" s="601"/>
      <c r="W112" s="601"/>
      <c r="X112" s="601"/>
      <c r="Y112" s="601"/>
      <c r="Z112" s="601"/>
      <c r="AA112" s="601"/>
      <c r="AB112" s="602"/>
      <c r="AC112" s="600"/>
      <c r="AD112" s="601"/>
      <c r="AE112" s="601"/>
      <c r="AF112" s="601"/>
      <c r="AG112" s="601"/>
      <c r="AH112" s="601"/>
      <c r="AI112" s="601"/>
      <c r="AJ112" s="601"/>
      <c r="AK112" s="601"/>
      <c r="AL112" s="601"/>
      <c r="AM112" s="601"/>
      <c r="AN112" s="602"/>
      <c r="AO112" s="600"/>
      <c r="AP112" s="601"/>
      <c r="AQ112" s="601"/>
      <c r="AR112" s="601"/>
      <c r="AS112" s="601"/>
      <c r="AT112" s="601"/>
      <c r="AU112" s="601"/>
      <c r="AV112" s="601"/>
      <c r="AW112" s="601"/>
      <c r="AX112" s="603"/>
    </row>
    <row r="113" spans="1:50" ht="24.75" customHeight="1" x14ac:dyDescent="0.15">
      <c r="A113" s="605" t="s">
        <v>256</v>
      </c>
      <c r="B113" s="605"/>
      <c r="C113" s="605"/>
      <c r="D113" s="605"/>
      <c r="E113" s="606" t="s">
        <v>586</v>
      </c>
      <c r="F113" s="607"/>
      <c r="G113" s="607"/>
      <c r="H113" s="607"/>
      <c r="I113" s="607"/>
      <c r="J113" s="607"/>
      <c r="K113" s="607"/>
      <c r="L113" s="607"/>
      <c r="M113" s="607"/>
      <c r="N113" s="607"/>
      <c r="O113" s="607"/>
      <c r="P113" s="608"/>
      <c r="Q113" s="606"/>
      <c r="R113" s="607"/>
      <c r="S113" s="607"/>
      <c r="T113" s="607"/>
      <c r="U113" s="607"/>
      <c r="V113" s="607"/>
      <c r="W113" s="607"/>
      <c r="X113" s="607"/>
      <c r="Y113" s="607"/>
      <c r="Z113" s="607"/>
      <c r="AA113" s="607"/>
      <c r="AB113" s="608"/>
      <c r="AC113" s="606"/>
      <c r="AD113" s="607"/>
      <c r="AE113" s="607"/>
      <c r="AF113" s="607"/>
      <c r="AG113" s="607"/>
      <c r="AH113" s="607"/>
      <c r="AI113" s="607"/>
      <c r="AJ113" s="607"/>
      <c r="AK113" s="607"/>
      <c r="AL113" s="607"/>
      <c r="AM113" s="607"/>
      <c r="AN113" s="608"/>
      <c r="AO113" s="600"/>
      <c r="AP113" s="601"/>
      <c r="AQ113" s="601"/>
      <c r="AR113" s="601"/>
      <c r="AS113" s="601"/>
      <c r="AT113" s="601"/>
      <c r="AU113" s="601"/>
      <c r="AV113" s="601"/>
      <c r="AW113" s="601"/>
      <c r="AX113" s="603"/>
    </row>
    <row r="114" spans="1:50" ht="24.75" customHeight="1" x14ac:dyDescent="0.15">
      <c r="A114" s="605" t="s">
        <v>407</v>
      </c>
      <c r="B114" s="605"/>
      <c r="C114" s="605"/>
      <c r="D114" s="605"/>
      <c r="E114" s="609" t="s">
        <v>571</v>
      </c>
      <c r="F114" s="610"/>
      <c r="G114" s="610"/>
      <c r="H114" s="611" t="str">
        <f>IF(E114="","","-")</f>
        <v>-</v>
      </c>
      <c r="I114" s="610"/>
      <c r="J114" s="610"/>
      <c r="K114" s="611" t="str">
        <f>IF(I114="","","-")</f>
        <v/>
      </c>
      <c r="L114" s="612">
        <v>174</v>
      </c>
      <c r="M114" s="612"/>
      <c r="N114" s="611" t="str">
        <f>IF(O114="","","-")</f>
        <v/>
      </c>
      <c r="O114" s="613"/>
      <c r="P114" s="614"/>
      <c r="Q114" s="609"/>
      <c r="R114" s="610"/>
      <c r="S114" s="610"/>
      <c r="T114" s="611" t="str">
        <f>IF(Q114="","","-")</f>
        <v/>
      </c>
      <c r="U114" s="610"/>
      <c r="V114" s="610"/>
      <c r="W114" s="611" t="str">
        <f>IF(U114="","","-")</f>
        <v/>
      </c>
      <c r="X114" s="612"/>
      <c r="Y114" s="612"/>
      <c r="Z114" s="611" t="str">
        <f>IF(AA114="","","-")</f>
        <v/>
      </c>
      <c r="AA114" s="613"/>
      <c r="AB114" s="614"/>
      <c r="AC114" s="609"/>
      <c r="AD114" s="610"/>
      <c r="AE114" s="610"/>
      <c r="AF114" s="611" t="str">
        <f>IF(AC114="","","-")</f>
        <v/>
      </c>
      <c r="AG114" s="610"/>
      <c r="AH114" s="610"/>
      <c r="AI114" s="611" t="str">
        <f>IF(AG114="","","-")</f>
        <v/>
      </c>
      <c r="AJ114" s="612"/>
      <c r="AK114" s="612"/>
      <c r="AL114" s="611" t="str">
        <f>IF(AM114="","","-")</f>
        <v/>
      </c>
      <c r="AM114" s="613"/>
      <c r="AN114" s="614"/>
      <c r="AO114" s="609"/>
      <c r="AP114" s="610"/>
      <c r="AQ114" s="611" t="str">
        <f>IF(AO114="","","-")</f>
        <v/>
      </c>
      <c r="AR114" s="610"/>
      <c r="AS114" s="610"/>
      <c r="AT114" s="611" t="str">
        <f>IF(AR114="","","-")</f>
        <v/>
      </c>
      <c r="AU114" s="612"/>
      <c r="AV114" s="612"/>
      <c r="AW114" s="611" t="str">
        <f>IF(AX114="","","-")</f>
        <v/>
      </c>
      <c r="AX114" s="615"/>
    </row>
    <row r="115" spans="1:50" ht="24.75" customHeight="1" x14ac:dyDescent="0.15">
      <c r="A115" s="605" t="s">
        <v>371</v>
      </c>
      <c r="B115" s="605"/>
      <c r="C115" s="605"/>
      <c r="D115" s="605"/>
      <c r="E115" s="609" t="s">
        <v>571</v>
      </c>
      <c r="F115" s="610"/>
      <c r="G115" s="610"/>
      <c r="H115" s="611" t="str">
        <f>IF(E115="","","-")</f>
        <v>-</v>
      </c>
      <c r="I115" s="610"/>
      <c r="J115" s="610"/>
      <c r="K115" s="611" t="str">
        <f>IF(I115="","","-")</f>
        <v/>
      </c>
      <c r="L115" s="612">
        <v>181</v>
      </c>
      <c r="M115" s="612"/>
      <c r="N115" s="611" t="str">
        <f>IF(O115="","","-")</f>
        <v/>
      </c>
      <c r="O115" s="613"/>
      <c r="P115" s="614"/>
      <c r="Q115" s="609"/>
      <c r="R115" s="610"/>
      <c r="S115" s="610"/>
      <c r="T115" s="611" t="str">
        <f>IF(Q115="","","-")</f>
        <v/>
      </c>
      <c r="U115" s="610"/>
      <c r="V115" s="610"/>
      <c r="W115" s="611" t="str">
        <f>IF(U115="","","-")</f>
        <v/>
      </c>
      <c r="X115" s="612"/>
      <c r="Y115" s="612"/>
      <c r="Z115" s="611" t="str">
        <f>IF(AA115="","","-")</f>
        <v/>
      </c>
      <c r="AA115" s="613"/>
      <c r="AB115" s="614"/>
      <c r="AC115" s="609"/>
      <c r="AD115" s="610"/>
      <c r="AE115" s="610"/>
      <c r="AF115" s="611" t="str">
        <f>IF(AC115="","","-")</f>
        <v/>
      </c>
      <c r="AG115" s="610"/>
      <c r="AH115" s="610"/>
      <c r="AI115" s="611" t="str">
        <f>IF(AG115="","","-")</f>
        <v/>
      </c>
      <c r="AJ115" s="612"/>
      <c r="AK115" s="612"/>
      <c r="AL115" s="611" t="str">
        <f>IF(AM115="","","-")</f>
        <v/>
      </c>
      <c r="AM115" s="613"/>
      <c r="AN115" s="614"/>
      <c r="AO115" s="609"/>
      <c r="AP115" s="610"/>
      <c r="AQ115" s="611" t="str">
        <f>IF(AO115="","","-")</f>
        <v/>
      </c>
      <c r="AR115" s="610"/>
      <c r="AS115" s="610"/>
      <c r="AT115" s="611" t="str">
        <f>IF(AR115="","","-")</f>
        <v/>
      </c>
      <c r="AU115" s="612"/>
      <c r="AV115" s="612"/>
      <c r="AW115" s="611" t="str">
        <f>IF(AX115="","","-")</f>
        <v/>
      </c>
      <c r="AX115" s="615"/>
    </row>
    <row r="116" spans="1:50" ht="28.35" customHeight="1" x14ac:dyDescent="0.15">
      <c r="A116" s="127" t="s">
        <v>657</v>
      </c>
      <c r="B116" s="128"/>
      <c r="C116" s="128"/>
      <c r="D116" s="128"/>
      <c r="E116" s="128"/>
      <c r="F116" s="129"/>
      <c r="G116" s="616" t="s">
        <v>569</v>
      </c>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8"/>
    </row>
    <row r="117" spans="1:50" ht="28.35" customHeight="1" x14ac:dyDescent="0.15">
      <c r="A117" s="127"/>
      <c r="B117" s="128"/>
      <c r="C117" s="128"/>
      <c r="D117" s="128"/>
      <c r="E117" s="128"/>
      <c r="F117" s="129"/>
      <c r="G117" s="619"/>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8"/>
    </row>
    <row r="118" spans="1:50" ht="28.35" customHeight="1" x14ac:dyDescent="0.15">
      <c r="A118" s="127"/>
      <c r="B118" s="128"/>
      <c r="C118" s="128"/>
      <c r="D118" s="128"/>
      <c r="E118" s="128"/>
      <c r="F118" s="129"/>
      <c r="G118" s="619"/>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17"/>
      <c r="AL118" s="617"/>
      <c r="AM118" s="617"/>
      <c r="AN118" s="617"/>
      <c r="AO118" s="617"/>
      <c r="AP118" s="617"/>
      <c r="AQ118" s="617"/>
      <c r="AR118" s="617"/>
      <c r="AS118" s="617"/>
      <c r="AT118" s="617"/>
      <c r="AU118" s="617"/>
      <c r="AV118" s="617"/>
      <c r="AW118" s="617"/>
      <c r="AX118" s="618"/>
    </row>
    <row r="119" spans="1:50" ht="28.35" customHeight="1" x14ac:dyDescent="0.15">
      <c r="A119" s="127"/>
      <c r="B119" s="128"/>
      <c r="C119" s="128"/>
      <c r="D119" s="128"/>
      <c r="E119" s="128"/>
      <c r="F119" s="129"/>
      <c r="G119" s="619"/>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7"/>
      <c r="AL119" s="617"/>
      <c r="AM119" s="617"/>
      <c r="AN119" s="617"/>
      <c r="AO119" s="617"/>
      <c r="AP119" s="617"/>
      <c r="AQ119" s="617"/>
      <c r="AR119" s="617"/>
      <c r="AS119" s="617"/>
      <c r="AT119" s="617"/>
      <c r="AU119" s="617"/>
      <c r="AV119" s="617"/>
      <c r="AW119" s="617"/>
      <c r="AX119" s="618"/>
    </row>
    <row r="120" spans="1:50" ht="27.75" customHeight="1" x14ac:dyDescent="0.15">
      <c r="A120" s="127"/>
      <c r="B120" s="128"/>
      <c r="C120" s="128"/>
      <c r="D120" s="128"/>
      <c r="E120" s="128"/>
      <c r="F120" s="129"/>
      <c r="G120" s="619"/>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c r="AW120" s="617"/>
      <c r="AX120" s="618"/>
    </row>
    <row r="121" spans="1:50" ht="28.35" customHeight="1" x14ac:dyDescent="0.15">
      <c r="A121" s="127"/>
      <c r="B121" s="128"/>
      <c r="C121" s="128"/>
      <c r="D121" s="128"/>
      <c r="E121" s="128"/>
      <c r="F121" s="129"/>
      <c r="G121" s="619"/>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8"/>
    </row>
    <row r="122" spans="1:50" ht="28.35" customHeight="1" x14ac:dyDescent="0.15">
      <c r="A122" s="127"/>
      <c r="B122" s="128"/>
      <c r="C122" s="128"/>
      <c r="D122" s="128"/>
      <c r="E122" s="128"/>
      <c r="F122" s="129"/>
      <c r="G122" s="619"/>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c r="AW122" s="617"/>
      <c r="AX122" s="618"/>
    </row>
    <row r="123" spans="1:50" ht="27.75" customHeight="1" x14ac:dyDescent="0.15">
      <c r="A123" s="127"/>
      <c r="B123" s="128"/>
      <c r="C123" s="128"/>
      <c r="D123" s="128"/>
      <c r="E123" s="128"/>
      <c r="F123" s="129"/>
      <c r="G123" s="619"/>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7"/>
      <c r="AL123" s="617"/>
      <c r="AM123" s="617"/>
      <c r="AN123" s="617"/>
      <c r="AO123" s="617"/>
      <c r="AP123" s="617"/>
      <c r="AQ123" s="617"/>
      <c r="AR123" s="617"/>
      <c r="AS123" s="617"/>
      <c r="AT123" s="617"/>
      <c r="AU123" s="617"/>
      <c r="AV123" s="617"/>
      <c r="AW123" s="617"/>
      <c r="AX123" s="618"/>
    </row>
    <row r="124" spans="1:50" ht="28.35" customHeight="1" x14ac:dyDescent="0.15">
      <c r="A124" s="127"/>
      <c r="B124" s="128"/>
      <c r="C124" s="128"/>
      <c r="D124" s="128"/>
      <c r="E124" s="128"/>
      <c r="F124" s="129"/>
      <c r="G124" s="619"/>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7"/>
      <c r="AL124" s="617"/>
      <c r="AM124" s="617"/>
      <c r="AN124" s="617"/>
      <c r="AO124" s="617"/>
      <c r="AP124" s="617"/>
      <c r="AQ124" s="617"/>
      <c r="AR124" s="617"/>
      <c r="AS124" s="617"/>
      <c r="AT124" s="617"/>
      <c r="AU124" s="617"/>
      <c r="AV124" s="617"/>
      <c r="AW124" s="617"/>
      <c r="AX124" s="618"/>
    </row>
    <row r="125" spans="1:50" ht="28.35" customHeight="1" x14ac:dyDescent="0.15">
      <c r="A125" s="127"/>
      <c r="B125" s="128"/>
      <c r="C125" s="128"/>
      <c r="D125" s="128"/>
      <c r="E125" s="128"/>
      <c r="F125" s="129"/>
      <c r="G125" s="619"/>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7"/>
      <c r="AL125" s="617"/>
      <c r="AM125" s="617"/>
      <c r="AN125" s="617"/>
      <c r="AO125" s="617"/>
      <c r="AP125" s="617"/>
      <c r="AQ125" s="617"/>
      <c r="AR125" s="617"/>
      <c r="AS125" s="617"/>
      <c r="AT125" s="617"/>
      <c r="AU125" s="617"/>
      <c r="AV125" s="617"/>
      <c r="AW125" s="617"/>
      <c r="AX125" s="618"/>
    </row>
    <row r="126" spans="1:50" ht="28.35" customHeight="1" x14ac:dyDescent="0.15">
      <c r="A126" s="127"/>
      <c r="B126" s="128"/>
      <c r="C126" s="128"/>
      <c r="D126" s="128"/>
      <c r="E126" s="128"/>
      <c r="F126" s="129"/>
      <c r="G126" s="619"/>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c r="AW126" s="617"/>
      <c r="AX126" s="618"/>
    </row>
    <row r="127" spans="1:50" ht="28.35" customHeight="1" x14ac:dyDescent="0.15">
      <c r="A127" s="127"/>
      <c r="B127" s="128"/>
      <c r="C127" s="128"/>
      <c r="D127" s="128"/>
      <c r="E127" s="128"/>
      <c r="F127" s="129"/>
      <c r="G127" s="619"/>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8"/>
    </row>
    <row r="128" spans="1:50" ht="28.35" customHeight="1" x14ac:dyDescent="0.15">
      <c r="A128" s="127"/>
      <c r="B128" s="128"/>
      <c r="C128" s="128"/>
      <c r="D128" s="128"/>
      <c r="E128" s="128"/>
      <c r="F128" s="129"/>
      <c r="G128" s="619"/>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27.75" customHeight="1" x14ac:dyDescent="0.15">
      <c r="A129" s="127"/>
      <c r="B129" s="128"/>
      <c r="C129" s="128"/>
      <c r="D129" s="128"/>
      <c r="E129" s="128"/>
      <c r="F129" s="129"/>
      <c r="G129" s="619"/>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28.35" customHeight="1" x14ac:dyDescent="0.15">
      <c r="A130" s="127"/>
      <c r="B130" s="128"/>
      <c r="C130" s="128"/>
      <c r="D130" s="128"/>
      <c r="E130" s="128"/>
      <c r="F130" s="129"/>
      <c r="G130" s="619"/>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28.35" customHeight="1" x14ac:dyDescent="0.15">
      <c r="A131" s="127"/>
      <c r="B131" s="128"/>
      <c r="C131" s="128"/>
      <c r="D131" s="128"/>
      <c r="E131" s="128"/>
      <c r="F131" s="129"/>
      <c r="G131" s="619"/>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618"/>
    </row>
    <row r="132" spans="1:50" ht="28.35" customHeight="1" x14ac:dyDescent="0.15">
      <c r="A132" s="127"/>
      <c r="B132" s="128"/>
      <c r="C132" s="128"/>
      <c r="D132" s="128"/>
      <c r="E132" s="128"/>
      <c r="F132" s="129"/>
      <c r="G132" s="619"/>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52.5" customHeight="1" x14ac:dyDescent="0.15">
      <c r="A133" s="127"/>
      <c r="B133" s="128"/>
      <c r="C133" s="128"/>
      <c r="D133" s="128"/>
      <c r="E133" s="128"/>
      <c r="F133" s="129"/>
      <c r="G133" s="619"/>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52.5" customHeight="1" x14ac:dyDescent="0.15">
      <c r="A134" s="127"/>
      <c r="B134" s="128"/>
      <c r="C134" s="128"/>
      <c r="D134" s="128"/>
      <c r="E134" s="128"/>
      <c r="F134" s="129"/>
      <c r="G134" s="619"/>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52.5" customHeight="1" x14ac:dyDescent="0.15">
      <c r="A135" s="127"/>
      <c r="B135" s="128"/>
      <c r="C135" s="128"/>
      <c r="D135" s="128"/>
      <c r="E135" s="128"/>
      <c r="F135" s="129"/>
      <c r="G135" s="619"/>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29.25" customHeight="1" x14ac:dyDescent="0.15">
      <c r="A136" s="127"/>
      <c r="B136" s="128"/>
      <c r="C136" s="128"/>
      <c r="D136" s="128"/>
      <c r="E136" s="128"/>
      <c r="F136" s="129"/>
      <c r="G136" s="619"/>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8"/>
    </row>
    <row r="137" spans="1:50" ht="18.600000000000001" customHeight="1" x14ac:dyDescent="0.15">
      <c r="A137" s="127"/>
      <c r="B137" s="128"/>
      <c r="C137" s="128"/>
      <c r="D137" s="128"/>
      <c r="E137" s="128"/>
      <c r="F137" s="129"/>
      <c r="G137" s="619"/>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7"/>
      <c r="AL137" s="617"/>
      <c r="AM137" s="617"/>
      <c r="AN137" s="617"/>
      <c r="AO137" s="617"/>
      <c r="AP137" s="617"/>
      <c r="AQ137" s="617"/>
      <c r="AR137" s="617"/>
      <c r="AS137" s="617"/>
      <c r="AT137" s="617"/>
      <c r="AU137" s="617"/>
      <c r="AV137" s="617"/>
      <c r="AW137" s="617"/>
      <c r="AX137" s="618"/>
    </row>
    <row r="138" spans="1:50" ht="35.25" customHeight="1" x14ac:dyDescent="0.15">
      <c r="A138" s="127"/>
      <c r="B138" s="128"/>
      <c r="C138" s="128"/>
      <c r="D138" s="128"/>
      <c r="E138" s="128"/>
      <c r="F138" s="129"/>
      <c r="G138" s="619"/>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8"/>
    </row>
    <row r="139" spans="1:50" ht="30" customHeight="1" x14ac:dyDescent="0.15">
      <c r="A139" s="127"/>
      <c r="B139" s="128"/>
      <c r="C139" s="128"/>
      <c r="D139" s="128"/>
      <c r="E139" s="128"/>
      <c r="F139" s="129"/>
      <c r="G139" s="619"/>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7"/>
      <c r="AL139" s="617"/>
      <c r="AM139" s="617"/>
      <c r="AN139" s="617"/>
      <c r="AO139" s="617"/>
      <c r="AP139" s="617"/>
      <c r="AQ139" s="617"/>
      <c r="AR139" s="617"/>
      <c r="AS139" s="617"/>
      <c r="AT139" s="617"/>
      <c r="AU139" s="617"/>
      <c r="AV139" s="617"/>
      <c r="AW139" s="617"/>
      <c r="AX139" s="618"/>
    </row>
    <row r="140" spans="1:50" ht="24.75" customHeight="1" x14ac:dyDescent="0.15">
      <c r="A140" s="127"/>
      <c r="B140" s="128"/>
      <c r="C140" s="128"/>
      <c r="D140" s="128"/>
      <c r="E140" s="128"/>
      <c r="F140" s="129"/>
      <c r="G140" s="619"/>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7"/>
      <c r="AL140" s="617"/>
      <c r="AM140" s="617"/>
      <c r="AN140" s="617"/>
      <c r="AO140" s="617"/>
      <c r="AP140" s="617"/>
      <c r="AQ140" s="617"/>
      <c r="AR140" s="617"/>
      <c r="AS140" s="617"/>
      <c r="AT140" s="617"/>
      <c r="AU140" s="617"/>
      <c r="AV140" s="617"/>
      <c r="AW140" s="617"/>
      <c r="AX140" s="618"/>
    </row>
    <row r="141" spans="1:50" ht="24.75" customHeight="1" x14ac:dyDescent="0.15">
      <c r="A141" s="127"/>
      <c r="B141" s="128"/>
      <c r="C141" s="128"/>
      <c r="D141" s="128"/>
      <c r="E141" s="128"/>
      <c r="F141" s="129"/>
      <c r="G141" s="619"/>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7"/>
      <c r="AL141" s="617"/>
      <c r="AM141" s="617"/>
      <c r="AN141" s="617"/>
      <c r="AO141" s="617"/>
      <c r="AP141" s="617"/>
      <c r="AQ141" s="617"/>
      <c r="AR141" s="617"/>
      <c r="AS141" s="617"/>
      <c r="AT141" s="617"/>
      <c r="AU141" s="617"/>
      <c r="AV141" s="617"/>
      <c r="AW141" s="617"/>
      <c r="AX141" s="618"/>
    </row>
    <row r="142" spans="1:50" ht="24.75" customHeight="1" x14ac:dyDescent="0.15">
      <c r="A142" s="127"/>
      <c r="B142" s="128"/>
      <c r="C142" s="128"/>
      <c r="D142" s="128"/>
      <c r="E142" s="128"/>
      <c r="F142" s="129"/>
      <c r="G142" s="619"/>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7"/>
      <c r="AL142" s="617"/>
      <c r="AM142" s="617"/>
      <c r="AN142" s="617"/>
      <c r="AO142" s="617"/>
      <c r="AP142" s="617"/>
      <c r="AQ142" s="617"/>
      <c r="AR142" s="617"/>
      <c r="AS142" s="617"/>
      <c r="AT142" s="617"/>
      <c r="AU142" s="617"/>
      <c r="AV142" s="617"/>
      <c r="AW142" s="617"/>
      <c r="AX142" s="618"/>
    </row>
    <row r="143" spans="1:50" ht="24.75" customHeight="1" x14ac:dyDescent="0.15">
      <c r="A143" s="127"/>
      <c r="B143" s="128"/>
      <c r="C143" s="128"/>
      <c r="D143" s="128"/>
      <c r="E143" s="128"/>
      <c r="F143" s="129"/>
      <c r="G143" s="619"/>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7"/>
      <c r="AL143" s="617"/>
      <c r="AM143" s="617"/>
      <c r="AN143" s="617"/>
      <c r="AO143" s="617"/>
      <c r="AP143" s="617"/>
      <c r="AQ143" s="617"/>
      <c r="AR143" s="617"/>
      <c r="AS143" s="617"/>
      <c r="AT143" s="617"/>
      <c r="AU143" s="617"/>
      <c r="AV143" s="617"/>
      <c r="AW143" s="617"/>
      <c r="AX143" s="618"/>
    </row>
    <row r="144" spans="1:50" ht="24.75" customHeight="1" x14ac:dyDescent="0.15">
      <c r="A144" s="127"/>
      <c r="B144" s="128"/>
      <c r="C144" s="128"/>
      <c r="D144" s="128"/>
      <c r="E144" s="128"/>
      <c r="F144" s="129"/>
      <c r="G144" s="619"/>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7"/>
      <c r="AL144" s="617"/>
      <c r="AM144" s="617"/>
      <c r="AN144" s="617"/>
      <c r="AO144" s="617"/>
      <c r="AP144" s="617"/>
      <c r="AQ144" s="617"/>
      <c r="AR144" s="617"/>
      <c r="AS144" s="617"/>
      <c r="AT144" s="617"/>
      <c r="AU144" s="617"/>
      <c r="AV144" s="617"/>
      <c r="AW144" s="617"/>
      <c r="AX144" s="618"/>
    </row>
    <row r="145" spans="1:51" ht="24.75" customHeight="1" x14ac:dyDescent="0.15">
      <c r="A145" s="127"/>
      <c r="B145" s="128"/>
      <c r="C145" s="128"/>
      <c r="D145" s="128"/>
      <c r="E145" s="128"/>
      <c r="F145" s="129"/>
      <c r="G145" s="619"/>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8"/>
    </row>
    <row r="146" spans="1:51" ht="24.75" customHeight="1" thickBot="1" x14ac:dyDescent="0.2">
      <c r="A146" s="127"/>
      <c r="B146" s="128"/>
      <c r="C146" s="128"/>
      <c r="D146" s="128"/>
      <c r="E146" s="128"/>
      <c r="F146" s="129"/>
      <c r="G146" s="619"/>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7"/>
      <c r="AL146" s="617"/>
      <c r="AM146" s="617"/>
      <c r="AN146" s="617"/>
      <c r="AO146" s="617"/>
      <c r="AP146" s="617"/>
      <c r="AQ146" s="617"/>
      <c r="AR146" s="617"/>
      <c r="AS146" s="617"/>
      <c r="AT146" s="617"/>
      <c r="AU146" s="617"/>
      <c r="AV146" s="617"/>
      <c r="AW146" s="617"/>
      <c r="AX146" s="618"/>
    </row>
    <row r="147" spans="1:51" ht="27.95" customHeight="1" x14ac:dyDescent="0.15">
      <c r="A147" s="620" t="s">
        <v>658</v>
      </c>
      <c r="B147" s="621"/>
      <c r="C147" s="621"/>
      <c r="D147" s="621"/>
      <c r="E147" s="621"/>
      <c r="F147" s="622"/>
      <c r="G147" s="623" t="s">
        <v>600</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601</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row>
    <row r="148" spans="1:51" ht="27.95" customHeight="1" x14ac:dyDescent="0.15">
      <c r="A148" s="627"/>
      <c r="B148" s="628"/>
      <c r="C148" s="628"/>
      <c r="D148" s="628"/>
      <c r="E148" s="628"/>
      <c r="F148" s="629"/>
      <c r="G148" s="563" t="s">
        <v>17</v>
      </c>
      <c r="H148" s="308"/>
      <c r="I148" s="308"/>
      <c r="J148" s="308"/>
      <c r="K148" s="308"/>
      <c r="L148" s="630" t="s">
        <v>18</v>
      </c>
      <c r="M148" s="308"/>
      <c r="N148" s="308"/>
      <c r="O148" s="308"/>
      <c r="P148" s="308"/>
      <c r="Q148" s="308"/>
      <c r="R148" s="308"/>
      <c r="S148" s="308"/>
      <c r="T148" s="308"/>
      <c r="U148" s="308"/>
      <c r="V148" s="308"/>
      <c r="W148" s="308"/>
      <c r="X148" s="631"/>
      <c r="Y148" s="632" t="s">
        <v>19</v>
      </c>
      <c r="Z148" s="633"/>
      <c r="AA148" s="633"/>
      <c r="AB148" s="634"/>
      <c r="AC148" s="563" t="s">
        <v>17</v>
      </c>
      <c r="AD148" s="308"/>
      <c r="AE148" s="308"/>
      <c r="AF148" s="308"/>
      <c r="AG148" s="308"/>
      <c r="AH148" s="630" t="s">
        <v>18</v>
      </c>
      <c r="AI148" s="308"/>
      <c r="AJ148" s="308"/>
      <c r="AK148" s="308"/>
      <c r="AL148" s="308"/>
      <c r="AM148" s="308"/>
      <c r="AN148" s="308"/>
      <c r="AO148" s="308"/>
      <c r="AP148" s="308"/>
      <c r="AQ148" s="308"/>
      <c r="AR148" s="308"/>
      <c r="AS148" s="308"/>
      <c r="AT148" s="631"/>
      <c r="AU148" s="632" t="s">
        <v>19</v>
      </c>
      <c r="AV148" s="633"/>
      <c r="AW148" s="633"/>
      <c r="AX148" s="635"/>
    </row>
    <row r="149" spans="1:51" ht="27.95" customHeight="1" x14ac:dyDescent="0.15">
      <c r="A149" s="627"/>
      <c r="B149" s="628"/>
      <c r="C149" s="628"/>
      <c r="D149" s="628"/>
      <c r="E149" s="628"/>
      <c r="F149" s="629"/>
      <c r="G149" s="636" t="s">
        <v>602</v>
      </c>
      <c r="H149" s="637"/>
      <c r="I149" s="637"/>
      <c r="J149" s="637"/>
      <c r="K149" s="638"/>
      <c r="L149" s="639" t="s">
        <v>606</v>
      </c>
      <c r="M149" s="640"/>
      <c r="N149" s="640"/>
      <c r="O149" s="640"/>
      <c r="P149" s="640"/>
      <c r="Q149" s="640"/>
      <c r="R149" s="640"/>
      <c r="S149" s="640"/>
      <c r="T149" s="640"/>
      <c r="U149" s="640"/>
      <c r="V149" s="640"/>
      <c r="W149" s="640"/>
      <c r="X149" s="641"/>
      <c r="Y149" s="642">
        <v>38000</v>
      </c>
      <c r="Z149" s="643"/>
      <c r="AA149" s="643"/>
      <c r="AB149" s="644"/>
      <c r="AC149" s="636" t="s">
        <v>603</v>
      </c>
      <c r="AD149" s="637"/>
      <c r="AE149" s="637"/>
      <c r="AF149" s="637"/>
      <c r="AG149" s="638"/>
      <c r="AH149" s="639" t="s">
        <v>609</v>
      </c>
      <c r="AI149" s="640"/>
      <c r="AJ149" s="640"/>
      <c r="AK149" s="640"/>
      <c r="AL149" s="640"/>
      <c r="AM149" s="640"/>
      <c r="AN149" s="640"/>
      <c r="AO149" s="640"/>
      <c r="AP149" s="640"/>
      <c r="AQ149" s="640"/>
      <c r="AR149" s="640"/>
      <c r="AS149" s="640"/>
      <c r="AT149" s="641"/>
      <c r="AU149" s="642">
        <v>31994.58</v>
      </c>
      <c r="AV149" s="643"/>
      <c r="AW149" s="643"/>
      <c r="AX149" s="645"/>
    </row>
    <row r="150" spans="1:51" ht="27.95" customHeight="1" x14ac:dyDescent="0.15">
      <c r="A150" s="627"/>
      <c r="B150" s="628"/>
      <c r="C150" s="628"/>
      <c r="D150" s="628"/>
      <c r="E150" s="628"/>
      <c r="F150" s="629"/>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1" ht="27.95" customHeight="1" x14ac:dyDescent="0.15">
      <c r="A151" s="627"/>
      <c r="B151" s="628"/>
      <c r="C151" s="628"/>
      <c r="D151" s="628"/>
      <c r="E151" s="628"/>
      <c r="F151" s="629"/>
      <c r="G151" s="656" t="s">
        <v>20</v>
      </c>
      <c r="H151" s="657"/>
      <c r="I151" s="657"/>
      <c r="J151" s="657"/>
      <c r="K151" s="657"/>
      <c r="L151" s="658"/>
      <c r="M151" s="229"/>
      <c r="N151" s="229"/>
      <c r="O151" s="229"/>
      <c r="P151" s="229"/>
      <c r="Q151" s="229"/>
      <c r="R151" s="229"/>
      <c r="S151" s="229"/>
      <c r="T151" s="229"/>
      <c r="U151" s="229"/>
      <c r="V151" s="229"/>
      <c r="W151" s="229"/>
      <c r="X151" s="230"/>
      <c r="Y151" s="659">
        <f>SUM(Y149:AB150)</f>
        <v>38000</v>
      </c>
      <c r="Z151" s="660"/>
      <c r="AA151" s="660"/>
      <c r="AB151" s="661"/>
      <c r="AC151" s="656" t="s">
        <v>20</v>
      </c>
      <c r="AD151" s="657"/>
      <c r="AE151" s="657"/>
      <c r="AF151" s="657"/>
      <c r="AG151" s="657"/>
      <c r="AH151" s="658"/>
      <c r="AI151" s="229"/>
      <c r="AJ151" s="229"/>
      <c r="AK151" s="229"/>
      <c r="AL151" s="229"/>
      <c r="AM151" s="229"/>
      <c r="AN151" s="229"/>
      <c r="AO151" s="229"/>
      <c r="AP151" s="229"/>
      <c r="AQ151" s="229"/>
      <c r="AR151" s="229"/>
      <c r="AS151" s="229"/>
      <c r="AT151" s="230"/>
      <c r="AU151" s="659">
        <f>SUM(AU149:AX150)</f>
        <v>31994.58</v>
      </c>
      <c r="AV151" s="660"/>
      <c r="AW151" s="660"/>
      <c r="AX151" s="662"/>
    </row>
    <row r="152" spans="1:51" ht="24.75" customHeight="1" x14ac:dyDescent="0.15">
      <c r="A152" s="663"/>
      <c r="B152" s="663"/>
      <c r="C152" s="663"/>
      <c r="D152" s="663"/>
      <c r="E152" s="663"/>
      <c r="F152" s="663"/>
      <c r="G152" s="664"/>
      <c r="H152" s="664"/>
      <c r="I152" s="664"/>
      <c r="J152" s="664"/>
      <c r="K152" s="664"/>
      <c r="L152" s="665"/>
      <c r="M152" s="664"/>
      <c r="N152" s="664"/>
      <c r="O152" s="664"/>
      <c r="P152" s="664"/>
      <c r="Q152" s="664"/>
      <c r="R152" s="664"/>
      <c r="S152" s="664"/>
      <c r="T152" s="664"/>
      <c r="U152" s="664"/>
      <c r="V152" s="664"/>
      <c r="W152" s="664"/>
      <c r="X152" s="664"/>
      <c r="Y152" s="666"/>
      <c r="Z152" s="666"/>
      <c r="AA152" s="666"/>
      <c r="AB152" s="666"/>
      <c r="AC152" s="664"/>
      <c r="AD152" s="664"/>
      <c r="AE152" s="664"/>
      <c r="AF152" s="664"/>
      <c r="AG152" s="664"/>
      <c r="AH152" s="665"/>
      <c r="AI152" s="664"/>
      <c r="AJ152" s="664"/>
      <c r="AK152" s="664"/>
      <c r="AL152" s="664"/>
      <c r="AM152" s="664"/>
      <c r="AN152" s="664"/>
      <c r="AO152" s="664"/>
      <c r="AP152" s="664"/>
      <c r="AQ152" s="664"/>
      <c r="AR152" s="664"/>
      <c r="AS152" s="664"/>
      <c r="AT152" s="664"/>
      <c r="AU152" s="666"/>
      <c r="AV152" s="666"/>
      <c r="AW152" s="666"/>
      <c r="AX152" s="666"/>
    </row>
    <row r="153" spans="1:51" ht="24.75" customHeight="1" x14ac:dyDescent="0.15"/>
    <row r="154" spans="1:51" ht="24.75" customHeight="1" x14ac:dyDescent="0.15">
      <c r="B154" s="667" t="s">
        <v>24</v>
      </c>
    </row>
    <row r="155" spans="1:51" ht="24.75" customHeight="1" x14ac:dyDescent="0.15">
      <c r="B155" s="668" t="s">
        <v>235</v>
      </c>
    </row>
    <row r="156" spans="1:51" ht="59.25" customHeight="1" x14ac:dyDescent="0.15">
      <c r="A156" s="313"/>
      <c r="B156" s="313"/>
      <c r="C156" s="313" t="s">
        <v>23</v>
      </c>
      <c r="D156" s="313"/>
      <c r="E156" s="313"/>
      <c r="F156" s="313"/>
      <c r="G156" s="313"/>
      <c r="H156" s="313"/>
      <c r="I156" s="313"/>
      <c r="J156" s="401" t="s">
        <v>196</v>
      </c>
      <c r="K156" s="605"/>
      <c r="L156" s="605"/>
      <c r="M156" s="605"/>
      <c r="N156" s="605"/>
      <c r="O156" s="605"/>
      <c r="P156" s="313" t="s">
        <v>175</v>
      </c>
      <c r="Q156" s="313"/>
      <c r="R156" s="313"/>
      <c r="S156" s="313"/>
      <c r="T156" s="313"/>
      <c r="U156" s="313"/>
      <c r="V156" s="313"/>
      <c r="W156" s="313"/>
      <c r="X156" s="313"/>
      <c r="Y156" s="669" t="s">
        <v>194</v>
      </c>
      <c r="Z156" s="669"/>
      <c r="AA156" s="669"/>
      <c r="AB156" s="669"/>
      <c r="AC156" s="401" t="s">
        <v>223</v>
      </c>
      <c r="AD156" s="401"/>
      <c r="AE156" s="401"/>
      <c r="AF156" s="401"/>
      <c r="AG156" s="401"/>
      <c r="AH156" s="669" t="s">
        <v>659</v>
      </c>
      <c r="AI156" s="313"/>
      <c r="AJ156" s="313"/>
      <c r="AK156" s="313"/>
      <c r="AL156" s="313" t="s">
        <v>21</v>
      </c>
      <c r="AM156" s="313"/>
      <c r="AN156" s="313"/>
      <c r="AO156" s="271"/>
      <c r="AP156" s="401" t="s">
        <v>197</v>
      </c>
      <c r="AQ156" s="401"/>
      <c r="AR156" s="401"/>
      <c r="AS156" s="401"/>
      <c r="AT156" s="401"/>
      <c r="AU156" s="401"/>
      <c r="AV156" s="401"/>
      <c r="AW156" s="401"/>
      <c r="AX156" s="401"/>
    </row>
    <row r="157" spans="1:51" ht="47.25" customHeight="1" x14ac:dyDescent="0.15">
      <c r="A157" s="670">
        <v>1</v>
      </c>
      <c r="B157" s="670">
        <v>1</v>
      </c>
      <c r="C157" s="671" t="s">
        <v>604</v>
      </c>
      <c r="D157" s="671"/>
      <c r="E157" s="671"/>
      <c r="F157" s="671"/>
      <c r="G157" s="671"/>
      <c r="H157" s="671"/>
      <c r="I157" s="671"/>
      <c r="J157" s="672">
        <v>9010005023796</v>
      </c>
      <c r="K157" s="672"/>
      <c r="L157" s="672"/>
      <c r="M157" s="672"/>
      <c r="N157" s="672"/>
      <c r="O157" s="672"/>
      <c r="P157" s="673" t="s">
        <v>605</v>
      </c>
      <c r="Q157" s="673"/>
      <c r="R157" s="673"/>
      <c r="S157" s="673"/>
      <c r="T157" s="673"/>
      <c r="U157" s="673"/>
      <c r="V157" s="673"/>
      <c r="W157" s="673"/>
      <c r="X157" s="673"/>
      <c r="Y157" s="674">
        <v>38000</v>
      </c>
      <c r="Z157" s="675"/>
      <c r="AA157" s="675"/>
      <c r="AB157" s="676"/>
      <c r="AC157" s="677" t="s">
        <v>71</v>
      </c>
      <c r="AD157" s="678"/>
      <c r="AE157" s="678"/>
      <c r="AF157" s="678"/>
      <c r="AG157" s="678"/>
      <c r="AH157" s="679" t="s">
        <v>589</v>
      </c>
      <c r="AI157" s="679"/>
      <c r="AJ157" s="679"/>
      <c r="AK157" s="679"/>
      <c r="AL157" s="680" t="s">
        <v>589</v>
      </c>
      <c r="AM157" s="681"/>
      <c r="AN157" s="681"/>
      <c r="AO157" s="682"/>
      <c r="AP157" s="394" t="s">
        <v>589</v>
      </c>
      <c r="AQ157" s="394"/>
      <c r="AR157" s="394"/>
      <c r="AS157" s="394"/>
      <c r="AT157" s="394"/>
      <c r="AU157" s="394"/>
      <c r="AV157" s="394"/>
      <c r="AW157" s="394"/>
      <c r="AX157" s="394"/>
    </row>
    <row r="158" spans="1:51" ht="24.75" customHeight="1" x14ac:dyDescent="0.15">
      <c r="A158" s="683"/>
      <c r="B158" s="683"/>
      <c r="C158" s="683"/>
      <c r="D158" s="683"/>
      <c r="E158" s="683"/>
      <c r="F158" s="683"/>
      <c r="G158" s="683"/>
      <c r="H158" s="683"/>
      <c r="I158" s="683"/>
      <c r="J158" s="684"/>
      <c r="K158" s="684"/>
      <c r="L158" s="684"/>
      <c r="M158" s="684"/>
      <c r="N158" s="684"/>
      <c r="O158" s="684"/>
      <c r="P158" s="685"/>
      <c r="Q158" s="685"/>
      <c r="R158" s="685"/>
      <c r="S158" s="685"/>
      <c r="T158" s="685"/>
      <c r="U158" s="685"/>
      <c r="V158" s="685"/>
      <c r="W158" s="685"/>
      <c r="X158" s="685"/>
      <c r="Y158" s="686"/>
      <c r="Z158" s="686"/>
      <c r="AA158" s="686"/>
      <c r="AB158" s="686"/>
      <c r="AC158" s="686"/>
      <c r="AD158" s="686"/>
      <c r="AE158" s="686"/>
      <c r="AF158" s="686"/>
      <c r="AG158" s="686"/>
      <c r="AH158" s="686"/>
      <c r="AI158" s="686"/>
      <c r="AJ158" s="686"/>
      <c r="AK158" s="686"/>
      <c r="AL158" s="686"/>
      <c r="AM158" s="686"/>
      <c r="AN158" s="686"/>
      <c r="AO158" s="686"/>
      <c r="AP158" s="685"/>
      <c r="AQ158" s="685"/>
      <c r="AR158" s="685"/>
      <c r="AS158" s="685"/>
      <c r="AT158" s="685"/>
      <c r="AU158" s="685"/>
      <c r="AV158" s="685"/>
      <c r="AW158" s="685"/>
      <c r="AX158" s="685"/>
      <c r="AY158" s="34">
        <f>COUNTA($C$161)</f>
        <v>1</v>
      </c>
    </row>
    <row r="159" spans="1:51" ht="24.75" customHeight="1" x14ac:dyDescent="0.15">
      <c r="A159" s="683"/>
      <c r="B159" s="687" t="s">
        <v>164</v>
      </c>
      <c r="C159" s="683"/>
      <c r="D159" s="683"/>
      <c r="E159" s="683"/>
      <c r="F159" s="683"/>
      <c r="G159" s="683"/>
      <c r="H159" s="683"/>
      <c r="I159" s="683"/>
      <c r="J159" s="683"/>
      <c r="K159" s="683"/>
      <c r="L159" s="683"/>
      <c r="M159" s="683"/>
      <c r="N159" s="683"/>
      <c r="O159" s="683"/>
      <c r="P159" s="688"/>
      <c r="Q159" s="688"/>
      <c r="R159" s="688"/>
      <c r="S159" s="688"/>
      <c r="T159" s="688"/>
      <c r="U159" s="688"/>
      <c r="V159" s="688"/>
      <c r="W159" s="688"/>
      <c r="X159" s="688"/>
      <c r="Y159" s="689"/>
      <c r="Z159" s="689"/>
      <c r="AA159" s="689"/>
      <c r="AB159" s="689"/>
      <c r="AC159" s="689"/>
      <c r="AD159" s="689"/>
      <c r="AE159" s="689"/>
      <c r="AF159" s="689"/>
      <c r="AG159" s="689"/>
      <c r="AH159" s="689"/>
      <c r="AI159" s="689"/>
      <c r="AJ159" s="689"/>
      <c r="AK159" s="689"/>
      <c r="AL159" s="689"/>
      <c r="AM159" s="689"/>
      <c r="AN159" s="689"/>
      <c r="AO159" s="689"/>
      <c r="AP159" s="688"/>
      <c r="AQ159" s="688"/>
      <c r="AR159" s="688"/>
      <c r="AS159" s="688"/>
      <c r="AT159" s="688"/>
      <c r="AU159" s="688"/>
      <c r="AV159" s="688"/>
      <c r="AW159" s="688"/>
      <c r="AX159" s="688"/>
      <c r="AY159" s="34">
        <f>$AY$158</f>
        <v>1</v>
      </c>
    </row>
    <row r="160" spans="1:51" ht="59.25" customHeight="1" x14ac:dyDescent="0.15">
      <c r="A160" s="313"/>
      <c r="B160" s="313"/>
      <c r="C160" s="313" t="s">
        <v>23</v>
      </c>
      <c r="D160" s="313"/>
      <c r="E160" s="313"/>
      <c r="F160" s="313"/>
      <c r="G160" s="313"/>
      <c r="H160" s="313"/>
      <c r="I160" s="313"/>
      <c r="J160" s="401" t="s">
        <v>196</v>
      </c>
      <c r="K160" s="605"/>
      <c r="L160" s="605"/>
      <c r="M160" s="605"/>
      <c r="N160" s="605"/>
      <c r="O160" s="605"/>
      <c r="P160" s="313" t="s">
        <v>175</v>
      </c>
      <c r="Q160" s="313"/>
      <c r="R160" s="313"/>
      <c r="S160" s="313"/>
      <c r="T160" s="313"/>
      <c r="U160" s="313"/>
      <c r="V160" s="313"/>
      <c r="W160" s="313"/>
      <c r="X160" s="313"/>
      <c r="Y160" s="669" t="s">
        <v>194</v>
      </c>
      <c r="Z160" s="669"/>
      <c r="AA160" s="669"/>
      <c r="AB160" s="669"/>
      <c r="AC160" s="401" t="s">
        <v>223</v>
      </c>
      <c r="AD160" s="401"/>
      <c r="AE160" s="401"/>
      <c r="AF160" s="401"/>
      <c r="AG160" s="401"/>
      <c r="AH160" s="669" t="s">
        <v>659</v>
      </c>
      <c r="AI160" s="313"/>
      <c r="AJ160" s="313"/>
      <c r="AK160" s="313"/>
      <c r="AL160" s="313" t="s">
        <v>21</v>
      </c>
      <c r="AM160" s="313"/>
      <c r="AN160" s="313"/>
      <c r="AO160" s="271"/>
      <c r="AP160" s="401" t="s">
        <v>197</v>
      </c>
      <c r="AQ160" s="401"/>
      <c r="AR160" s="401"/>
      <c r="AS160" s="401"/>
      <c r="AT160" s="401"/>
      <c r="AU160" s="401"/>
      <c r="AV160" s="401"/>
      <c r="AW160" s="401"/>
      <c r="AX160" s="401"/>
      <c r="AY160" s="34">
        <f t="shared" ref="AY160:AY161" si="10">$AY$158</f>
        <v>1</v>
      </c>
    </row>
    <row r="161" spans="1:51" ht="30" customHeight="1" x14ac:dyDescent="0.15">
      <c r="A161" s="670">
        <v>1</v>
      </c>
      <c r="B161" s="670">
        <v>1</v>
      </c>
      <c r="C161" s="671" t="s">
        <v>611</v>
      </c>
      <c r="D161" s="671"/>
      <c r="E161" s="671"/>
      <c r="F161" s="671"/>
      <c r="G161" s="671"/>
      <c r="H161" s="671"/>
      <c r="I161" s="671"/>
      <c r="J161" s="672">
        <v>2120905003034</v>
      </c>
      <c r="K161" s="672"/>
      <c r="L161" s="672"/>
      <c r="M161" s="672"/>
      <c r="N161" s="672"/>
      <c r="O161" s="672"/>
      <c r="P161" s="673" t="s">
        <v>612</v>
      </c>
      <c r="Q161" s="673"/>
      <c r="R161" s="673"/>
      <c r="S161" s="673"/>
      <c r="T161" s="673"/>
      <c r="U161" s="673"/>
      <c r="V161" s="673"/>
      <c r="W161" s="673"/>
      <c r="X161" s="673"/>
      <c r="Y161" s="674" t="s">
        <v>610</v>
      </c>
      <c r="Z161" s="675"/>
      <c r="AA161" s="675"/>
      <c r="AB161" s="676"/>
      <c r="AC161" s="677" t="s">
        <v>245</v>
      </c>
      <c r="AD161" s="678"/>
      <c r="AE161" s="678"/>
      <c r="AF161" s="678"/>
      <c r="AG161" s="678"/>
      <c r="AH161" s="679">
        <v>4</v>
      </c>
      <c r="AI161" s="679"/>
      <c r="AJ161" s="679"/>
      <c r="AK161" s="679"/>
      <c r="AL161" s="680" t="s">
        <v>634</v>
      </c>
      <c r="AM161" s="681"/>
      <c r="AN161" s="681"/>
      <c r="AO161" s="682"/>
      <c r="AP161" s="394" t="s">
        <v>634</v>
      </c>
      <c r="AQ161" s="394"/>
      <c r="AR161" s="394"/>
      <c r="AS161" s="394"/>
      <c r="AT161" s="394"/>
      <c r="AU161" s="394"/>
      <c r="AV161" s="394"/>
      <c r="AW161" s="394"/>
      <c r="AX161" s="394"/>
      <c r="AY161" s="34">
        <f t="shared" si="10"/>
        <v>1</v>
      </c>
    </row>
    <row r="162" spans="1:51" ht="48" customHeight="1" x14ac:dyDescent="0.15">
      <c r="A162" s="670">
        <v>2</v>
      </c>
      <c r="B162" s="670">
        <v>1</v>
      </c>
      <c r="C162" s="671" t="s">
        <v>613</v>
      </c>
      <c r="D162" s="671"/>
      <c r="E162" s="671"/>
      <c r="F162" s="671"/>
      <c r="G162" s="671"/>
      <c r="H162" s="671"/>
      <c r="I162" s="671"/>
      <c r="J162" s="672">
        <v>6190001025121</v>
      </c>
      <c r="K162" s="672"/>
      <c r="L162" s="672"/>
      <c r="M162" s="672"/>
      <c r="N162" s="672"/>
      <c r="O162" s="672"/>
      <c r="P162" s="673" t="s">
        <v>614</v>
      </c>
      <c r="Q162" s="673"/>
      <c r="R162" s="673"/>
      <c r="S162" s="673"/>
      <c r="T162" s="673"/>
      <c r="U162" s="673"/>
      <c r="V162" s="673"/>
      <c r="W162" s="673"/>
      <c r="X162" s="673"/>
      <c r="Y162" s="674" t="s">
        <v>610</v>
      </c>
      <c r="Z162" s="675"/>
      <c r="AA162" s="675"/>
      <c r="AB162" s="676"/>
      <c r="AC162" s="677" t="s">
        <v>245</v>
      </c>
      <c r="AD162" s="678"/>
      <c r="AE162" s="678"/>
      <c r="AF162" s="678"/>
      <c r="AG162" s="678"/>
      <c r="AH162" s="679">
        <v>12</v>
      </c>
      <c r="AI162" s="679"/>
      <c r="AJ162" s="679"/>
      <c r="AK162" s="679"/>
      <c r="AL162" s="680" t="s">
        <v>634</v>
      </c>
      <c r="AM162" s="681"/>
      <c r="AN162" s="681"/>
      <c r="AO162" s="682"/>
      <c r="AP162" s="394" t="s">
        <v>634</v>
      </c>
      <c r="AQ162" s="394"/>
      <c r="AR162" s="394"/>
      <c r="AS162" s="394"/>
      <c r="AT162" s="394"/>
      <c r="AU162" s="394"/>
      <c r="AV162" s="394"/>
      <c r="AW162" s="394"/>
      <c r="AX162" s="394"/>
      <c r="AY162" s="34">
        <f>COUNTA($C$162)</f>
        <v>1</v>
      </c>
    </row>
    <row r="163" spans="1:51" ht="48" customHeight="1" x14ac:dyDescent="0.15">
      <c r="A163" s="670">
        <v>3</v>
      </c>
      <c r="B163" s="670">
        <v>1</v>
      </c>
      <c r="C163" s="671" t="s">
        <v>613</v>
      </c>
      <c r="D163" s="671"/>
      <c r="E163" s="671"/>
      <c r="F163" s="671"/>
      <c r="G163" s="671"/>
      <c r="H163" s="671"/>
      <c r="I163" s="671"/>
      <c r="J163" s="672">
        <v>6190001025121</v>
      </c>
      <c r="K163" s="672"/>
      <c r="L163" s="672"/>
      <c r="M163" s="672"/>
      <c r="N163" s="672"/>
      <c r="O163" s="672"/>
      <c r="P163" s="673" t="s">
        <v>631</v>
      </c>
      <c r="Q163" s="673"/>
      <c r="R163" s="673"/>
      <c r="S163" s="673"/>
      <c r="T163" s="673"/>
      <c r="U163" s="673"/>
      <c r="V163" s="673"/>
      <c r="W163" s="673"/>
      <c r="X163" s="673"/>
      <c r="Y163" s="674" t="s">
        <v>270</v>
      </c>
      <c r="Z163" s="675"/>
      <c r="AA163" s="675"/>
      <c r="AB163" s="676"/>
      <c r="AC163" s="677" t="s">
        <v>245</v>
      </c>
      <c r="AD163" s="678"/>
      <c r="AE163" s="678"/>
      <c r="AF163" s="678"/>
      <c r="AG163" s="678"/>
      <c r="AH163" s="679">
        <v>56</v>
      </c>
      <c r="AI163" s="679"/>
      <c r="AJ163" s="679"/>
      <c r="AK163" s="679"/>
      <c r="AL163" s="680" t="s">
        <v>634</v>
      </c>
      <c r="AM163" s="681"/>
      <c r="AN163" s="681"/>
      <c r="AO163" s="682"/>
      <c r="AP163" s="394" t="s">
        <v>634</v>
      </c>
      <c r="AQ163" s="394"/>
      <c r="AR163" s="394"/>
      <c r="AS163" s="394"/>
      <c r="AT163" s="394"/>
      <c r="AU163" s="394"/>
      <c r="AV163" s="394"/>
      <c r="AW163" s="394"/>
      <c r="AX163" s="394"/>
      <c r="AY163" s="34">
        <f>COUNTA($C$163)</f>
        <v>1</v>
      </c>
    </row>
    <row r="164" spans="1:51" ht="48" customHeight="1" x14ac:dyDescent="0.15">
      <c r="A164" s="670">
        <v>4</v>
      </c>
      <c r="B164" s="670">
        <v>1</v>
      </c>
      <c r="C164" s="671" t="s">
        <v>615</v>
      </c>
      <c r="D164" s="671"/>
      <c r="E164" s="671"/>
      <c r="F164" s="671"/>
      <c r="G164" s="671"/>
      <c r="H164" s="671"/>
      <c r="I164" s="671"/>
      <c r="J164" s="672">
        <v>1010001197420</v>
      </c>
      <c r="K164" s="672"/>
      <c r="L164" s="672"/>
      <c r="M164" s="672"/>
      <c r="N164" s="672"/>
      <c r="O164" s="672"/>
      <c r="P164" s="673" t="s">
        <v>616</v>
      </c>
      <c r="Q164" s="673"/>
      <c r="R164" s="673"/>
      <c r="S164" s="673"/>
      <c r="T164" s="673"/>
      <c r="U164" s="673"/>
      <c r="V164" s="673"/>
      <c r="W164" s="673"/>
      <c r="X164" s="673"/>
      <c r="Y164" s="674" t="s">
        <v>270</v>
      </c>
      <c r="Z164" s="675"/>
      <c r="AA164" s="675"/>
      <c r="AB164" s="676"/>
      <c r="AC164" s="677" t="s">
        <v>245</v>
      </c>
      <c r="AD164" s="678"/>
      <c r="AE164" s="678"/>
      <c r="AF164" s="678"/>
      <c r="AG164" s="678"/>
      <c r="AH164" s="679">
        <v>12</v>
      </c>
      <c r="AI164" s="679"/>
      <c r="AJ164" s="679"/>
      <c r="AK164" s="679"/>
      <c r="AL164" s="680" t="s">
        <v>634</v>
      </c>
      <c r="AM164" s="681"/>
      <c r="AN164" s="681"/>
      <c r="AO164" s="682"/>
      <c r="AP164" s="394" t="s">
        <v>634</v>
      </c>
      <c r="AQ164" s="394"/>
      <c r="AR164" s="394"/>
      <c r="AS164" s="394"/>
      <c r="AT164" s="394"/>
      <c r="AU164" s="394"/>
      <c r="AV164" s="394"/>
      <c r="AW164" s="394"/>
      <c r="AX164" s="394"/>
      <c r="AY164" s="34">
        <f>COUNTA($C$164)</f>
        <v>1</v>
      </c>
    </row>
    <row r="165" spans="1:51" ht="63.95" customHeight="1" x14ac:dyDescent="0.15">
      <c r="A165" s="670">
        <v>5</v>
      </c>
      <c r="B165" s="670">
        <v>1</v>
      </c>
      <c r="C165" s="690" t="s">
        <v>617</v>
      </c>
      <c r="D165" s="691"/>
      <c r="E165" s="691"/>
      <c r="F165" s="691"/>
      <c r="G165" s="691"/>
      <c r="H165" s="691"/>
      <c r="I165" s="692"/>
      <c r="J165" s="693">
        <v>6010001000001</v>
      </c>
      <c r="K165" s="694"/>
      <c r="L165" s="694"/>
      <c r="M165" s="694"/>
      <c r="N165" s="694"/>
      <c r="O165" s="695"/>
      <c r="P165" s="696" t="s">
        <v>618</v>
      </c>
      <c r="Q165" s="697"/>
      <c r="R165" s="697"/>
      <c r="S165" s="697"/>
      <c r="T165" s="697"/>
      <c r="U165" s="697"/>
      <c r="V165" s="697"/>
      <c r="W165" s="697"/>
      <c r="X165" s="698"/>
      <c r="Y165" s="674" t="s">
        <v>270</v>
      </c>
      <c r="Z165" s="675"/>
      <c r="AA165" s="675"/>
      <c r="AB165" s="676"/>
      <c r="AC165" s="699" t="s">
        <v>245</v>
      </c>
      <c r="AD165" s="700"/>
      <c r="AE165" s="700"/>
      <c r="AF165" s="700"/>
      <c r="AG165" s="701"/>
      <c r="AH165" s="702">
        <v>56</v>
      </c>
      <c r="AI165" s="703"/>
      <c r="AJ165" s="703"/>
      <c r="AK165" s="704"/>
      <c r="AL165" s="680" t="s">
        <v>634</v>
      </c>
      <c r="AM165" s="681"/>
      <c r="AN165" s="681"/>
      <c r="AO165" s="682"/>
      <c r="AP165" s="394" t="s">
        <v>634</v>
      </c>
      <c r="AQ165" s="394"/>
      <c r="AR165" s="394"/>
      <c r="AS165" s="394"/>
      <c r="AT165" s="394"/>
      <c r="AU165" s="394"/>
      <c r="AV165" s="394"/>
      <c r="AW165" s="394"/>
      <c r="AX165" s="394"/>
      <c r="AY165" s="34">
        <f>COUNTA($C$165)</f>
        <v>1</v>
      </c>
    </row>
    <row r="166" spans="1:51" ht="48" customHeight="1" x14ac:dyDescent="0.15">
      <c r="A166" s="670">
        <v>6</v>
      </c>
      <c r="B166" s="670">
        <v>1</v>
      </c>
      <c r="C166" s="690" t="s">
        <v>619</v>
      </c>
      <c r="D166" s="691"/>
      <c r="E166" s="691"/>
      <c r="F166" s="691"/>
      <c r="G166" s="691"/>
      <c r="H166" s="691"/>
      <c r="I166" s="692"/>
      <c r="J166" s="693">
        <v>8010001033346</v>
      </c>
      <c r="K166" s="694"/>
      <c r="L166" s="694"/>
      <c r="M166" s="694"/>
      <c r="N166" s="694"/>
      <c r="O166" s="695"/>
      <c r="P166" s="696" t="s">
        <v>620</v>
      </c>
      <c r="Q166" s="697"/>
      <c r="R166" s="697"/>
      <c r="S166" s="697"/>
      <c r="T166" s="697"/>
      <c r="U166" s="697"/>
      <c r="V166" s="697"/>
      <c r="W166" s="697"/>
      <c r="X166" s="698"/>
      <c r="Y166" s="674" t="s">
        <v>270</v>
      </c>
      <c r="Z166" s="675"/>
      <c r="AA166" s="675"/>
      <c r="AB166" s="676"/>
      <c r="AC166" s="699" t="s">
        <v>245</v>
      </c>
      <c r="AD166" s="700"/>
      <c r="AE166" s="700"/>
      <c r="AF166" s="700"/>
      <c r="AG166" s="701"/>
      <c r="AH166" s="702">
        <v>56</v>
      </c>
      <c r="AI166" s="703"/>
      <c r="AJ166" s="703"/>
      <c r="AK166" s="704"/>
      <c r="AL166" s="680" t="s">
        <v>634</v>
      </c>
      <c r="AM166" s="681"/>
      <c r="AN166" s="681"/>
      <c r="AO166" s="682"/>
      <c r="AP166" s="394" t="s">
        <v>634</v>
      </c>
      <c r="AQ166" s="394"/>
      <c r="AR166" s="394"/>
      <c r="AS166" s="394"/>
      <c r="AT166" s="394"/>
      <c r="AU166" s="394"/>
      <c r="AV166" s="394"/>
      <c r="AW166" s="394"/>
      <c r="AX166" s="394"/>
      <c r="AY166" s="34">
        <f>COUNTA($C$166)</f>
        <v>1</v>
      </c>
    </row>
    <row r="167" spans="1:51" ht="63.95" customHeight="1" x14ac:dyDescent="0.15">
      <c r="A167" s="670">
        <v>7</v>
      </c>
      <c r="B167" s="670">
        <v>1</v>
      </c>
      <c r="C167" s="690" t="s">
        <v>621</v>
      </c>
      <c r="D167" s="691"/>
      <c r="E167" s="691"/>
      <c r="F167" s="691"/>
      <c r="G167" s="691"/>
      <c r="H167" s="691"/>
      <c r="I167" s="692"/>
      <c r="J167" s="693">
        <v>3010001034951</v>
      </c>
      <c r="K167" s="694"/>
      <c r="L167" s="694"/>
      <c r="M167" s="694"/>
      <c r="N167" s="694"/>
      <c r="O167" s="695"/>
      <c r="P167" s="696" t="s">
        <v>622</v>
      </c>
      <c r="Q167" s="697"/>
      <c r="R167" s="697"/>
      <c r="S167" s="697"/>
      <c r="T167" s="697"/>
      <c r="U167" s="697"/>
      <c r="V167" s="697"/>
      <c r="W167" s="697"/>
      <c r="X167" s="698"/>
      <c r="Y167" s="674" t="s">
        <v>270</v>
      </c>
      <c r="Z167" s="675"/>
      <c r="AA167" s="675"/>
      <c r="AB167" s="676"/>
      <c r="AC167" s="699" t="s">
        <v>245</v>
      </c>
      <c r="AD167" s="700"/>
      <c r="AE167" s="700"/>
      <c r="AF167" s="700"/>
      <c r="AG167" s="701"/>
      <c r="AH167" s="702">
        <v>56</v>
      </c>
      <c r="AI167" s="703"/>
      <c r="AJ167" s="703"/>
      <c r="AK167" s="704"/>
      <c r="AL167" s="680" t="s">
        <v>634</v>
      </c>
      <c r="AM167" s="681"/>
      <c r="AN167" s="681"/>
      <c r="AO167" s="682"/>
      <c r="AP167" s="394" t="s">
        <v>634</v>
      </c>
      <c r="AQ167" s="394"/>
      <c r="AR167" s="394"/>
      <c r="AS167" s="394"/>
      <c r="AT167" s="394"/>
      <c r="AU167" s="394"/>
      <c r="AV167" s="394"/>
      <c r="AW167" s="394"/>
      <c r="AX167" s="394"/>
      <c r="AY167" s="34">
        <f>COUNTA($C$167)</f>
        <v>1</v>
      </c>
    </row>
    <row r="168" spans="1:51" ht="48" customHeight="1" x14ac:dyDescent="0.15">
      <c r="A168" s="670">
        <v>8</v>
      </c>
      <c r="B168" s="670">
        <v>1</v>
      </c>
      <c r="C168" s="690" t="s">
        <v>623</v>
      </c>
      <c r="D168" s="691"/>
      <c r="E168" s="691"/>
      <c r="F168" s="691"/>
      <c r="G168" s="691"/>
      <c r="H168" s="691"/>
      <c r="I168" s="692"/>
      <c r="J168" s="693">
        <v>6290001051941</v>
      </c>
      <c r="K168" s="694"/>
      <c r="L168" s="694"/>
      <c r="M168" s="694"/>
      <c r="N168" s="694"/>
      <c r="O168" s="695"/>
      <c r="P168" s="696" t="s">
        <v>624</v>
      </c>
      <c r="Q168" s="697"/>
      <c r="R168" s="697"/>
      <c r="S168" s="697"/>
      <c r="T168" s="697"/>
      <c r="U168" s="697"/>
      <c r="V168" s="697"/>
      <c r="W168" s="697"/>
      <c r="X168" s="698"/>
      <c r="Y168" s="674" t="s">
        <v>270</v>
      </c>
      <c r="Z168" s="675"/>
      <c r="AA168" s="675"/>
      <c r="AB168" s="676"/>
      <c r="AC168" s="699" t="s">
        <v>245</v>
      </c>
      <c r="AD168" s="700"/>
      <c r="AE168" s="700"/>
      <c r="AF168" s="700"/>
      <c r="AG168" s="701"/>
      <c r="AH168" s="702">
        <v>56</v>
      </c>
      <c r="AI168" s="703"/>
      <c r="AJ168" s="703"/>
      <c r="AK168" s="704"/>
      <c r="AL168" s="680" t="s">
        <v>634</v>
      </c>
      <c r="AM168" s="681"/>
      <c r="AN168" s="681"/>
      <c r="AO168" s="682"/>
      <c r="AP168" s="394" t="s">
        <v>634</v>
      </c>
      <c r="AQ168" s="394"/>
      <c r="AR168" s="394"/>
      <c r="AS168" s="394"/>
      <c r="AT168" s="394"/>
      <c r="AU168" s="394"/>
      <c r="AV168" s="394"/>
      <c r="AW168" s="394"/>
      <c r="AX168" s="394"/>
      <c r="AY168" s="34">
        <f>COUNTA($C$168)</f>
        <v>1</v>
      </c>
    </row>
    <row r="169" spans="1:51" ht="63.95" customHeight="1" x14ac:dyDescent="0.15">
      <c r="A169" s="670">
        <v>9</v>
      </c>
      <c r="B169" s="670">
        <v>1</v>
      </c>
      <c r="C169" s="690" t="s">
        <v>625</v>
      </c>
      <c r="D169" s="691"/>
      <c r="E169" s="691"/>
      <c r="F169" s="691"/>
      <c r="G169" s="691"/>
      <c r="H169" s="691"/>
      <c r="I169" s="692"/>
      <c r="J169" s="693">
        <v>9011101021173</v>
      </c>
      <c r="K169" s="694"/>
      <c r="L169" s="694"/>
      <c r="M169" s="694"/>
      <c r="N169" s="694"/>
      <c r="O169" s="695"/>
      <c r="P169" s="696" t="s">
        <v>626</v>
      </c>
      <c r="Q169" s="697"/>
      <c r="R169" s="697"/>
      <c r="S169" s="697"/>
      <c r="T169" s="697"/>
      <c r="U169" s="697"/>
      <c r="V169" s="697"/>
      <c r="W169" s="697"/>
      <c r="X169" s="698"/>
      <c r="Y169" s="674" t="s">
        <v>270</v>
      </c>
      <c r="Z169" s="675"/>
      <c r="AA169" s="675"/>
      <c r="AB169" s="676"/>
      <c r="AC169" s="699" t="s">
        <v>245</v>
      </c>
      <c r="AD169" s="700"/>
      <c r="AE169" s="700"/>
      <c r="AF169" s="700"/>
      <c r="AG169" s="701"/>
      <c r="AH169" s="702">
        <v>56</v>
      </c>
      <c r="AI169" s="703"/>
      <c r="AJ169" s="703"/>
      <c r="AK169" s="704"/>
      <c r="AL169" s="680" t="s">
        <v>634</v>
      </c>
      <c r="AM169" s="681"/>
      <c r="AN169" s="681"/>
      <c r="AO169" s="682"/>
      <c r="AP169" s="394" t="s">
        <v>634</v>
      </c>
      <c r="AQ169" s="394"/>
      <c r="AR169" s="394"/>
      <c r="AS169" s="394"/>
      <c r="AT169" s="394"/>
      <c r="AU169" s="394"/>
      <c r="AV169" s="394"/>
      <c r="AW169" s="394"/>
      <c r="AX169" s="394"/>
      <c r="AY169" s="34">
        <f>COUNTA($C$169)</f>
        <v>1</v>
      </c>
    </row>
    <row r="170" spans="1:51" ht="48" customHeight="1" x14ac:dyDescent="0.15">
      <c r="A170" s="670">
        <v>10</v>
      </c>
      <c r="B170" s="670">
        <v>1</v>
      </c>
      <c r="C170" s="690" t="s">
        <v>627</v>
      </c>
      <c r="D170" s="691"/>
      <c r="E170" s="691"/>
      <c r="F170" s="691"/>
      <c r="G170" s="691"/>
      <c r="H170" s="691"/>
      <c r="I170" s="692"/>
      <c r="J170" s="693">
        <v>7040001085914</v>
      </c>
      <c r="K170" s="694"/>
      <c r="L170" s="694"/>
      <c r="M170" s="694"/>
      <c r="N170" s="694"/>
      <c r="O170" s="695"/>
      <c r="P170" s="696" t="s">
        <v>628</v>
      </c>
      <c r="Q170" s="697"/>
      <c r="R170" s="697"/>
      <c r="S170" s="697"/>
      <c r="T170" s="697"/>
      <c r="U170" s="697"/>
      <c r="V170" s="697"/>
      <c r="W170" s="697"/>
      <c r="X170" s="698"/>
      <c r="Y170" s="674" t="s">
        <v>270</v>
      </c>
      <c r="Z170" s="675"/>
      <c r="AA170" s="675"/>
      <c r="AB170" s="676"/>
      <c r="AC170" s="699" t="s">
        <v>245</v>
      </c>
      <c r="AD170" s="700"/>
      <c r="AE170" s="700"/>
      <c r="AF170" s="700"/>
      <c r="AG170" s="701"/>
      <c r="AH170" s="702">
        <v>56</v>
      </c>
      <c r="AI170" s="703"/>
      <c r="AJ170" s="703"/>
      <c r="AK170" s="704"/>
      <c r="AL170" s="680" t="s">
        <v>634</v>
      </c>
      <c r="AM170" s="681"/>
      <c r="AN170" s="681"/>
      <c r="AO170" s="682"/>
      <c r="AP170" s="394" t="s">
        <v>634</v>
      </c>
      <c r="AQ170" s="394"/>
      <c r="AR170" s="394"/>
      <c r="AS170" s="394"/>
      <c r="AT170" s="394"/>
      <c r="AU170" s="394"/>
      <c r="AV170" s="394"/>
      <c r="AW170" s="394"/>
      <c r="AX170" s="394"/>
      <c r="AY170" s="34">
        <f>COUNTA($C$170)</f>
        <v>1</v>
      </c>
    </row>
    <row r="171" spans="1:51" ht="30" customHeight="1" x14ac:dyDescent="0.15">
      <c r="A171" s="670">
        <v>11</v>
      </c>
      <c r="B171" s="670">
        <v>1</v>
      </c>
      <c r="C171" s="690" t="s">
        <v>629</v>
      </c>
      <c r="D171" s="691"/>
      <c r="E171" s="691"/>
      <c r="F171" s="691"/>
      <c r="G171" s="691"/>
      <c r="H171" s="691"/>
      <c r="I171" s="692"/>
      <c r="J171" s="693">
        <v>4020001120007</v>
      </c>
      <c r="K171" s="694"/>
      <c r="L171" s="694"/>
      <c r="M171" s="694"/>
      <c r="N171" s="694"/>
      <c r="O171" s="695"/>
      <c r="P171" s="696" t="s">
        <v>630</v>
      </c>
      <c r="Q171" s="697"/>
      <c r="R171" s="697"/>
      <c r="S171" s="697"/>
      <c r="T171" s="697"/>
      <c r="U171" s="697"/>
      <c r="V171" s="697"/>
      <c r="W171" s="697"/>
      <c r="X171" s="698"/>
      <c r="Y171" s="674" t="s">
        <v>270</v>
      </c>
      <c r="Z171" s="675"/>
      <c r="AA171" s="675"/>
      <c r="AB171" s="676"/>
      <c r="AC171" s="699" t="s">
        <v>245</v>
      </c>
      <c r="AD171" s="700"/>
      <c r="AE171" s="700"/>
      <c r="AF171" s="700"/>
      <c r="AG171" s="701"/>
      <c r="AH171" s="702">
        <v>56</v>
      </c>
      <c r="AI171" s="703"/>
      <c r="AJ171" s="703"/>
      <c r="AK171" s="704"/>
      <c r="AL171" s="680" t="s">
        <v>634</v>
      </c>
      <c r="AM171" s="681"/>
      <c r="AN171" s="681"/>
      <c r="AO171" s="682"/>
      <c r="AP171" s="394" t="s">
        <v>634</v>
      </c>
      <c r="AQ171" s="394"/>
      <c r="AR171" s="394"/>
      <c r="AS171" s="394"/>
      <c r="AT171" s="394"/>
      <c r="AU171" s="394"/>
      <c r="AV171" s="394"/>
      <c r="AW171" s="394"/>
      <c r="AX171" s="394"/>
      <c r="AY171" s="34">
        <f>COUNTA($C$171)</f>
        <v>1</v>
      </c>
    </row>
    <row r="172" spans="1:51" ht="159" customHeight="1" x14ac:dyDescent="0.15">
      <c r="A172" s="670">
        <v>12</v>
      </c>
      <c r="B172" s="67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77"/>
      <c r="AD172" s="678"/>
      <c r="AE172" s="678"/>
      <c r="AF172" s="678"/>
      <c r="AG172" s="678"/>
      <c r="AH172" s="679"/>
      <c r="AI172" s="679"/>
      <c r="AJ172" s="679"/>
      <c r="AK172" s="679"/>
      <c r="AL172" s="680"/>
      <c r="AM172" s="681"/>
      <c r="AN172" s="681"/>
      <c r="AO172" s="682"/>
      <c r="AP172" s="394" t="s">
        <v>633</v>
      </c>
      <c r="AQ172" s="394"/>
      <c r="AR172" s="394"/>
      <c r="AS172" s="394"/>
      <c r="AT172" s="394"/>
      <c r="AU172" s="394"/>
      <c r="AV172" s="394"/>
      <c r="AW172" s="394"/>
      <c r="AX172" s="394"/>
      <c r="AY172" s="34">
        <f>COUNTA($C$172)</f>
        <v>0</v>
      </c>
    </row>
  </sheetData>
  <sheetProtection formatRows="0"/>
  <dataConsolidate/>
  <mergeCells count="660">
    <mergeCell ref="AG81:AX81"/>
    <mergeCell ref="C38:D53"/>
    <mergeCell ref="A38:B67"/>
    <mergeCell ref="N93:AF93"/>
    <mergeCell ref="G90:H90"/>
    <mergeCell ref="G91:H91"/>
    <mergeCell ref="G92:H92"/>
    <mergeCell ref="G93:H93"/>
    <mergeCell ref="J90:K90"/>
    <mergeCell ref="J91:K91"/>
    <mergeCell ref="J92:K92"/>
    <mergeCell ref="J93:K93"/>
    <mergeCell ref="C89:F89"/>
    <mergeCell ref="G88:M88"/>
    <mergeCell ref="N88:AF88"/>
    <mergeCell ref="C88:F88"/>
    <mergeCell ref="G89:H89"/>
    <mergeCell ref="N90:AF90"/>
    <mergeCell ref="N91:AF91"/>
    <mergeCell ref="N92:AF92"/>
    <mergeCell ref="G21:O21"/>
    <mergeCell ref="P21:V21"/>
    <mergeCell ref="W21:AC21"/>
    <mergeCell ref="AD21:AJ21"/>
    <mergeCell ref="AQ32:AT32"/>
    <mergeCell ref="AU32:AX32"/>
    <mergeCell ref="AQ33:AT33"/>
    <mergeCell ref="AQ34:AT34"/>
    <mergeCell ref="AU33:AX33"/>
    <mergeCell ref="AU34:AX34"/>
    <mergeCell ref="N89:AF89"/>
    <mergeCell ref="J89:K89"/>
    <mergeCell ref="C90:F90"/>
    <mergeCell ref="C91:F91"/>
    <mergeCell ref="C92:F92"/>
    <mergeCell ref="C93:F93"/>
    <mergeCell ref="AD79:AF79"/>
    <mergeCell ref="AG78:AX78"/>
    <mergeCell ref="G46:P50"/>
    <mergeCell ref="Q46:AA50"/>
    <mergeCell ref="AK21:AQ21"/>
    <mergeCell ref="AR21:AX21"/>
    <mergeCell ref="Q44:AA45"/>
    <mergeCell ref="G44:P45"/>
    <mergeCell ref="A30:F31"/>
    <mergeCell ref="G30:AX31"/>
    <mergeCell ref="E66:AX67"/>
    <mergeCell ref="AG71:AX71"/>
    <mergeCell ref="AD70:AF70"/>
    <mergeCell ref="C157:I157"/>
    <mergeCell ref="AH169:AK169"/>
    <mergeCell ref="AL169:AO169"/>
    <mergeCell ref="AP169:AX169"/>
    <mergeCell ref="P171:X171"/>
    <mergeCell ref="Y171:AB171"/>
    <mergeCell ref="AC171:AG171"/>
    <mergeCell ref="AH171:AK171"/>
    <mergeCell ref="AL171:AO171"/>
    <mergeCell ref="AP171:AX171"/>
    <mergeCell ref="A172:B172"/>
    <mergeCell ref="J171:O171"/>
    <mergeCell ref="P167:X167"/>
    <mergeCell ref="Y167:AB167"/>
    <mergeCell ref="AC167:AG167"/>
    <mergeCell ref="AH167:AK167"/>
    <mergeCell ref="AL167:AO167"/>
    <mergeCell ref="AP167:AX167"/>
    <mergeCell ref="C170:I170"/>
    <mergeCell ref="C169:I169"/>
    <mergeCell ref="J169:O169"/>
    <mergeCell ref="P169:X169"/>
    <mergeCell ref="Y169:AB169"/>
    <mergeCell ref="J170:O170"/>
    <mergeCell ref="P170:X170"/>
    <mergeCell ref="Y170:AB170"/>
    <mergeCell ref="AC170:AG170"/>
    <mergeCell ref="AH170:AK170"/>
    <mergeCell ref="AL170:AO170"/>
    <mergeCell ref="AP170:AX170"/>
    <mergeCell ref="C171:I171"/>
    <mergeCell ref="C167:I167"/>
    <mergeCell ref="Y55:AA56"/>
    <mergeCell ref="AD69:AF69"/>
    <mergeCell ref="C69:AC69"/>
    <mergeCell ref="AG70:AX70"/>
    <mergeCell ref="AU43:AX43"/>
    <mergeCell ref="AU55:AX55"/>
    <mergeCell ref="C166:I166"/>
    <mergeCell ref="J166:O166"/>
    <mergeCell ref="P166:X166"/>
    <mergeCell ref="Y166:AB166"/>
    <mergeCell ref="AC166:AG166"/>
    <mergeCell ref="AH166:AK166"/>
    <mergeCell ref="AL166:AO166"/>
    <mergeCell ref="AP166:AX166"/>
    <mergeCell ref="J167:O167"/>
    <mergeCell ref="AU149:AX149"/>
    <mergeCell ref="AM43:AP43"/>
    <mergeCell ref="AQ43:AT43"/>
    <mergeCell ref="AC169:AG169"/>
    <mergeCell ref="C85:AC85"/>
    <mergeCell ref="AE43:AH43"/>
    <mergeCell ref="AI43:AL43"/>
    <mergeCell ref="G6:AX6"/>
    <mergeCell ref="AQ59:AT59"/>
    <mergeCell ref="AU57:AX57"/>
    <mergeCell ref="Y58:AA58"/>
    <mergeCell ref="AQ55:AT55"/>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AB36:AD36"/>
    <mergeCell ref="AE55:AH55"/>
    <mergeCell ref="G33:X34"/>
    <mergeCell ref="AI55:AL56"/>
    <mergeCell ref="AM55:AP56"/>
    <mergeCell ref="AM36:AP36"/>
    <mergeCell ref="G95:AX95"/>
    <mergeCell ref="G94:AX94"/>
    <mergeCell ref="AD77:AF77"/>
    <mergeCell ref="AQ56:AR56"/>
    <mergeCell ref="AB34:AD34"/>
    <mergeCell ref="AI37:AL37"/>
    <mergeCell ref="AQ37:AX37"/>
    <mergeCell ref="AQ35:AX35"/>
    <mergeCell ref="AE36:AH36"/>
    <mergeCell ref="AI36:AL36"/>
    <mergeCell ref="G147:AB147"/>
    <mergeCell ref="AD87:AF87"/>
    <mergeCell ref="AG86:AX86"/>
    <mergeCell ref="C80:AC80"/>
    <mergeCell ref="A116:F146"/>
    <mergeCell ref="AG87:AX93"/>
    <mergeCell ref="C84:AC84"/>
    <mergeCell ref="AG84:AX84"/>
    <mergeCell ref="C87:AC87"/>
    <mergeCell ref="AD85:AF85"/>
    <mergeCell ref="AE58:AH58"/>
    <mergeCell ref="AD84:AF84"/>
    <mergeCell ref="A147:F151"/>
    <mergeCell ref="A97:AX97"/>
    <mergeCell ref="F101:AX101"/>
    <mergeCell ref="A73:B82"/>
    <mergeCell ref="C82:AC82"/>
    <mergeCell ref="A104:AX104"/>
    <mergeCell ref="AD86:AF86"/>
    <mergeCell ref="AG73:AX75"/>
    <mergeCell ref="C78:AC78"/>
    <mergeCell ref="AU148:AX148"/>
    <mergeCell ref="AD83:AF83"/>
    <mergeCell ref="W13:AC13"/>
    <mergeCell ref="G27:O29"/>
    <mergeCell ref="A11:F11"/>
    <mergeCell ref="AD74:AF74"/>
    <mergeCell ref="G150:K150"/>
    <mergeCell ref="L150:X150"/>
    <mergeCell ref="AH149:AT149"/>
    <mergeCell ref="Y150:AB150"/>
    <mergeCell ref="AC150:AG150"/>
    <mergeCell ref="AH148:AT148"/>
    <mergeCell ref="G149:K149"/>
    <mergeCell ref="A101:E101"/>
    <mergeCell ref="AS56:AT56"/>
    <mergeCell ref="AM42:AP42"/>
    <mergeCell ref="AQ42:AT42"/>
    <mergeCell ref="Y43:AA43"/>
    <mergeCell ref="AB43:AD43"/>
    <mergeCell ref="AM59:AP59"/>
    <mergeCell ref="P12:V12"/>
    <mergeCell ref="E65:AX65"/>
    <mergeCell ref="AB29:AD29"/>
    <mergeCell ref="G4:X4"/>
    <mergeCell ref="Y4:AD4"/>
    <mergeCell ref="AE4:AP4"/>
    <mergeCell ref="AQ4:AX4"/>
    <mergeCell ref="A5:F5"/>
    <mergeCell ref="C77:AC77"/>
    <mergeCell ref="G11:AX11"/>
    <mergeCell ref="Y5:AD5"/>
    <mergeCell ref="AE5:AP5"/>
    <mergeCell ref="AQ5:AX5"/>
    <mergeCell ref="A4:F4"/>
    <mergeCell ref="A6:F6"/>
    <mergeCell ref="AK12:AQ12"/>
    <mergeCell ref="W14:AC14"/>
    <mergeCell ref="AG72:AX72"/>
    <mergeCell ref="AG77:AX77"/>
    <mergeCell ref="AI57:AL57"/>
    <mergeCell ref="AM57:AP57"/>
    <mergeCell ref="C70:AC70"/>
    <mergeCell ref="I16:O16"/>
    <mergeCell ref="P16:V16"/>
    <mergeCell ref="AD73:AF73"/>
    <mergeCell ref="I18:O18"/>
    <mergeCell ref="AD12:AJ12"/>
    <mergeCell ref="AE8:AX8"/>
    <mergeCell ref="W16:AC16"/>
    <mergeCell ref="A10:F10"/>
    <mergeCell ref="AR12:AX12"/>
    <mergeCell ref="G13:H18"/>
    <mergeCell ref="E55:F59"/>
    <mergeCell ref="AI59:AL59"/>
    <mergeCell ref="F99:AX99"/>
    <mergeCell ref="E74:AC74"/>
    <mergeCell ref="E75:AC75"/>
    <mergeCell ref="Y57:AA57"/>
    <mergeCell ref="AG82:AX82"/>
    <mergeCell ref="A98:AX98"/>
    <mergeCell ref="AG83:AX83"/>
    <mergeCell ref="AI58:AL58"/>
    <mergeCell ref="AM58:AP58"/>
    <mergeCell ref="AD71:AF71"/>
    <mergeCell ref="AG79:AX79"/>
    <mergeCell ref="AB55:AD56"/>
    <mergeCell ref="A96:AX96"/>
    <mergeCell ref="C95:F95"/>
    <mergeCell ref="W12:AC12"/>
    <mergeCell ref="AR20:AX20"/>
    <mergeCell ref="AI40:AL41"/>
    <mergeCell ref="AM40:AP41"/>
    <mergeCell ref="A102:AX102"/>
    <mergeCell ref="AD78:AF78"/>
    <mergeCell ref="C86:AC86"/>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87:B93"/>
    <mergeCell ref="AD80:AF80"/>
    <mergeCell ref="AB58:AD58"/>
    <mergeCell ref="Y35:AA35"/>
    <mergeCell ref="AB35:AD35"/>
    <mergeCell ref="G36:X37"/>
    <mergeCell ref="Y36:AA36"/>
    <mergeCell ref="A83:B86"/>
    <mergeCell ref="C83:AC83"/>
    <mergeCell ref="AR14:AX14"/>
    <mergeCell ref="AK15:AQ15"/>
    <mergeCell ref="AG85:AX85"/>
    <mergeCell ref="AD76:AF76"/>
    <mergeCell ref="AD15:AJ15"/>
    <mergeCell ref="P19:V19"/>
    <mergeCell ref="AU150:AX150"/>
    <mergeCell ref="A103:AX103"/>
    <mergeCell ref="AC147:AX147"/>
    <mergeCell ref="AE57:AH57"/>
    <mergeCell ref="C74:D75"/>
    <mergeCell ref="Y148:AB148"/>
    <mergeCell ref="A99:E99"/>
    <mergeCell ref="A94:B95"/>
    <mergeCell ref="Y149:AB149"/>
    <mergeCell ref="AH150:AT150"/>
    <mergeCell ref="A100:AX100"/>
    <mergeCell ref="AR15:AX15"/>
    <mergeCell ref="AE56:AF56"/>
    <mergeCell ref="AU42:AX42"/>
    <mergeCell ref="AG56:AH56"/>
    <mergeCell ref="AE44:AX45"/>
    <mergeCell ref="C79:AC79"/>
    <mergeCell ref="AD82:AF82"/>
    <mergeCell ref="AG80:AX80"/>
    <mergeCell ref="C76:AC76"/>
    <mergeCell ref="G148:K148"/>
    <mergeCell ref="L148:X148"/>
    <mergeCell ref="AW56:AX56"/>
    <mergeCell ref="AB57:AD57"/>
    <mergeCell ref="C71:AC71"/>
    <mergeCell ref="C72:AC72"/>
    <mergeCell ref="C73:AC73"/>
    <mergeCell ref="AG69:AX69"/>
    <mergeCell ref="AU58:AX58"/>
    <mergeCell ref="G151:K151"/>
    <mergeCell ref="L151:X151"/>
    <mergeCell ref="Y151:AB151"/>
    <mergeCell ref="AC151:AG151"/>
    <mergeCell ref="AH151:AT151"/>
    <mergeCell ref="AU151:AX151"/>
    <mergeCell ref="AU56:AV56"/>
    <mergeCell ref="AD75:AF75"/>
    <mergeCell ref="AD72:AF72"/>
    <mergeCell ref="AC149:AG149"/>
    <mergeCell ref="L149:X149"/>
    <mergeCell ref="AC148:AG148"/>
    <mergeCell ref="C94:F94"/>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3:AH3"/>
    <mergeCell ref="AJ3:AW3"/>
    <mergeCell ref="AG76:AX76"/>
    <mergeCell ref="A70:B7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157:B157"/>
    <mergeCell ref="A156:B156"/>
    <mergeCell ref="Y32:AA32"/>
    <mergeCell ref="AE37:AH37"/>
    <mergeCell ref="AI35:AL35"/>
    <mergeCell ref="AM37:AP37"/>
    <mergeCell ref="E54:F54"/>
    <mergeCell ref="G54:I54"/>
    <mergeCell ref="J54:T54"/>
    <mergeCell ref="U54:AX54"/>
    <mergeCell ref="AE48:AX48"/>
    <mergeCell ref="AH156:AK156"/>
    <mergeCell ref="AL156:AO156"/>
    <mergeCell ref="AC156:AG156"/>
    <mergeCell ref="AC157:AG157"/>
    <mergeCell ref="AH157:AK157"/>
    <mergeCell ref="AL157:AO157"/>
    <mergeCell ref="J156:O156"/>
    <mergeCell ref="J157:O157"/>
    <mergeCell ref="Y157:AB157"/>
    <mergeCell ref="AQ57:AT57"/>
    <mergeCell ref="E51:AX51"/>
    <mergeCell ref="E52:AX53"/>
    <mergeCell ref="AU59:AX59"/>
    <mergeCell ref="AP156:AX156"/>
    <mergeCell ref="AQ41:AR41"/>
    <mergeCell ref="AU41:AV41"/>
    <mergeCell ref="AP157:AX157"/>
    <mergeCell ref="G40:X41"/>
    <mergeCell ref="P157:X157"/>
    <mergeCell ref="AI42:AL42"/>
    <mergeCell ref="A68:AX68"/>
    <mergeCell ref="G55:X56"/>
    <mergeCell ref="G57:X59"/>
    <mergeCell ref="A162:B162"/>
    <mergeCell ref="AL161:AO161"/>
    <mergeCell ref="C162:I162"/>
    <mergeCell ref="J162:O162"/>
    <mergeCell ref="P162:X162"/>
    <mergeCell ref="Y162:AB162"/>
    <mergeCell ref="A163:B163"/>
    <mergeCell ref="A160:B160"/>
    <mergeCell ref="A161:B161"/>
    <mergeCell ref="C160:I160"/>
    <mergeCell ref="J160:O160"/>
    <mergeCell ref="P160:X160"/>
    <mergeCell ref="Y160:AB160"/>
    <mergeCell ref="AC160:AG160"/>
    <mergeCell ref="AH160:AK160"/>
    <mergeCell ref="AL160:AO160"/>
    <mergeCell ref="AP160:AX160"/>
    <mergeCell ref="C161:I161"/>
    <mergeCell ref="J161:O161"/>
    <mergeCell ref="P161:X161"/>
    <mergeCell ref="Y161:AB161"/>
    <mergeCell ref="AC161:AG161"/>
    <mergeCell ref="AH161:AK161"/>
    <mergeCell ref="AP161:AX161"/>
    <mergeCell ref="AC162:AG162"/>
    <mergeCell ref="AH162:AK162"/>
    <mergeCell ref="AL162:AO162"/>
    <mergeCell ref="AP162:AX162"/>
    <mergeCell ref="C163:I163"/>
    <mergeCell ref="J163:O163"/>
    <mergeCell ref="P163:X163"/>
    <mergeCell ref="Y163:AB163"/>
    <mergeCell ref="AC163:AG163"/>
    <mergeCell ref="AH163:AK163"/>
    <mergeCell ref="AL163:AO163"/>
    <mergeCell ref="AP163:AX163"/>
    <mergeCell ref="A166:B166"/>
    <mergeCell ref="A167:B167"/>
    <mergeCell ref="A164:B164"/>
    <mergeCell ref="A165:B165"/>
    <mergeCell ref="C164:I164"/>
    <mergeCell ref="J164:O164"/>
    <mergeCell ref="P164:X164"/>
    <mergeCell ref="Y164:AB164"/>
    <mergeCell ref="AC164:AG164"/>
    <mergeCell ref="AH164:AK164"/>
    <mergeCell ref="AL164:AO164"/>
    <mergeCell ref="AP164:AX164"/>
    <mergeCell ref="A170:B170"/>
    <mergeCell ref="A171:B171"/>
    <mergeCell ref="A168:B168"/>
    <mergeCell ref="A169:B169"/>
    <mergeCell ref="C168:I168"/>
    <mergeCell ref="J168:O168"/>
    <mergeCell ref="P168:X168"/>
    <mergeCell ref="Y168:AB168"/>
    <mergeCell ref="AC168:AG168"/>
    <mergeCell ref="AH168:AK168"/>
    <mergeCell ref="AL168:AO168"/>
    <mergeCell ref="AP168:AX168"/>
    <mergeCell ref="C165:I165"/>
    <mergeCell ref="J165:O165"/>
    <mergeCell ref="P165:X165"/>
    <mergeCell ref="Y165:AB165"/>
    <mergeCell ref="AC165:AG165"/>
    <mergeCell ref="AH165:AK165"/>
    <mergeCell ref="AL165:AO165"/>
    <mergeCell ref="AP165:AX165"/>
    <mergeCell ref="C172:I172"/>
    <mergeCell ref="J172:O172"/>
    <mergeCell ref="P172:X172"/>
    <mergeCell ref="Y172:AB172"/>
    <mergeCell ref="AC172:AG172"/>
    <mergeCell ref="AH172:AK172"/>
    <mergeCell ref="AL172:AO172"/>
    <mergeCell ref="AP172:AX172"/>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W41:AX41"/>
    <mergeCell ref="AS41:AT41"/>
    <mergeCell ref="AQ36:AX36"/>
    <mergeCell ref="AQ40:AT40"/>
    <mergeCell ref="AU40:AX40"/>
    <mergeCell ref="AE35:AH35"/>
    <mergeCell ref="AE40:AH41"/>
    <mergeCell ref="Y156:AB156"/>
    <mergeCell ref="C156:I156"/>
    <mergeCell ref="P156:X156"/>
    <mergeCell ref="Y42:AA42"/>
    <mergeCell ref="AB42:AD42"/>
    <mergeCell ref="AE42:AH42"/>
    <mergeCell ref="Y40:AA41"/>
    <mergeCell ref="AB40:AD41"/>
    <mergeCell ref="AE46:AX47"/>
    <mergeCell ref="AE49:AX50"/>
    <mergeCell ref="G42:X43"/>
    <mergeCell ref="E39:F39"/>
    <mergeCell ref="G39:AX39"/>
    <mergeCell ref="E38:F38"/>
    <mergeCell ref="G38:AX38"/>
    <mergeCell ref="E40:F50"/>
    <mergeCell ref="AB46:AD50"/>
    <mergeCell ref="AB44:AD45"/>
    <mergeCell ref="AQ58:AT58"/>
    <mergeCell ref="Y59:AA59"/>
    <mergeCell ref="AB59:AD59"/>
    <mergeCell ref="AE59:AH59"/>
    <mergeCell ref="E60:F64"/>
    <mergeCell ref="G60:X61"/>
    <mergeCell ref="Y60:AA61"/>
    <mergeCell ref="AB60:AD61"/>
    <mergeCell ref="AE60:AH60"/>
    <mergeCell ref="AI60:AL61"/>
    <mergeCell ref="AM60:AP61"/>
    <mergeCell ref="AQ60:AT60"/>
    <mergeCell ref="AU60:AX60"/>
    <mergeCell ref="AE61:AF61"/>
    <mergeCell ref="AG61:AH61"/>
    <mergeCell ref="AQ61:AR61"/>
    <mergeCell ref="AS61:AT61"/>
    <mergeCell ref="AU61:AV61"/>
    <mergeCell ref="AW61:AX61"/>
    <mergeCell ref="G62:X64"/>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C54:D67"/>
    <mergeCell ref="P22:V22"/>
    <mergeCell ref="P23:V23"/>
    <mergeCell ref="G24:O24"/>
    <mergeCell ref="AD2:AH2"/>
    <mergeCell ref="AJ2:AM2"/>
    <mergeCell ref="G8:X8"/>
    <mergeCell ref="C81:AC81"/>
    <mergeCell ref="AD81:AF81"/>
    <mergeCell ref="AO2:AQ2"/>
    <mergeCell ref="AS2:AU2"/>
    <mergeCell ref="P24:V24"/>
    <mergeCell ref="W24:AC24"/>
    <mergeCell ref="AO105:AX105"/>
    <mergeCell ref="A106:D106"/>
    <mergeCell ref="E106:P106"/>
    <mergeCell ref="Q106:AB106"/>
    <mergeCell ref="AC106:AN106"/>
    <mergeCell ref="AO106:AX106"/>
    <mergeCell ref="A107:D107"/>
    <mergeCell ref="E107:P107"/>
    <mergeCell ref="Q107:AB107"/>
    <mergeCell ref="AC107:AN107"/>
    <mergeCell ref="AO107:AX107"/>
    <mergeCell ref="W23:AC23"/>
    <mergeCell ref="AG115:AH115"/>
    <mergeCell ref="AJ115:AK115"/>
    <mergeCell ref="A110:D110"/>
    <mergeCell ref="A109:D109"/>
    <mergeCell ref="A115:D115"/>
    <mergeCell ref="E115:G115"/>
    <mergeCell ref="I115:J115"/>
    <mergeCell ref="L115:M115"/>
    <mergeCell ref="Q115:S115"/>
    <mergeCell ref="U115:V115"/>
    <mergeCell ref="X115:Y115"/>
    <mergeCell ref="AC115:AE115"/>
    <mergeCell ref="U114:V114"/>
    <mergeCell ref="X114:Y114"/>
    <mergeCell ref="AA114:AB114"/>
    <mergeCell ref="AC114:AE114"/>
    <mergeCell ref="AG114:AH114"/>
    <mergeCell ref="AJ114:AK114"/>
    <mergeCell ref="AM114:AN114"/>
    <mergeCell ref="AO114:AP114"/>
    <mergeCell ref="AR114:AS114"/>
    <mergeCell ref="A12:F21"/>
    <mergeCell ref="G22:O22"/>
    <mergeCell ref="G23:O23"/>
    <mergeCell ref="A22:F24"/>
    <mergeCell ref="AD22:AX22"/>
    <mergeCell ref="AD23:AX24"/>
    <mergeCell ref="W22:AC22"/>
    <mergeCell ref="A108:D108"/>
    <mergeCell ref="E108:P108"/>
    <mergeCell ref="Q108:AB108"/>
    <mergeCell ref="AC108:AN108"/>
    <mergeCell ref="AO108:AX108"/>
    <mergeCell ref="E109:P109"/>
    <mergeCell ref="Q109:AB109"/>
    <mergeCell ref="AC109:AN109"/>
    <mergeCell ref="AO109:AX109"/>
    <mergeCell ref="A105:D105"/>
    <mergeCell ref="E105:P105"/>
    <mergeCell ref="Q105:AB105"/>
    <mergeCell ref="AC105:AN105"/>
    <mergeCell ref="AU114:AV114"/>
    <mergeCell ref="E110:P110"/>
    <mergeCell ref="Q110:AB110"/>
    <mergeCell ref="AC110:AN110"/>
    <mergeCell ref="AO110:AX110"/>
    <mergeCell ref="E111:P111"/>
    <mergeCell ref="Q111:AB111"/>
    <mergeCell ref="AC111:AN111"/>
    <mergeCell ref="AO111:AX111"/>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O114:P114"/>
    <mergeCell ref="Q114:S114"/>
  </mergeCells>
  <phoneticPr fontId="5"/>
  <conditionalFormatting sqref="P14:AQ14">
    <cfRule type="expression" dxfId="2121" priority="14027">
      <formula>IF(RIGHT(TEXT(P14,"0.#"),1)=".",FALSE,TRUE)</formula>
    </cfRule>
    <cfRule type="expression" dxfId="2120" priority="14028">
      <formula>IF(RIGHT(TEXT(P14,"0.#"),1)=".",TRUE,FALSE)</formula>
    </cfRule>
  </conditionalFormatting>
  <conditionalFormatting sqref="AE27">
    <cfRule type="expression" dxfId="2119" priority="14017">
      <formula>IF(RIGHT(TEXT(AE27,"0.#"),1)=".",FALSE,TRUE)</formula>
    </cfRule>
    <cfRule type="expression" dxfId="2118" priority="14018">
      <formula>IF(RIGHT(TEXT(AE27,"0.#"),1)=".",TRUE,FALSE)</formula>
    </cfRule>
  </conditionalFormatting>
  <conditionalFormatting sqref="P18:AX18">
    <cfRule type="expression" dxfId="2117" priority="13903">
      <formula>IF(RIGHT(TEXT(P18,"0.#"),1)=".",FALSE,TRUE)</formula>
    </cfRule>
    <cfRule type="expression" dxfId="2116" priority="13904">
      <formula>IF(RIGHT(TEXT(P18,"0.#"),1)=".",TRUE,FALSE)</formula>
    </cfRule>
  </conditionalFormatting>
  <conditionalFormatting sqref="Y150">
    <cfRule type="expression" dxfId="2115" priority="13899">
      <formula>IF(RIGHT(TEXT(Y150,"0.#"),1)=".",FALSE,TRUE)</formula>
    </cfRule>
    <cfRule type="expression" dxfId="2114" priority="13900">
      <formula>IF(RIGHT(TEXT(Y150,"0.#"),1)=".",TRUE,FALSE)</formula>
    </cfRule>
  </conditionalFormatting>
  <conditionalFormatting sqref="Y151">
    <cfRule type="expression" dxfId="2113" priority="13895">
      <formula>IF(RIGHT(TEXT(Y151,"0.#"),1)=".",FALSE,TRUE)</formula>
    </cfRule>
    <cfRule type="expression" dxfId="2112" priority="13896">
      <formula>IF(RIGHT(TEXT(Y151,"0.#"),1)=".",TRUE,FALSE)</formula>
    </cfRule>
  </conditionalFormatting>
  <conditionalFormatting sqref="P16:AQ17 P15:AX15 P13:AX13">
    <cfRule type="expression" dxfId="2109" priority="13725">
      <formula>IF(RIGHT(TEXT(P13,"0.#"),1)=".",FALSE,TRUE)</formula>
    </cfRule>
    <cfRule type="expression" dxfId="2108" priority="13726">
      <formula>IF(RIGHT(TEXT(P13,"0.#"),1)=".",TRUE,FALSE)</formula>
    </cfRule>
  </conditionalFormatting>
  <conditionalFormatting sqref="P19:AJ19">
    <cfRule type="expression" dxfId="2107" priority="13723">
      <formula>IF(RIGHT(TEXT(P19,"0.#"),1)=".",FALSE,TRUE)</formula>
    </cfRule>
    <cfRule type="expression" dxfId="2106" priority="13724">
      <formula>IF(RIGHT(TEXT(P19,"0.#"),1)=".",TRUE,FALSE)</formula>
    </cfRule>
  </conditionalFormatting>
  <conditionalFormatting sqref="AE33 AQ33">
    <cfRule type="expression" dxfId="2105" priority="13715">
      <formula>IF(RIGHT(TEXT(AE33,"0.#"),1)=".",FALSE,TRUE)</formula>
    </cfRule>
    <cfRule type="expression" dxfId="2104" priority="13716">
      <formula>IF(RIGHT(TEXT(AE33,"0.#"),1)=".",TRUE,FALSE)</formula>
    </cfRule>
  </conditionalFormatting>
  <conditionalFormatting sqref="Y149">
    <cfRule type="expression" dxfId="2103" priority="13701">
      <formula>IF(RIGHT(TEXT(Y149,"0.#"),1)=".",FALSE,TRUE)</formula>
    </cfRule>
    <cfRule type="expression" dxfId="2102" priority="13702">
      <formula>IF(RIGHT(TEXT(Y149,"0.#"),1)=".",TRUE,FALSE)</formula>
    </cfRule>
  </conditionalFormatting>
  <conditionalFormatting sqref="AU150">
    <cfRule type="expression" dxfId="2101" priority="13699">
      <formula>IF(RIGHT(TEXT(AU150,"0.#"),1)=".",FALSE,TRUE)</formula>
    </cfRule>
    <cfRule type="expression" dxfId="2100" priority="13700">
      <formula>IF(RIGHT(TEXT(AU150,"0.#"),1)=".",TRUE,FALSE)</formula>
    </cfRule>
  </conditionalFormatting>
  <conditionalFormatting sqref="AU151">
    <cfRule type="expression" dxfId="2099" priority="13697">
      <formula>IF(RIGHT(TEXT(AU151,"0.#"),1)=".",FALSE,TRUE)</formula>
    </cfRule>
    <cfRule type="expression" dxfId="2098" priority="13698">
      <formula>IF(RIGHT(TEXT(AU151,"0.#"),1)=".",TRUE,FALSE)</formula>
    </cfRule>
  </conditionalFormatting>
  <conditionalFormatting sqref="AU149">
    <cfRule type="expression" dxfId="2097" priority="13695">
      <formula>IF(RIGHT(TEXT(AU149,"0.#"),1)=".",FALSE,TRUE)</formula>
    </cfRule>
    <cfRule type="expression" dxfId="2096" priority="13696">
      <formula>IF(RIGHT(TEXT(AU149,"0.#"),1)=".",TRUE,FALSE)</formula>
    </cfRule>
  </conditionalFormatting>
  <conditionalFormatting sqref="AM29">
    <cfRule type="expression" dxfId="2079" priority="13471">
      <formula>IF(RIGHT(TEXT(AM29,"0.#"),1)=".",FALSE,TRUE)</formula>
    </cfRule>
    <cfRule type="expression" dxfId="2078" priority="13472">
      <formula>IF(RIGHT(TEXT(AM29,"0.#"),1)=".",TRUE,FALSE)</formula>
    </cfRule>
  </conditionalFormatting>
  <conditionalFormatting sqref="AE28">
    <cfRule type="expression" dxfId="2077" priority="13485">
      <formula>IF(RIGHT(TEXT(AE28,"0.#"),1)=".",FALSE,TRUE)</formula>
    </cfRule>
    <cfRule type="expression" dxfId="2076" priority="13486">
      <formula>IF(RIGHT(TEXT(AE28,"0.#"),1)=".",TRUE,FALSE)</formula>
    </cfRule>
  </conditionalFormatting>
  <conditionalFormatting sqref="AE29">
    <cfRule type="expression" dxfId="2075" priority="13483">
      <formula>IF(RIGHT(TEXT(AE29,"0.#"),1)=".",FALSE,TRUE)</formula>
    </cfRule>
    <cfRule type="expression" dxfId="2074" priority="13484">
      <formula>IF(RIGHT(TEXT(AE29,"0.#"),1)=".",TRUE,FALSE)</formula>
    </cfRule>
  </conditionalFormatting>
  <conditionalFormatting sqref="AI29">
    <cfRule type="expression" dxfId="2073" priority="13481">
      <formula>IF(RIGHT(TEXT(AI29,"0.#"),1)=".",FALSE,TRUE)</formula>
    </cfRule>
    <cfRule type="expression" dxfId="2072" priority="13482">
      <formula>IF(RIGHT(TEXT(AI29,"0.#"),1)=".",TRUE,FALSE)</formula>
    </cfRule>
  </conditionalFormatting>
  <conditionalFormatting sqref="AI28">
    <cfRule type="expression" dxfId="2071" priority="13479">
      <formula>IF(RIGHT(TEXT(AI28,"0.#"),1)=".",FALSE,TRUE)</formula>
    </cfRule>
    <cfRule type="expression" dxfId="2070" priority="13480">
      <formula>IF(RIGHT(TEXT(AI28,"0.#"),1)=".",TRUE,FALSE)</formula>
    </cfRule>
  </conditionalFormatting>
  <conditionalFormatting sqref="AI27">
    <cfRule type="expression" dxfId="2069" priority="13477">
      <formula>IF(RIGHT(TEXT(AI27,"0.#"),1)=".",FALSE,TRUE)</formula>
    </cfRule>
    <cfRule type="expression" dxfId="2068" priority="13478">
      <formula>IF(RIGHT(TEXT(AI27,"0.#"),1)=".",TRUE,FALSE)</formula>
    </cfRule>
  </conditionalFormatting>
  <conditionalFormatting sqref="AM27">
    <cfRule type="expression" dxfId="2067" priority="13475">
      <formula>IF(RIGHT(TEXT(AM27,"0.#"),1)=".",FALSE,TRUE)</formula>
    </cfRule>
    <cfRule type="expression" dxfId="2066" priority="13476">
      <formula>IF(RIGHT(TEXT(AM27,"0.#"),1)=".",TRUE,FALSE)</formula>
    </cfRule>
  </conditionalFormatting>
  <conditionalFormatting sqref="AM28">
    <cfRule type="expression" dxfId="2065" priority="13473">
      <formula>IF(RIGHT(TEXT(AM28,"0.#"),1)=".",FALSE,TRUE)</formula>
    </cfRule>
    <cfRule type="expression" dxfId="2064" priority="13474">
      <formula>IF(RIGHT(TEXT(AM28,"0.#"),1)=".",TRUE,FALSE)</formula>
    </cfRule>
  </conditionalFormatting>
  <conditionalFormatting sqref="AQ27:AQ29">
    <cfRule type="expression" dxfId="2063" priority="13465">
      <formula>IF(RIGHT(TEXT(AQ27,"0.#"),1)=".",FALSE,TRUE)</formula>
    </cfRule>
    <cfRule type="expression" dxfId="2062" priority="13466">
      <formula>IF(RIGHT(TEXT(AQ27,"0.#"),1)=".",TRUE,FALSE)</formula>
    </cfRule>
  </conditionalFormatting>
  <conditionalFormatting sqref="AU27:AU29">
    <cfRule type="expression" dxfId="2061" priority="13463">
      <formula>IF(RIGHT(TEXT(AU27,"0.#"),1)=".",FALSE,TRUE)</formula>
    </cfRule>
    <cfRule type="expression" dxfId="2060" priority="13464">
      <formula>IF(RIGHT(TEXT(AU27,"0.#"),1)=".",TRUE,FALSE)</formula>
    </cfRule>
  </conditionalFormatting>
  <conditionalFormatting sqref="AI33">
    <cfRule type="expression" dxfId="1975" priority="13247">
      <formula>IF(RIGHT(TEXT(AI33,"0.#"),1)=".",FALSE,TRUE)</formula>
    </cfRule>
    <cfRule type="expression" dxfId="1974" priority="13248">
      <formula>IF(RIGHT(TEXT(AI33,"0.#"),1)=".",TRUE,FALSE)</formula>
    </cfRule>
  </conditionalFormatting>
  <conditionalFormatting sqref="AM33">
    <cfRule type="expression" dxfId="1973" priority="13245">
      <formula>IF(RIGHT(TEXT(AM33,"0.#"),1)=".",FALSE,TRUE)</formula>
    </cfRule>
    <cfRule type="expression" dxfId="1972" priority="13246">
      <formula>IF(RIGHT(TEXT(AM33,"0.#"),1)=".",TRUE,FALSE)</formula>
    </cfRule>
  </conditionalFormatting>
  <conditionalFormatting sqref="AE34">
    <cfRule type="expression" dxfId="1971" priority="13243">
      <formula>IF(RIGHT(TEXT(AE34,"0.#"),1)=".",FALSE,TRUE)</formula>
    </cfRule>
    <cfRule type="expression" dxfId="1970" priority="13244">
      <formula>IF(RIGHT(TEXT(AE34,"0.#"),1)=".",TRUE,FALSE)</formula>
    </cfRule>
  </conditionalFormatting>
  <conditionalFormatting sqref="AI34">
    <cfRule type="expression" dxfId="1969" priority="13241">
      <formula>IF(RIGHT(TEXT(AI34,"0.#"),1)=".",FALSE,TRUE)</formula>
    </cfRule>
    <cfRule type="expression" dxfId="1968" priority="13242">
      <formula>IF(RIGHT(TEXT(AI34,"0.#"),1)=".",TRUE,FALSE)</formula>
    </cfRule>
  </conditionalFormatting>
  <conditionalFormatting sqref="AM34">
    <cfRule type="expression" dxfId="1967" priority="13239">
      <formula>IF(RIGHT(TEXT(AM34,"0.#"),1)=".",FALSE,TRUE)</formula>
    </cfRule>
    <cfRule type="expression" dxfId="1966" priority="13240">
      <formula>IF(RIGHT(TEXT(AM34,"0.#"),1)=".",TRUE,FALSE)</formula>
    </cfRule>
  </conditionalFormatting>
  <conditionalFormatting sqref="AQ34">
    <cfRule type="expression" dxfId="1965" priority="13237">
      <formula>IF(RIGHT(TEXT(AQ34,"0.#"),1)=".",FALSE,TRUE)</formula>
    </cfRule>
    <cfRule type="expression" dxfId="1964" priority="13238">
      <formula>IF(RIGHT(TEXT(AQ34,"0.#"),1)=".",TRUE,FALSE)</formula>
    </cfRule>
  </conditionalFormatting>
  <conditionalFormatting sqref="AE36 AQ36">
    <cfRule type="expression" dxfId="1915" priority="13179">
      <formula>IF(RIGHT(TEXT(AE36,"0.#"),1)=".",FALSE,TRUE)</formula>
    </cfRule>
    <cfRule type="expression" dxfId="1914" priority="13180">
      <formula>IF(RIGHT(TEXT(AE36,"0.#"),1)=".",TRUE,FALSE)</formula>
    </cfRule>
  </conditionalFormatting>
  <conditionalFormatting sqref="AI36">
    <cfRule type="expression" dxfId="1913" priority="13177">
      <formula>IF(RIGHT(TEXT(AI36,"0.#"),1)=".",FALSE,TRUE)</formula>
    </cfRule>
    <cfRule type="expression" dxfId="1912" priority="13178">
      <formula>IF(RIGHT(TEXT(AI36,"0.#"),1)=".",TRUE,FALSE)</formula>
    </cfRule>
  </conditionalFormatting>
  <conditionalFormatting sqref="AM36">
    <cfRule type="expression" dxfId="1911" priority="13175">
      <formula>IF(RIGHT(TEXT(AM36,"0.#"),1)=".",FALSE,TRUE)</formula>
    </cfRule>
    <cfRule type="expression" dxfId="1910" priority="13176">
      <formula>IF(RIGHT(TEXT(AM36,"0.#"),1)=".",TRUE,FALSE)</formula>
    </cfRule>
  </conditionalFormatting>
  <conditionalFormatting sqref="AE37 AM37">
    <cfRule type="expression" dxfId="1909" priority="13173">
      <formula>IF(RIGHT(TEXT(AE37,"0.#"),1)=".",FALSE,TRUE)</formula>
    </cfRule>
    <cfRule type="expression" dxfId="1908" priority="13174">
      <formula>IF(RIGHT(TEXT(AE37,"0.#"),1)=".",TRUE,FALSE)</formula>
    </cfRule>
  </conditionalFormatting>
  <conditionalFormatting sqref="AI37">
    <cfRule type="expression" dxfId="1907" priority="13171">
      <formula>IF(RIGHT(TEXT(AI37,"0.#"),1)=".",FALSE,TRUE)</formula>
    </cfRule>
    <cfRule type="expression" dxfId="1906" priority="13172">
      <formula>IF(RIGHT(TEXT(AI37,"0.#"),1)=".",TRUE,FALSE)</formula>
    </cfRule>
  </conditionalFormatting>
  <conditionalFormatting sqref="AQ37">
    <cfRule type="expression" dxfId="1905" priority="13167">
      <formula>IF(RIGHT(TEXT(AQ37,"0.#"),1)=".",FALSE,TRUE)</formula>
    </cfRule>
    <cfRule type="expression" dxfId="1904" priority="13168">
      <formula>IF(RIGHT(TEXT(AQ37,"0.#"),1)=".",TRUE,FALSE)</formula>
    </cfRule>
  </conditionalFormatting>
  <conditionalFormatting sqref="AE42:AE43 AI42:AI43 AM42:AM43 AQ42:AQ43 AU42:AU43">
    <cfRule type="expression" dxfId="1853" priority="13079">
      <formula>IF(RIGHT(TEXT(AE42,"0.#"),1)=".",FALSE,TRUE)</formula>
    </cfRule>
    <cfRule type="expression" dxfId="1852" priority="13080">
      <formula>IF(RIGHT(TEXT(AE42,"0.#"),1)=".",TRUE,FALSE)</formula>
    </cfRule>
  </conditionalFormatting>
  <conditionalFormatting sqref="AE57">
    <cfRule type="expression" dxfId="1851" priority="13049">
      <formula>IF(RIGHT(TEXT(AE57,"0.#"),1)=".",FALSE,TRUE)</formula>
    </cfRule>
    <cfRule type="expression" dxfId="1850" priority="13050">
      <formula>IF(RIGHT(TEXT(AE57,"0.#"),1)=".",TRUE,FALSE)</formula>
    </cfRule>
  </conditionalFormatting>
  <conditionalFormatting sqref="AM59">
    <cfRule type="expression" dxfId="1849" priority="13033">
      <formula>IF(RIGHT(TEXT(AM59,"0.#"),1)=".",FALSE,TRUE)</formula>
    </cfRule>
    <cfRule type="expression" dxfId="1848" priority="13034">
      <formula>IF(RIGHT(TEXT(AM59,"0.#"),1)=".",TRUE,FALSE)</formula>
    </cfRule>
  </conditionalFormatting>
  <conditionalFormatting sqref="AE58">
    <cfRule type="expression" dxfId="1847" priority="13047">
      <formula>IF(RIGHT(TEXT(AE58,"0.#"),1)=".",FALSE,TRUE)</formula>
    </cfRule>
    <cfRule type="expression" dxfId="1846" priority="13048">
      <formula>IF(RIGHT(TEXT(AE58,"0.#"),1)=".",TRUE,FALSE)</formula>
    </cfRule>
  </conditionalFormatting>
  <conditionalFormatting sqref="AE59">
    <cfRule type="expression" dxfId="1845" priority="13045">
      <formula>IF(RIGHT(TEXT(AE59,"0.#"),1)=".",FALSE,TRUE)</formula>
    </cfRule>
    <cfRule type="expression" dxfId="1844" priority="13046">
      <formula>IF(RIGHT(TEXT(AE59,"0.#"),1)=".",TRUE,FALSE)</formula>
    </cfRule>
  </conditionalFormatting>
  <conditionalFormatting sqref="AM57">
    <cfRule type="expression" dxfId="1843" priority="13037">
      <formula>IF(RIGHT(TEXT(AM57,"0.#"),1)=".",FALSE,TRUE)</formula>
    </cfRule>
    <cfRule type="expression" dxfId="1842" priority="13038">
      <formula>IF(RIGHT(TEXT(AM57,"0.#"),1)=".",TRUE,FALSE)</formula>
    </cfRule>
  </conditionalFormatting>
  <conditionalFormatting sqref="AM58">
    <cfRule type="expression" dxfId="1841" priority="13035">
      <formula>IF(RIGHT(TEXT(AM58,"0.#"),1)=".",FALSE,TRUE)</formula>
    </cfRule>
    <cfRule type="expression" dxfId="1840" priority="13036">
      <formula>IF(RIGHT(TEXT(AM58,"0.#"),1)=".",TRUE,FALSE)</formula>
    </cfRule>
  </conditionalFormatting>
  <conditionalFormatting sqref="AU57">
    <cfRule type="expression" dxfId="1839" priority="13025">
      <formula>IF(RIGHT(TEXT(AU57,"0.#"),1)=".",FALSE,TRUE)</formula>
    </cfRule>
    <cfRule type="expression" dxfId="1838" priority="13026">
      <formula>IF(RIGHT(TEXT(AU57,"0.#"),1)=".",TRUE,FALSE)</formula>
    </cfRule>
  </conditionalFormatting>
  <conditionalFormatting sqref="AU58">
    <cfRule type="expression" dxfId="1837" priority="13023">
      <formula>IF(RIGHT(TEXT(AU58,"0.#"),1)=".",FALSE,TRUE)</formula>
    </cfRule>
    <cfRule type="expression" dxfId="1836" priority="13024">
      <formula>IF(RIGHT(TEXT(AU58,"0.#"),1)=".",TRUE,FALSE)</formula>
    </cfRule>
  </conditionalFormatting>
  <conditionalFormatting sqref="AU59">
    <cfRule type="expression" dxfId="1835" priority="13021">
      <formula>IF(RIGHT(TEXT(AU59,"0.#"),1)=".",FALSE,TRUE)</formula>
    </cfRule>
    <cfRule type="expression" dxfId="1834" priority="13022">
      <formula>IF(RIGHT(TEXT(AU59,"0.#"),1)=".",TRUE,FALSE)</formula>
    </cfRule>
  </conditionalFormatting>
  <conditionalFormatting sqref="AI59">
    <cfRule type="expression" dxfId="1833" priority="12955">
      <formula>IF(RIGHT(TEXT(AI59,"0.#"),1)=".",FALSE,TRUE)</formula>
    </cfRule>
    <cfRule type="expression" dxfId="1832" priority="12956">
      <formula>IF(RIGHT(TEXT(AI59,"0.#"),1)=".",TRUE,FALSE)</formula>
    </cfRule>
  </conditionalFormatting>
  <conditionalFormatting sqref="AI57">
    <cfRule type="expression" dxfId="1831" priority="12959">
      <formula>IF(RIGHT(TEXT(AI57,"0.#"),1)=".",FALSE,TRUE)</formula>
    </cfRule>
    <cfRule type="expression" dxfId="1830" priority="12960">
      <formula>IF(RIGHT(TEXT(AI57,"0.#"),1)=".",TRUE,FALSE)</formula>
    </cfRule>
  </conditionalFormatting>
  <conditionalFormatting sqref="AI58">
    <cfRule type="expression" dxfId="1829" priority="12957">
      <formula>IF(RIGHT(TEXT(AI58,"0.#"),1)=".",FALSE,TRUE)</formula>
    </cfRule>
    <cfRule type="expression" dxfId="1828" priority="12958">
      <formula>IF(RIGHT(TEXT(AI58,"0.#"),1)=".",TRUE,FALSE)</formula>
    </cfRule>
  </conditionalFormatting>
  <conditionalFormatting sqref="AQ58">
    <cfRule type="expression" dxfId="1827" priority="12941">
      <formula>IF(RIGHT(TEXT(AQ58,"0.#"),1)=".",FALSE,TRUE)</formula>
    </cfRule>
    <cfRule type="expression" dxfId="1826" priority="12942">
      <formula>IF(RIGHT(TEXT(AQ58,"0.#"),1)=".",TRUE,FALSE)</formula>
    </cfRule>
  </conditionalFormatting>
  <conditionalFormatting sqref="AQ59">
    <cfRule type="expression" dxfId="1825" priority="12927">
      <formula>IF(RIGHT(TEXT(AQ59,"0.#"),1)=".",FALSE,TRUE)</formula>
    </cfRule>
    <cfRule type="expression" dxfId="1824" priority="12928">
      <formula>IF(RIGHT(TEXT(AQ59,"0.#"),1)=".",TRUE,FALSE)</formula>
    </cfRule>
  </conditionalFormatting>
  <conditionalFormatting sqref="AQ57">
    <cfRule type="expression" dxfId="1823" priority="12925">
      <formula>IF(RIGHT(TEXT(AQ57,"0.#"),1)=".",FALSE,TRUE)</formula>
    </cfRule>
    <cfRule type="expression" dxfId="1822" priority="12926">
      <formula>IF(RIGHT(TEXT(AQ57,"0.#"),1)=".",TRUE,FALSE)</formula>
    </cfRule>
  </conditionalFormatting>
  <conditionalFormatting sqref="AE62">
    <cfRule type="expression" dxfId="1793" priority="4343">
      <formula>IF(RIGHT(TEXT(AE62,"0.#"),1)=".",FALSE,TRUE)</formula>
    </cfRule>
    <cfRule type="expression" dxfId="1792" priority="4344">
      <formula>IF(RIGHT(TEXT(AE62,"0.#"),1)=".",TRUE,FALSE)</formula>
    </cfRule>
  </conditionalFormatting>
  <conditionalFormatting sqref="AM64">
    <cfRule type="expression" dxfId="1791" priority="4333">
      <formula>IF(RIGHT(TEXT(AM64,"0.#"),1)=".",FALSE,TRUE)</formula>
    </cfRule>
    <cfRule type="expression" dxfId="1790" priority="4334">
      <formula>IF(RIGHT(TEXT(AM64,"0.#"),1)=".",TRUE,FALSE)</formula>
    </cfRule>
  </conditionalFormatting>
  <conditionalFormatting sqref="AE63">
    <cfRule type="expression" dxfId="1789" priority="4341">
      <formula>IF(RIGHT(TEXT(AE63,"0.#"),1)=".",FALSE,TRUE)</formula>
    </cfRule>
    <cfRule type="expression" dxfId="1788" priority="4342">
      <formula>IF(RIGHT(TEXT(AE63,"0.#"),1)=".",TRUE,FALSE)</formula>
    </cfRule>
  </conditionalFormatting>
  <conditionalFormatting sqref="AE64">
    <cfRule type="expression" dxfId="1787" priority="4339">
      <formula>IF(RIGHT(TEXT(AE64,"0.#"),1)=".",FALSE,TRUE)</formula>
    </cfRule>
    <cfRule type="expression" dxfId="1786" priority="4340">
      <formula>IF(RIGHT(TEXT(AE64,"0.#"),1)=".",TRUE,FALSE)</formula>
    </cfRule>
  </conditionalFormatting>
  <conditionalFormatting sqref="AM62">
    <cfRule type="expression" dxfId="1785" priority="4337">
      <formula>IF(RIGHT(TEXT(AM62,"0.#"),1)=".",FALSE,TRUE)</formula>
    </cfRule>
    <cfRule type="expression" dxfId="1784" priority="4338">
      <formula>IF(RIGHT(TEXT(AM62,"0.#"),1)=".",TRUE,FALSE)</formula>
    </cfRule>
  </conditionalFormatting>
  <conditionalFormatting sqref="AM63">
    <cfRule type="expression" dxfId="1783" priority="4335">
      <formula>IF(RIGHT(TEXT(AM63,"0.#"),1)=".",FALSE,TRUE)</formula>
    </cfRule>
    <cfRule type="expression" dxfId="1782" priority="4336">
      <formula>IF(RIGHT(TEXT(AM63,"0.#"),1)=".",TRUE,FALSE)</formula>
    </cfRule>
  </conditionalFormatting>
  <conditionalFormatting sqref="AU62">
    <cfRule type="expression" dxfId="1781" priority="4331">
      <formula>IF(RIGHT(TEXT(AU62,"0.#"),1)=".",FALSE,TRUE)</formula>
    </cfRule>
    <cfRule type="expression" dxfId="1780" priority="4332">
      <formula>IF(RIGHT(TEXT(AU62,"0.#"),1)=".",TRUE,FALSE)</formula>
    </cfRule>
  </conditionalFormatting>
  <conditionalFormatting sqref="AU63">
    <cfRule type="expression" dxfId="1779" priority="4329">
      <formula>IF(RIGHT(TEXT(AU63,"0.#"),1)=".",FALSE,TRUE)</formula>
    </cfRule>
    <cfRule type="expression" dxfId="1778" priority="4330">
      <formula>IF(RIGHT(TEXT(AU63,"0.#"),1)=".",TRUE,FALSE)</formula>
    </cfRule>
  </conditionalFormatting>
  <conditionalFormatting sqref="AU64">
    <cfRule type="expression" dxfId="1777" priority="4327">
      <formula>IF(RIGHT(TEXT(AU64,"0.#"),1)=".",FALSE,TRUE)</formula>
    </cfRule>
    <cfRule type="expression" dxfId="1776" priority="4328">
      <formula>IF(RIGHT(TEXT(AU64,"0.#"),1)=".",TRUE,FALSE)</formula>
    </cfRule>
  </conditionalFormatting>
  <conditionalFormatting sqref="AI64">
    <cfRule type="expression" dxfId="1775" priority="4321">
      <formula>IF(RIGHT(TEXT(AI64,"0.#"),1)=".",FALSE,TRUE)</formula>
    </cfRule>
    <cfRule type="expression" dxfId="1774" priority="4322">
      <formula>IF(RIGHT(TEXT(AI64,"0.#"),1)=".",TRUE,FALSE)</formula>
    </cfRule>
  </conditionalFormatting>
  <conditionalFormatting sqref="AI62">
    <cfRule type="expression" dxfId="1773" priority="4325">
      <formula>IF(RIGHT(TEXT(AI62,"0.#"),1)=".",FALSE,TRUE)</formula>
    </cfRule>
    <cfRule type="expression" dxfId="1772" priority="4326">
      <formula>IF(RIGHT(TEXT(AI62,"0.#"),1)=".",TRUE,FALSE)</formula>
    </cfRule>
  </conditionalFormatting>
  <conditionalFormatting sqref="AI63">
    <cfRule type="expression" dxfId="1771" priority="4323">
      <formula>IF(RIGHT(TEXT(AI63,"0.#"),1)=".",FALSE,TRUE)</formula>
    </cfRule>
    <cfRule type="expression" dxfId="1770" priority="4324">
      <formula>IF(RIGHT(TEXT(AI63,"0.#"),1)=".",TRUE,FALSE)</formula>
    </cfRule>
  </conditionalFormatting>
  <conditionalFormatting sqref="AQ63">
    <cfRule type="expression" dxfId="1769" priority="4319">
      <formula>IF(RIGHT(TEXT(AQ63,"0.#"),1)=".",FALSE,TRUE)</formula>
    </cfRule>
    <cfRule type="expression" dxfId="1768" priority="4320">
      <formula>IF(RIGHT(TEXT(AQ63,"0.#"),1)=".",TRUE,FALSE)</formula>
    </cfRule>
  </conditionalFormatting>
  <conditionalFormatting sqref="AQ64">
    <cfRule type="expression" dxfId="1767" priority="4317">
      <formula>IF(RIGHT(TEXT(AQ64,"0.#"),1)=".",FALSE,TRUE)</formula>
    </cfRule>
    <cfRule type="expression" dxfId="1766" priority="4318">
      <formula>IF(RIGHT(TEXT(AQ64,"0.#"),1)=".",TRUE,FALSE)</formula>
    </cfRule>
  </conditionalFormatting>
  <conditionalFormatting sqref="AQ62">
    <cfRule type="expression" dxfId="1765" priority="4315">
      <formula>IF(RIGHT(TEXT(AQ62,"0.#"),1)=".",FALSE,TRUE)</formula>
    </cfRule>
    <cfRule type="expression" dxfId="1764" priority="4316">
      <formula>IF(RIGHT(TEXT(AQ62,"0.#"),1)=".",TRUE,FALSE)</formula>
    </cfRule>
  </conditionalFormatting>
  <conditionalFormatting sqref="AL157:AO157">
    <cfRule type="expression" dxfId="1703" priority="2835">
      <formula>IF(AND(AL157&gt;=0, RIGHT(TEXT(AL157,"0.#"),1)&lt;&gt;"."),TRUE,FALSE)</formula>
    </cfRule>
    <cfRule type="expression" dxfId="1702" priority="2836">
      <formula>IF(AND(AL157&gt;=0, RIGHT(TEXT(AL157,"0.#"),1)="."),TRUE,FALSE)</formula>
    </cfRule>
    <cfRule type="expression" dxfId="1701" priority="2837">
      <formula>IF(AND(AL157&lt;0, RIGHT(TEXT(AL157,"0.#"),1)&lt;&gt;"."),TRUE,FALSE)</formula>
    </cfRule>
    <cfRule type="expression" dxfId="1700" priority="2838">
      <formula>IF(AND(AL157&lt;0, RIGHT(TEXT(AL157,"0.#"),1)="."),TRUE,FALSE)</formula>
    </cfRule>
  </conditionalFormatting>
  <conditionalFormatting sqref="Y157">
    <cfRule type="expression" dxfId="1699" priority="2833">
      <formula>IF(RIGHT(TEXT(Y157,"0.#"),1)=".",FALSE,TRUE)</formula>
    </cfRule>
    <cfRule type="expression" dxfId="1698" priority="2834">
      <formula>IF(RIGHT(TEXT(Y157,"0.#"),1)=".",TRUE,FALSE)</formula>
    </cfRule>
  </conditionalFormatting>
  <conditionalFormatting sqref="Y161">
    <cfRule type="expression" dxfId="1379" priority="2087">
      <formula>IF(RIGHT(TEXT(Y161,"0.#"),1)=".",FALSE,TRUE)</formula>
    </cfRule>
    <cfRule type="expression" dxfId="1378" priority="2088">
      <formula>IF(RIGHT(TEXT(Y161,"0.#"),1)=".",TRUE,FALSE)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AL163:AO172">
    <cfRule type="expression" dxfId="1283" priority="2095">
      <formula>IF(AND(AL163&gt;=0, RIGHT(TEXT(AL163,"0.#"),1)&lt;&gt;"."),TRUE,FALSE)</formula>
    </cfRule>
    <cfRule type="expression" dxfId="1282" priority="2096">
      <formula>IF(AND(AL163&gt;=0, RIGHT(TEXT(AL163,"0.#"),1)="."),TRUE,FALSE)</formula>
    </cfRule>
    <cfRule type="expression" dxfId="1281" priority="2097">
      <formula>IF(AND(AL163&lt;0, RIGHT(TEXT(AL163,"0.#"),1)&lt;&gt;"."),TRUE,FALSE)</formula>
    </cfRule>
    <cfRule type="expression" dxfId="1280" priority="2098">
      <formula>IF(AND(AL163&lt;0, RIGHT(TEXT(AL163,"0.#"),1)="."),TRUE,FALSE)</formula>
    </cfRule>
  </conditionalFormatting>
  <conditionalFormatting sqref="AL161:AO162">
    <cfRule type="expression" dxfId="1279" priority="2089">
      <formula>IF(AND(AL161&gt;=0, RIGHT(TEXT(AL161,"0.#"),1)&lt;&gt;"."),TRUE,FALSE)</formula>
    </cfRule>
    <cfRule type="expression" dxfId="1278" priority="2090">
      <formula>IF(AND(AL161&gt;=0, RIGHT(TEXT(AL161,"0.#"),1)="."),TRUE,FALSE)</formula>
    </cfRule>
    <cfRule type="expression" dxfId="1277" priority="2091">
      <formula>IF(AND(AL161&lt;0, RIGHT(TEXT(AL161,"0.#"),1)&lt;&gt;"."),TRUE,FALSE)</formula>
    </cfRule>
    <cfRule type="expression" dxfId="1276" priority="2092">
      <formula>IF(AND(AL161&lt;0, RIGHT(TEXT(AL161,"0.#"),1)="."),TRUE,FALSE)</formula>
    </cfRule>
  </conditionalFormatting>
  <conditionalFormatting sqref="AU33">
    <cfRule type="expression" dxfId="477" priority="481">
      <formula>IF(RIGHT(TEXT(AU33,"0.#"),1)=".",FALSE,TRUE)</formula>
    </cfRule>
    <cfRule type="expression" dxfId="476" priority="482">
      <formula>IF(RIGHT(TEXT(AU33,"0.#"),1)=".",TRUE,FALSE)</formula>
    </cfRule>
  </conditionalFormatting>
  <conditionalFormatting sqref="AU34">
    <cfRule type="expression" dxfId="475" priority="479">
      <formula>IF(RIGHT(TEXT(AU34,"0.#"),1)=".",FALSE,TRUE)</formula>
    </cfRule>
    <cfRule type="expression" dxfId="474" priority="480">
      <formula>IF(RIGHT(TEXT(AU34,"0.#"),1)=".",TRUE,FALSE)</formula>
    </cfRule>
  </conditionalFormatting>
  <conditionalFormatting sqref="P24:AC24">
    <cfRule type="expression" dxfId="25" priority="25">
      <formula>IF(RIGHT(TEXT(P24,"0.#"),1)=".",FALSE,TRUE)</formula>
    </cfRule>
    <cfRule type="expression" dxfId="24" priority="26">
      <formula>IF(RIGHT(TEXT(P24,"0.#"),1)=".",TRUE,FALSE)</formula>
    </cfRule>
  </conditionalFormatting>
  <conditionalFormatting sqref="Y162">
    <cfRule type="expression" dxfId="23" priority="23">
      <formula>IF(RIGHT(TEXT(Y162,"0.#"),1)=".",FALSE,TRUE)</formula>
    </cfRule>
    <cfRule type="expression" dxfId="22" priority="24">
      <formula>IF(RIGHT(TEXT(Y162,"0.#"),1)=".",TRUE,FALSE)</formula>
    </cfRule>
  </conditionalFormatting>
  <conditionalFormatting sqref="Y172">
    <cfRule type="expression" dxfId="19" priority="19">
      <formula>IF(RIGHT(TEXT(Y172,"0.#"),1)=".",FALSE,TRUE)</formula>
    </cfRule>
    <cfRule type="expression" dxfId="18" priority="20">
      <formula>IF(RIGHT(TEXT(Y172,"0.#"),1)=".",TRUE,FALSE)</formula>
    </cfRule>
  </conditionalFormatting>
  <conditionalFormatting sqref="Y171">
    <cfRule type="expression" dxfId="17" priority="17">
      <formula>IF(RIGHT(TEXT(Y171,"0.#"),1)=".",FALSE,TRUE)</formula>
    </cfRule>
    <cfRule type="expression" dxfId="16" priority="18">
      <formula>IF(RIGHT(TEXT(Y171,"0.#"),1)=".",TRUE,FALSE)</formula>
    </cfRule>
  </conditionalFormatting>
  <conditionalFormatting sqref="Y170">
    <cfRule type="expression" dxfId="15" priority="15">
      <formula>IF(RIGHT(TEXT(Y170,"0.#"),1)=".",FALSE,TRUE)</formula>
    </cfRule>
    <cfRule type="expression" dxfId="14" priority="16">
      <formula>IF(RIGHT(TEXT(Y170,"0.#"),1)=".",TRUE,FALSE)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Y168">
    <cfRule type="expression" dxfId="11" priority="11">
      <formula>IF(RIGHT(TEXT(Y168,"0.#"),1)=".",FALSE,TRUE)</formula>
    </cfRule>
    <cfRule type="expression" dxfId="10" priority="12">
      <formula>IF(RIGHT(TEXT(Y168,"0.#"),1)=".",TRUE,FALSE)</formula>
    </cfRule>
  </conditionalFormatting>
  <conditionalFormatting sqref="Y167">
    <cfRule type="expression" dxfId="9" priority="9">
      <formula>IF(RIGHT(TEXT(Y167,"0.#"),1)=".",FALSE,TRUE)</formula>
    </cfRule>
    <cfRule type="expression" dxfId="8" priority="10">
      <formula>IF(RIGHT(TEXT(Y167,"0.#"),1)=".",TRUE,FALSE)</formula>
    </cfRule>
  </conditionalFormatting>
  <conditionalFormatting sqref="Y166">
    <cfRule type="expression" dxfId="7" priority="7">
      <formula>IF(RIGHT(TEXT(Y166,"0.#"),1)=".",FALSE,TRUE)</formula>
    </cfRule>
    <cfRule type="expression" dxfId="6" priority="8">
      <formula>IF(RIGHT(TEXT(Y166,"0.#"),1)=".",TRUE,FALSE)</formula>
    </cfRule>
  </conditionalFormatting>
  <conditionalFormatting sqref="Y165">
    <cfRule type="expression" dxfId="5" priority="5">
      <formula>IF(RIGHT(TEXT(Y165,"0.#"),1)=".",FALSE,TRUE)</formula>
    </cfRule>
    <cfRule type="expression" dxfId="4" priority="6">
      <formula>IF(RIGHT(TEXT(Y165,"0.#"),1)=".",TRUE,FALSE)</formula>
    </cfRule>
  </conditionalFormatting>
  <conditionalFormatting sqref="Y164">
    <cfRule type="expression" dxfId="3" priority="3">
      <formula>IF(RIGHT(TEXT(Y164,"0.#"),1)=".",FALSE,TRUE)</formula>
    </cfRule>
    <cfRule type="expression" dxfId="2" priority="4">
      <formula>IF(RIGHT(TEXT(Y164,"0.#"),1)=".",TRUE,FALSE)</formula>
    </cfRule>
  </conditionalFormatting>
  <conditionalFormatting sqref="Y163">
    <cfRule type="expression" dxfId="1" priority="1">
      <formula>IF(RIGHT(TEXT(Y163,"0.#"),1)=".",FALSE,TRUE)</formula>
    </cfRule>
    <cfRule type="expression" dxfId="0" priority="2">
      <formula>IF(RIGHT(TEXT(Y163,"0.#"),1)=".",TRUE,FALSE)</formula>
    </cfRule>
  </conditionalFormatting>
  <dataValidations count="17">
    <dataValidation type="custom" imeMode="disabled" allowBlank="1" showInputMessage="1" showErrorMessage="1" sqref="AY23 AY41:AY43 J89:K93 P13:AX13 AR15:AX15 P14:AQ18 AR18:AX18 P19:AJ19 AQ26:AR26 AU26:AX26 AE27:AX29 AE33:AX34 AE36:AX36 AQ41:AR41 AU41:AX41 AE42:AX43 AY53 AY55 AE56:AF56 AQ56:AR56 AU56:AX56 AE57:AX59 AY60 AE61:AF61 AQ61:AR61 AU61:AX61 AE62:AX64 Y149:AB150 AU149:AX150 Y157:AB157 AL157:AO157 Y161:AB172 AL161:AO172 P23:AC24">
      <formula1>OR(ISNUMBER(J13), J13="-")</formula1>
    </dataValidation>
    <dataValidation type="list" allowBlank="1" showInputMessage="1" showErrorMessage="1" sqref="G89:H9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sqref="A101:E101">
      <formula1>T所見を踏まえた改善点</formula1>
    </dataValidation>
    <dataValidation imeMode="disabled" allowBlank="1" showInputMessage="1" showErrorMessage="1" sqref="L89:L93"/>
    <dataValidation type="whole" imeMode="disabled" allowBlank="1" showInputMessage="1" showErrorMessage="1" sqref="M89:M93 AW2:AX2">
      <formula1>0</formula1>
      <formula2>99</formula2>
    </dataValidation>
    <dataValidation type="custom" imeMode="off" allowBlank="1" showInputMessage="1" showErrorMessage="1" sqref="J157:O157 J161:O172">
      <formula1>OR(ISNUMBER(J157), J157="-")</formula1>
    </dataValidation>
    <dataValidation type="custom" imeMode="disabled" allowBlank="1" showInputMessage="1" showErrorMessage="1" sqref="AH157:AK157 AH161:AK172">
      <formula1>OR(AND(MOD(IF(ISNUMBER(AH157), AH157, 0.5),1)=0, 0&lt;=AH157), AH157="-")</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9:F9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4 L115:M115 X114:Y114 X115:Y115 AJ114:AK114 AJ115:AK115 AU114:AV114 AU115:AV115">
      <formula1>0</formula1>
      <formula2>9999</formula2>
    </dataValidation>
    <dataValidation type="whole" allowBlank="1" showInputMessage="1" showErrorMessage="1" sqref="O114:P114 O115:P115 AA114:AB114 AA115:AB115 AM114:AN114 AM115:AN115 AX114 AX11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49" man="1"/>
    <brk id="72" max="49" man="1"/>
    <brk id="95" max="49" man="1"/>
    <brk id="115" max="49" man="1"/>
    <brk id="153"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AO115 E114:G115 Q114:S115 AC114:AE115 AO114:AP114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入力規則等!$AG$2:$AG$13</xm:f>
          </x14:formula1>
          <xm:sqref>AC157:AG157 AC161:AG172</xm:sqref>
        </x14:dataValidation>
        <x14:dataValidation type="list" allowBlank="1" showInputMessage="1" showErrorMessage="1">
          <x14:formula1>
            <xm:f>入力規則等!$U$37:$U$39</xm:f>
          </x14:formula1>
          <xm:sqref>I114:J114 U114:V114 AG114:AH114 AR114:AS114</xm:sqref>
        </x14:dataValidation>
        <x14:dataValidation type="list" allowBlank="1" showInputMessage="1" showErrorMessage="1">
          <x14:formula1>
            <xm:f>入力規則等!$U$7:$U$9</xm:f>
          </x14:formula1>
          <xm:sqref>I115:J115 U115:V115 AG115:AH115 AR115:AS115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875"/>
    <col min="13" max="13" width="12" style="2" hidden="1" customWidth="1"/>
    <col min="14" max="14" width="4" style="2" hidden="1" customWidth="1"/>
    <col min="15" max="15" width="3.625" customWidth="1"/>
    <col min="16" max="16" width="8.375" customWidth="1"/>
    <col min="17" max="17" width="8.875" style="5" customWidth="1"/>
    <col min="18" max="18" width="9.5" style="2" hidden="1" customWidth="1"/>
    <col min="19" max="19" width="4" style="2" hidden="1" customWidth="1"/>
    <col min="20" max="20" width="8.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125" style="18" customWidth="1"/>
    <col min="29" max="29" width="24.125" style="18" bestFit="1" customWidth="1"/>
    <col min="30" max="30" width="3.875" style="18" customWidth="1"/>
    <col min="31" max="31" width="33.8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408</v>
      </c>
      <c r="AA1" s="14" t="s">
        <v>73</v>
      </c>
      <c r="AB1" s="14" t="s">
        <v>409</v>
      </c>
      <c r="AC1" s="14" t="s">
        <v>28</v>
      </c>
      <c r="AD1" s="13"/>
      <c r="AE1" s="14" t="s">
        <v>40</v>
      </c>
      <c r="AF1" s="15"/>
      <c r="AG1" s="20" t="s">
        <v>176</v>
      </c>
      <c r="AI1" s="20" t="s">
        <v>185</v>
      </c>
      <c r="AK1" s="20" t="s">
        <v>189</v>
      </c>
      <c r="AM1" s="24"/>
      <c r="AN1" s="24"/>
      <c r="AP1" s="13" t="s">
        <v>233</v>
      </c>
    </row>
    <row r="2" spans="1:42" ht="13.5" customHeight="1" x14ac:dyDescent="0.15">
      <c r="A2" s="3" t="s">
        <v>76</v>
      </c>
      <c r="B2" s="4" t="s">
        <v>587</v>
      </c>
      <c r="C2" s="2" t="str">
        <f>IF(B2="","",A2)</f>
        <v>医療分野の研究開発関連</v>
      </c>
      <c r="D2" s="2" t="str">
        <f>IF(C2="","",IF(D1&lt;&gt;"",CONCATENATE(D1,"、",C2),C2))</f>
        <v>医療分野の研究開発関連</v>
      </c>
      <c r="F2" s="1" t="s">
        <v>63</v>
      </c>
      <c r="G2" s="6" t="s">
        <v>587</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161</v>
      </c>
      <c r="Y2" s="17" t="s">
        <v>59</v>
      </c>
      <c r="Z2" s="17" t="s">
        <v>59</v>
      </c>
      <c r="AA2" s="31" t="s">
        <v>273</v>
      </c>
      <c r="AB2" s="31" t="s">
        <v>503</v>
      </c>
      <c r="AC2" s="32" t="s">
        <v>126</v>
      </c>
      <c r="AD2" s="13"/>
      <c r="AE2" s="19" t="s">
        <v>157</v>
      </c>
      <c r="AF2" s="15"/>
      <c r="AG2" s="21" t="s">
        <v>241</v>
      </c>
      <c r="AI2" s="20" t="s">
        <v>270</v>
      </c>
      <c r="AK2" s="20" t="s">
        <v>190</v>
      </c>
      <c r="AM2" s="24"/>
      <c r="AN2" s="24"/>
      <c r="AP2" s="21" t="s">
        <v>241</v>
      </c>
    </row>
    <row r="3" spans="1:42" ht="13.5" customHeight="1" x14ac:dyDescent="0.15">
      <c r="A3" s="3" t="s">
        <v>77</v>
      </c>
      <c r="B3" s="4"/>
      <c r="C3" s="2" t="str">
        <f t="shared" ref="C3:C11" si="0">IF(B3="","",A3)</f>
        <v/>
      </c>
      <c r="D3" s="2" t="str">
        <f>IF(C3="",D2,IF(D2&lt;&gt;"",CONCATENATE(D2,"、",C3),C3))</f>
        <v>医療分野の研究開発関連</v>
      </c>
      <c r="F3" s="7" t="s">
        <v>103</v>
      </c>
      <c r="G3" s="6"/>
      <c r="H3" s="2" t="str">
        <f t="shared" ref="H3:H37" si="1">IF(G3="","",F3)</f>
        <v/>
      </c>
      <c r="I3" s="2" t="str">
        <f>IF(H3="",I2,IF(I2&lt;&gt;"",CONCATENATE(I2,"、",H3),H3))</f>
        <v>一般会計</v>
      </c>
      <c r="K3" s="3" t="s">
        <v>95</v>
      </c>
      <c r="L3" s="4" t="s">
        <v>587</v>
      </c>
      <c r="M3" s="2" t="str">
        <f t="shared" ref="M3:M11" si="2">IF(L3="","",K3)</f>
        <v>文教及び科学振興</v>
      </c>
      <c r="N3" s="2" t="str">
        <f>IF(M3="",N2,IF(N2&lt;&gt;"",CONCATENATE(N2,"、",M3),M3))</f>
        <v>文教及び科学振興</v>
      </c>
      <c r="O3" s="2"/>
      <c r="P3" s="1" t="s">
        <v>66</v>
      </c>
      <c r="Q3" s="6"/>
      <c r="R3" s="2" t="str">
        <f t="shared" ref="R3:R8" si="3">IF(Q3="","",P3)</f>
        <v/>
      </c>
      <c r="S3" s="2" t="str">
        <f t="shared" ref="S3:S8" si="4">IF(R3="",S2,IF(S2&lt;&gt;"",CONCATENATE(S2,"、",R3),R3))</f>
        <v/>
      </c>
      <c r="T3" s="2"/>
      <c r="U3" s="17" t="s">
        <v>535</v>
      </c>
      <c r="W3" s="17" t="s">
        <v>136</v>
      </c>
      <c r="Y3" s="17" t="s">
        <v>60</v>
      </c>
      <c r="Z3" s="17" t="s">
        <v>410</v>
      </c>
      <c r="AA3" s="31" t="s">
        <v>373</v>
      </c>
      <c r="AB3" s="31" t="s">
        <v>504</v>
      </c>
      <c r="AC3" s="32" t="s">
        <v>127</v>
      </c>
      <c r="AD3" s="13"/>
      <c r="AE3" s="19" t="s">
        <v>158</v>
      </c>
      <c r="AF3" s="15"/>
      <c r="AG3" s="21" t="s">
        <v>242</v>
      </c>
      <c r="AI3" s="20" t="s">
        <v>184</v>
      </c>
      <c r="AK3" s="20" t="str">
        <f>CHAR(CODE(AK2)+1)</f>
        <v>B</v>
      </c>
      <c r="AM3" s="24"/>
      <c r="AN3" s="24"/>
      <c r="AP3" s="21" t="s">
        <v>242</v>
      </c>
    </row>
    <row r="4" spans="1:42" ht="13.5" customHeight="1" x14ac:dyDescent="0.15">
      <c r="A4" s="3" t="s">
        <v>78</v>
      </c>
      <c r="B4" s="4"/>
      <c r="C4" s="2" t="str">
        <f t="shared" si="0"/>
        <v/>
      </c>
      <c r="D4" s="2" t="str">
        <f>IF(C4="",D3,IF(D3&lt;&gt;"",CONCATENATE(D3,"、",C4),C4))</f>
        <v>医療分野の研究開発関連</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文教及び科学振興</v>
      </c>
      <c r="O4" s="2"/>
      <c r="P4" s="1" t="s">
        <v>67</v>
      </c>
      <c r="Q4" s="6"/>
      <c r="R4" s="2" t="str">
        <f t="shared" si="3"/>
        <v/>
      </c>
      <c r="S4" s="2" t="str">
        <f t="shared" si="4"/>
        <v/>
      </c>
      <c r="T4" s="2"/>
      <c r="U4" s="17" t="s">
        <v>536</v>
      </c>
      <c r="W4" s="17" t="s">
        <v>137</v>
      </c>
      <c r="Y4" s="17" t="s">
        <v>280</v>
      </c>
      <c r="Z4" s="17" t="s">
        <v>411</v>
      </c>
      <c r="AA4" s="31" t="s">
        <v>374</v>
      </c>
      <c r="AB4" s="31" t="s">
        <v>505</v>
      </c>
      <c r="AC4" s="31" t="s">
        <v>128</v>
      </c>
      <c r="AD4" s="13"/>
      <c r="AE4" s="19" t="s">
        <v>159</v>
      </c>
      <c r="AF4" s="15"/>
      <c r="AG4" s="21" t="s">
        <v>243</v>
      </c>
      <c r="AI4" s="20" t="s">
        <v>186</v>
      </c>
      <c r="AK4" s="20" t="str">
        <f t="shared" ref="AK4:AK49" si="7">CHAR(CODE(AK3)+1)</f>
        <v>C</v>
      </c>
      <c r="AM4" s="24"/>
      <c r="AN4" s="24"/>
      <c r="AP4" s="21" t="s">
        <v>243</v>
      </c>
    </row>
    <row r="5" spans="1:42" ht="13.5" customHeight="1" x14ac:dyDescent="0.15">
      <c r="A5" s="3" t="s">
        <v>79</v>
      </c>
      <c r="B5" s="4"/>
      <c r="C5" s="2" t="str">
        <f t="shared" si="0"/>
        <v/>
      </c>
      <c r="D5" s="2" t="str">
        <f>IF(C5="",D4,IF(D4&lt;&gt;"",CONCATENATE(D4,"、",C5),C5))</f>
        <v>医療分野の研究開発関連</v>
      </c>
      <c r="F5" s="7" t="s">
        <v>105</v>
      </c>
      <c r="G5" s="6"/>
      <c r="H5" s="2" t="str">
        <f t="shared" si="1"/>
        <v/>
      </c>
      <c r="I5" s="2" t="str">
        <f t="shared" si="5"/>
        <v>一般会計</v>
      </c>
      <c r="K5" s="3" t="s">
        <v>97</v>
      </c>
      <c r="L5" s="4"/>
      <c r="M5" s="2" t="str">
        <f t="shared" si="2"/>
        <v/>
      </c>
      <c r="N5" s="2" t="str">
        <f t="shared" si="6"/>
        <v>文教及び科学振興</v>
      </c>
      <c r="O5" s="2"/>
      <c r="P5" s="1" t="s">
        <v>68</v>
      </c>
      <c r="Q5" s="6"/>
      <c r="R5" s="2" t="str">
        <f t="shared" si="3"/>
        <v/>
      </c>
      <c r="S5" s="2" t="str">
        <f t="shared" si="4"/>
        <v/>
      </c>
      <c r="T5" s="2"/>
      <c r="W5" s="17" t="s">
        <v>560</v>
      </c>
      <c r="Y5" s="17" t="s">
        <v>281</v>
      </c>
      <c r="Z5" s="17" t="s">
        <v>412</v>
      </c>
      <c r="AA5" s="31" t="s">
        <v>375</v>
      </c>
      <c r="AB5" s="31" t="s">
        <v>506</v>
      </c>
      <c r="AC5" s="31" t="s">
        <v>160</v>
      </c>
      <c r="AD5" s="16"/>
      <c r="AE5" s="19" t="s">
        <v>252</v>
      </c>
      <c r="AF5" s="15"/>
      <c r="AG5" s="21" t="s">
        <v>244</v>
      </c>
      <c r="AI5" s="20" t="s">
        <v>277</v>
      </c>
      <c r="AK5" s="20" t="str">
        <f t="shared" si="7"/>
        <v>D</v>
      </c>
      <c r="AP5" s="21" t="s">
        <v>244</v>
      </c>
    </row>
    <row r="6" spans="1:42" ht="13.5" customHeight="1" x14ac:dyDescent="0.15">
      <c r="A6" s="3" t="s">
        <v>80</v>
      </c>
      <c r="B6" s="4" t="s">
        <v>587</v>
      </c>
      <c r="C6" s="2" t="str">
        <f t="shared" si="0"/>
        <v>科学技術・イノベーション</v>
      </c>
      <c r="D6" s="2" t="str">
        <f t="shared" ref="D6:D21" si="8">IF(C6="",D5,IF(D5&lt;&gt;"",CONCATENATE(D5,"、",C6),C6))</f>
        <v>医療分野の研究開発関連、科学技術・イノベーション</v>
      </c>
      <c r="F6" s="7" t="s">
        <v>106</v>
      </c>
      <c r="G6" s="6"/>
      <c r="H6" s="2" t="str">
        <f t="shared" si="1"/>
        <v/>
      </c>
      <c r="I6" s="2" t="str">
        <f t="shared" si="5"/>
        <v>一般会計</v>
      </c>
      <c r="K6" s="3" t="s">
        <v>98</v>
      </c>
      <c r="L6" s="4"/>
      <c r="M6" s="2" t="str">
        <f t="shared" si="2"/>
        <v/>
      </c>
      <c r="N6" s="2" t="str">
        <f t="shared" si="6"/>
        <v>文教及び科学振興</v>
      </c>
      <c r="O6" s="2"/>
      <c r="P6" s="1" t="s">
        <v>69</v>
      </c>
      <c r="Q6" s="6"/>
      <c r="R6" s="2" t="str">
        <f t="shared" si="3"/>
        <v/>
      </c>
      <c r="S6" s="2" t="str">
        <f t="shared" si="4"/>
        <v/>
      </c>
      <c r="T6" s="2"/>
      <c r="U6" s="17" t="s">
        <v>253</v>
      </c>
      <c r="W6" s="17" t="s">
        <v>138</v>
      </c>
      <c r="Y6" s="17" t="s">
        <v>282</v>
      </c>
      <c r="Z6" s="17" t="s">
        <v>413</v>
      </c>
      <c r="AA6" s="31" t="s">
        <v>376</v>
      </c>
      <c r="AB6" s="31" t="s">
        <v>507</v>
      </c>
      <c r="AC6" s="31" t="s">
        <v>129</v>
      </c>
      <c r="AD6" s="16"/>
      <c r="AE6" s="19" t="s">
        <v>251</v>
      </c>
      <c r="AF6" s="15"/>
      <c r="AG6" s="21" t="s">
        <v>245</v>
      </c>
      <c r="AI6" s="20" t="s">
        <v>278</v>
      </c>
      <c r="AK6" s="20" t="str">
        <f>CHAR(CODE(AK5)+1)</f>
        <v>E</v>
      </c>
      <c r="AP6" s="21" t="s">
        <v>245</v>
      </c>
    </row>
    <row r="7" spans="1:42" ht="13.5" customHeight="1" x14ac:dyDescent="0.15">
      <c r="A7" s="3" t="s">
        <v>81</v>
      </c>
      <c r="B7" s="4"/>
      <c r="C7" s="2" t="str">
        <f t="shared" si="0"/>
        <v/>
      </c>
      <c r="D7" s="2" t="str">
        <f t="shared" si="8"/>
        <v>医療分野の研究開発関連、科学技術・イノベーション</v>
      </c>
      <c r="F7" s="7" t="s">
        <v>198</v>
      </c>
      <c r="G7" s="6"/>
      <c r="H7" s="2" t="str">
        <f t="shared" si="1"/>
        <v/>
      </c>
      <c r="I7" s="2" t="str">
        <f t="shared" si="5"/>
        <v>一般会計</v>
      </c>
      <c r="K7" s="3" t="s">
        <v>99</v>
      </c>
      <c r="L7" s="4"/>
      <c r="M7" s="2" t="str">
        <f t="shared" si="2"/>
        <v/>
      </c>
      <c r="N7" s="2" t="str">
        <f t="shared" si="6"/>
        <v>文教及び科学振興</v>
      </c>
      <c r="O7" s="2"/>
      <c r="P7" s="1" t="s">
        <v>70</v>
      </c>
      <c r="Q7" s="6"/>
      <c r="R7" s="2" t="str">
        <f t="shared" si="3"/>
        <v/>
      </c>
      <c r="S7" s="2" t="str">
        <f t="shared" si="4"/>
        <v/>
      </c>
      <c r="T7" s="2"/>
      <c r="U7" s="17"/>
      <c r="W7" s="17" t="s">
        <v>139</v>
      </c>
      <c r="Y7" s="17" t="s">
        <v>283</v>
      </c>
      <c r="Z7" s="17" t="s">
        <v>414</v>
      </c>
      <c r="AA7" s="31" t="s">
        <v>377</v>
      </c>
      <c r="AB7" s="31" t="s">
        <v>508</v>
      </c>
      <c r="AC7" s="16"/>
      <c r="AD7" s="16"/>
      <c r="AE7" s="17" t="s">
        <v>129</v>
      </c>
      <c r="AF7" s="15"/>
      <c r="AG7" s="21" t="s">
        <v>246</v>
      </c>
      <c r="AH7" s="25"/>
      <c r="AI7" s="21" t="s">
        <v>266</v>
      </c>
      <c r="AK7" s="20" t="str">
        <f>CHAR(CODE(AK6)+1)</f>
        <v>F</v>
      </c>
      <c r="AP7" s="21" t="s">
        <v>246</v>
      </c>
    </row>
    <row r="8" spans="1:42" ht="13.5" customHeight="1" x14ac:dyDescent="0.15">
      <c r="A8" s="3" t="s">
        <v>82</v>
      </c>
      <c r="B8" s="4"/>
      <c r="C8" s="2" t="str">
        <f t="shared" si="0"/>
        <v/>
      </c>
      <c r="D8" s="2" t="str">
        <f t="shared" si="8"/>
        <v>医療分野の研究開発関連、科学技術・イノベーション</v>
      </c>
      <c r="F8" s="7" t="s">
        <v>107</v>
      </c>
      <c r="G8" s="6"/>
      <c r="H8" s="2" t="str">
        <f t="shared" si="1"/>
        <v/>
      </c>
      <c r="I8" s="2" t="str">
        <f t="shared" si="5"/>
        <v>一般会計</v>
      </c>
      <c r="K8" s="3" t="s">
        <v>100</v>
      </c>
      <c r="L8" s="4"/>
      <c r="M8" s="2" t="str">
        <f t="shared" si="2"/>
        <v/>
      </c>
      <c r="N8" s="2" t="str">
        <f t="shared" si="6"/>
        <v>文教及び科学振興</v>
      </c>
      <c r="O8" s="2"/>
      <c r="P8" s="1" t="s">
        <v>71</v>
      </c>
      <c r="Q8" s="6" t="s">
        <v>587</v>
      </c>
      <c r="R8" s="2" t="str">
        <f t="shared" si="3"/>
        <v>その他</v>
      </c>
      <c r="S8" s="2" t="str">
        <f t="shared" si="4"/>
        <v>その他</v>
      </c>
      <c r="T8" s="2"/>
      <c r="U8" s="17" t="s">
        <v>275</v>
      </c>
      <c r="W8" s="17" t="s">
        <v>140</v>
      </c>
      <c r="Y8" s="17" t="s">
        <v>284</v>
      </c>
      <c r="Z8" s="17" t="s">
        <v>415</v>
      </c>
      <c r="AA8" s="31" t="s">
        <v>378</v>
      </c>
      <c r="AB8" s="31" t="s">
        <v>509</v>
      </c>
      <c r="AC8" s="16"/>
      <c r="AD8" s="16"/>
      <c r="AE8" s="16"/>
      <c r="AF8" s="15"/>
      <c r="AG8" s="21" t="s">
        <v>247</v>
      </c>
      <c r="AI8" s="20" t="s">
        <v>267</v>
      </c>
      <c r="AK8" s="20" t="str">
        <f t="shared" si="7"/>
        <v>G</v>
      </c>
      <c r="AP8" s="21" t="s">
        <v>247</v>
      </c>
    </row>
    <row r="9" spans="1:42" ht="13.5" customHeight="1" x14ac:dyDescent="0.15">
      <c r="A9" s="3" t="s">
        <v>83</v>
      </c>
      <c r="B9" s="4"/>
      <c r="C9" s="2" t="str">
        <f t="shared" si="0"/>
        <v/>
      </c>
      <c r="D9" s="2" t="str">
        <f t="shared" si="8"/>
        <v>医療分野の研究開発関連、科学技術・イノベーション</v>
      </c>
      <c r="F9" s="7" t="s">
        <v>199</v>
      </c>
      <c r="G9" s="6"/>
      <c r="H9" s="2" t="str">
        <f t="shared" si="1"/>
        <v/>
      </c>
      <c r="I9" s="2" t="str">
        <f t="shared" si="5"/>
        <v>一般会計</v>
      </c>
      <c r="K9" s="3" t="s">
        <v>101</v>
      </c>
      <c r="L9" s="4"/>
      <c r="M9" s="2" t="str">
        <f t="shared" si="2"/>
        <v/>
      </c>
      <c r="N9" s="2" t="str">
        <f t="shared" si="6"/>
        <v>文教及び科学振興</v>
      </c>
      <c r="O9" s="2"/>
      <c r="P9" s="2"/>
      <c r="Q9" s="8"/>
      <c r="T9" s="2"/>
      <c r="U9" s="17" t="s">
        <v>276</v>
      </c>
      <c r="W9" s="17" t="s">
        <v>141</v>
      </c>
      <c r="Y9" s="17" t="s">
        <v>285</v>
      </c>
      <c r="Z9" s="17" t="s">
        <v>416</v>
      </c>
      <c r="AA9" s="31" t="s">
        <v>379</v>
      </c>
      <c r="AB9" s="31" t="s">
        <v>510</v>
      </c>
      <c r="AC9" s="16"/>
      <c r="AD9" s="16"/>
      <c r="AE9" s="16"/>
      <c r="AF9" s="15"/>
      <c r="AG9" s="21" t="s">
        <v>248</v>
      </c>
      <c r="AI9" s="23"/>
      <c r="AK9" s="20" t="str">
        <f t="shared" si="7"/>
        <v>H</v>
      </c>
      <c r="AP9" s="21" t="s">
        <v>248</v>
      </c>
    </row>
    <row r="10" spans="1:42" ht="13.5" customHeight="1" x14ac:dyDescent="0.15">
      <c r="A10" s="3" t="s">
        <v>216</v>
      </c>
      <c r="B10" s="4"/>
      <c r="C10" s="2" t="str">
        <f t="shared" si="0"/>
        <v/>
      </c>
      <c r="D10" s="2" t="str">
        <f t="shared" si="8"/>
        <v>医療分野の研究開発関連、科学技術・イノベーション</v>
      </c>
      <c r="F10" s="7" t="s">
        <v>108</v>
      </c>
      <c r="G10" s="6"/>
      <c r="H10" s="2" t="str">
        <f t="shared" si="1"/>
        <v/>
      </c>
      <c r="I10" s="2" t="str">
        <f t="shared" si="5"/>
        <v>一般会計</v>
      </c>
      <c r="K10" s="3" t="s">
        <v>217</v>
      </c>
      <c r="L10" s="4"/>
      <c r="M10" s="2" t="str">
        <f t="shared" si="2"/>
        <v/>
      </c>
      <c r="N10" s="2" t="str">
        <f t="shared" si="6"/>
        <v>文教及び科学振興</v>
      </c>
      <c r="O10" s="2"/>
      <c r="P10" s="2" t="str">
        <f>S8</f>
        <v>その他</v>
      </c>
      <c r="Q10" s="8"/>
      <c r="T10" s="2"/>
      <c r="W10" s="17" t="s">
        <v>142</v>
      </c>
      <c r="Y10" s="17" t="s">
        <v>286</v>
      </c>
      <c r="Z10" s="17" t="s">
        <v>417</v>
      </c>
      <c r="AA10" s="31" t="s">
        <v>380</v>
      </c>
      <c r="AB10" s="31" t="s">
        <v>511</v>
      </c>
      <c r="AC10" s="16"/>
      <c r="AD10" s="16"/>
      <c r="AE10" s="16"/>
      <c r="AF10" s="15"/>
      <c r="AG10" s="21" t="s">
        <v>236</v>
      </c>
      <c r="AK10" s="20" t="str">
        <f t="shared" si="7"/>
        <v>I</v>
      </c>
      <c r="AP10" s="20" t="s">
        <v>234</v>
      </c>
    </row>
    <row r="11" spans="1:42" ht="13.5" customHeight="1" x14ac:dyDescent="0.15">
      <c r="A11" s="3" t="s">
        <v>84</v>
      </c>
      <c r="B11" s="4"/>
      <c r="C11" s="2" t="str">
        <f t="shared" si="0"/>
        <v/>
      </c>
      <c r="D11" s="2" t="str">
        <f t="shared" si="8"/>
        <v>医療分野の研究開発関連、科学技術・イノベーション</v>
      </c>
      <c r="F11" s="7" t="s">
        <v>109</v>
      </c>
      <c r="G11" s="6"/>
      <c r="H11" s="2" t="str">
        <f t="shared" si="1"/>
        <v/>
      </c>
      <c r="I11" s="2" t="str">
        <f t="shared" si="5"/>
        <v>一般会計</v>
      </c>
      <c r="K11" s="3" t="s">
        <v>102</v>
      </c>
      <c r="L11" s="4"/>
      <c r="M11" s="2" t="str">
        <f t="shared" si="2"/>
        <v/>
      </c>
      <c r="N11" s="2" t="str">
        <f t="shared" si="6"/>
        <v>文教及び科学振興</v>
      </c>
      <c r="O11" s="2"/>
      <c r="P11" s="2"/>
      <c r="Q11" s="8"/>
      <c r="T11" s="2"/>
      <c r="W11" s="17" t="s">
        <v>143</v>
      </c>
      <c r="Y11" s="17" t="s">
        <v>287</v>
      </c>
      <c r="Z11" s="17" t="s">
        <v>418</v>
      </c>
      <c r="AA11" s="31" t="s">
        <v>381</v>
      </c>
      <c r="AB11" s="31" t="s">
        <v>512</v>
      </c>
      <c r="AC11" s="16"/>
      <c r="AD11" s="16"/>
      <c r="AE11" s="16"/>
      <c r="AF11" s="15"/>
      <c r="AG11" s="20" t="s">
        <v>239</v>
      </c>
      <c r="AK11" s="20" t="str">
        <f t="shared" si="7"/>
        <v>J</v>
      </c>
    </row>
    <row r="12" spans="1:42" ht="13.5" customHeight="1" x14ac:dyDescent="0.15">
      <c r="A12" s="3" t="s">
        <v>85</v>
      </c>
      <c r="B12" s="4"/>
      <c r="C12" s="2" t="str">
        <f t="shared" ref="C12:C24" si="9">IF(B12="","",A12)</f>
        <v/>
      </c>
      <c r="D12" s="2" t="str">
        <f t="shared" si="8"/>
        <v>医療分野の研究開発関連、科学技術・イノベーション</v>
      </c>
      <c r="F12" s="7" t="s">
        <v>110</v>
      </c>
      <c r="G12" s="6"/>
      <c r="H12" s="2" t="str">
        <f t="shared" si="1"/>
        <v/>
      </c>
      <c r="I12" s="2" t="str">
        <f t="shared" si="5"/>
        <v>一般会計</v>
      </c>
      <c r="K12" s="2"/>
      <c r="L12" s="2"/>
      <c r="O12" s="2"/>
      <c r="P12" s="2"/>
      <c r="Q12" s="8"/>
      <c r="T12" s="2"/>
      <c r="U12" s="14" t="s">
        <v>537</v>
      </c>
      <c r="W12" s="17" t="s">
        <v>144</v>
      </c>
      <c r="Y12" s="17" t="s">
        <v>288</v>
      </c>
      <c r="Z12" s="17" t="s">
        <v>419</v>
      </c>
      <c r="AA12" s="31" t="s">
        <v>382</v>
      </c>
      <c r="AB12" s="31" t="s">
        <v>513</v>
      </c>
      <c r="AC12" s="16"/>
      <c r="AD12" s="16"/>
      <c r="AE12" s="16"/>
      <c r="AF12" s="15"/>
      <c r="AG12" s="20" t="s">
        <v>237</v>
      </c>
      <c r="AK12" s="20" t="str">
        <f t="shared" si="7"/>
        <v>K</v>
      </c>
    </row>
    <row r="13" spans="1:42" ht="13.5" customHeight="1" x14ac:dyDescent="0.15">
      <c r="A13" s="3" t="s">
        <v>86</v>
      </c>
      <c r="B13" s="4"/>
      <c r="C13" s="2" t="str">
        <f t="shared" si="9"/>
        <v/>
      </c>
      <c r="D13" s="2" t="str">
        <f t="shared" si="8"/>
        <v>医療分野の研究開発関連、科学技術・イノベーション</v>
      </c>
      <c r="F13" s="7" t="s">
        <v>111</v>
      </c>
      <c r="G13" s="6"/>
      <c r="H13" s="2" t="str">
        <f t="shared" si="1"/>
        <v/>
      </c>
      <c r="I13" s="2" t="str">
        <f t="shared" si="5"/>
        <v>一般会計</v>
      </c>
      <c r="K13" s="2" t="str">
        <f>N11</f>
        <v>文教及び科学振興</v>
      </c>
      <c r="L13" s="2"/>
      <c r="O13" s="2"/>
      <c r="P13" s="2"/>
      <c r="Q13" s="8"/>
      <c r="T13" s="2"/>
      <c r="U13" s="17" t="s">
        <v>161</v>
      </c>
      <c r="W13" s="17" t="s">
        <v>145</v>
      </c>
      <c r="Y13" s="17" t="s">
        <v>289</v>
      </c>
      <c r="Z13" s="17" t="s">
        <v>420</v>
      </c>
      <c r="AA13" s="31" t="s">
        <v>383</v>
      </c>
      <c r="AB13" s="31" t="s">
        <v>514</v>
      </c>
      <c r="AC13" s="16"/>
      <c r="AD13" s="16"/>
      <c r="AE13" s="16"/>
      <c r="AF13" s="15"/>
      <c r="AG13" s="20" t="s">
        <v>238</v>
      </c>
      <c r="AK13" s="20" t="str">
        <f t="shared" si="7"/>
        <v>L</v>
      </c>
    </row>
    <row r="14" spans="1:42" ht="13.5" customHeight="1" x14ac:dyDescent="0.15">
      <c r="A14" s="3" t="s">
        <v>87</v>
      </c>
      <c r="B14" s="4"/>
      <c r="C14" s="2" t="str">
        <f t="shared" si="9"/>
        <v/>
      </c>
      <c r="D14" s="2" t="str">
        <f t="shared" si="8"/>
        <v>医療分野の研究開発関連、科学技術・イノベーション</v>
      </c>
      <c r="F14" s="7" t="s">
        <v>112</v>
      </c>
      <c r="G14" s="6"/>
      <c r="H14" s="2" t="str">
        <f t="shared" si="1"/>
        <v/>
      </c>
      <c r="I14" s="2" t="str">
        <f t="shared" si="5"/>
        <v>一般会計</v>
      </c>
      <c r="K14" s="2"/>
      <c r="L14" s="2"/>
      <c r="O14" s="2"/>
      <c r="P14" s="2"/>
      <c r="Q14" s="8"/>
      <c r="T14" s="2"/>
      <c r="U14" s="17" t="s">
        <v>538</v>
      </c>
      <c r="W14" s="17" t="s">
        <v>146</v>
      </c>
      <c r="Y14" s="17" t="s">
        <v>290</v>
      </c>
      <c r="Z14" s="17" t="s">
        <v>421</v>
      </c>
      <c r="AA14" s="31" t="s">
        <v>384</v>
      </c>
      <c r="AB14" s="31" t="s">
        <v>515</v>
      </c>
      <c r="AC14" s="16"/>
      <c r="AD14" s="16"/>
      <c r="AE14" s="16"/>
      <c r="AF14" s="15"/>
      <c r="AG14" s="23"/>
      <c r="AK14" s="20" t="str">
        <f t="shared" si="7"/>
        <v>M</v>
      </c>
    </row>
    <row r="15" spans="1:42" ht="13.5" customHeight="1" x14ac:dyDescent="0.15">
      <c r="A15" s="3" t="s">
        <v>88</v>
      </c>
      <c r="B15" s="4"/>
      <c r="C15" s="2" t="str">
        <f t="shared" si="9"/>
        <v/>
      </c>
      <c r="D15" s="2" t="str">
        <f t="shared" si="8"/>
        <v>医療分野の研究開発関連、科学技術・イノベーション</v>
      </c>
      <c r="F15" s="7" t="s">
        <v>113</v>
      </c>
      <c r="G15" s="6"/>
      <c r="H15" s="2" t="str">
        <f t="shared" si="1"/>
        <v/>
      </c>
      <c r="I15" s="2" t="str">
        <f t="shared" si="5"/>
        <v>一般会計</v>
      </c>
      <c r="K15" s="2"/>
      <c r="L15" s="2"/>
      <c r="O15" s="2"/>
      <c r="P15" s="2"/>
      <c r="Q15" s="8"/>
      <c r="T15" s="2"/>
      <c r="U15" s="17" t="s">
        <v>539</v>
      </c>
      <c r="W15" s="17" t="s">
        <v>147</v>
      </c>
      <c r="Y15" s="17" t="s">
        <v>291</v>
      </c>
      <c r="Z15" s="17" t="s">
        <v>422</v>
      </c>
      <c r="AA15" s="31" t="s">
        <v>385</v>
      </c>
      <c r="AB15" s="31" t="s">
        <v>516</v>
      </c>
      <c r="AC15" s="16"/>
      <c r="AD15" s="16"/>
      <c r="AE15" s="16"/>
      <c r="AF15" s="15"/>
      <c r="AG15" s="24"/>
      <c r="AK15" s="20" t="str">
        <f t="shared" si="7"/>
        <v>N</v>
      </c>
    </row>
    <row r="16" spans="1:42" ht="13.5" customHeight="1" x14ac:dyDescent="0.15">
      <c r="A16" s="3" t="s">
        <v>89</v>
      </c>
      <c r="B16" s="4"/>
      <c r="C16" s="2" t="str">
        <f t="shared" si="9"/>
        <v/>
      </c>
      <c r="D16" s="2" t="str">
        <f t="shared" si="8"/>
        <v>医療分野の研究開発関連、科学技術・イノベーション</v>
      </c>
      <c r="F16" s="7" t="s">
        <v>114</v>
      </c>
      <c r="G16" s="6"/>
      <c r="H16" s="2" t="str">
        <f t="shared" si="1"/>
        <v/>
      </c>
      <c r="I16" s="2" t="str">
        <f t="shared" si="5"/>
        <v>一般会計</v>
      </c>
      <c r="K16" s="2"/>
      <c r="L16" s="2"/>
      <c r="O16" s="2"/>
      <c r="P16" s="2"/>
      <c r="Q16" s="8"/>
      <c r="T16" s="2"/>
      <c r="U16" s="17" t="s">
        <v>540</v>
      </c>
      <c r="W16" s="17" t="s">
        <v>148</v>
      </c>
      <c r="Y16" s="17" t="s">
        <v>292</v>
      </c>
      <c r="Z16" s="17" t="s">
        <v>423</v>
      </c>
      <c r="AA16" s="31" t="s">
        <v>386</v>
      </c>
      <c r="AB16" s="31" t="s">
        <v>517</v>
      </c>
      <c r="AC16" s="16"/>
      <c r="AD16" s="16"/>
      <c r="AE16" s="16"/>
      <c r="AF16" s="15"/>
      <c r="AG16" s="24"/>
      <c r="AK16" s="20" t="str">
        <f t="shared" si="7"/>
        <v>O</v>
      </c>
    </row>
    <row r="17" spans="1:37" ht="13.5" customHeight="1" x14ac:dyDescent="0.15">
      <c r="A17" s="3" t="s">
        <v>90</v>
      </c>
      <c r="B17" s="4"/>
      <c r="C17" s="2" t="str">
        <f t="shared" si="9"/>
        <v/>
      </c>
      <c r="D17" s="2" t="str">
        <f t="shared" si="8"/>
        <v>医療分野の研究開発関連、科学技術・イノベーション</v>
      </c>
      <c r="F17" s="7" t="s">
        <v>115</v>
      </c>
      <c r="G17" s="6"/>
      <c r="H17" s="2" t="str">
        <f t="shared" si="1"/>
        <v/>
      </c>
      <c r="I17" s="2" t="str">
        <f t="shared" si="5"/>
        <v>一般会計</v>
      </c>
      <c r="K17" s="2"/>
      <c r="L17" s="2"/>
      <c r="O17" s="2"/>
      <c r="P17" s="2"/>
      <c r="Q17" s="8"/>
      <c r="T17" s="2"/>
      <c r="U17" s="17" t="s">
        <v>541</v>
      </c>
      <c r="W17" s="17" t="s">
        <v>149</v>
      </c>
      <c r="Y17" s="17" t="s">
        <v>293</v>
      </c>
      <c r="Z17" s="17" t="s">
        <v>424</v>
      </c>
      <c r="AA17" s="31" t="s">
        <v>387</v>
      </c>
      <c r="AB17" s="31" t="s">
        <v>518</v>
      </c>
      <c r="AC17" s="16"/>
      <c r="AD17" s="16"/>
      <c r="AE17" s="16"/>
      <c r="AF17" s="15"/>
      <c r="AG17" s="24"/>
      <c r="AK17" s="20" t="str">
        <f t="shared" si="7"/>
        <v>P</v>
      </c>
    </row>
    <row r="18" spans="1:37" ht="13.5" customHeight="1" x14ac:dyDescent="0.15">
      <c r="A18" s="3" t="s">
        <v>91</v>
      </c>
      <c r="B18" s="4"/>
      <c r="C18" s="2" t="str">
        <f t="shared" si="9"/>
        <v/>
      </c>
      <c r="D18" s="2" t="str">
        <f t="shared" si="8"/>
        <v>医療分野の研究開発関連、科学技術・イノベーション</v>
      </c>
      <c r="F18" s="7" t="s">
        <v>116</v>
      </c>
      <c r="G18" s="6"/>
      <c r="H18" s="2" t="str">
        <f t="shared" si="1"/>
        <v/>
      </c>
      <c r="I18" s="2" t="str">
        <f t="shared" si="5"/>
        <v>一般会計</v>
      </c>
      <c r="K18" s="2"/>
      <c r="L18" s="2"/>
      <c r="O18" s="2"/>
      <c r="P18" s="2"/>
      <c r="Q18" s="8"/>
      <c r="T18" s="2"/>
      <c r="U18" s="17" t="s">
        <v>542</v>
      </c>
      <c r="W18" s="17" t="s">
        <v>150</v>
      </c>
      <c r="Y18" s="17" t="s">
        <v>294</v>
      </c>
      <c r="Z18" s="17" t="s">
        <v>425</v>
      </c>
      <c r="AA18" s="31" t="s">
        <v>388</v>
      </c>
      <c r="AB18" s="31" t="s">
        <v>519</v>
      </c>
      <c r="AC18" s="16"/>
      <c r="AD18" s="16"/>
      <c r="AE18" s="16"/>
      <c r="AF18" s="15"/>
      <c r="AK18" s="20" t="str">
        <f t="shared" si="7"/>
        <v>Q</v>
      </c>
    </row>
    <row r="19" spans="1:37" ht="13.5" customHeight="1" x14ac:dyDescent="0.15">
      <c r="A19" s="3" t="s">
        <v>92</v>
      </c>
      <c r="B19" s="4"/>
      <c r="C19" s="2" t="str">
        <f t="shared" si="9"/>
        <v/>
      </c>
      <c r="D19" s="2" t="str">
        <f t="shared" si="8"/>
        <v>医療分野の研究開発関連、科学技術・イノベーション</v>
      </c>
      <c r="F19" s="7" t="s">
        <v>117</v>
      </c>
      <c r="G19" s="6"/>
      <c r="H19" s="2" t="str">
        <f t="shared" si="1"/>
        <v/>
      </c>
      <c r="I19" s="2" t="str">
        <f t="shared" si="5"/>
        <v>一般会計</v>
      </c>
      <c r="K19" s="2"/>
      <c r="L19" s="2"/>
      <c r="O19" s="2"/>
      <c r="P19" s="2"/>
      <c r="Q19" s="8"/>
      <c r="T19" s="2"/>
      <c r="U19" s="17" t="s">
        <v>543</v>
      </c>
      <c r="W19" s="17" t="s">
        <v>151</v>
      </c>
      <c r="Y19" s="17" t="s">
        <v>295</v>
      </c>
      <c r="Z19" s="17" t="s">
        <v>426</v>
      </c>
      <c r="AA19" s="31" t="s">
        <v>389</v>
      </c>
      <c r="AB19" s="31" t="s">
        <v>520</v>
      </c>
      <c r="AC19" s="16"/>
      <c r="AD19" s="16"/>
      <c r="AE19" s="16"/>
      <c r="AF19" s="15"/>
      <c r="AK19" s="20" t="str">
        <f t="shared" si="7"/>
        <v>R</v>
      </c>
    </row>
    <row r="20" spans="1:37" ht="13.5" customHeight="1" x14ac:dyDescent="0.15">
      <c r="A20" s="3" t="s">
        <v>209</v>
      </c>
      <c r="B20" s="4"/>
      <c r="C20" s="2" t="str">
        <f t="shared" si="9"/>
        <v/>
      </c>
      <c r="D20" s="2" t="str">
        <f t="shared" si="8"/>
        <v>医療分野の研究開発関連、科学技術・イノベーション</v>
      </c>
      <c r="F20" s="7" t="s">
        <v>208</v>
      </c>
      <c r="G20" s="6"/>
      <c r="H20" s="2" t="str">
        <f t="shared" si="1"/>
        <v/>
      </c>
      <c r="I20" s="2" t="str">
        <f t="shared" si="5"/>
        <v>一般会計</v>
      </c>
      <c r="K20" s="2"/>
      <c r="L20" s="2"/>
      <c r="O20" s="2"/>
      <c r="P20" s="2"/>
      <c r="Q20" s="8"/>
      <c r="T20" s="2"/>
      <c r="U20" s="17" t="s">
        <v>544</v>
      </c>
      <c r="W20" s="17" t="s">
        <v>152</v>
      </c>
      <c r="Y20" s="17" t="s">
        <v>296</v>
      </c>
      <c r="Z20" s="17" t="s">
        <v>427</v>
      </c>
      <c r="AA20" s="31" t="s">
        <v>390</v>
      </c>
      <c r="AB20" s="31" t="s">
        <v>521</v>
      </c>
      <c r="AC20" s="16"/>
      <c r="AD20" s="16"/>
      <c r="AE20" s="16"/>
      <c r="AF20" s="15"/>
      <c r="AK20" s="20" t="str">
        <f t="shared" si="7"/>
        <v>S</v>
      </c>
    </row>
    <row r="21" spans="1:37" ht="13.5" customHeight="1" x14ac:dyDescent="0.15">
      <c r="A21" s="3" t="s">
        <v>210</v>
      </c>
      <c r="B21" s="4"/>
      <c r="C21" s="2" t="str">
        <f t="shared" si="9"/>
        <v/>
      </c>
      <c r="D21" s="2" t="str">
        <f t="shared" si="8"/>
        <v>医療分野の研究開発関連、科学技術・イノベーション</v>
      </c>
      <c r="F21" s="7" t="s">
        <v>118</v>
      </c>
      <c r="G21" s="6"/>
      <c r="H21" s="2" t="str">
        <f t="shared" si="1"/>
        <v/>
      </c>
      <c r="I21" s="2" t="str">
        <f t="shared" si="5"/>
        <v>一般会計</v>
      </c>
      <c r="K21" s="2"/>
      <c r="L21" s="2"/>
      <c r="O21" s="2"/>
      <c r="P21" s="2"/>
      <c r="Q21" s="8"/>
      <c r="T21" s="2"/>
      <c r="U21" s="17" t="s">
        <v>545</v>
      </c>
      <c r="W21" s="17" t="s">
        <v>153</v>
      </c>
      <c r="Y21" s="17" t="s">
        <v>297</v>
      </c>
      <c r="Z21" s="17" t="s">
        <v>428</v>
      </c>
      <c r="AA21" s="31" t="s">
        <v>391</v>
      </c>
      <c r="AB21" s="31" t="s">
        <v>522</v>
      </c>
      <c r="AC21" s="16"/>
      <c r="AD21" s="16"/>
      <c r="AE21" s="16"/>
      <c r="AF21" s="15"/>
      <c r="AK21" s="20" t="str">
        <f t="shared" si="7"/>
        <v>T</v>
      </c>
    </row>
    <row r="22" spans="1:37" ht="13.5" customHeight="1" x14ac:dyDescent="0.15">
      <c r="A22" s="3" t="s">
        <v>211</v>
      </c>
      <c r="B22" s="4"/>
      <c r="C22" s="2" t="str">
        <f t="shared" si="9"/>
        <v/>
      </c>
      <c r="D22" s="2" t="str">
        <f>IF(C22="",D21,IF(D21&lt;&gt;"",CONCATENATE(D21,"、",C22),C22))</f>
        <v>医療分野の研究開発関連、科学技術・イノベーション</v>
      </c>
      <c r="F22" s="7" t="s">
        <v>119</v>
      </c>
      <c r="G22" s="6"/>
      <c r="H22" s="2" t="str">
        <f t="shared" si="1"/>
        <v/>
      </c>
      <c r="I22" s="2" t="str">
        <f t="shared" si="5"/>
        <v>一般会計</v>
      </c>
      <c r="K22" s="2"/>
      <c r="L22" s="2"/>
      <c r="O22" s="2"/>
      <c r="P22" s="2"/>
      <c r="Q22" s="8"/>
      <c r="T22" s="2"/>
      <c r="U22" s="17" t="s">
        <v>546</v>
      </c>
      <c r="W22" s="17" t="s">
        <v>154</v>
      </c>
      <c r="Y22" s="17" t="s">
        <v>298</v>
      </c>
      <c r="Z22" s="17" t="s">
        <v>429</v>
      </c>
      <c r="AA22" s="31" t="s">
        <v>392</v>
      </c>
      <c r="AB22" s="31" t="s">
        <v>523</v>
      </c>
      <c r="AC22" s="16"/>
      <c r="AD22" s="16"/>
      <c r="AE22" s="16"/>
      <c r="AF22" s="15"/>
      <c r="AK22" s="20" t="str">
        <f t="shared" si="7"/>
        <v>U</v>
      </c>
    </row>
    <row r="23" spans="1:37" ht="13.5" customHeight="1" x14ac:dyDescent="0.15">
      <c r="A23" s="3" t="s">
        <v>212</v>
      </c>
      <c r="B23" s="4"/>
      <c r="C23" s="2" t="str">
        <f t="shared" si="9"/>
        <v/>
      </c>
      <c r="D23" s="2" t="str">
        <f>IF(C23="",D22,IF(D22&lt;&gt;"",CONCATENATE(D22,"、",C23),C23))</f>
        <v>医療分野の研究開発関連、科学技術・イノベーション</v>
      </c>
      <c r="F23" s="7" t="s">
        <v>120</v>
      </c>
      <c r="G23" s="6"/>
      <c r="H23" s="2" t="str">
        <f t="shared" si="1"/>
        <v/>
      </c>
      <c r="I23" s="2" t="str">
        <f t="shared" si="5"/>
        <v>一般会計</v>
      </c>
      <c r="K23" s="2"/>
      <c r="L23" s="2"/>
      <c r="O23" s="2"/>
      <c r="P23" s="2"/>
      <c r="Q23" s="8"/>
      <c r="T23" s="2"/>
      <c r="U23" s="17" t="s">
        <v>547</v>
      </c>
      <c r="W23" s="17" t="s">
        <v>562</v>
      </c>
      <c r="Y23" s="17" t="s">
        <v>299</v>
      </c>
      <c r="Z23" s="17" t="s">
        <v>430</v>
      </c>
      <c r="AA23" s="31" t="s">
        <v>393</v>
      </c>
      <c r="AB23" s="31" t="s">
        <v>524</v>
      </c>
      <c r="AC23" s="16"/>
      <c r="AD23" s="16"/>
      <c r="AE23" s="16"/>
      <c r="AF23" s="15"/>
      <c r="AK23" s="20" t="str">
        <f t="shared" si="7"/>
        <v>V</v>
      </c>
    </row>
    <row r="24" spans="1:37" ht="13.5" customHeight="1" x14ac:dyDescent="0.15">
      <c r="A24" s="28" t="s">
        <v>268</v>
      </c>
      <c r="B24" s="4"/>
      <c r="C24" s="2" t="str">
        <f t="shared" si="9"/>
        <v/>
      </c>
      <c r="D24" s="2" t="str">
        <f>IF(C24="",D23,IF(D23&lt;&gt;"",CONCATENATE(D23,"、",C24),C24))</f>
        <v>医療分野の研究開発関連、科学技術・イノベーション</v>
      </c>
      <c r="F24" s="7" t="s">
        <v>271</v>
      </c>
      <c r="G24" s="6"/>
      <c r="H24" s="2" t="str">
        <f t="shared" si="1"/>
        <v/>
      </c>
      <c r="I24" s="2" t="str">
        <f t="shared" si="5"/>
        <v>一般会計</v>
      </c>
      <c r="K24" s="2"/>
      <c r="L24" s="2"/>
      <c r="O24" s="2"/>
      <c r="P24" s="2"/>
      <c r="Q24" s="8"/>
      <c r="T24" s="2"/>
      <c r="U24" s="17" t="s">
        <v>548</v>
      </c>
      <c r="Y24" s="17" t="s">
        <v>300</v>
      </c>
      <c r="Z24" s="17" t="s">
        <v>431</v>
      </c>
      <c r="AA24" s="31" t="s">
        <v>394</v>
      </c>
      <c r="AB24" s="31" t="s">
        <v>525</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549</v>
      </c>
      <c r="Y25" s="17" t="s">
        <v>301</v>
      </c>
      <c r="Z25" s="17" t="s">
        <v>432</v>
      </c>
      <c r="AA25" s="31" t="s">
        <v>395</v>
      </c>
      <c r="AB25" s="31" t="s">
        <v>526</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550</v>
      </c>
      <c r="Y26" s="17" t="s">
        <v>302</v>
      </c>
      <c r="Z26" s="17" t="s">
        <v>433</v>
      </c>
      <c r="AA26" s="31" t="s">
        <v>396</v>
      </c>
      <c r="AB26" s="31" t="s">
        <v>527</v>
      </c>
      <c r="AC26" s="16"/>
      <c r="AD26" s="16"/>
      <c r="AE26" s="16"/>
      <c r="AF26" s="15"/>
      <c r="AK26" s="20" t="str">
        <f t="shared" si="7"/>
        <v>Y</v>
      </c>
    </row>
    <row r="27" spans="1:37" ht="13.5" customHeight="1" x14ac:dyDescent="0.15">
      <c r="A27" s="2" t="str">
        <f>IF(D24="", "-", D24)</f>
        <v>医療分野の研究開発関連、科学技術・イノベーション</v>
      </c>
      <c r="B27" s="2"/>
      <c r="F27" s="7" t="s">
        <v>123</v>
      </c>
      <c r="G27" s="6"/>
      <c r="H27" s="2" t="str">
        <f t="shared" si="1"/>
        <v/>
      </c>
      <c r="I27" s="2" t="str">
        <f t="shared" si="5"/>
        <v>一般会計</v>
      </c>
      <c r="K27" s="2"/>
      <c r="L27" s="2"/>
      <c r="O27" s="2"/>
      <c r="P27" s="2"/>
      <c r="Q27" s="8"/>
      <c r="T27" s="2"/>
      <c r="U27" s="17" t="s">
        <v>551</v>
      </c>
      <c r="Y27" s="17" t="s">
        <v>303</v>
      </c>
      <c r="Z27" s="17" t="s">
        <v>434</v>
      </c>
      <c r="AA27" s="31" t="s">
        <v>397</v>
      </c>
      <c r="AB27" s="31" t="s">
        <v>528</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552</v>
      </c>
      <c r="Y28" s="17" t="s">
        <v>304</v>
      </c>
      <c r="Z28" s="17" t="s">
        <v>435</v>
      </c>
      <c r="AA28" s="31" t="s">
        <v>398</v>
      </c>
      <c r="AB28" s="31" t="s">
        <v>529</v>
      </c>
      <c r="AC28" s="16"/>
      <c r="AD28" s="16"/>
      <c r="AE28" s="16"/>
      <c r="AF28" s="15"/>
      <c r="AK28" s="20" t="s">
        <v>191</v>
      </c>
    </row>
    <row r="29" spans="1:37" ht="13.5" customHeight="1" x14ac:dyDescent="0.15">
      <c r="A29" s="2"/>
      <c r="B29" s="2"/>
      <c r="F29" s="7" t="s">
        <v>200</v>
      </c>
      <c r="G29" s="6"/>
      <c r="H29" s="2" t="str">
        <f t="shared" si="1"/>
        <v/>
      </c>
      <c r="I29" s="2" t="str">
        <f t="shared" si="5"/>
        <v>一般会計</v>
      </c>
      <c r="K29" s="2"/>
      <c r="L29" s="2"/>
      <c r="O29" s="2"/>
      <c r="P29" s="2"/>
      <c r="Q29" s="8"/>
      <c r="T29" s="2"/>
      <c r="U29" s="17" t="s">
        <v>553</v>
      </c>
      <c r="Y29" s="17" t="s">
        <v>305</v>
      </c>
      <c r="Z29" s="17" t="s">
        <v>436</v>
      </c>
      <c r="AA29" s="31" t="s">
        <v>399</v>
      </c>
      <c r="AB29" s="31" t="s">
        <v>530</v>
      </c>
      <c r="AC29" s="16"/>
      <c r="AD29" s="16"/>
      <c r="AE29" s="16"/>
      <c r="AF29" s="15"/>
      <c r="AK29" s="20" t="str">
        <f t="shared" si="7"/>
        <v>b</v>
      </c>
    </row>
    <row r="30" spans="1:37" ht="13.5" customHeight="1" x14ac:dyDescent="0.15">
      <c r="A30" s="2"/>
      <c r="B30" s="2"/>
      <c r="F30" s="7" t="s">
        <v>201</v>
      </c>
      <c r="G30" s="6"/>
      <c r="H30" s="2" t="str">
        <f t="shared" si="1"/>
        <v/>
      </c>
      <c r="I30" s="2" t="str">
        <f t="shared" si="5"/>
        <v>一般会計</v>
      </c>
      <c r="K30" s="2"/>
      <c r="L30" s="2"/>
      <c r="O30" s="2"/>
      <c r="P30" s="2"/>
      <c r="Q30" s="8"/>
      <c r="T30" s="2"/>
      <c r="U30" s="17" t="s">
        <v>554</v>
      </c>
      <c r="Y30" s="17" t="s">
        <v>306</v>
      </c>
      <c r="Z30" s="17" t="s">
        <v>437</v>
      </c>
      <c r="AA30" s="31" t="s">
        <v>400</v>
      </c>
      <c r="AB30" s="31" t="s">
        <v>531</v>
      </c>
      <c r="AC30" s="16"/>
      <c r="AD30" s="16"/>
      <c r="AE30" s="16"/>
      <c r="AF30" s="15"/>
      <c r="AK30" s="20" t="str">
        <f t="shared" si="7"/>
        <v>c</v>
      </c>
    </row>
    <row r="31" spans="1:37" ht="13.5" customHeight="1" x14ac:dyDescent="0.15">
      <c r="A31" s="2"/>
      <c r="B31" s="2"/>
      <c r="F31" s="7" t="s">
        <v>202</v>
      </c>
      <c r="G31" s="6"/>
      <c r="H31" s="2" t="str">
        <f t="shared" si="1"/>
        <v/>
      </c>
      <c r="I31" s="2" t="str">
        <f t="shared" si="5"/>
        <v>一般会計</v>
      </c>
      <c r="K31" s="2"/>
      <c r="L31" s="2"/>
      <c r="O31" s="2"/>
      <c r="P31" s="2"/>
      <c r="Q31" s="8"/>
      <c r="T31" s="2"/>
      <c r="U31" s="17" t="s">
        <v>555</v>
      </c>
      <c r="Y31" s="17" t="s">
        <v>307</v>
      </c>
      <c r="Z31" s="17" t="s">
        <v>438</v>
      </c>
      <c r="AA31" s="31" t="s">
        <v>401</v>
      </c>
      <c r="AB31" s="31" t="s">
        <v>532</v>
      </c>
      <c r="AC31" s="16"/>
      <c r="AD31" s="16"/>
      <c r="AE31" s="16"/>
      <c r="AF31" s="15"/>
      <c r="AK31" s="20" t="str">
        <f t="shared" si="7"/>
        <v>d</v>
      </c>
    </row>
    <row r="32" spans="1:37" ht="13.5" customHeight="1" x14ac:dyDescent="0.15">
      <c r="A32" s="2"/>
      <c r="B32" s="2"/>
      <c r="F32" s="7" t="s">
        <v>203</v>
      </c>
      <c r="G32" s="6"/>
      <c r="H32" s="2" t="str">
        <f t="shared" si="1"/>
        <v/>
      </c>
      <c r="I32" s="2" t="str">
        <f t="shared" si="5"/>
        <v>一般会計</v>
      </c>
      <c r="K32" s="2"/>
      <c r="L32" s="2"/>
      <c r="O32" s="2"/>
      <c r="P32" s="2"/>
      <c r="Q32" s="8"/>
      <c r="T32" s="2"/>
      <c r="U32" s="17" t="s">
        <v>556</v>
      </c>
      <c r="Y32" s="17" t="s">
        <v>308</v>
      </c>
      <c r="Z32" s="17" t="s">
        <v>439</v>
      </c>
      <c r="AA32" s="31" t="s">
        <v>61</v>
      </c>
      <c r="AB32" s="31" t="s">
        <v>61</v>
      </c>
      <c r="AC32" s="16"/>
      <c r="AD32" s="16"/>
      <c r="AE32" s="16"/>
      <c r="AF32" s="15"/>
      <c r="AK32" s="20" t="str">
        <f t="shared" si="7"/>
        <v>e</v>
      </c>
    </row>
    <row r="33" spans="1:37" ht="13.5" customHeight="1" x14ac:dyDescent="0.15">
      <c r="A33" s="2"/>
      <c r="B33" s="2"/>
      <c r="F33" s="7" t="s">
        <v>204</v>
      </c>
      <c r="G33" s="6"/>
      <c r="H33" s="2" t="str">
        <f t="shared" si="1"/>
        <v/>
      </c>
      <c r="I33" s="2" t="str">
        <f t="shared" si="5"/>
        <v>一般会計</v>
      </c>
      <c r="K33" s="2"/>
      <c r="L33" s="2"/>
      <c r="O33" s="2"/>
      <c r="P33" s="2"/>
      <c r="Q33" s="8"/>
      <c r="T33" s="2"/>
      <c r="U33" s="17" t="s">
        <v>557</v>
      </c>
      <c r="Y33" s="17" t="s">
        <v>309</v>
      </c>
      <c r="Z33" s="17" t="s">
        <v>440</v>
      </c>
      <c r="AA33" s="22"/>
      <c r="AB33" s="16"/>
      <c r="AC33" s="16"/>
      <c r="AD33" s="16"/>
      <c r="AE33" s="16"/>
      <c r="AF33" s="15"/>
      <c r="AK33" s="20" t="str">
        <f t="shared" si="7"/>
        <v>f</v>
      </c>
    </row>
    <row r="34" spans="1:37" ht="13.5" customHeight="1" x14ac:dyDescent="0.15">
      <c r="A34" s="2"/>
      <c r="B34" s="2"/>
      <c r="F34" s="7" t="s">
        <v>205</v>
      </c>
      <c r="G34" s="6"/>
      <c r="H34" s="2" t="str">
        <f t="shared" si="1"/>
        <v/>
      </c>
      <c r="I34" s="2" t="str">
        <f t="shared" si="5"/>
        <v>一般会計</v>
      </c>
      <c r="K34" s="2"/>
      <c r="L34" s="2"/>
      <c r="O34" s="2"/>
      <c r="P34" s="2"/>
      <c r="Q34" s="8"/>
      <c r="T34" s="2"/>
      <c r="U34" s="17" t="s">
        <v>558</v>
      </c>
      <c r="Y34" s="17" t="s">
        <v>310</v>
      </c>
      <c r="Z34" s="17" t="s">
        <v>441</v>
      </c>
      <c r="AB34" s="16"/>
      <c r="AC34" s="16"/>
      <c r="AD34" s="16"/>
      <c r="AE34" s="16"/>
      <c r="AF34" s="15"/>
      <c r="AK34" s="20" t="str">
        <f t="shared" si="7"/>
        <v>g</v>
      </c>
    </row>
    <row r="35" spans="1:37" ht="13.5" customHeight="1" x14ac:dyDescent="0.15">
      <c r="A35" s="2"/>
      <c r="B35" s="2"/>
      <c r="F35" s="7" t="s">
        <v>206</v>
      </c>
      <c r="G35" s="6"/>
      <c r="H35" s="2" t="str">
        <f t="shared" si="1"/>
        <v/>
      </c>
      <c r="I35" s="2" t="str">
        <f t="shared" si="5"/>
        <v>一般会計</v>
      </c>
      <c r="K35" s="2"/>
      <c r="L35" s="2"/>
      <c r="O35" s="2"/>
      <c r="P35" s="2"/>
      <c r="Q35" s="8"/>
      <c r="T35" s="2"/>
      <c r="Y35" s="17" t="s">
        <v>311</v>
      </c>
      <c r="Z35" s="17" t="s">
        <v>442</v>
      </c>
      <c r="AC35" s="16"/>
      <c r="AF35" s="15"/>
      <c r="AK35" s="20" t="str">
        <f t="shared" si="7"/>
        <v>h</v>
      </c>
    </row>
    <row r="36" spans="1:37" ht="13.5" customHeight="1" x14ac:dyDescent="0.15">
      <c r="A36" s="2"/>
      <c r="B36" s="2"/>
      <c r="F36" s="7" t="s">
        <v>207</v>
      </c>
      <c r="G36" s="6"/>
      <c r="H36" s="2" t="str">
        <f t="shared" si="1"/>
        <v/>
      </c>
      <c r="I36" s="2" t="str">
        <f t="shared" si="5"/>
        <v>一般会計</v>
      </c>
      <c r="K36" s="2"/>
      <c r="L36" s="2"/>
      <c r="O36" s="2"/>
      <c r="P36" s="2"/>
      <c r="Q36" s="8"/>
      <c r="T36" s="2"/>
      <c r="U36" s="17" t="s">
        <v>559</v>
      </c>
      <c r="Y36" s="17" t="s">
        <v>312</v>
      </c>
      <c r="Z36" s="17" t="s">
        <v>443</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313</v>
      </c>
      <c r="Z37" s="17" t="s">
        <v>444</v>
      </c>
      <c r="AF37" s="15"/>
      <c r="AK37" s="20" t="str">
        <f t="shared" si="7"/>
        <v>j</v>
      </c>
    </row>
    <row r="38" spans="1:37" x14ac:dyDescent="0.15">
      <c r="A38" s="2"/>
      <c r="B38" s="2"/>
      <c r="F38" s="2"/>
      <c r="G38" s="8"/>
      <c r="K38" s="2"/>
      <c r="L38" s="2"/>
      <c r="O38" s="2"/>
      <c r="P38" s="2"/>
      <c r="Q38" s="8"/>
      <c r="T38" s="2"/>
      <c r="U38" s="17" t="s">
        <v>254</v>
      </c>
      <c r="Y38" s="17" t="s">
        <v>314</v>
      </c>
      <c r="Z38" s="17" t="s">
        <v>445</v>
      </c>
      <c r="AF38" s="15"/>
      <c r="AK38" s="20" t="str">
        <f t="shared" si="7"/>
        <v>k</v>
      </c>
    </row>
    <row r="39" spans="1:37" x14ac:dyDescent="0.15">
      <c r="A39" s="2"/>
      <c r="B39" s="2"/>
      <c r="F39" s="2" t="str">
        <f>I37</f>
        <v>一般会計</v>
      </c>
      <c r="G39" s="8"/>
      <c r="K39" s="2"/>
      <c r="L39" s="2"/>
      <c r="O39" s="2"/>
      <c r="P39" s="2"/>
      <c r="Q39" s="8"/>
      <c r="T39" s="2"/>
      <c r="U39" s="17" t="s">
        <v>264</v>
      </c>
      <c r="Y39" s="17" t="s">
        <v>315</v>
      </c>
      <c r="Z39" s="17" t="s">
        <v>446</v>
      </c>
      <c r="AF39" s="15"/>
      <c r="AK39" s="20" t="str">
        <f t="shared" si="7"/>
        <v>l</v>
      </c>
    </row>
    <row r="40" spans="1:37" x14ac:dyDescent="0.15">
      <c r="A40" s="2"/>
      <c r="B40" s="2"/>
      <c r="F40" s="2"/>
      <c r="G40" s="8"/>
      <c r="K40" s="2"/>
      <c r="L40" s="2"/>
      <c r="O40" s="2"/>
      <c r="P40" s="2"/>
      <c r="Q40" s="8"/>
      <c r="T40" s="2"/>
      <c r="Y40" s="17" t="s">
        <v>316</v>
      </c>
      <c r="Z40" s="17" t="s">
        <v>447</v>
      </c>
      <c r="AF40" s="15"/>
      <c r="AK40" s="20" t="str">
        <f t="shared" si="7"/>
        <v>m</v>
      </c>
    </row>
    <row r="41" spans="1:37" x14ac:dyDescent="0.15">
      <c r="A41" s="2"/>
      <c r="B41" s="2"/>
      <c r="F41" s="2"/>
      <c r="G41" s="8"/>
      <c r="K41" s="2"/>
      <c r="L41" s="2"/>
      <c r="O41" s="2"/>
      <c r="P41" s="2"/>
      <c r="Q41" s="8"/>
      <c r="T41" s="2"/>
      <c r="Y41" s="17" t="s">
        <v>317</v>
      </c>
      <c r="Z41" s="17" t="s">
        <v>448</v>
      </c>
      <c r="AF41" s="15"/>
      <c r="AK41" s="20" t="str">
        <f t="shared" si="7"/>
        <v>n</v>
      </c>
    </row>
    <row r="42" spans="1:37" x14ac:dyDescent="0.15">
      <c r="A42" s="2"/>
      <c r="B42" s="2"/>
      <c r="F42" s="2"/>
      <c r="G42" s="8"/>
      <c r="K42" s="2"/>
      <c r="L42" s="2"/>
      <c r="O42" s="2"/>
      <c r="P42" s="2"/>
      <c r="Q42" s="8"/>
      <c r="T42" s="2"/>
      <c r="Y42" s="17" t="s">
        <v>318</v>
      </c>
      <c r="Z42" s="17" t="s">
        <v>449</v>
      </c>
      <c r="AF42" s="15"/>
      <c r="AK42" s="20" t="str">
        <f t="shared" si="7"/>
        <v>o</v>
      </c>
    </row>
    <row r="43" spans="1:37" x14ac:dyDescent="0.15">
      <c r="A43" s="2"/>
      <c r="B43" s="2"/>
      <c r="F43" s="2"/>
      <c r="G43" s="8"/>
      <c r="K43" s="2"/>
      <c r="L43" s="2"/>
      <c r="O43" s="2"/>
      <c r="P43" s="2"/>
      <c r="Q43" s="8"/>
      <c r="T43" s="2"/>
      <c r="Y43" s="17" t="s">
        <v>319</v>
      </c>
      <c r="Z43" s="17" t="s">
        <v>450</v>
      </c>
      <c r="AF43" s="15"/>
      <c r="AK43" s="20" t="str">
        <f t="shared" si="7"/>
        <v>p</v>
      </c>
    </row>
    <row r="44" spans="1:37" x14ac:dyDescent="0.15">
      <c r="A44" s="2"/>
      <c r="B44" s="2"/>
      <c r="F44" s="2"/>
      <c r="G44" s="8"/>
      <c r="K44" s="2"/>
      <c r="L44" s="2"/>
      <c r="O44" s="2"/>
      <c r="P44" s="2"/>
      <c r="Q44" s="8"/>
      <c r="T44" s="2"/>
      <c r="Y44" s="17" t="s">
        <v>320</v>
      </c>
      <c r="Z44" s="17" t="s">
        <v>451</v>
      </c>
      <c r="AF44" s="15"/>
      <c r="AK44" s="20" t="str">
        <f t="shared" si="7"/>
        <v>q</v>
      </c>
    </row>
    <row r="45" spans="1:37" x14ac:dyDescent="0.15">
      <c r="A45" s="2"/>
      <c r="B45" s="2"/>
      <c r="F45" s="2"/>
      <c r="G45" s="8"/>
      <c r="K45" s="2"/>
      <c r="L45" s="2"/>
      <c r="O45" s="2"/>
      <c r="P45" s="2"/>
      <c r="Q45" s="8"/>
      <c r="T45" s="2"/>
      <c r="Y45" s="17" t="s">
        <v>321</v>
      </c>
      <c r="Z45" s="17" t="s">
        <v>452</v>
      </c>
      <c r="AF45" s="15"/>
      <c r="AK45" s="20" t="str">
        <f t="shared" si="7"/>
        <v>r</v>
      </c>
    </row>
    <row r="46" spans="1:37" x14ac:dyDescent="0.15">
      <c r="A46" s="2"/>
      <c r="B46" s="2"/>
      <c r="F46" s="2"/>
      <c r="G46" s="8"/>
      <c r="K46" s="2"/>
      <c r="L46" s="2"/>
      <c r="O46" s="2"/>
      <c r="P46" s="2"/>
      <c r="Q46" s="8"/>
      <c r="T46" s="2"/>
      <c r="Y46" s="17" t="s">
        <v>322</v>
      </c>
      <c r="Z46" s="17" t="s">
        <v>453</v>
      </c>
      <c r="AF46" s="15"/>
      <c r="AK46" s="20" t="str">
        <f t="shared" si="7"/>
        <v>s</v>
      </c>
    </row>
    <row r="47" spans="1:37" x14ac:dyDescent="0.15">
      <c r="A47" s="2"/>
      <c r="B47" s="2"/>
      <c r="F47" s="2"/>
      <c r="G47" s="8"/>
      <c r="K47" s="2"/>
      <c r="L47" s="2"/>
      <c r="O47" s="2"/>
      <c r="P47" s="2"/>
      <c r="Q47" s="8"/>
      <c r="T47" s="2"/>
      <c r="Y47" s="17" t="s">
        <v>323</v>
      </c>
      <c r="Z47" s="17" t="s">
        <v>454</v>
      </c>
      <c r="AF47" s="15"/>
      <c r="AK47" s="20" t="str">
        <f t="shared" si="7"/>
        <v>t</v>
      </c>
    </row>
    <row r="48" spans="1:37" x14ac:dyDescent="0.15">
      <c r="A48" s="2"/>
      <c r="B48" s="2"/>
      <c r="F48" s="2"/>
      <c r="G48" s="8"/>
      <c r="K48" s="2"/>
      <c r="L48" s="2"/>
      <c r="O48" s="2"/>
      <c r="P48" s="2"/>
      <c r="Q48" s="8"/>
      <c r="T48" s="2"/>
      <c r="Y48" s="17" t="s">
        <v>324</v>
      </c>
      <c r="Z48" s="17" t="s">
        <v>455</v>
      </c>
      <c r="AF48" s="15"/>
      <c r="AK48" s="20" t="str">
        <f t="shared" si="7"/>
        <v>u</v>
      </c>
    </row>
    <row r="49" spans="1:37" x14ac:dyDescent="0.15">
      <c r="A49" s="2"/>
      <c r="B49" s="2"/>
      <c r="F49" s="2"/>
      <c r="G49" s="8"/>
      <c r="K49" s="2"/>
      <c r="L49" s="2"/>
      <c r="O49" s="2"/>
      <c r="P49" s="2"/>
      <c r="Q49" s="8"/>
      <c r="T49" s="2"/>
      <c r="Y49" s="17" t="s">
        <v>325</v>
      </c>
      <c r="Z49" s="17" t="s">
        <v>456</v>
      </c>
      <c r="AF49" s="15"/>
      <c r="AK49" s="20" t="str">
        <f t="shared" si="7"/>
        <v>v</v>
      </c>
    </row>
    <row r="50" spans="1:37" x14ac:dyDescent="0.15">
      <c r="A50" s="2"/>
      <c r="B50" s="2"/>
      <c r="F50" s="2"/>
      <c r="G50" s="8"/>
      <c r="K50" s="2"/>
      <c r="L50" s="2"/>
      <c r="O50" s="2"/>
      <c r="P50" s="2"/>
      <c r="Q50" s="8"/>
      <c r="T50" s="2"/>
      <c r="Y50" s="17" t="s">
        <v>326</v>
      </c>
      <c r="Z50" s="17" t="s">
        <v>457</v>
      </c>
      <c r="AF50" s="15"/>
    </row>
    <row r="51" spans="1:37" x14ac:dyDescent="0.15">
      <c r="A51" s="2"/>
      <c r="B51" s="2"/>
      <c r="F51" s="2"/>
      <c r="G51" s="8"/>
      <c r="K51" s="2"/>
      <c r="L51" s="2"/>
      <c r="O51" s="2"/>
      <c r="P51" s="2"/>
      <c r="Q51" s="8"/>
      <c r="T51" s="2"/>
      <c r="Y51" s="17" t="s">
        <v>327</v>
      </c>
      <c r="Z51" s="17" t="s">
        <v>458</v>
      </c>
      <c r="AF51" s="15"/>
    </row>
    <row r="52" spans="1:37" x14ac:dyDescent="0.15">
      <c r="A52" s="2"/>
      <c r="B52" s="2"/>
      <c r="F52" s="2"/>
      <c r="G52" s="8"/>
      <c r="K52" s="2"/>
      <c r="L52" s="2"/>
      <c r="O52" s="2"/>
      <c r="P52" s="2"/>
      <c r="Q52" s="8"/>
      <c r="T52" s="2"/>
      <c r="Y52" s="17" t="s">
        <v>328</v>
      </c>
      <c r="Z52" s="17" t="s">
        <v>459</v>
      </c>
      <c r="AF52" s="15"/>
    </row>
    <row r="53" spans="1:37" x14ac:dyDescent="0.15">
      <c r="A53" s="2"/>
      <c r="B53" s="2"/>
      <c r="F53" s="2"/>
      <c r="G53" s="8"/>
      <c r="K53" s="2"/>
      <c r="L53" s="2"/>
      <c r="O53" s="2"/>
      <c r="P53" s="2"/>
      <c r="Q53" s="8"/>
      <c r="T53" s="2"/>
      <c r="Y53" s="17" t="s">
        <v>329</v>
      </c>
      <c r="Z53" s="17" t="s">
        <v>460</v>
      </c>
      <c r="AF53" s="15"/>
    </row>
    <row r="54" spans="1:37" x14ac:dyDescent="0.15">
      <c r="A54" s="2"/>
      <c r="B54" s="2"/>
      <c r="F54" s="2"/>
      <c r="G54" s="8"/>
      <c r="K54" s="2"/>
      <c r="L54" s="2"/>
      <c r="O54" s="2"/>
      <c r="P54" s="9"/>
      <c r="Q54" s="8"/>
      <c r="T54" s="2"/>
      <c r="Y54" s="17" t="s">
        <v>330</v>
      </c>
      <c r="Z54" s="17" t="s">
        <v>461</v>
      </c>
      <c r="AF54" s="15"/>
    </row>
    <row r="55" spans="1:37" x14ac:dyDescent="0.15">
      <c r="A55" s="2"/>
      <c r="B55" s="2"/>
      <c r="F55" s="2"/>
      <c r="G55" s="8"/>
      <c r="K55" s="2"/>
      <c r="L55" s="2"/>
      <c r="O55" s="2"/>
      <c r="P55" s="2"/>
      <c r="Q55" s="8"/>
      <c r="T55" s="2"/>
      <c r="Y55" s="17" t="s">
        <v>331</v>
      </c>
      <c r="Z55" s="17" t="s">
        <v>462</v>
      </c>
      <c r="AF55" s="15"/>
    </row>
    <row r="56" spans="1:37" x14ac:dyDescent="0.15">
      <c r="A56" s="2"/>
      <c r="B56" s="2"/>
      <c r="F56" s="2"/>
      <c r="G56" s="8"/>
      <c r="K56" s="2"/>
      <c r="L56" s="2"/>
      <c r="O56" s="2"/>
      <c r="P56" s="2"/>
      <c r="Q56" s="8"/>
      <c r="T56" s="2"/>
      <c r="Y56" s="17" t="s">
        <v>332</v>
      </c>
      <c r="Z56" s="17" t="s">
        <v>463</v>
      </c>
      <c r="AF56" s="15"/>
    </row>
    <row r="57" spans="1:37" x14ac:dyDescent="0.15">
      <c r="A57" s="2"/>
      <c r="B57" s="2"/>
      <c r="F57" s="2"/>
      <c r="G57" s="8"/>
      <c r="K57" s="2"/>
      <c r="L57" s="2"/>
      <c r="O57" s="2"/>
      <c r="P57" s="2"/>
      <c r="Q57" s="8"/>
      <c r="T57" s="2"/>
      <c r="Y57" s="17" t="s">
        <v>333</v>
      </c>
      <c r="Z57" s="17" t="s">
        <v>464</v>
      </c>
      <c r="AF57" s="15"/>
    </row>
    <row r="58" spans="1:37" x14ac:dyDescent="0.15">
      <c r="A58" s="2"/>
      <c r="B58" s="2"/>
      <c r="F58" s="2"/>
      <c r="G58" s="8"/>
      <c r="K58" s="2"/>
      <c r="L58" s="2"/>
      <c r="O58" s="2"/>
      <c r="P58" s="2"/>
      <c r="Q58" s="8"/>
      <c r="T58" s="2"/>
      <c r="Y58" s="17" t="s">
        <v>334</v>
      </c>
      <c r="Z58" s="17" t="s">
        <v>465</v>
      </c>
      <c r="AF58" s="15"/>
    </row>
    <row r="59" spans="1:37" x14ac:dyDescent="0.15">
      <c r="A59" s="2"/>
      <c r="B59" s="2"/>
      <c r="F59" s="2"/>
      <c r="G59" s="8"/>
      <c r="K59" s="2"/>
      <c r="L59" s="2"/>
      <c r="O59" s="2"/>
      <c r="P59" s="2"/>
      <c r="Q59" s="8"/>
      <c r="T59" s="2"/>
      <c r="Y59" s="17" t="s">
        <v>335</v>
      </c>
      <c r="Z59" s="17" t="s">
        <v>466</v>
      </c>
      <c r="AF59" s="15"/>
    </row>
    <row r="60" spans="1:37" x14ac:dyDescent="0.15">
      <c r="A60" s="2"/>
      <c r="B60" s="2"/>
      <c r="F60" s="2"/>
      <c r="G60" s="8"/>
      <c r="K60" s="2"/>
      <c r="L60" s="2"/>
      <c r="O60" s="2"/>
      <c r="P60" s="2"/>
      <c r="Q60" s="8"/>
      <c r="T60" s="2"/>
      <c r="Y60" s="17" t="s">
        <v>336</v>
      </c>
      <c r="Z60" s="17" t="s">
        <v>467</v>
      </c>
      <c r="AF60" s="15"/>
    </row>
    <row r="61" spans="1:37" x14ac:dyDescent="0.15">
      <c r="A61" s="2"/>
      <c r="B61" s="2"/>
      <c r="F61" s="2"/>
      <c r="G61" s="8"/>
      <c r="K61" s="2"/>
      <c r="L61" s="2"/>
      <c r="O61" s="2"/>
      <c r="P61" s="2"/>
      <c r="Q61" s="8"/>
      <c r="T61" s="2"/>
      <c r="Y61" s="17" t="s">
        <v>337</v>
      </c>
      <c r="Z61" s="17" t="s">
        <v>468</v>
      </c>
      <c r="AF61" s="15"/>
    </row>
    <row r="62" spans="1:37" x14ac:dyDescent="0.15">
      <c r="A62" s="2"/>
      <c r="B62" s="2"/>
      <c r="F62" s="2"/>
      <c r="G62" s="8"/>
      <c r="K62" s="2"/>
      <c r="L62" s="2"/>
      <c r="O62" s="2"/>
      <c r="P62" s="2"/>
      <c r="Q62" s="8"/>
      <c r="T62" s="2"/>
      <c r="Y62" s="17" t="s">
        <v>338</v>
      </c>
      <c r="Z62" s="17" t="s">
        <v>469</v>
      </c>
      <c r="AF62" s="15"/>
    </row>
    <row r="63" spans="1:37" x14ac:dyDescent="0.15">
      <c r="A63" s="2"/>
      <c r="B63" s="2"/>
      <c r="F63" s="2"/>
      <c r="G63" s="8"/>
      <c r="K63" s="2"/>
      <c r="L63" s="2"/>
      <c r="O63" s="2"/>
      <c r="P63" s="2"/>
      <c r="Q63" s="8"/>
      <c r="T63" s="2"/>
      <c r="Y63" s="17" t="s">
        <v>339</v>
      </c>
      <c r="Z63" s="17" t="s">
        <v>470</v>
      </c>
      <c r="AF63" s="15"/>
    </row>
    <row r="64" spans="1:37" x14ac:dyDescent="0.15">
      <c r="A64" s="2"/>
      <c r="B64" s="2"/>
      <c r="F64" s="2"/>
      <c r="G64" s="8"/>
      <c r="K64" s="2"/>
      <c r="L64" s="2"/>
      <c r="O64" s="2"/>
      <c r="P64" s="2"/>
      <c r="Q64" s="8"/>
      <c r="T64" s="2"/>
      <c r="Y64" s="17" t="s">
        <v>340</v>
      </c>
      <c r="Z64" s="17" t="s">
        <v>471</v>
      </c>
      <c r="AF64" s="15"/>
    </row>
    <row r="65" spans="1:32" x14ac:dyDescent="0.15">
      <c r="A65" s="2"/>
      <c r="B65" s="2"/>
      <c r="F65" s="2"/>
      <c r="G65" s="8"/>
      <c r="K65" s="2"/>
      <c r="L65" s="2"/>
      <c r="O65" s="2"/>
      <c r="P65" s="2"/>
      <c r="Q65" s="8"/>
      <c r="T65" s="2"/>
      <c r="Y65" s="17" t="s">
        <v>341</v>
      </c>
      <c r="Z65" s="17" t="s">
        <v>472</v>
      </c>
      <c r="AF65" s="15"/>
    </row>
    <row r="66" spans="1:32" x14ac:dyDescent="0.15">
      <c r="A66" s="2"/>
      <c r="B66" s="2"/>
      <c r="F66" s="2"/>
      <c r="G66" s="8"/>
      <c r="K66" s="2"/>
      <c r="L66" s="2"/>
      <c r="O66" s="2"/>
      <c r="P66" s="2"/>
      <c r="Q66" s="8"/>
      <c r="T66" s="2"/>
      <c r="Y66" s="17" t="s">
        <v>62</v>
      </c>
      <c r="Z66" s="17" t="s">
        <v>473</v>
      </c>
      <c r="AF66" s="15"/>
    </row>
    <row r="67" spans="1:32" x14ac:dyDescent="0.15">
      <c r="A67" s="2"/>
      <c r="B67" s="2"/>
      <c r="F67" s="2"/>
      <c r="G67" s="8"/>
      <c r="K67" s="2"/>
      <c r="L67" s="2"/>
      <c r="O67" s="2"/>
      <c r="P67" s="2"/>
      <c r="Q67" s="8"/>
      <c r="T67" s="2"/>
      <c r="Y67" s="17" t="s">
        <v>342</v>
      </c>
      <c r="Z67" s="17" t="s">
        <v>474</v>
      </c>
      <c r="AF67" s="15"/>
    </row>
    <row r="68" spans="1:32" x14ac:dyDescent="0.15">
      <c r="A68" s="2"/>
      <c r="B68" s="2"/>
      <c r="F68" s="2"/>
      <c r="G68" s="8"/>
      <c r="K68" s="2"/>
      <c r="L68" s="2"/>
      <c r="O68" s="2"/>
      <c r="P68" s="2"/>
      <c r="Q68" s="8"/>
      <c r="T68" s="2"/>
      <c r="Y68" s="17" t="s">
        <v>343</v>
      </c>
      <c r="Z68" s="17" t="s">
        <v>475</v>
      </c>
      <c r="AF68" s="15"/>
    </row>
    <row r="69" spans="1:32" x14ac:dyDescent="0.15">
      <c r="A69" s="2"/>
      <c r="B69" s="2"/>
      <c r="F69" s="2"/>
      <c r="G69" s="8"/>
      <c r="K69" s="2"/>
      <c r="L69" s="2"/>
      <c r="O69" s="2"/>
      <c r="P69" s="2"/>
      <c r="Q69" s="8"/>
      <c r="T69" s="2"/>
      <c r="Y69" s="17" t="s">
        <v>344</v>
      </c>
      <c r="Z69" s="17" t="s">
        <v>476</v>
      </c>
      <c r="AF69" s="15"/>
    </row>
    <row r="70" spans="1:32" x14ac:dyDescent="0.15">
      <c r="A70" s="2"/>
      <c r="B70" s="2"/>
      <c r="Y70" s="17" t="s">
        <v>345</v>
      </c>
      <c r="Z70" s="17" t="s">
        <v>477</v>
      </c>
    </row>
    <row r="71" spans="1:32" x14ac:dyDescent="0.15">
      <c r="Y71" s="17" t="s">
        <v>346</v>
      </c>
      <c r="Z71" s="17" t="s">
        <v>478</v>
      </c>
    </row>
    <row r="72" spans="1:32" x14ac:dyDescent="0.15">
      <c r="Y72" s="17" t="s">
        <v>347</v>
      </c>
      <c r="Z72" s="17" t="s">
        <v>479</v>
      </c>
    </row>
    <row r="73" spans="1:32" x14ac:dyDescent="0.15">
      <c r="Y73" s="17" t="s">
        <v>348</v>
      </c>
      <c r="Z73" s="17" t="s">
        <v>480</v>
      </c>
    </row>
    <row r="74" spans="1:32" x14ac:dyDescent="0.15">
      <c r="Y74" s="17" t="s">
        <v>349</v>
      </c>
      <c r="Z74" s="17" t="s">
        <v>481</v>
      </c>
    </row>
    <row r="75" spans="1:32" x14ac:dyDescent="0.15">
      <c r="Y75" s="17" t="s">
        <v>350</v>
      </c>
      <c r="Z75" s="17" t="s">
        <v>482</v>
      </c>
    </row>
    <row r="76" spans="1:32" x14ac:dyDescent="0.15">
      <c r="Y76" s="17" t="s">
        <v>351</v>
      </c>
      <c r="Z76" s="17" t="s">
        <v>483</v>
      </c>
    </row>
    <row r="77" spans="1:32" x14ac:dyDescent="0.15">
      <c r="Y77" s="17" t="s">
        <v>352</v>
      </c>
      <c r="Z77" s="17" t="s">
        <v>484</v>
      </c>
    </row>
    <row r="78" spans="1:32" x14ac:dyDescent="0.15">
      <c r="Y78" s="17" t="s">
        <v>353</v>
      </c>
      <c r="Z78" s="17" t="s">
        <v>485</v>
      </c>
    </row>
    <row r="79" spans="1:32" x14ac:dyDescent="0.15">
      <c r="Y79" s="17" t="s">
        <v>354</v>
      </c>
      <c r="Z79" s="17" t="s">
        <v>486</v>
      </c>
    </row>
    <row r="80" spans="1:32" x14ac:dyDescent="0.15">
      <c r="Y80" s="17" t="s">
        <v>355</v>
      </c>
      <c r="Z80" s="17" t="s">
        <v>487</v>
      </c>
    </row>
    <row r="81" spans="25:26" x14ac:dyDescent="0.15">
      <c r="Y81" s="17" t="s">
        <v>356</v>
      </c>
      <c r="Z81" s="17" t="s">
        <v>488</v>
      </c>
    </row>
    <row r="82" spans="25:26" x14ac:dyDescent="0.15">
      <c r="Y82" s="17" t="s">
        <v>357</v>
      </c>
      <c r="Z82" s="17" t="s">
        <v>489</v>
      </c>
    </row>
    <row r="83" spans="25:26" x14ac:dyDescent="0.15">
      <c r="Y83" s="17" t="s">
        <v>358</v>
      </c>
      <c r="Z83" s="17" t="s">
        <v>490</v>
      </c>
    </row>
    <row r="84" spans="25:26" x14ac:dyDescent="0.15">
      <c r="Y84" s="17" t="s">
        <v>359</v>
      </c>
      <c r="Z84" s="17" t="s">
        <v>491</v>
      </c>
    </row>
    <row r="85" spans="25:26" x14ac:dyDescent="0.15">
      <c r="Y85" s="17" t="s">
        <v>360</v>
      </c>
      <c r="Z85" s="17" t="s">
        <v>492</v>
      </c>
    </row>
    <row r="86" spans="25:26" x14ac:dyDescent="0.15">
      <c r="Y86" s="17" t="s">
        <v>361</v>
      </c>
      <c r="Z86" s="17" t="s">
        <v>493</v>
      </c>
    </row>
    <row r="87" spans="25:26" x14ac:dyDescent="0.15">
      <c r="Y87" s="17" t="s">
        <v>362</v>
      </c>
      <c r="Z87" s="17" t="s">
        <v>494</v>
      </c>
    </row>
    <row r="88" spans="25:26" x14ac:dyDescent="0.15">
      <c r="Y88" s="17" t="s">
        <v>363</v>
      </c>
      <c r="Z88" s="17" t="s">
        <v>495</v>
      </c>
    </row>
    <row r="89" spans="25:26" x14ac:dyDescent="0.15">
      <c r="Y89" s="17" t="s">
        <v>364</v>
      </c>
      <c r="Z89" s="17" t="s">
        <v>496</v>
      </c>
    </row>
    <row r="90" spans="25:26" x14ac:dyDescent="0.15">
      <c r="Y90" s="17" t="s">
        <v>365</v>
      </c>
      <c r="Z90" s="17" t="s">
        <v>497</v>
      </c>
    </row>
    <row r="91" spans="25:26" x14ac:dyDescent="0.15">
      <c r="Y91" s="17" t="s">
        <v>366</v>
      </c>
      <c r="Z91" s="17" t="s">
        <v>498</v>
      </c>
    </row>
    <row r="92" spans="25:26" x14ac:dyDescent="0.15">
      <c r="Y92" s="17" t="s">
        <v>367</v>
      </c>
      <c r="Z92" s="17" t="s">
        <v>499</v>
      </c>
    </row>
    <row r="93" spans="25:26" x14ac:dyDescent="0.15">
      <c r="Y93" s="17" t="s">
        <v>368</v>
      </c>
      <c r="Z93" s="17" t="s">
        <v>500</v>
      </c>
    </row>
    <row r="94" spans="25:26" x14ac:dyDescent="0.15">
      <c r="Y94" s="17" t="s">
        <v>369</v>
      </c>
      <c r="Z94" s="17" t="s">
        <v>501</v>
      </c>
    </row>
    <row r="95" spans="25:26" x14ac:dyDescent="0.15">
      <c r="Y95" s="17" t="s">
        <v>370</v>
      </c>
      <c r="Z95" s="17" t="s">
        <v>502</v>
      </c>
    </row>
    <row r="96" spans="25:26" x14ac:dyDescent="0.15">
      <c r="Y96" s="17" t="s">
        <v>272</v>
      </c>
      <c r="Z96" s="17" t="s">
        <v>503</v>
      </c>
    </row>
    <row r="97" spans="25:26" x14ac:dyDescent="0.15">
      <c r="Y97" s="17" t="s">
        <v>371</v>
      </c>
      <c r="Z97" s="17" t="s">
        <v>504</v>
      </c>
    </row>
    <row r="98" spans="25:26" x14ac:dyDescent="0.15">
      <c r="Y98" s="17" t="s">
        <v>372</v>
      </c>
      <c r="Z98" s="17" t="s">
        <v>505</v>
      </c>
    </row>
    <row r="99" spans="25:26" x14ac:dyDescent="0.15">
      <c r="Y99" s="17" t="s">
        <v>402</v>
      </c>
      <c r="Z99" s="17"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2021-08-27T15:44:40Z</dcterms:created>
  <dcterms:modified xsi:type="dcterms:W3CDTF">2021-08-27T15:52:50Z</dcterms:modified>
</cp:coreProperties>
</file>