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9" i="3" l="1"/>
  <c r="L86" i="3" l="1"/>
  <c r="I86" i="3"/>
  <c r="L85" i="3"/>
  <c r="I85" i="3"/>
  <c r="L84" i="3"/>
  <c r="I84" i="3"/>
  <c r="L83" i="3"/>
  <c r="I83" i="3"/>
  <c r="L82" i="3"/>
  <c r="I82" i="3"/>
  <c r="AY134" i="3" l="1"/>
  <c r="AY135" i="3" s="1"/>
  <c r="AY130" i="3"/>
  <c r="AY131" i="3" s="1"/>
  <c r="AY119" i="3"/>
  <c r="AY58" i="3"/>
  <c r="AY60" i="3" s="1"/>
  <c r="AY55" i="3"/>
  <c r="AY56" i="3" s="1"/>
  <c r="AY49" i="3"/>
  <c r="AY51" i="3" s="1"/>
  <c r="AY46" i="3"/>
  <c r="AY48" i="3" s="1"/>
  <c r="AY43" i="3"/>
  <c r="AY44" i="3" s="1"/>
  <c r="AY33" i="3"/>
  <c r="AY35" i="3" s="1"/>
  <c r="AY57" i="3" l="1"/>
  <c r="AY133" i="3"/>
  <c r="AY132" i="3"/>
  <c r="AY136" i="3"/>
  <c r="AY38" i="3"/>
  <c r="AY39" i="3"/>
  <c r="AY50" i="3"/>
  <c r="AY34" i="3"/>
  <c r="AY45" i="3"/>
  <c r="AY59" i="3"/>
  <c r="AY121" i="3"/>
  <c r="AY36" i="3"/>
  <c r="AY37" i="3"/>
  <c r="AY47" i="3"/>
  <c r="AY120" i="3"/>
  <c r="AY122" i="3"/>
  <c r="AY123" i="3"/>
  <c r="AY124" i="3"/>
  <c r="AY137" i="3"/>
  <c r="AW103" i="3"/>
  <c r="AT103" i="3"/>
  <c r="AQ103" i="3"/>
  <c r="AL103" i="3"/>
  <c r="AI103" i="3"/>
  <c r="AF103" i="3"/>
  <c r="Z103" i="3"/>
  <c r="W103" i="3"/>
  <c r="T103" i="3"/>
  <c r="N103" i="3"/>
  <c r="K103" i="3"/>
  <c r="H103" i="3"/>
  <c r="AW102" i="3"/>
  <c r="AT102" i="3"/>
  <c r="AQ102" i="3"/>
  <c r="AL102" i="3"/>
  <c r="AI102" i="3"/>
  <c r="AF102" i="3"/>
  <c r="Z102" i="3"/>
  <c r="W102" i="3"/>
  <c r="T102" i="3"/>
  <c r="N102" i="3"/>
  <c r="K102" i="3"/>
  <c r="H102" i="3"/>
  <c r="AV2" i="3" l="1"/>
  <c r="C12" i="4" l="1"/>
  <c r="P25" i="3" l="1"/>
  <c r="W25" i="3" l="1"/>
  <c r="C23" i="4" l="1"/>
  <c r="C24" i="4"/>
  <c r="W21" i="3" l="1"/>
  <c r="AD21" i="3"/>
  <c r="P21" i="3"/>
  <c r="P18" i="3" l="1"/>
  <c r="P20" i="3" s="1"/>
  <c r="W18" i="3"/>
  <c r="W20" i="3" s="1"/>
  <c r="Y124" i="3"/>
  <c r="AU124" i="3"/>
  <c r="AU118" i="3"/>
  <c r="Y11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<sst xmlns="http://schemas.openxmlformats.org/spreadsheetml/2006/main" count="874" uniqueCount="630">
  <si>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</si>
  <si>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</si>
  <si>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</si>
  <si>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</si>
  <si>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</si>
  <si>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</si>
  <si>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</si>
  <si>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</si>
  <si>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</si>
  <si>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</si>
  <si>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</si>
  <si>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</si>
  <si>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</si>
  <si>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</si>
  <si>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</si>
  <si>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</si>
  <si>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</si>
  <si>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</si>
  <si>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</si>
  <si>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</si>
  <si>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</si>
  <si>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</si>
  <si>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</si>
  <si>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</si>
  <si>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</si>
  <si>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</si>
  <si>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</si>
  <si>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</si>
  <si>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</si>
  <si>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</si>
  <si>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</si>
  <si>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</si>
  <si>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</si>
  <si>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</si>
  <si>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</si>
  <si>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</si>
  <si>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</si>
  <si>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</si>
  <si>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</si>
  <si>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</si>
  <si>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</si>
  <si>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</si>
  <si>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</si>
  <si>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</si>
  <si>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</si>
  <si>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</si>
  <si>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</si>
  <si>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</si>
  <si>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</si>
  <si>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</si>
  <si>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</si>
  <si>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</si>
  <si>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</si>
  <si>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</si>
  <si>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</si>
  <si>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</si>
  <si>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</si>
  <si>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</si>
  <si>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</si>
  <si>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</si>
  <si>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</si>
  <si>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</si>
  <si>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</si>
  <si>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</si>
  <si>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</si>
  <si>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</si>
  <si>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</si>
  <si>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</si>
  <si>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</si>
  <si>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</si>
  <si>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</si>
  <si>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</si>
  <si>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</si>
  <si>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</si>
  <si>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</si>
  <si>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</si>
  <si>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</si>
  <si>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</si>
  <si>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</si>
  <si>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</si>
  <si>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</si>
  <si>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</si>
  <si>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</si>
  <si>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</si>
  <si>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</si>
  <si>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</si>
  <si>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</si>
  <si>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</si>
  <si>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</si>
  <si>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</si>
  <si>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</si>
  <si>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</si>
  <si>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</si>
  <si>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</si>
  <si>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</si>
  <si>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</si>
  <si>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</si>
  <si>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</si>
  <si>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</si>
  <si>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</si>
  <si>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</si>
  <si>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</si>
  <si>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</si>
  <si>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</si>
  <si>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</si>
  <si>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</si>
  <si>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</si>
  <si>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</si>
  <si>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</si>
  <si>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</si>
  <si>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</si>
  <si>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</si>
  <si>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</si>
  <si>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</si>
  <si>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</si>
  <si>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</si>
  <si>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</si>
  <si>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</si>
  <si>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</si>
  <si>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</si>
  <si>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</si>
  <si>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</si>
  <si>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</si>
  <si>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</si>
  <si>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</si>
  <si>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</si>
  <si>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</si>
  <si>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</si>
  <si>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</si>
  <si>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</si>
  <si>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</si>
  <si>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</si>
  <si>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</si>
  <si>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</si>
  <si>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</si>
  <si>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</si>
  <si>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</si>
  <si>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</si>
  <si>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</si>
  <si>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</si>
  <si>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</si>
  <si>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</si>
  <si>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</si>
  <si>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</si>
  <si>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</si>
  <si>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</si>
  <si>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</si>
  <si>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</si>
  <si>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</si>
  <si>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</si>
  <si>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</si>
  <si>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</si>
  <si>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</si>
  <si>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</si>
  <si>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</si>
  <si>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</si>
  <si>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</si>
  <si>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</si>
  <si>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</si>
  <si>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</si>
  <si>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</si>
  <si>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</si>
  <si>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</si>
  <si>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</si>
  <si>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</si>
  <si>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</si>
  <si>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</si>
  <si>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</si>
  <si>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</si>
  <si>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</si>
  <si>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</si>
  <si>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</si>
  <si>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</si>
  <si>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</si>
  <si>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</si>
  <si>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</si>
  <si>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</si>
  <si>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</si>
  <si>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</si>
  <si>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</si>
  <si>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</si>
  <si>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</si>
  <si>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</si>
  <si>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</si>
  <si>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</si>
  <si>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</si>
  <si>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</si>
  <si>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</si>
  <si>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</si>
  <si>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</si>
  <si>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</si>
  <si>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</si>
  <si>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</si>
  <si>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</si>
  <si>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</si>
  <si>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</si>
  <si>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</si>
  <si>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</si>
  <si>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</si>
  <si>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</si>
  <si>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</si>
  <si>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</si>
  <si>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</si>
  <si>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</si>
  <si>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</si>
  <si>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</si>
  <si>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</si>
  <si>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</si>
  <si>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</si>
  <si>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</si>
  <si>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</si>
  <si>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</si>
  <si>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</si>
  <si>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</si>
  <si>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</si>
  <si>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</si>
  <si>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</si>
  <si>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</si>
  <si>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</si>
  <si>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</si>
  <si>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</si>
  <si>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</si>
  <si>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</si>
  <si>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</si>
  <si>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</si>
  <si>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</si>
  <si>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</si>
  <si>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</si>
  <si>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</si>
  <si>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</si>
  <si>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</si>
  <si>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</si>
  <si>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</si>
  <si>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</si>
  <si>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</si>
  <si>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</si>
  <si>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</si>
  <si>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</si>
  <si>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</si>
  <si>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</si>
  <si>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</si>
  <si>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</si>
  <si>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</si>
  <si>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</si>
  <si>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</si>
  <si>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</si>
  <si>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</si>
  <si>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</si>
  <si>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</si>
  <si>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</si>
  <si>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</si>
  <si>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</si>
  <si>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</si>
  <si>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</si>
  <si>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</si>
  <si>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</si>
  <si>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</si>
  <si>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</si>
  <si>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</si>
  <si>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</si>
  <si>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</si>
  <si>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</si>
  <si>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</si>
  <si>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</si>
  <si>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</si>
  <si>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</si>
  <si>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</si>
  <si>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</si>
  <si>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</si>
  <si>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</si>
  <si>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</si>
  <si>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</si>
  <si>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</si>
  <si>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</si>
  <si>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</si>
  <si>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</si>
  <si>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</si>
  <si>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</si>
  <si>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</si>
  <si>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</si>
  <si>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</si>
  <si>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</si>
  <si>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</si>
  <si>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</si>
  <si>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</si>
  <si>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</si>
  <si>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</si>
  <si>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</si>
  <si>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</si>
  <si>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</si>
  <si>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</si>
  <si>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</si>
  <si>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</si>
  <si>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</si>
  <si>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</si>
  <si>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</si>
  <si>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</si>
  <si>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</si>
  <si>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</si>
  <si>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</si>
  <si>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</si>
  <si>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</si>
  <si>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</si>
  <si>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</si>
  <si>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</si>
  <si>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</si>
  <si>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</si>
  <si>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</si>
  <si>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</si>
  <si>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</si>
  <si>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</si>
  <si>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</si>
  <si>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</si>
  <si>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</si>
  <si>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</si>
  <si>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</si>
  <si>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</si>
  <si>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</si>
  <si>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</si>
  <si>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</si>
  <si>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</si>
  <si>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</si>
  <si>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</si>
  <si>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</si>
  <si>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</si>
  <si>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</si>
  <si>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</si>
  <si>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</si>
  <si>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</si>
  <si>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</si>
  <si>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</si>
  <si>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</si>
  <si>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</si>
  <si>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</si>
  <si>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</si>
  <si>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</si>
  <si>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</si>
  <si>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</si>
  <si>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</si>
  <si>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</si>
  <si>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</si>
  <si>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</si>
  <si>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</si>
  <si>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</si>
  <si>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</si>
  <si>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</si>
  <si>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</si>
  <si>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</si>
  <si>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</si>
  <si>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</si>
  <si>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</si>
  <si>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</si>
  <si>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</si>
  <si>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</si>
  <si>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</si>
  <si>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</si>
  <si>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</si>
  <si>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</si>
  <si>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</si>
  <si>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</si>
  <si>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</si>
  <si>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</si>
  <si>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</si>
  <si>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</si>
  <si>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</si>
  <si>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</si>
  <si>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</si>
  <si>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</si>
  <si>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</si>
  <si>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</si>
  <si>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</si>
  <si>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</si>
  <si>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</si>
  <si>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</si>
  <si>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</si>
  <si>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</si>
  <si>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</si>
  <si>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</si>
  <si>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</si>
  <si>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</si>
  <si>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</si>
  <si>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</si>
  <si>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</si>
  <si>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</si>
  <si>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</si>
  <si>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</si>
  <si>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</si>
  <si>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</si>
  <si>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</si>
  <si>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</si>
  <si>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</si>
  <si>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</si>
  <si>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</si>
  <si>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</si>
  <si>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</si>
  <si>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</si>
  <si>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</si>
  <si>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</si>
  <si>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</si>
  <si>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</si>
  <si>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</si>
  <si>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</si>
  <si>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</si>
  <si>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</si>
  <si>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</si>
  <si>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</si>
  <si>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</si>
  <si>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</si>
  <si>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</si>
  <si>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</si>
  <si>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</si>
  <si>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</si>
  <si>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</si>
  <si>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</si>
  <si>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</si>
  <si>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</si>
  <si>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</si>
  <si>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</si>
  <si>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</si>
  <si>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</si>
  <si>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</si>
  <si>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</si>
  <si>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</si>
  <si>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</si>
  <si>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</si>
  <si>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</si>
  <si>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</si>
  <si>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</si>
  <si>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</si>
  <si>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</si>
  <si>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</si>
  <si>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</si>
  <si>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</si>
  <si>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</si>
  <si>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</si>
  <si>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</si>
  <si>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</si>
  <si>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</si>
  <si>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</si>
  <si>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</si>
  <si>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</si>
  <si>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</si>
  <si>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</si>
  <si>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</si>
  <si>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</si>
  <si>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</si>
  <si>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</si>
  <si>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</si>
  <si>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</si>
  <si>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</si>
  <si>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</si>
  <si>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</si>
  <si>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</si>
  <si>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</si>
  <si>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</si>
  <si>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</si>
  <si>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</si>
  <si>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</si>
  <si>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</si>
  <si>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</si>
  <si>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</si>
  <si>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</si>
  <si>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</si>
  <si>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</si>
  <si>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</si>
  <si>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</si>
  <si>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</si>
  <si>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</si>
  <si>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</si>
  <si>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</si>
  <si>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</si>
  <si>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</si>
  <si>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</si>
  <si>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</si>
  <si>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</si>
  <si>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</si>
  <si>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</si>
  <si>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</si>
  <si>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</si>
  <si>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</si>
  <si>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</si>
  <si>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</si>
  <si>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</si>
  <si>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</si>
  <si>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</si>
  <si>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</si>
  <si>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</si>
  <si>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</si>
  <si>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</si>
  <si>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</si>
  <si>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</si>
  <si>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</si>
  <si>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</si>
  <si>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</si>
  <si>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</si>
  <si>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</si>
  <si>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</si>
  <si>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</si>
  <si>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</si>
  <si>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</si>
  <si>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</si>
  <si>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</si>
  <si>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</si>
  <si>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</si>
  <si>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</si>
  <si>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</si>
  <si>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</si>
  <si>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</si>
  <si>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</si>
  <si>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</si>
  <si>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</si>
  <si>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</si>
  <si>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</si>
  <si>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</si>
  <si>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</si>
  <si>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</si>
  <si>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</si>
  <si>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</si>
  <si>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</si>
  <si>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</si>
  <si>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</si>
  <si>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</si>
  <si>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</si>
  <si>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</si>
  <si>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</si>
  <si>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</si>
  <si>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</si>
  <si>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</si>
  <si>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</si>
  <si>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</si>
  <si>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</si>
  <si>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</si>
  <si>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</si>
  <si>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</si>
  <si>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</si>
  <si>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</si>
  <si>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</si>
  <si>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</si>
  <si>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</si>
  <si>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</si>
  <si>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</si>
  <si>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</si>
  <si>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</si>
  <si>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途上国等における STI for SDGs の推進</t>
  </si>
  <si>
    <t>令和元年度</t>
  </si>
  <si>
    <t>令和4年度</t>
  </si>
  <si>
    <t>-</t>
  </si>
  <si>
    <t>科学技術基礎調査等委託費</t>
  </si>
  <si>
    <t>出席省庁・機関数</t>
  </si>
  <si>
    <t>省庁・機関数</t>
  </si>
  <si>
    <t>ロードマップの作成・実施支援にあたり、年5回以上のアウトリーチ活動によりSDGsの認知の深化を図る</t>
  </si>
  <si>
    <t>国際会議等での発信数</t>
  </si>
  <si>
    <t>発信数</t>
  </si>
  <si>
    <t>回数</t>
  </si>
  <si>
    <t>国数</t>
  </si>
  <si>
    <t>国連パイロット・プログラムの推進におけるSTIフォーラムの開催</t>
  </si>
  <si>
    <t>万円</t>
  </si>
  <si>
    <t>　　経費/回</t>
    <phoneticPr fontId="5"/>
  </si>
  <si>
    <t>45万円/4回</t>
  </si>
  <si>
    <t>　　拠出額/対象国数</t>
    <phoneticPr fontId="5"/>
  </si>
  <si>
    <t>新31</t>
  </si>
  <si>
    <t>○</t>
  </si>
  <si>
    <t>府</t>
  </si>
  <si>
    <t>科学技術・イノベーション推進事務局</t>
    <phoneticPr fontId="5"/>
  </si>
  <si>
    <t>-</t>
    <phoneticPr fontId="5"/>
  </si>
  <si>
    <t>60万円/3回</t>
    <phoneticPr fontId="5"/>
  </si>
  <si>
    <t>STI for SDGsロードマップ策定等の支援を行う途上国数</t>
    <rPh sb="20" eb="21">
      <t>ナド</t>
    </rPh>
    <phoneticPr fontId="5"/>
  </si>
  <si>
    <t>世界銀行への拠出額／STI for SDGs策定支援等を行う途上国数　　　　　　　　　　　</t>
    <rPh sb="26" eb="27">
      <t>ナド</t>
    </rPh>
    <phoneticPr fontId="5"/>
  </si>
  <si>
    <t>国連開発計画への拠出額／事業機会の創出を検討する途上国数　　　　　　　</t>
    <rPh sb="0" eb="2">
      <t>コクレン</t>
    </rPh>
    <rPh sb="2" eb="4">
      <t>カイハツ</t>
    </rPh>
    <rPh sb="4" eb="6">
      <t>ケイカク</t>
    </rPh>
    <rPh sb="8" eb="10">
      <t>キョシュツ</t>
    </rPh>
    <rPh sb="10" eb="11">
      <t>ガク</t>
    </rPh>
    <rPh sb="20" eb="22">
      <t>ケントウ</t>
    </rPh>
    <rPh sb="24" eb="27">
      <t>トジョウコク</t>
    </rPh>
    <rPh sb="27" eb="28">
      <t>スウ</t>
    </rPh>
    <phoneticPr fontId="5"/>
  </si>
  <si>
    <t>万円</t>
    <rPh sb="0" eb="2">
      <t>マンエン</t>
    </rPh>
    <phoneticPr fontId="5"/>
  </si>
  <si>
    <t>4,950万円/
5ヶ国</t>
    <rPh sb="5" eb="7">
      <t>マンエン</t>
    </rPh>
    <rPh sb="11" eb="12">
      <t>コク</t>
    </rPh>
    <phoneticPr fontId="5"/>
  </si>
  <si>
    <t>4,860万円/5ヶ国</t>
    <rPh sb="5" eb="7">
      <t>マンエン</t>
    </rPh>
    <rPh sb="10" eb="11">
      <t>コク</t>
    </rPh>
    <phoneticPr fontId="5"/>
  </si>
  <si>
    <t>4,320万円/2ヶ国</t>
    <rPh sb="5" eb="7">
      <t>マンエン</t>
    </rPh>
    <rPh sb="10" eb="11">
      <t>コク</t>
    </rPh>
    <phoneticPr fontId="5"/>
  </si>
  <si>
    <t>事業機会の創出を検討する途上国数</t>
    <phoneticPr fontId="5"/>
  </si>
  <si>
    <t>2015年９月の国連サミットにおいて全会一致で採択された「持続可能な開発目標：Sustainable Development Goals（SDGs）」は、持続可能で包摂性・多様性のある社会の実現のために設定された17の国際共通目標であり、2030年までの達成に向け、途上国のみならず我が国を含むすべての国が活動を求められている。
国連は、SDGs達成に科学技術イノベーション（STI）の活用が非常に重要であると認め、STI for SDGs推進のための仕組みを構築している。
SDGsの重要性とその目標達成に向けた取り組みに対する機運は国内外で高まっている。我が国の優れたSTIを国際展開し、世界のSDGs達成に貢献するとの本事業の目的は、国民や社会のニーズを反映している。</t>
    <phoneticPr fontId="5"/>
  </si>
  <si>
    <t>SDGsの達成は、第６期科学技術基本計画で掲げられている、人間中心の持続的な社会の構築を目指す「Society 5.0」と親和性が高い。STI for SDGsの推進は、我が国の科学技術政策の柱である「Society 5.0」の実現のために、必要かつ不可欠である。昨年７月に閣議決定された「統合イノベーション戦略2020」においても、本施策を推進するとされている。
また、「持続可能な開発目標（SDGs）推進本部（本部長：内閣総理大臣）」が決定した「SDGsアクションプラン」においても、「SDGsと連動する「Society 5.0」の推進」、すなわち「STI for SDGs」を3本柱の一つに位置付けている。
以上のとおり、本事業は、科学技術政策及びSDGsに関する政策の推進の上で、必要、適切、かつ優先度の高い事業である。　</t>
    <phoneticPr fontId="5"/>
  </si>
  <si>
    <t>一般競争入札により複数社に対して技術審査を実施、総合評価にて最高得点を得た一社を選定している。</t>
    <phoneticPr fontId="5"/>
  </si>
  <si>
    <t>無</t>
  </si>
  <si>
    <t>‐</t>
  </si>
  <si>
    <t>・STI for SDGsプラットフォームの調査・検討について、効率化を図った。</t>
    <rPh sb="36" eb="37">
      <t>ハカ</t>
    </rPh>
    <phoneticPr fontId="5"/>
  </si>
  <si>
    <t>・本事業の費目・使途は、いずれも、我が国の優れたSTIを国際展開し、世界のSDGs達成に貢献するという目的に即した、真に必要なものである。</t>
    <rPh sb="1" eb="2">
      <t>ホン</t>
    </rPh>
    <rPh sb="2" eb="4">
      <t>ジギョウ</t>
    </rPh>
    <rPh sb="5" eb="7">
      <t>ヒモク</t>
    </rPh>
    <rPh sb="8" eb="10">
      <t>シト</t>
    </rPh>
    <rPh sb="51" eb="53">
      <t>モクテキ</t>
    </rPh>
    <rPh sb="54" eb="55">
      <t>ソク</t>
    </rPh>
    <rPh sb="58" eb="59">
      <t>シン</t>
    </rPh>
    <rPh sb="60" eb="62">
      <t>ヒツヨウ</t>
    </rPh>
    <phoneticPr fontId="5"/>
  </si>
  <si>
    <t>成果目標の会合を３回以上開催し、目標出席省庁・機関数の20を満たしているため、実績は成果目標を満たしている。</t>
    <rPh sb="0" eb="2">
      <t>セイカ</t>
    </rPh>
    <rPh sb="2" eb="4">
      <t>モクヒョウ</t>
    </rPh>
    <rPh sb="5" eb="7">
      <t>カイゴウ</t>
    </rPh>
    <rPh sb="9" eb="10">
      <t>カイ</t>
    </rPh>
    <rPh sb="10" eb="12">
      <t>イジョウ</t>
    </rPh>
    <rPh sb="12" eb="14">
      <t>カイサイ</t>
    </rPh>
    <rPh sb="16" eb="18">
      <t>モクヒョウ</t>
    </rPh>
    <rPh sb="18" eb="20">
      <t>シュッセキ</t>
    </rPh>
    <rPh sb="20" eb="22">
      <t>ショウチョウ</t>
    </rPh>
    <rPh sb="23" eb="25">
      <t>キカン</t>
    </rPh>
    <rPh sb="25" eb="26">
      <t>スウ</t>
    </rPh>
    <rPh sb="30" eb="31">
      <t>ミ</t>
    </rPh>
    <rPh sb="39" eb="41">
      <t>ジッセキ</t>
    </rPh>
    <rPh sb="42" eb="44">
      <t>セイカ</t>
    </rPh>
    <rPh sb="44" eb="46">
      <t>モクヒョウ</t>
    </rPh>
    <rPh sb="47" eb="48">
      <t>ミ</t>
    </rPh>
    <phoneticPr fontId="5"/>
  </si>
  <si>
    <t>事業化に結び付けるための課題の深掘り・事業機会の特定に寄与するための集中的な支援について検討するステークホルダー会合等のオフライン会議を３回開催するという実績があるため、見込みを達しているといえる。</t>
    <rPh sb="44" eb="46">
      <t>ケントウ</t>
    </rPh>
    <rPh sb="56" eb="58">
      <t>カイゴウ</t>
    </rPh>
    <rPh sb="58" eb="59">
      <t>トウ</t>
    </rPh>
    <rPh sb="65" eb="67">
      <t>カイギ</t>
    </rPh>
    <rPh sb="69" eb="70">
      <t>カイ</t>
    </rPh>
    <rPh sb="70" eb="72">
      <t>カイサイ</t>
    </rPh>
    <rPh sb="77" eb="79">
      <t>ジッセキ</t>
    </rPh>
    <rPh sb="85" eb="87">
      <t>ミコ</t>
    </rPh>
    <rPh sb="89" eb="90">
      <t>タッ</t>
    </rPh>
    <phoneticPr fontId="5"/>
  </si>
  <si>
    <t>令和元年度より開始した「STI for SDGsプラットフォーム」については、一般競争契約（総合評価）により、複数の事業者が応募するなど競争性を確保したうえで、想定したアウトプット、アウトカムをいずれも満たしながら事業が実施できており、効率的・効果的な予算執行となっている。</t>
    <rPh sb="107" eb="109">
      <t>ジギョウ</t>
    </rPh>
    <rPh sb="110" eb="112">
      <t>ジッシ</t>
    </rPh>
    <rPh sb="118" eb="121">
      <t>コウリツテキ</t>
    </rPh>
    <rPh sb="122" eb="125">
      <t>コウカテキ</t>
    </rPh>
    <rPh sb="126" eb="128">
      <t>ヨサン</t>
    </rPh>
    <rPh sb="128" eb="130">
      <t>シッコウ</t>
    </rPh>
    <phoneticPr fontId="5"/>
  </si>
  <si>
    <t>人件費</t>
    <rPh sb="0" eb="3">
      <t>ジンケンヒ</t>
    </rPh>
    <phoneticPr fontId="5"/>
  </si>
  <si>
    <t>一般管理費</t>
    <rPh sb="0" eb="2">
      <t>イッパン</t>
    </rPh>
    <rPh sb="2" eb="5">
      <t>カンリヒ</t>
    </rPh>
    <phoneticPr fontId="5"/>
  </si>
  <si>
    <t>人件費及びその他の経費の10%</t>
    <rPh sb="0" eb="3">
      <t>ジンケンヒ</t>
    </rPh>
    <rPh sb="3" eb="4">
      <t>オヨ</t>
    </rPh>
    <rPh sb="7" eb="8">
      <t>タ</t>
    </rPh>
    <rPh sb="9" eb="11">
      <t>ケイヒ</t>
    </rPh>
    <phoneticPr fontId="5"/>
  </si>
  <si>
    <t>パートナー・ディレクター・シニアマネジャー・
マネジャー・シニアスタッフ・スタッフの計６名</t>
    <rPh sb="42" eb="43">
      <t>ケイ</t>
    </rPh>
    <rPh sb="44" eb="45">
      <t>メイ</t>
    </rPh>
    <phoneticPr fontId="5"/>
  </si>
  <si>
    <t>有限責任監査法人トーマツ</t>
    <phoneticPr fontId="5"/>
  </si>
  <si>
    <t>落札率については、予定価格が推測されるため非公開</t>
    <phoneticPr fontId="5"/>
  </si>
  <si>
    <t>・ＳＴＩ　ｆｏｒ　ＳＤＧｓ　プラットフォームの構築に向けた調査・分析</t>
    <rPh sb="23" eb="25">
      <t>コウチク</t>
    </rPh>
    <rPh sb="26" eb="27">
      <t>ム</t>
    </rPh>
    <rPh sb="29" eb="31">
      <t>チョウサ</t>
    </rPh>
    <phoneticPr fontId="5"/>
  </si>
  <si>
    <t>我が国の優れた科学技術イノベーションを国際展開し、世界のSDGs達成に貢献するため、我が国の科学技術シーズと国内外のSDGsニーズをつなぐためのプラットフォームを構築する。国連機関が主導する、STI for SDGs（SDGs達成のための科学技術イノベーション）推進のための「グローバル・パイロット・プログラム」を通じて、途上国におけるSTI for SDGsロードマップの策定への支援を行うことで、政策決定段階からの関与により、我が国の科学技術の海外展開を促進する。</t>
    <phoneticPr fontId="5"/>
  </si>
  <si>
    <t>4,400万円/
2ヶ国</t>
    <rPh sb="5" eb="7">
      <t>マンエン</t>
    </rPh>
    <rPh sb="11" eb="12">
      <t>コク</t>
    </rPh>
    <phoneticPr fontId="5"/>
  </si>
  <si>
    <t>国内旅費、諸謝金、会議費、消費税相当額等</t>
  </si>
  <si>
    <t>その他の経費</t>
  </si>
  <si>
    <t>国連開発計画への拠出金</t>
    <rPh sb="0" eb="2">
      <t>コクレン</t>
    </rPh>
    <rPh sb="2" eb="4">
      <t>カイハツ</t>
    </rPh>
    <rPh sb="4" eb="6">
      <t>ケイカク</t>
    </rPh>
    <rPh sb="8" eb="10">
      <t>キョシュツ</t>
    </rPh>
    <rPh sb="10" eb="11">
      <t>キン</t>
    </rPh>
    <phoneticPr fontId="5"/>
  </si>
  <si>
    <t>世界銀行への拠出金</t>
    <rPh sb="0" eb="2">
      <t>セカイ</t>
    </rPh>
    <rPh sb="2" eb="4">
      <t>ギンコウ</t>
    </rPh>
    <rPh sb="6" eb="8">
      <t>キョシュツ</t>
    </rPh>
    <rPh sb="8" eb="9">
      <t>キン</t>
    </rPh>
    <phoneticPr fontId="5"/>
  </si>
  <si>
    <t>国連開発計画</t>
    <rPh sb="0" eb="2">
      <t>コクレン</t>
    </rPh>
    <rPh sb="2" eb="4">
      <t>カイハツ</t>
    </rPh>
    <rPh sb="4" eb="6">
      <t>ケイカク</t>
    </rPh>
    <phoneticPr fontId="5"/>
  </si>
  <si>
    <t>世界銀行</t>
    <rPh sb="0" eb="2">
      <t>セカイ</t>
    </rPh>
    <rPh sb="2" eb="4">
      <t>ギンコウ</t>
    </rPh>
    <phoneticPr fontId="5"/>
  </si>
  <si>
    <t xml:space="preserve">途上国におけるＳＴＩ　ｆｏｒ　ＳＤＧｓの推進
</t>
    <phoneticPr fontId="5"/>
  </si>
  <si>
    <t>-</t>
    <phoneticPr fontId="5"/>
  </si>
  <si>
    <t>国連拠出を前提とした事業であり、支出先が限定されるため。</t>
    <rPh sb="0" eb="2">
      <t>コクレン</t>
    </rPh>
    <rPh sb="2" eb="4">
      <t>キョシュツ</t>
    </rPh>
    <rPh sb="5" eb="7">
      <t>ゼンテイ</t>
    </rPh>
    <rPh sb="10" eb="12">
      <t>ジギョウ</t>
    </rPh>
    <rPh sb="16" eb="18">
      <t>シシュツ</t>
    </rPh>
    <rPh sb="18" eb="19">
      <t>サキ</t>
    </rPh>
    <rPh sb="20" eb="22">
      <t>ゲンテイ</t>
    </rPh>
    <phoneticPr fontId="5"/>
  </si>
  <si>
    <t>C.有限責任監査法人トーマツ</t>
    <phoneticPr fontId="5"/>
  </si>
  <si>
    <t>A.国連開発計画</t>
    <rPh sb="2" eb="4">
      <t>コクレン</t>
    </rPh>
    <rPh sb="4" eb="6">
      <t>カイハツ</t>
    </rPh>
    <rPh sb="6" eb="8">
      <t>ケイカク</t>
    </rPh>
    <phoneticPr fontId="5"/>
  </si>
  <si>
    <t>B.世界銀行</t>
    <rPh sb="2" eb="4">
      <t>セカイ</t>
    </rPh>
    <rPh sb="4" eb="6">
      <t>ギンコウ</t>
    </rPh>
    <phoneticPr fontId="5"/>
  </si>
  <si>
    <t>・STI for SDGsプラットフォームは、事業として成立し得るか等、検討すべき事項が多いため、国がプラットフォームの実現可能性等について調査・分析を行う必要がある。
・途上国におけるSTI for SDGsのロードマップ作成支援は、相手国の政府の政策形成への支援を行うものであり、地方自治体、民間等では実施できない。</t>
    <rPh sb="76" eb="77">
      <t>オコナ</t>
    </rPh>
    <rPh sb="78" eb="80">
      <t>ヒツヨウ</t>
    </rPh>
    <rPh sb="112" eb="114">
      <t>サクセイ</t>
    </rPh>
    <rPh sb="114" eb="116">
      <t>シエン</t>
    </rPh>
    <phoneticPr fontId="5"/>
  </si>
  <si>
    <t>今後も引き続き効果的な事業と効率的な執行に努めていく。
令和元年度より開始した「STI for SDGsプラットフォーム構築に向けた調査・研究」については、令和２年度の結果を踏まえて、より効果的な調査となるよう事業内容の見直しを含めた検討を実施するとともに、また国連へ拠出事業から得られる知見も適宜取り入れてゆくことを検討する。</t>
    <rPh sb="0" eb="2">
      <t>コンゴ</t>
    </rPh>
    <rPh sb="3" eb="4">
      <t>ヒ</t>
    </rPh>
    <rPh sb="5" eb="6">
      <t>ツヅ</t>
    </rPh>
    <rPh sb="7" eb="10">
      <t>コウカテキ</t>
    </rPh>
    <rPh sb="11" eb="13">
      <t>ジギョウ</t>
    </rPh>
    <rPh sb="14" eb="17">
      <t>コウリツテキ</t>
    </rPh>
    <rPh sb="18" eb="20">
      <t>シッコウ</t>
    </rPh>
    <rPh sb="21" eb="22">
      <t>ツト</t>
    </rPh>
    <rPh sb="28" eb="30">
      <t>レイワ</t>
    </rPh>
    <rPh sb="30" eb="32">
      <t>ガンネン</t>
    </rPh>
    <rPh sb="32" eb="33">
      <t>ド</t>
    </rPh>
    <rPh sb="35" eb="37">
      <t>カイシ</t>
    </rPh>
    <rPh sb="60" eb="62">
      <t>コウチク</t>
    </rPh>
    <rPh sb="63" eb="64">
      <t>ム</t>
    </rPh>
    <rPh sb="66" eb="68">
      <t>チョウサ</t>
    </rPh>
    <rPh sb="69" eb="71">
      <t>ケンキュウ</t>
    </rPh>
    <rPh sb="78" eb="80">
      <t>レイワ</t>
    </rPh>
    <rPh sb="81" eb="83">
      <t>ネンド</t>
    </rPh>
    <rPh sb="84" eb="86">
      <t>ケッカ</t>
    </rPh>
    <rPh sb="87" eb="88">
      <t>フ</t>
    </rPh>
    <rPh sb="94" eb="97">
      <t>コウカテキ</t>
    </rPh>
    <rPh sb="98" eb="100">
      <t>チョウサ</t>
    </rPh>
    <rPh sb="105" eb="107">
      <t>ジギョウ</t>
    </rPh>
    <rPh sb="107" eb="109">
      <t>ナイヨウ</t>
    </rPh>
    <rPh sb="110" eb="112">
      <t>ミナオ</t>
    </rPh>
    <rPh sb="114" eb="115">
      <t>フク</t>
    </rPh>
    <rPh sb="117" eb="119">
      <t>ケントウ</t>
    </rPh>
    <rPh sb="120" eb="122">
      <t>ジッシ</t>
    </rPh>
    <rPh sb="131" eb="133">
      <t>コクレン</t>
    </rPh>
    <rPh sb="134" eb="136">
      <t>キョシュツ</t>
    </rPh>
    <rPh sb="136" eb="138">
      <t>ジギョウ</t>
    </rPh>
    <rPh sb="140" eb="141">
      <t>エ</t>
    </rPh>
    <rPh sb="144" eb="146">
      <t>チケン</t>
    </rPh>
    <rPh sb="147" eb="149">
      <t>テキギ</t>
    </rPh>
    <rPh sb="149" eb="150">
      <t>ト</t>
    </rPh>
    <rPh sb="151" eb="152">
      <t>イ</t>
    </rPh>
    <rPh sb="159" eb="161">
      <t>ケントウ</t>
    </rPh>
    <phoneticPr fontId="5"/>
  </si>
  <si>
    <t>国際連合開発計画等拠出金</t>
    <phoneticPr fontId="5"/>
  </si>
  <si>
    <t>産官・国際機関等の関係ステークホルダーが集う場の開催</t>
    <rPh sb="24" eb="26">
      <t>カイサイ</t>
    </rPh>
    <phoneticPr fontId="5"/>
  </si>
  <si>
    <t>産官・国際機関等の関係ステークホルダーが集う場の
開催経費／開催回数</t>
    <phoneticPr fontId="5"/>
  </si>
  <si>
    <t>産官・国際機関等の関係ステークホルダーが集う場を年3回以上開催し、深化を図る</t>
    <rPh sb="24" eb="25">
      <t>ネン</t>
    </rPh>
    <rPh sb="26" eb="27">
      <t>カイ</t>
    </rPh>
    <rPh sb="27" eb="29">
      <t>イジョウ</t>
    </rPh>
    <rPh sb="29" eb="31">
      <t>カイサイ</t>
    </rPh>
    <phoneticPr fontId="5"/>
  </si>
  <si>
    <t>SDGs達成に資する優れた科学技術（シーズ）を持った我が国の民間企業等を糾合して、途上国等のSDGs達成上の課題（ニーズ）の解決を促進するための枠組み（STI for SDGsプラットフォーム）について、その在り方を検討する。令和３年度のSTI for SDGsプラットフォームでは、過年度（令和元年度、令和２年度）の検討結果から得られた、産官・国際機関等の関係ステークホルダーが情報共有及び意見交換をすることの重要性を踏まえた、アウトカム、アウトプットの修正を行う。
途上国に拠点を有し、途上国のSDGｓ達成支援活動を実施する国連開発計画と連携して、途上国のニーズを把握し、事業機会の創出につなげるしくみを検討する。
また、国連の「パイロット・プログラム」に選定された途上国のうち、ケニアとインドについて、世界銀行と連携して、STI for SDGsロードマップの策定等への支援を行う。</t>
    <rPh sb="113" eb="115">
      <t>レイワ</t>
    </rPh>
    <rPh sb="116" eb="118">
      <t>ネンド</t>
    </rPh>
    <rPh sb="142" eb="145">
      <t>カネンド</t>
    </rPh>
    <rPh sb="146" eb="148">
      <t>レイワ</t>
    </rPh>
    <rPh sb="148" eb="150">
      <t>ガンネン</t>
    </rPh>
    <rPh sb="150" eb="151">
      <t>ド</t>
    </rPh>
    <rPh sb="152" eb="154">
      <t>レイワ</t>
    </rPh>
    <rPh sb="155" eb="156">
      <t>ネン</t>
    </rPh>
    <rPh sb="156" eb="157">
      <t>ド</t>
    </rPh>
    <rPh sb="159" eb="161">
      <t>ケントウ</t>
    </rPh>
    <rPh sb="161" eb="163">
      <t>ケッカ</t>
    </rPh>
    <rPh sb="165" eb="166">
      <t>エ</t>
    </rPh>
    <rPh sb="190" eb="192">
      <t>ジョウホウ</t>
    </rPh>
    <rPh sb="192" eb="194">
      <t>キョウユウ</t>
    </rPh>
    <rPh sb="194" eb="195">
      <t>オヨ</t>
    </rPh>
    <rPh sb="196" eb="198">
      <t>イケン</t>
    </rPh>
    <rPh sb="198" eb="200">
      <t>コウカン</t>
    </rPh>
    <rPh sb="206" eb="209">
      <t>ジュウヨウセイ</t>
    </rPh>
    <rPh sb="210" eb="211">
      <t>フ</t>
    </rPh>
    <rPh sb="228" eb="230">
      <t>シュウセイ</t>
    </rPh>
    <rPh sb="231" eb="232">
      <t>オコナ</t>
    </rPh>
    <rPh sb="385" eb="386">
      <t>トウ</t>
    </rPh>
    <phoneticPr fontId="5"/>
  </si>
  <si>
    <t>科学技術・イノベーション基本法（平７法１３０）第18条
内閣府設置法（平１１法８９）第４条
内閣府設置法（平１１法８９）第２６条</t>
    <phoneticPr fontId="5"/>
  </si>
  <si>
    <t>途上国におけるＳＴＩ　ｆｏｒ　ＳＤＧｓの推進</t>
    <phoneticPr fontId="5"/>
  </si>
  <si>
    <t>-</t>
    <phoneticPr fontId="5"/>
  </si>
  <si>
    <t>第６期科学技術・イノベーション基本計画
（令和3年3月26日閣議決定）
統合イノベーション戦略2020
（令和2年7月17日閣議決定）</t>
    <rPh sb="53" eb="55">
      <t>レイワ</t>
    </rPh>
    <phoneticPr fontId="5"/>
  </si>
  <si>
    <t>本事業は、非常に多種多様な形態の途上国支援がある中で、我が国の科学技術を活かしたビジネスの展開という側面を持つ点では、新しいタイプのものと理解される。
ただ、本事業自体は、我が国の科学技術を活かしたビジネス展開の実現までを含むものでないところが、本事業固有の目的や、本事業固有の評価を非常に難しくしているように思われる。
説明では、「評価基準」はまだないとのことであるが、少なくとも、現在、成果目標として示されている「関係ステークホールダ―が集う場を年3回以上開催する」等は、ビジネスに至る手前のプロセスである本事業における「活動」指標に過ぎず、アウトカムとして適切なものとは思えない。
あくまで、本事業自体の実施の結果として求められる「変化」をアウトカムに設定し、それを目指して事業展開がなされていくものでなければ、本事業の意義、位置付けが充分には理解され難いように思われる。</t>
    <phoneticPr fontId="5"/>
  </si>
  <si>
    <t>公開プロセスでの議論、外部有識者の所見を踏まえ、事業内容の見直し、効果検証手法の検討を行い、本事業における有効性・効果の向上を検討するとともに、概算要求に反映させること。</t>
    <rPh sb="26" eb="28">
      <t>ナイヨウ</t>
    </rPh>
    <phoneticPr fontId="5"/>
  </si>
  <si>
    <t>参事官（国際担当）</t>
    <rPh sb="0" eb="3">
      <t>サンジカン</t>
    </rPh>
    <rPh sb="4" eb="6">
      <t>コクサイ</t>
    </rPh>
    <rPh sb="6" eb="8">
      <t>タントウ</t>
    </rPh>
    <phoneticPr fontId="5"/>
  </si>
  <si>
    <t>有賀　理</t>
    <rPh sb="0" eb="2">
      <t>アルガ</t>
    </rPh>
    <rPh sb="3" eb="4">
      <t>オサム</t>
    </rPh>
    <phoneticPr fontId="5"/>
  </si>
  <si>
    <t>縮減</t>
  </si>
  <si>
    <t>「STI for SDGsプラットフォームの構築に向けた調査・分析」の終了による減：
▲31.8</t>
    <rPh sb="35" eb="37">
      <t>シュウリョウ</t>
    </rPh>
    <rPh sb="40" eb="41">
      <t>ゲン</t>
    </rPh>
    <phoneticPr fontId="5"/>
  </si>
  <si>
    <t>STI for SDGsプラットフォーム構築のための調査・分析については最終年度となる令和３年度の事業実施において事業内容及び効果検証手法を見直し、これを反映することとし、本事業の継続となる令和4年度要求は実施しないこととした。また途上国におけるSTI for SDGsの推進に係る、世界銀行及び国連開発計画への拠出については、3か年事業として調整を行った相手機関との信頼関係維持の観点より、令和4年度要求を昨年度同額として継続する一方で、公開プロセスでの議論、外部有識者の所見を踏まえ、事業内容及び効果検証手法を見直し、これを適宜事業に反映することとする。</t>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</si>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</sst>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1"/>
      <color theme="1"/>
      <name val="Segoe UI"/>
      <family val="2"/>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5">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6"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6" xfId="0" applyNumberFormat="1" applyFont="1" applyFill="1" applyBorder="1" applyAlignment="1" applyProtection="1">
      <alignment horizontal="center" vertical="center"/>
      <protection locked="0"/>
    </xf>
    <xf numFmtId="178" fontId="16" fillId="0" borderId="6" xfId="0" applyNumberFormat="1" applyFont="1" applyFill="1" applyBorder="1" applyAlignment="1" applyProtection="1">
      <alignment horizontal="center" vertical="center"/>
      <protection locked="0"/>
    </xf>
    <xf numFmtId="0" fontId="17" fillId="2" borderId="106"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8" fillId="0" borderId="8" xfId="0" applyFont="1" applyFill="1" applyBorder="1" applyAlignment="1">
      <alignment vertical="center"/>
    </xf>
    <xf numFmtId="0" fontId="14" fillId="0" borderId="8" xfId="0" applyFont="1" applyFill="1" applyBorder="1" applyAlignment="1" applyProtection="1">
      <alignment horizontal="center" vertical="center"/>
      <protection locked="0"/>
    </xf>
    <xf numFmtId="0" fontId="18" fillId="0" borderId="9" xfId="0" applyFont="1" applyFill="1" applyBorder="1" applyAlignment="1">
      <alignment vertical="center"/>
    </xf>
    <xf numFmtId="0" fontId="19" fillId="2" borderId="48" xfId="3" applyFont="1" applyFill="1" applyBorder="1" applyAlignment="1" applyProtection="1">
      <alignment horizontal="center" vertical="center"/>
    </xf>
    <xf numFmtId="0" fontId="19" fillId="2" borderId="49" xfId="3" applyFont="1" applyFill="1" applyBorder="1" applyAlignment="1" applyProtection="1">
      <alignment horizontal="center" vertical="center"/>
    </xf>
    <xf numFmtId="0" fontId="20"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9"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1"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9"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2" fillId="6" borderId="43" xfId="3" applyFont="1" applyFill="1" applyBorder="1" applyAlignment="1" applyProtection="1">
      <alignment horizontal="center" vertical="center" wrapText="1" shrinkToFit="1"/>
    </xf>
    <xf numFmtId="0" fontId="22" fillId="6" borderId="40" xfId="3" applyFont="1" applyFill="1" applyBorder="1" applyAlignment="1" applyProtection="1">
      <alignment horizontal="center" vertical="center" wrapText="1" shrinkToFit="1"/>
    </xf>
    <xf numFmtId="0" fontId="22" fillId="6" borderId="44" xfId="3" applyFont="1" applyFill="1" applyBorder="1" applyAlignment="1" applyProtection="1">
      <alignment horizontal="center" vertical="center" wrapText="1" shrinkToFit="1"/>
    </xf>
    <xf numFmtId="0" fontId="23" fillId="0" borderId="72" xfId="3" applyFont="1" applyFill="1" applyBorder="1" applyAlignment="1" applyProtection="1">
      <alignment horizontal="center" vertical="center"/>
      <protection locked="0"/>
    </xf>
    <xf numFmtId="0" fontId="23" fillId="0" borderId="40" xfId="3" applyFont="1" applyFill="1" applyBorder="1" applyAlignment="1" applyProtection="1">
      <alignment horizontal="center" vertical="center"/>
      <protection locked="0"/>
    </xf>
    <xf numFmtId="0" fontId="22" fillId="6" borderId="39" xfId="3" applyFont="1" applyFill="1" applyBorder="1" applyAlignment="1" applyProtection="1">
      <alignment horizontal="center" vertical="center" wrapText="1"/>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3" fillId="0" borderId="39"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19"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61" xfId="2" applyFont="1" applyFill="1" applyBorder="1" applyAlignment="1" applyProtection="1">
      <alignment horizontal="left" vertical="center" wrapText="1" shrinkToFit="1"/>
      <protection locked="0"/>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46"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46"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21" fillId="0" borderId="65"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0" fontId="19"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43"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9" fillId="0" borderId="86"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23"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3" fillId="2" borderId="39"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5"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177" fontId="12" fillId="0" borderId="109" xfId="0" applyNumberFormat="1" applyFont="1" applyFill="1" applyBorder="1" applyAlignment="1">
      <alignment horizontal="right" vertical="center"/>
    </xf>
    <xf numFmtId="177" fontId="12" fillId="0" borderId="110"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3" xfId="0" applyNumberFormat="1" applyFont="1" applyFill="1" applyBorder="1" applyAlignment="1">
      <alignment horizontal="right" vertical="center"/>
    </xf>
    <xf numFmtId="177" fontId="12" fillId="0" borderId="120" xfId="0" applyNumberFormat="1" applyFont="1" applyFill="1" applyBorder="1" applyAlignment="1">
      <alignment horizontal="right" vertical="center"/>
    </xf>
    <xf numFmtId="177" fontId="12" fillId="0" borderId="121" xfId="0" applyNumberFormat="1" applyFont="1" applyFill="1" applyBorder="1" applyAlignment="1">
      <alignment horizontal="right" vertical="center"/>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3" fillId="2" borderId="89"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87"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91" xfId="0" applyNumberFormat="1" applyFont="1" applyFill="1" applyBorder="1" applyAlignment="1">
      <alignment horizontal="right" vertical="center"/>
    </xf>
    <xf numFmtId="0" fontId="19" fillId="2" borderId="47" xfId="3" applyFont="1" applyFill="1" applyBorder="1" applyAlignment="1" applyProtection="1">
      <alignment horizontal="center" vertical="center" wrapText="1"/>
    </xf>
    <xf numFmtId="0" fontId="26" fillId="2" borderId="89"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7"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177" fontId="12" fillId="0" borderId="92" xfId="0" applyNumberFormat="1" applyFont="1" applyFill="1" applyBorder="1" applyAlignment="1" applyProtection="1">
      <alignment horizontal="center" vertical="center"/>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71"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27" fillId="2" borderId="6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2" fillId="0" borderId="123"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7" xfId="0" applyFont="1" applyFill="1" applyBorder="1" applyAlignment="1">
      <alignment horizontal="center" vertical="center"/>
    </xf>
    <xf numFmtId="177" fontId="12" fillId="0" borderId="96"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7"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4" fillId="2" borderId="130" xfId="0" applyFont="1" applyFill="1" applyBorder="1" applyAlignment="1">
      <alignment horizontal="center" vertical="center" wrapText="1"/>
    </xf>
    <xf numFmtId="0" fontId="24" fillId="2" borderId="131" xfId="0" applyFont="1" applyFill="1" applyBorder="1" applyAlignment="1">
      <alignment horizontal="center" vertical="center"/>
    </xf>
    <xf numFmtId="0" fontId="24" fillId="2" borderId="141" xfId="0" applyFont="1" applyFill="1" applyBorder="1" applyAlignment="1">
      <alignment horizontal="center" vertical="center"/>
    </xf>
    <xf numFmtId="0" fontId="12" fillId="6" borderId="138"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6" xfId="0" applyFont="1" applyFill="1" applyBorder="1" applyAlignment="1">
      <alignment horizontal="center" vertical="center"/>
    </xf>
    <xf numFmtId="0" fontId="12" fillId="6" borderId="137" xfId="0" applyFont="1" applyFill="1" applyBorder="1" applyAlignment="1">
      <alignment horizontal="center" vertical="center"/>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2" borderId="137"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42" xfId="0" applyFont="1" applyFill="1" applyBorder="1" applyAlignment="1">
      <alignment horizontal="center" vertical="center"/>
    </xf>
    <xf numFmtId="0" fontId="12" fillId="3" borderId="137"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6" xfId="0" applyFont="1" applyFill="1" applyBorder="1" applyAlignment="1">
      <alignment horizontal="center" vertical="center"/>
    </xf>
    <xf numFmtId="0" fontId="12" fillId="6" borderId="139" xfId="0" applyFont="1" applyFill="1" applyBorder="1" applyAlignment="1">
      <alignment horizontal="center" vertical="center"/>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35"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4"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24" fillId="2" borderId="34"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shrinkToFi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0" borderId="10" xfId="0" applyFont="1" applyBorder="1" applyAlignment="1">
      <alignment horizontal="center" vertical="center"/>
    </xf>
    <xf numFmtId="0" fontId="24" fillId="4" borderId="43"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12" fillId="0" borderId="61" xfId="0" applyFont="1" applyBorder="1" applyAlignment="1" applyProtection="1">
      <alignment horizontal="left" vertical="center" wrapText="1"/>
      <protection locked="0"/>
    </xf>
    <xf numFmtId="0" fontId="24" fillId="4" borderId="4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12" fillId="0" borderId="30" xfId="0" applyFont="1" applyBorder="1" applyAlignment="1" applyProtection="1">
      <alignment horizontal="left" vertical="center" wrapText="1"/>
      <protection locked="0"/>
    </xf>
    <xf numFmtId="0" fontId="24" fillId="2" borderId="119" xfId="0" applyFont="1" applyFill="1" applyBorder="1" applyAlignment="1">
      <alignment horizontal="center" vertical="center" wrapText="1"/>
    </xf>
    <xf numFmtId="0" fontId="24" fillId="2" borderId="124" xfId="0" applyFont="1" applyFill="1" applyBorder="1" applyAlignment="1">
      <alignment horizontal="center" vertical="center"/>
    </xf>
    <xf numFmtId="0" fontId="24" fillId="2" borderId="140"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88" xfId="0" applyFont="1" applyFill="1" applyBorder="1" applyAlignment="1">
      <alignment horizontal="center" vertical="center"/>
    </xf>
    <xf numFmtId="0" fontId="12" fillId="6" borderId="62" xfId="0" applyFont="1" applyFill="1" applyBorder="1" applyAlignment="1">
      <alignment horizontal="center" vertical="center"/>
    </xf>
    <xf numFmtId="0" fontId="12" fillId="0" borderId="116" xfId="0" applyFont="1" applyBorder="1" applyAlignment="1">
      <alignment horizontal="center" vertical="center"/>
    </xf>
    <xf numFmtId="0" fontId="12" fillId="0" borderId="117" xfId="0" applyFont="1" applyBorder="1" applyAlignment="1">
      <alignment horizontal="center" vertical="center"/>
    </xf>
    <xf numFmtId="0" fontId="12" fillId="0" borderId="118" xfId="0" applyFont="1" applyBorder="1" applyAlignment="1">
      <alignment horizontal="center" vertical="center"/>
    </xf>
    <xf numFmtId="0" fontId="12" fillId="2" borderId="6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10"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6" borderId="2" xfId="0" applyFont="1" applyFill="1" applyBorder="1" applyAlignment="1">
      <alignment horizontal="center" vertical="center"/>
    </xf>
    <xf numFmtId="0" fontId="24" fillId="2" borderId="114" xfId="0" applyFont="1" applyFill="1" applyBorder="1" applyAlignment="1">
      <alignment horizontal="center" vertical="center"/>
    </xf>
    <xf numFmtId="0" fontId="24" fillId="2" borderId="93" xfId="0" applyFont="1" applyFill="1" applyBorder="1" applyAlignment="1">
      <alignment horizontal="center" vertical="center"/>
    </xf>
    <xf numFmtId="0" fontId="24" fillId="2" borderId="115" xfId="0" applyFont="1" applyFill="1" applyBorder="1" applyAlignment="1">
      <alignment horizontal="center" vertical="center"/>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1" fillId="2" borderId="85"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50"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8" fillId="2" borderId="39" xfId="0" applyFont="1" applyFill="1" applyBorder="1" applyAlignment="1">
      <alignment horizontal="center" vertical="center" wrapText="1" shrinkToFit="1"/>
    </xf>
    <xf numFmtId="177" fontId="12" fillId="0" borderId="10" xfId="0" applyNumberFormat="1" applyFont="1" applyFill="1" applyBorder="1" applyAlignment="1" applyProtection="1">
      <alignment horizontal="center" vertical="center" shrinkToFit="1"/>
      <protection locked="0"/>
    </xf>
    <xf numFmtId="0" fontId="24" fillId="3" borderId="4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8"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24" fillId="3" borderId="43"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21" fillId="2" borderId="10"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125" xfId="0" applyFont="1" applyFill="1" applyBorder="1" applyAlignment="1">
      <alignment horizontal="center" vertical="center"/>
    </xf>
    <xf numFmtId="0" fontId="28" fillId="2" borderId="23" xfId="0" applyFont="1" applyFill="1" applyBorder="1" applyAlignment="1">
      <alignment horizontal="center" vertical="center" wrapText="1" shrinkToFit="1"/>
    </xf>
    <xf numFmtId="0" fontId="28" fillId="2" borderId="24" xfId="0" applyFont="1" applyFill="1" applyBorder="1" applyAlignment="1">
      <alignment horizontal="center" vertical="center" wrapText="1" shrinkToFit="1"/>
    </xf>
    <xf numFmtId="0" fontId="28" fillId="2" borderId="25" xfId="0" applyFont="1" applyFill="1" applyBorder="1" applyAlignment="1">
      <alignment horizontal="center" vertical="center" wrapText="1" shrinkToFit="1"/>
    </xf>
    <xf numFmtId="0" fontId="12" fillId="0" borderId="3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177" fontId="12" fillId="0" borderId="125" xfId="0" applyNumberFormat="1" applyFont="1" applyFill="1" applyBorder="1" applyAlignment="1" applyProtection="1">
      <alignment horizontal="center" vertical="center" shrinkToFit="1"/>
      <protection locked="0"/>
    </xf>
    <xf numFmtId="0" fontId="28" fillId="2" borderId="24"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12" fillId="0" borderId="2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0" borderId="37" xfId="0" applyNumberFormat="1" applyFont="1" applyFill="1" applyBorder="1" applyAlignment="1" applyProtection="1">
      <alignment horizontal="center" vertical="center" shrinkToFit="1"/>
      <protection locked="0"/>
    </xf>
    <xf numFmtId="0" fontId="24"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8"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Fill="1" applyBorder="1" applyAlignment="1" applyProtection="1">
      <alignment horizontal="center" vertical="center" wrapTex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30" fillId="0" borderId="23" xfId="0" applyFont="1" applyFill="1" applyBorder="1" applyAlignment="1" applyProtection="1">
      <alignment vertical="center" wrapText="1"/>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23" xfId="0" applyNumberFormat="1" applyFont="1" applyFill="1" applyBorder="1" applyAlignment="1" applyProtection="1">
      <alignment horizontal="center" vertical="center" shrinkToFit="1"/>
      <protection locked="0"/>
    </xf>
    <xf numFmtId="49" fontId="12" fillId="0" borderId="24" xfId="0" applyNumberFormat="1" applyFont="1" applyFill="1" applyBorder="1" applyAlignment="1" applyProtection="1">
      <alignment horizontal="center" vertical="center" shrinkToFit="1"/>
      <protection locked="0"/>
    </xf>
    <xf numFmtId="49" fontId="12" fillId="0" borderId="33" xfId="0" applyNumberFormat="1" applyFont="1" applyFill="1" applyBorder="1" applyAlignment="1" applyProtection="1">
      <alignment horizontal="center" vertical="center" shrinkToFit="1"/>
      <protection locked="0"/>
    </xf>
    <xf numFmtId="0" fontId="31" fillId="0" borderId="0" xfId="0" applyFont="1" applyAlignment="1">
      <alignment vertical="center" wrapText="1"/>
    </xf>
    <xf numFmtId="0" fontId="12" fillId="0" borderId="41"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49" fontId="12" fillId="0" borderId="10" xfId="0" applyNumberFormat="1" applyFont="1" applyFill="1" applyBorder="1" applyAlignment="1" applyProtection="1">
      <alignment horizontal="center" vertical="center" wrapText="1" shrinkToFit="1"/>
      <protection locked="0"/>
    </xf>
    <xf numFmtId="49" fontId="12" fillId="0" borderId="125" xfId="0" applyNumberFormat="1" applyFont="1" applyFill="1" applyBorder="1" applyAlignment="1" applyProtection="1">
      <alignment horizontal="center" vertical="center" shrinkToFit="1"/>
      <protection locked="0"/>
    </xf>
    <xf numFmtId="0" fontId="32" fillId="4" borderId="48" xfId="0" applyFont="1" applyFill="1" applyBorder="1" applyAlignment="1">
      <alignment horizontal="center" vertic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2" xfId="0" applyFont="1" applyFill="1" applyBorder="1" applyAlignment="1">
      <alignment horizontal="center" vertical="center"/>
    </xf>
    <xf numFmtId="0" fontId="12" fillId="0" borderId="52" xfId="0" applyFont="1" applyBorder="1" applyAlignment="1">
      <alignment horizontal="center" vertical="center"/>
    </xf>
    <xf numFmtId="0" fontId="12" fillId="0" borderId="103"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4" fillId="2" borderId="100" xfId="0" applyFont="1" applyFill="1" applyBorder="1" applyAlignment="1">
      <alignment horizontal="center" vertical="center" textRotation="255" wrapText="1"/>
    </xf>
    <xf numFmtId="0" fontId="12" fillId="0" borderId="101" xfId="0" applyFont="1" applyBorder="1" applyAlignment="1">
      <alignment horizontal="center" vertical="center" textRotation="255" wrapText="1"/>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6" xfId="0" applyFont="1" applyFill="1" applyBorder="1" applyAlignment="1">
      <alignment vertical="center" wrapText="1"/>
    </xf>
    <xf numFmtId="0" fontId="12" fillId="5" borderId="105" xfId="0" applyFont="1" applyFill="1" applyBorder="1" applyAlignment="1">
      <alignment vertical="center" wrapText="1"/>
    </xf>
    <xf numFmtId="0" fontId="12" fillId="5" borderId="128" xfId="0" applyFont="1" applyFill="1" applyBorder="1" applyAlignment="1">
      <alignment vertical="center" wrapText="1"/>
    </xf>
    <xf numFmtId="0" fontId="12" fillId="5" borderId="104" xfId="0" applyFont="1" applyFill="1" applyBorder="1" applyAlignment="1" applyProtection="1">
      <alignment horizontal="center" vertical="center"/>
      <protection locked="0"/>
    </xf>
    <xf numFmtId="0" fontId="12" fillId="5" borderId="105" xfId="0" applyFont="1" applyFill="1" applyBorder="1" applyAlignment="1" applyProtection="1">
      <alignment horizontal="center" vertical="center"/>
      <protection locked="0"/>
    </xf>
    <xf numFmtId="0" fontId="12" fillId="5" borderId="62"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24" fillId="2" borderId="43"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12" fillId="5" borderId="39"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7" xfId="0" applyFont="1" applyFill="1" applyBorder="1" applyAlignment="1">
      <alignment horizontal="center" vertical="center"/>
    </xf>
    <xf numFmtId="0" fontId="12" fillId="5" borderId="108"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65" xfId="0" applyFont="1" applyFill="1" applyBorder="1" applyAlignment="1">
      <alignment horizontal="center" vertical="center"/>
    </xf>
    <xf numFmtId="0" fontId="12" fillId="5" borderId="129" xfId="0" applyFont="1" applyFill="1" applyBorder="1" applyAlignment="1">
      <alignment horizontal="center" vertical="center"/>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5" xfId="0" applyFont="1" applyFill="1" applyBorder="1" applyAlignment="1">
      <alignment horizontal="center" vertical="center" textRotation="255" wrapText="1"/>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5" xfId="0" applyFont="1" applyFill="1" applyBorder="1" applyAlignment="1" applyProtection="1">
      <alignment horizontal="left" vertical="center" wrapText="1"/>
      <protection locked="0"/>
    </xf>
    <xf numFmtId="0" fontId="12" fillId="5" borderId="71" xfId="0" applyFont="1" applyFill="1" applyBorder="1" applyAlignment="1">
      <alignment vertical="center"/>
    </xf>
    <xf numFmtId="0" fontId="12" fillId="5" borderId="14" xfId="0" applyFont="1" applyFill="1" applyBorder="1" applyAlignment="1">
      <alignment vertical="center"/>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0" fontId="12" fillId="5" borderId="92" xfId="0" applyFont="1" applyFill="1" applyBorder="1" applyAlignment="1" applyProtection="1">
      <alignment horizontal="center" vertical="center"/>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12" fillId="5" borderId="15"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24"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3" fillId="5" borderId="71"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94" xfId="0" applyFont="1" applyFill="1" applyBorder="1" applyAlignment="1">
      <alignment horizontal="center" vertical="center" wrapText="1"/>
    </xf>
    <xf numFmtId="0" fontId="33" fillId="5" borderId="108"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71" xfId="0" applyFont="1" applyFill="1" applyBorder="1" applyAlignment="1" applyProtection="1">
      <alignment horizontal="center" vertical="center" wrapText="1"/>
      <protection locked="0"/>
    </xf>
    <xf numFmtId="0" fontId="33" fillId="5" borderId="13" xfId="0" applyFont="1" applyFill="1" applyBorder="1" applyAlignment="1" applyProtection="1">
      <alignment horizontal="center" vertical="center" wrapText="1"/>
      <protection locked="0"/>
    </xf>
    <xf numFmtId="0" fontId="33" fillId="5" borderId="94" xfId="0" applyFont="1" applyFill="1" applyBorder="1" applyAlignment="1" applyProtection="1">
      <alignment horizontal="center" vertical="center" wrapText="1"/>
      <protection locked="0"/>
    </xf>
    <xf numFmtId="0" fontId="33" fillId="5" borderId="108"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center" vertical="center" wrapText="1"/>
    </xf>
    <xf numFmtId="179" fontId="33" fillId="5" borderId="13" xfId="0" applyNumberFormat="1" applyFont="1" applyFill="1" applyBorder="1" applyAlignment="1" applyProtection="1">
      <alignment horizontal="center" vertical="center" wrapText="1"/>
      <protection locked="0"/>
    </xf>
    <xf numFmtId="178" fontId="33" fillId="5" borderId="94" xfId="0" applyNumberFormat="1" applyFont="1" applyFill="1" applyBorder="1" applyAlignment="1" applyProtection="1">
      <alignment vertical="center" wrapText="1"/>
      <protection locked="0"/>
    </xf>
    <xf numFmtId="0" fontId="33" fillId="5" borderId="108"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3" fillId="5" borderId="73"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center" vertical="center" wrapText="1"/>
    </xf>
    <xf numFmtId="179" fontId="33" fillId="5" borderId="19" xfId="0" applyNumberFormat="1" applyFont="1" applyFill="1" applyBorder="1" applyAlignment="1" applyProtection="1">
      <alignment horizontal="center" vertical="center" wrapText="1"/>
      <protection locked="0"/>
    </xf>
    <xf numFmtId="178" fontId="33" fillId="5" borderId="107" xfId="0" applyNumberFormat="1" applyFont="1" applyFill="1" applyBorder="1" applyAlignment="1" applyProtection="1">
      <alignment vertical="center" wrapText="1"/>
      <protection locked="0"/>
    </xf>
    <xf numFmtId="0" fontId="33" fillId="5" borderId="73"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33" fillId="5" borderId="66"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32" fillId="2" borderId="48"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32" fillId="2" borderId="46"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99" xfId="0" applyFont="1" applyFill="1" applyBorder="1" applyAlignment="1" applyProtection="1">
      <alignment horizontal="left" vertical="center" wrapText="1"/>
      <protection locked="0"/>
    </xf>
    <xf numFmtId="0" fontId="12" fillId="0" borderId="99" xfId="0" applyFont="1" applyBorder="1" applyAlignment="1" applyProtection="1">
      <alignment horizontal="left" vertical="center" wrapText="1"/>
      <protection locked="0"/>
    </xf>
    <xf numFmtId="0" fontId="32" fillId="3" borderId="48" xfId="0" applyFont="1" applyFill="1" applyBorder="1" applyAlignment="1">
      <alignment horizontal="center" vertical="center"/>
    </xf>
    <xf numFmtId="0" fontId="32" fillId="3" borderId="49" xfId="0" applyFont="1" applyFill="1" applyBorder="1" applyAlignment="1">
      <alignment horizontal="center" vertical="center"/>
    </xf>
    <xf numFmtId="0" fontId="32" fillId="3" borderId="50"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8" xfId="0" applyFont="1" applyFill="1" applyBorder="1" applyAlignment="1" applyProtection="1">
      <alignment horizontal="left" vertical="center" wrapText="1"/>
      <protection locked="0"/>
    </xf>
    <xf numFmtId="0" fontId="24"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132" xfId="0" applyFont="1" applyFill="1" applyBorder="1" applyAlignment="1">
      <alignment horizontal="center" vertical="center" wrapText="1"/>
    </xf>
    <xf numFmtId="0" fontId="12" fillId="0" borderId="0" xfId="0" applyFont="1" applyBorder="1">
      <alignment vertical="center"/>
    </xf>
    <xf numFmtId="0" fontId="12" fillId="3" borderId="10" xfId="0" applyFont="1" applyFill="1" applyBorder="1" applyAlignment="1">
      <alignment horizontal="center" vertical="center"/>
    </xf>
    <xf numFmtId="49" fontId="33" fillId="0" borderId="23"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33" xfId="0" applyNumberFormat="1" applyFont="1" applyFill="1" applyBorder="1" applyAlignment="1" applyProtection="1">
      <alignment horizontal="left" vertical="center" wrapText="1"/>
      <protection locked="0"/>
    </xf>
    <xf numFmtId="49" fontId="33" fillId="0" borderId="39" xfId="0" applyNumberFormat="1" applyFont="1" applyFill="1" applyBorder="1" applyAlignment="1" applyProtection="1">
      <alignment horizontal="left"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xf>
    <xf numFmtId="179" fontId="30" fillId="0" borderId="24" xfId="0" applyNumberFormat="1" applyFont="1" applyFill="1" applyBorder="1" applyAlignment="1" applyProtection="1">
      <alignment horizontal="center" vertical="center" wrapText="1"/>
      <protection locked="0"/>
    </xf>
    <xf numFmtId="178" fontId="30" fillId="0" borderId="24" xfId="0" applyNumberFormat="1" applyFont="1" applyFill="1" applyBorder="1" applyAlignment="1" applyProtection="1">
      <alignment horizontal="center" vertical="center" wrapText="1"/>
      <protection locked="0"/>
    </xf>
    <xf numFmtId="178" fontId="30" fillId="0" borderId="25" xfId="0" applyNumberFormat="1" applyFont="1" applyFill="1" applyBorder="1" applyAlignment="1" applyProtection="1">
      <alignment horizontal="center" vertical="center" wrapText="1"/>
      <protection locked="0"/>
    </xf>
    <xf numFmtId="178" fontId="30"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16" fillId="0" borderId="83"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61" xfId="0" applyFont="1" applyBorder="1" applyAlignment="1">
      <alignment horizontal="center" vertical="center"/>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122" xfId="0" applyNumberFormat="1" applyFont="1" applyFill="1" applyBorder="1" applyAlignment="1" applyProtection="1">
      <alignment horizontal="right" vertical="center"/>
      <protection locked="0"/>
    </xf>
    <xf numFmtId="177" fontId="12" fillId="0" borderId="95"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2" fillId="0" borderId="0" xfId="0" applyFont="1">
      <alignment vertical="center"/>
    </xf>
    <xf numFmtId="0" fontId="12" fillId="0" borderId="0" xfId="0" applyFont="1" applyProtection="1">
      <alignment vertical="center"/>
      <protection locked="0"/>
    </xf>
    <xf numFmtId="0" fontId="12"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176"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177" fontId="12" fillId="5" borderId="10" xfId="0" applyNumberFormat="1" applyFont="1" applyFill="1" applyBorder="1" applyAlignment="1" applyProtection="1">
      <alignment horizontal="center" vertical="center" wrapText="1" shrinkToFit="1"/>
      <protection locked="0"/>
    </xf>
    <xf numFmtId="177"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12" fillId="5" borderId="10" xfId="0" applyFont="1" applyFill="1" applyBorder="1" applyAlignment="1" applyProtection="1">
      <alignment horizontal="left" vertical="center" wrapText="1"/>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49" fontId="12" fillId="5" borderId="10" xfId="0" applyNumberFormat="1" applyFont="1" applyFill="1" applyBorder="1" applyAlignment="1" applyProtection="1">
      <alignment horizontal="left" vertical="center" wrapText="1"/>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172232</xdr:colOff>
      <xdr:row>104</xdr:row>
      <xdr:rowOff>247650</xdr:rowOff>
    </xdr:from>
    <xdr:to>
      <xdr:col>35</xdr:col>
      <xdr:colOff>156815</xdr:colOff>
      <xdr:row>106</xdr:row>
      <xdr:rowOff>170588</xdr:rowOff>
    </xdr:to>
    <xdr:sp macro="" textlink="">
      <xdr:nvSpPr>
        <xdr:cNvPr id="13" name="AutoShape 2"/>
        <xdr:cNvSpPr>
          <a:spLocks noChangeArrowheads="1"/>
        </xdr:cNvSpPr>
      </xdr:nvSpPr>
      <xdr:spPr bwMode="auto">
        <a:xfrm>
          <a:off x="4254375" y="55560686"/>
          <a:ext cx="3046190" cy="62273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政策統括官（科学技術・ｲﾉﾍﾞｰｼｮﾝ担当）</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１２７．６百万円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36</xdr:col>
      <xdr:colOff>9730</xdr:colOff>
      <xdr:row>108</xdr:row>
      <xdr:rowOff>147159</xdr:rowOff>
    </xdr:from>
    <xdr:to>
      <xdr:col>49</xdr:col>
      <xdr:colOff>136413</xdr:colOff>
      <xdr:row>112</xdr:row>
      <xdr:rowOff>305772</xdr:rowOff>
    </xdr:to>
    <xdr:grpSp>
      <xdr:nvGrpSpPr>
        <xdr:cNvPr id="36" name="グループ化 35"/>
        <xdr:cNvGrpSpPr/>
      </xdr:nvGrpSpPr>
      <xdr:grpSpPr>
        <a:xfrm>
          <a:off x="7271142" y="49139277"/>
          <a:ext cx="2748859" cy="1548142"/>
          <a:chOff x="1815783" y="56820910"/>
          <a:chExt cx="3005351" cy="1558204"/>
        </a:xfrm>
      </xdr:grpSpPr>
      <xdr:grpSp>
        <xdr:nvGrpSpPr>
          <xdr:cNvPr id="35" name="グループ化 34"/>
          <xdr:cNvGrpSpPr/>
        </xdr:nvGrpSpPr>
        <xdr:grpSpPr>
          <a:xfrm>
            <a:off x="1815783" y="56820910"/>
            <a:ext cx="3005351" cy="1558204"/>
            <a:chOff x="3623590" y="56811191"/>
            <a:chExt cx="3005351" cy="1558204"/>
          </a:xfrm>
        </xdr:grpSpPr>
        <xdr:sp macro="" textlink="">
          <xdr:nvSpPr>
            <xdr:cNvPr id="15" name="AutoShape 21"/>
            <xdr:cNvSpPr>
              <a:spLocks noChangeArrowheads="1"/>
            </xdr:cNvSpPr>
          </xdr:nvSpPr>
          <xdr:spPr bwMode="auto">
            <a:xfrm>
              <a:off x="3623590" y="57055941"/>
              <a:ext cx="3005351" cy="67039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C.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有限責任監査法人トーマツ</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３４．１百万円</a:t>
              </a:r>
            </a:p>
          </xdr:txBody>
        </xdr:sp>
        <xdr:sp macro="" textlink="">
          <xdr:nvSpPr>
            <xdr:cNvPr id="16" name="Rectangle 131"/>
            <xdr:cNvSpPr>
              <a:spLocks noChangeArrowheads="1"/>
            </xdr:cNvSpPr>
          </xdr:nvSpPr>
          <xdr:spPr bwMode="auto">
            <a:xfrm>
              <a:off x="3732286" y="56811191"/>
              <a:ext cx="2828500" cy="3390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一般競争契約（総合評価）</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7" name="AutoShape 20"/>
            <xdr:cNvSpPr>
              <a:spLocks noChangeArrowheads="1"/>
            </xdr:cNvSpPr>
          </xdr:nvSpPr>
          <xdr:spPr bwMode="auto">
            <a:xfrm>
              <a:off x="3796882" y="57871166"/>
              <a:ext cx="2658767" cy="4982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8" name="AutoShape 19"/>
          <xdr:cNvSpPr>
            <a:spLocks noChangeArrowheads="1"/>
          </xdr:cNvSpPr>
        </xdr:nvSpPr>
        <xdr:spPr bwMode="auto">
          <a:xfrm>
            <a:off x="2165434" y="57876816"/>
            <a:ext cx="2344929" cy="44514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・ＳＴＩ　ｆｏｒ　ＳＤＧｓ プラットフォームの構築に向けた調査・分析</a:t>
            </a:r>
            <a:endParaRPr kumimoji="0" lang="ja-JP" altLang="ja-JP" sz="6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6</xdr:col>
      <xdr:colOff>145800</xdr:colOff>
      <xdr:row>108</xdr:row>
      <xdr:rowOff>144049</xdr:rowOff>
    </xdr:from>
    <xdr:to>
      <xdr:col>20</xdr:col>
      <xdr:colOff>65252</xdr:colOff>
      <xdr:row>112</xdr:row>
      <xdr:rowOff>302662</xdr:rowOff>
    </xdr:to>
    <xdr:grpSp>
      <xdr:nvGrpSpPr>
        <xdr:cNvPr id="37" name="グループ化 36"/>
        <xdr:cNvGrpSpPr/>
      </xdr:nvGrpSpPr>
      <xdr:grpSpPr>
        <a:xfrm>
          <a:off x="1356035" y="49136167"/>
          <a:ext cx="2743335" cy="1548142"/>
          <a:chOff x="1815783" y="56820910"/>
          <a:chExt cx="3005351" cy="1558204"/>
        </a:xfrm>
      </xdr:grpSpPr>
      <xdr:grpSp>
        <xdr:nvGrpSpPr>
          <xdr:cNvPr id="38" name="グループ化 37"/>
          <xdr:cNvGrpSpPr/>
        </xdr:nvGrpSpPr>
        <xdr:grpSpPr>
          <a:xfrm>
            <a:off x="1815783" y="56820910"/>
            <a:ext cx="3005351" cy="1558204"/>
            <a:chOff x="3623590" y="56811191"/>
            <a:chExt cx="3005351" cy="1558204"/>
          </a:xfrm>
        </xdr:grpSpPr>
        <xdr:sp macro="" textlink="">
          <xdr:nvSpPr>
            <xdr:cNvPr id="40" name="AutoShape 21"/>
            <xdr:cNvSpPr>
              <a:spLocks noChangeArrowheads="1"/>
            </xdr:cNvSpPr>
          </xdr:nvSpPr>
          <xdr:spPr bwMode="auto">
            <a:xfrm>
              <a:off x="3623590" y="57055941"/>
              <a:ext cx="3005351" cy="67039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国連開発計画</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４９．５百万円</a:t>
              </a:r>
            </a:p>
          </xdr:txBody>
        </xdr:sp>
        <xdr:sp macro="" textlink="">
          <xdr:nvSpPr>
            <xdr:cNvPr id="41" name="Rectangle 131"/>
            <xdr:cNvSpPr>
              <a:spLocks noChangeArrowheads="1"/>
            </xdr:cNvSpPr>
          </xdr:nvSpPr>
          <xdr:spPr bwMode="auto">
            <a:xfrm>
              <a:off x="4036700" y="56811191"/>
              <a:ext cx="2179131" cy="3390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随意契約（その他）</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42" name="AutoShape 20"/>
            <xdr:cNvSpPr>
              <a:spLocks noChangeArrowheads="1"/>
            </xdr:cNvSpPr>
          </xdr:nvSpPr>
          <xdr:spPr bwMode="auto">
            <a:xfrm>
              <a:off x="3796882" y="57871166"/>
              <a:ext cx="2658767" cy="4982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9" name="AutoShape 19"/>
          <xdr:cNvSpPr>
            <a:spLocks noChangeArrowheads="1"/>
          </xdr:cNvSpPr>
        </xdr:nvSpPr>
        <xdr:spPr bwMode="auto">
          <a:xfrm>
            <a:off x="2067224" y="57910652"/>
            <a:ext cx="2559664" cy="44514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・途上国におけるＳＴＩ　ｆｏｒ　ＳＤＧｓの推進</a:t>
            </a:r>
            <a:endParaRPr kumimoji="0" lang="ja-JP" altLang="ja-JP" sz="6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21</xdr:col>
      <xdr:colOff>103809</xdr:colOff>
      <xdr:row>108</xdr:row>
      <xdr:rowOff>140938</xdr:rowOff>
    </xdr:from>
    <xdr:to>
      <xdr:col>35</xdr:col>
      <xdr:colOff>23261</xdr:colOff>
      <xdr:row>112</xdr:row>
      <xdr:rowOff>299551</xdr:rowOff>
    </xdr:to>
    <xdr:grpSp>
      <xdr:nvGrpSpPr>
        <xdr:cNvPr id="43" name="グループ化 42"/>
        <xdr:cNvGrpSpPr/>
      </xdr:nvGrpSpPr>
      <xdr:grpSpPr>
        <a:xfrm>
          <a:off x="4339633" y="49133056"/>
          <a:ext cx="2743334" cy="1548142"/>
          <a:chOff x="1815783" y="56820910"/>
          <a:chExt cx="3005351" cy="1558204"/>
        </a:xfrm>
      </xdr:grpSpPr>
      <xdr:grpSp>
        <xdr:nvGrpSpPr>
          <xdr:cNvPr id="44" name="グループ化 43"/>
          <xdr:cNvGrpSpPr/>
        </xdr:nvGrpSpPr>
        <xdr:grpSpPr>
          <a:xfrm>
            <a:off x="1815783" y="56820910"/>
            <a:ext cx="3005351" cy="1558204"/>
            <a:chOff x="3623590" y="56811191"/>
            <a:chExt cx="3005351" cy="1558204"/>
          </a:xfrm>
        </xdr:grpSpPr>
        <xdr:sp macro="" textlink="">
          <xdr:nvSpPr>
            <xdr:cNvPr id="46" name="AutoShape 21"/>
            <xdr:cNvSpPr>
              <a:spLocks noChangeArrowheads="1"/>
            </xdr:cNvSpPr>
          </xdr:nvSpPr>
          <xdr:spPr bwMode="auto">
            <a:xfrm>
              <a:off x="3623590" y="57055941"/>
              <a:ext cx="3005351" cy="67039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世界銀行</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４４．０百万円</a:t>
              </a:r>
            </a:p>
          </xdr:txBody>
        </xdr:sp>
        <xdr:sp macro="" textlink="">
          <xdr:nvSpPr>
            <xdr:cNvPr id="47" name="Rectangle 131"/>
            <xdr:cNvSpPr>
              <a:spLocks noChangeArrowheads="1"/>
            </xdr:cNvSpPr>
          </xdr:nvSpPr>
          <xdr:spPr bwMode="auto">
            <a:xfrm>
              <a:off x="4036700" y="56811191"/>
              <a:ext cx="2179131" cy="3390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随意契約（その他）</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48" name="AutoShape 20"/>
            <xdr:cNvSpPr>
              <a:spLocks noChangeArrowheads="1"/>
            </xdr:cNvSpPr>
          </xdr:nvSpPr>
          <xdr:spPr bwMode="auto">
            <a:xfrm>
              <a:off x="3760053" y="57871166"/>
              <a:ext cx="2720643" cy="4982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5" name="AutoShape 19"/>
          <xdr:cNvSpPr>
            <a:spLocks noChangeArrowheads="1"/>
          </xdr:cNvSpPr>
        </xdr:nvSpPr>
        <xdr:spPr bwMode="auto">
          <a:xfrm>
            <a:off x="2067223" y="57921932"/>
            <a:ext cx="2495179" cy="44514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・途上国におけるＳＴＩ　ｆｏｒ　ＳＤＧｓの推進</a:t>
            </a:r>
            <a:endParaRPr kumimoji="0" lang="ja-JP" altLang="ja-JP" sz="6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28</xdr:col>
      <xdr:colOff>74877</xdr:colOff>
      <xdr:row>106</xdr:row>
      <xdr:rowOff>170587</xdr:rowOff>
    </xdr:from>
    <xdr:to>
      <xdr:col>43</xdr:col>
      <xdr:colOff>0</xdr:colOff>
      <xdr:row>108</xdr:row>
      <xdr:rowOff>147158</xdr:rowOff>
    </xdr:to>
    <xdr:cxnSp macro="">
      <xdr:nvCxnSpPr>
        <xdr:cNvPr id="50" name="カギ線コネクタ 49"/>
        <xdr:cNvCxnSpPr>
          <a:stCxn id="13" idx="2"/>
          <a:endCxn id="16" idx="0"/>
        </xdr:cNvCxnSpPr>
      </xdr:nvCxnSpPr>
      <xdr:spPr>
        <a:xfrm rot="16200000" flipH="1">
          <a:off x="6059988" y="47274464"/>
          <a:ext cx="684783" cy="261453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62470</xdr:colOff>
      <xdr:row>106</xdr:row>
      <xdr:rowOff>170588</xdr:rowOff>
    </xdr:from>
    <xdr:to>
      <xdr:col>28</xdr:col>
      <xdr:colOff>63536</xdr:colOff>
      <xdr:row>108</xdr:row>
      <xdr:rowOff>140938</xdr:rowOff>
    </xdr:to>
    <xdr:cxnSp macro="">
      <xdr:nvCxnSpPr>
        <xdr:cNvPr id="51" name="カギ線コネクタ 50"/>
        <xdr:cNvCxnSpPr>
          <a:stCxn id="13" idx="2"/>
          <a:endCxn id="47" idx="0"/>
        </xdr:cNvCxnSpPr>
      </xdr:nvCxnSpPr>
      <xdr:spPr>
        <a:xfrm rot="16200000" flipH="1">
          <a:off x="5442930" y="56517960"/>
          <a:ext cx="670146" cy="106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105528</xdr:colOff>
      <xdr:row>106</xdr:row>
      <xdr:rowOff>170587</xdr:rowOff>
    </xdr:from>
    <xdr:to>
      <xdr:col>28</xdr:col>
      <xdr:colOff>62471</xdr:colOff>
      <xdr:row>108</xdr:row>
      <xdr:rowOff>144048</xdr:rowOff>
    </xdr:to>
    <xdr:cxnSp macro="">
      <xdr:nvCxnSpPr>
        <xdr:cNvPr id="52" name="カギ線コネクタ 51"/>
        <xdr:cNvCxnSpPr>
          <a:stCxn id="13" idx="2"/>
          <a:endCxn id="41" idx="0"/>
        </xdr:cNvCxnSpPr>
      </xdr:nvCxnSpPr>
      <xdr:spPr>
        <a:xfrm rot="5400000">
          <a:off x="3931567" y="55010773"/>
          <a:ext cx="673257" cy="301855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7"/>
  <sheetViews>
    <sheetView tabSelected="1" view="pageBreakPreview" zoomScale="85" zoomScaleNormal="75" zoomScaleSheetLayoutView="85"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s="34" customFormat="1" ht="23.25" customHeight="1" x14ac:dyDescent="0.15">
      <c r="AP1" s="35"/>
      <c r="AQ1" s="35"/>
      <c r="AR1" s="35"/>
      <c r="AS1" s="35"/>
      <c r="AT1" s="35"/>
      <c r="AU1" s="35"/>
      <c r="AV1" s="35"/>
      <c r="AW1" s="36"/>
    </row>
    <row r="2" spans="1:50" s="34" customFormat="1"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245</v>
      </c>
      <c r="AJ2" s="39" t="s">
        <v>562</v>
      </c>
      <c r="AK2" s="39"/>
      <c r="AL2" s="39"/>
      <c r="AM2" s="39"/>
      <c r="AN2" s="40" t="s">
        <v>245</v>
      </c>
      <c r="AO2" s="39">
        <v>20</v>
      </c>
      <c r="AP2" s="39"/>
      <c r="AQ2" s="39"/>
      <c r="AR2" s="41" t="s">
        <v>541</v>
      </c>
      <c r="AS2" s="42">
        <v>178</v>
      </c>
      <c r="AT2" s="42"/>
      <c r="AU2" s="42"/>
      <c r="AV2" s="40" t="str">
        <f>IF(AW2="","","-")</f>
        <v/>
      </c>
      <c r="AW2" s="43"/>
      <c r="AX2" s="43"/>
    </row>
    <row r="3" spans="1:50" s="34" customFormat="1" ht="21" customHeight="1" thickBot="1" x14ac:dyDescent="0.2">
      <c r="A3" s="44" t="s">
        <v>534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54</v>
      </c>
      <c r="AJ3" s="47" t="s">
        <v>542</v>
      </c>
      <c r="AK3" s="47"/>
      <c r="AL3" s="47"/>
      <c r="AM3" s="47"/>
      <c r="AN3" s="47"/>
      <c r="AO3" s="47"/>
      <c r="AP3" s="47"/>
      <c r="AQ3" s="47"/>
      <c r="AR3" s="47"/>
      <c r="AS3" s="47"/>
      <c r="AT3" s="47"/>
      <c r="AU3" s="47"/>
      <c r="AV3" s="47"/>
      <c r="AW3" s="47"/>
      <c r="AX3" s="48" t="s">
        <v>55</v>
      </c>
    </row>
    <row r="4" spans="1:50" s="34" customFormat="1" ht="24.75" customHeight="1" x14ac:dyDescent="0.15">
      <c r="A4" s="49" t="s">
        <v>21</v>
      </c>
      <c r="B4" s="50"/>
      <c r="C4" s="50"/>
      <c r="D4" s="50"/>
      <c r="E4" s="50"/>
      <c r="F4" s="50"/>
      <c r="G4" s="51" t="s">
        <v>543</v>
      </c>
      <c r="H4" s="52"/>
      <c r="I4" s="52"/>
      <c r="J4" s="52"/>
      <c r="K4" s="52"/>
      <c r="L4" s="52"/>
      <c r="M4" s="52"/>
      <c r="N4" s="52"/>
      <c r="O4" s="52"/>
      <c r="P4" s="52"/>
      <c r="Q4" s="52"/>
      <c r="R4" s="52"/>
      <c r="S4" s="52"/>
      <c r="T4" s="52"/>
      <c r="U4" s="52"/>
      <c r="V4" s="52"/>
      <c r="W4" s="52"/>
      <c r="X4" s="52"/>
      <c r="Y4" s="53" t="s">
        <v>1</v>
      </c>
      <c r="Z4" s="54"/>
      <c r="AA4" s="54"/>
      <c r="AB4" s="54"/>
      <c r="AC4" s="54"/>
      <c r="AD4" s="55"/>
      <c r="AE4" s="56" t="s">
        <v>563</v>
      </c>
      <c r="AF4" s="57"/>
      <c r="AG4" s="57"/>
      <c r="AH4" s="57"/>
      <c r="AI4" s="57"/>
      <c r="AJ4" s="57"/>
      <c r="AK4" s="57"/>
      <c r="AL4" s="57"/>
      <c r="AM4" s="57"/>
      <c r="AN4" s="57"/>
      <c r="AO4" s="57"/>
      <c r="AP4" s="58"/>
      <c r="AQ4" s="59" t="s">
        <v>2</v>
      </c>
      <c r="AR4" s="54"/>
      <c r="AS4" s="54"/>
      <c r="AT4" s="54"/>
      <c r="AU4" s="54"/>
      <c r="AV4" s="54"/>
      <c r="AW4" s="54"/>
      <c r="AX4" s="60"/>
    </row>
    <row r="5" spans="1:50" s="34" customFormat="1" ht="30" customHeight="1" x14ac:dyDescent="0.15">
      <c r="A5" s="61" t="s">
        <v>57</v>
      </c>
      <c r="B5" s="62"/>
      <c r="C5" s="62"/>
      <c r="D5" s="62"/>
      <c r="E5" s="62"/>
      <c r="F5" s="63"/>
      <c r="G5" s="64" t="s">
        <v>544</v>
      </c>
      <c r="H5" s="65"/>
      <c r="I5" s="65"/>
      <c r="J5" s="65"/>
      <c r="K5" s="65"/>
      <c r="L5" s="65"/>
      <c r="M5" s="66" t="s">
        <v>56</v>
      </c>
      <c r="N5" s="67"/>
      <c r="O5" s="67"/>
      <c r="P5" s="67"/>
      <c r="Q5" s="67"/>
      <c r="R5" s="68"/>
      <c r="S5" s="69" t="s">
        <v>545</v>
      </c>
      <c r="T5" s="65"/>
      <c r="U5" s="65"/>
      <c r="V5" s="65"/>
      <c r="W5" s="65"/>
      <c r="X5" s="70"/>
      <c r="Y5" s="71" t="s">
        <v>3</v>
      </c>
      <c r="Z5" s="72"/>
      <c r="AA5" s="72"/>
      <c r="AB5" s="72"/>
      <c r="AC5" s="72"/>
      <c r="AD5" s="73"/>
      <c r="AE5" s="74" t="s">
        <v>618</v>
      </c>
      <c r="AF5" s="74"/>
      <c r="AG5" s="74"/>
      <c r="AH5" s="74"/>
      <c r="AI5" s="74"/>
      <c r="AJ5" s="74"/>
      <c r="AK5" s="74"/>
      <c r="AL5" s="74"/>
      <c r="AM5" s="74"/>
      <c r="AN5" s="74"/>
      <c r="AO5" s="74"/>
      <c r="AP5" s="75"/>
      <c r="AQ5" s="76" t="s">
        <v>619</v>
      </c>
      <c r="AR5" s="77"/>
      <c r="AS5" s="77"/>
      <c r="AT5" s="77"/>
      <c r="AU5" s="77"/>
      <c r="AV5" s="77"/>
      <c r="AW5" s="77"/>
      <c r="AX5" s="78"/>
    </row>
    <row r="6" spans="1:50" s="34" customFormat="1"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s="34" customFormat="1" ht="72" customHeight="1" x14ac:dyDescent="0.15">
      <c r="A7" s="84" t="s">
        <v>623</v>
      </c>
      <c r="B7" s="85"/>
      <c r="C7" s="85"/>
      <c r="D7" s="85"/>
      <c r="E7" s="85"/>
      <c r="F7" s="86"/>
      <c r="G7" s="87" t="s">
        <v>612</v>
      </c>
      <c r="H7" s="88"/>
      <c r="I7" s="88"/>
      <c r="J7" s="88"/>
      <c r="K7" s="88"/>
      <c r="L7" s="88"/>
      <c r="M7" s="88"/>
      <c r="N7" s="88"/>
      <c r="O7" s="88"/>
      <c r="P7" s="88"/>
      <c r="Q7" s="88"/>
      <c r="R7" s="88"/>
      <c r="S7" s="88"/>
      <c r="T7" s="88"/>
      <c r="U7" s="88"/>
      <c r="V7" s="88"/>
      <c r="W7" s="88"/>
      <c r="X7" s="89"/>
      <c r="Y7" s="90" t="s">
        <v>236</v>
      </c>
      <c r="Z7" s="91"/>
      <c r="AA7" s="91"/>
      <c r="AB7" s="91"/>
      <c r="AC7" s="91"/>
      <c r="AD7" s="92"/>
      <c r="AE7" s="93" t="s">
        <v>615</v>
      </c>
      <c r="AF7" s="94"/>
      <c r="AG7" s="94"/>
      <c r="AH7" s="94"/>
      <c r="AI7" s="94"/>
      <c r="AJ7" s="94"/>
      <c r="AK7" s="94"/>
      <c r="AL7" s="94"/>
      <c r="AM7" s="94"/>
      <c r="AN7" s="94"/>
      <c r="AO7" s="94"/>
      <c r="AP7" s="94"/>
      <c r="AQ7" s="94"/>
      <c r="AR7" s="94"/>
      <c r="AS7" s="94"/>
      <c r="AT7" s="94"/>
      <c r="AU7" s="94"/>
      <c r="AV7" s="94"/>
      <c r="AW7" s="94"/>
      <c r="AX7" s="95"/>
    </row>
    <row r="8" spans="1:50" s="34" customFormat="1" ht="53.25" customHeight="1" x14ac:dyDescent="0.15">
      <c r="A8" s="84" t="s">
        <v>172</v>
      </c>
      <c r="B8" s="85"/>
      <c r="C8" s="85"/>
      <c r="D8" s="85"/>
      <c r="E8" s="85"/>
      <c r="F8" s="86"/>
      <c r="G8" s="96" t="str">
        <f>入力規則等!A27</f>
        <v>科学技術・イノベーション</v>
      </c>
      <c r="H8" s="97"/>
      <c r="I8" s="97"/>
      <c r="J8" s="97"/>
      <c r="K8" s="97"/>
      <c r="L8" s="97"/>
      <c r="M8" s="97"/>
      <c r="N8" s="97"/>
      <c r="O8" s="97"/>
      <c r="P8" s="97"/>
      <c r="Q8" s="97"/>
      <c r="R8" s="97"/>
      <c r="S8" s="97"/>
      <c r="T8" s="97"/>
      <c r="U8" s="97"/>
      <c r="V8" s="97"/>
      <c r="W8" s="97"/>
      <c r="X8" s="98"/>
      <c r="Y8" s="99" t="s">
        <v>173</v>
      </c>
      <c r="Z8" s="100"/>
      <c r="AA8" s="100"/>
      <c r="AB8" s="100"/>
      <c r="AC8" s="100"/>
      <c r="AD8" s="101"/>
      <c r="AE8" s="102" t="str">
        <f>入力規則等!K13</f>
        <v>その他の事項経費</v>
      </c>
      <c r="AF8" s="97"/>
      <c r="AG8" s="97"/>
      <c r="AH8" s="97"/>
      <c r="AI8" s="97"/>
      <c r="AJ8" s="97"/>
      <c r="AK8" s="97"/>
      <c r="AL8" s="97"/>
      <c r="AM8" s="97"/>
      <c r="AN8" s="97"/>
      <c r="AO8" s="97"/>
      <c r="AP8" s="97"/>
      <c r="AQ8" s="97"/>
      <c r="AR8" s="97"/>
      <c r="AS8" s="97"/>
      <c r="AT8" s="97"/>
      <c r="AU8" s="97"/>
      <c r="AV8" s="97"/>
      <c r="AW8" s="97"/>
      <c r="AX8" s="103"/>
    </row>
    <row r="9" spans="1:50" s="34" customFormat="1" ht="68.25" customHeight="1" x14ac:dyDescent="0.15">
      <c r="A9" s="104" t="s">
        <v>624</v>
      </c>
      <c r="B9" s="105"/>
      <c r="C9" s="105"/>
      <c r="D9" s="105"/>
      <c r="E9" s="105"/>
      <c r="F9" s="105"/>
      <c r="G9" s="106" t="s">
        <v>591</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s="34" customFormat="1" ht="107.25" customHeight="1" x14ac:dyDescent="0.15">
      <c r="A10" s="109" t="s">
        <v>625</v>
      </c>
      <c r="B10" s="110"/>
      <c r="C10" s="110"/>
      <c r="D10" s="110"/>
      <c r="E10" s="110"/>
      <c r="F10" s="110"/>
      <c r="G10" s="111" t="s">
        <v>611</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s="34" customFormat="1" ht="42" customHeight="1" x14ac:dyDescent="0.15">
      <c r="A11" s="109" t="s">
        <v>5</v>
      </c>
      <c r="B11" s="110"/>
      <c r="C11" s="110"/>
      <c r="D11" s="110"/>
      <c r="E11" s="110"/>
      <c r="F11" s="114"/>
      <c r="G11" s="115" t="str">
        <f>入力規則等!P10</f>
        <v>委託・請負、その他</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s="34" customFormat="1" ht="21" customHeight="1" x14ac:dyDescent="0.15">
      <c r="A12" s="118" t="s">
        <v>626</v>
      </c>
      <c r="B12" s="119"/>
      <c r="C12" s="119"/>
      <c r="D12" s="119"/>
      <c r="E12" s="119"/>
      <c r="F12" s="120"/>
      <c r="G12" s="121"/>
      <c r="H12" s="122"/>
      <c r="I12" s="122"/>
      <c r="J12" s="122"/>
      <c r="K12" s="122"/>
      <c r="L12" s="122"/>
      <c r="M12" s="122"/>
      <c r="N12" s="122"/>
      <c r="O12" s="122"/>
      <c r="P12" s="123" t="s">
        <v>237</v>
      </c>
      <c r="Q12" s="124"/>
      <c r="R12" s="124"/>
      <c r="S12" s="124"/>
      <c r="T12" s="124"/>
      <c r="U12" s="124"/>
      <c r="V12" s="125"/>
      <c r="W12" s="123" t="s">
        <v>249</v>
      </c>
      <c r="X12" s="124"/>
      <c r="Y12" s="124"/>
      <c r="Z12" s="124"/>
      <c r="AA12" s="124"/>
      <c r="AB12" s="124"/>
      <c r="AC12" s="125"/>
      <c r="AD12" s="123" t="s">
        <v>532</v>
      </c>
      <c r="AE12" s="124"/>
      <c r="AF12" s="124"/>
      <c r="AG12" s="124"/>
      <c r="AH12" s="124"/>
      <c r="AI12" s="124"/>
      <c r="AJ12" s="125"/>
      <c r="AK12" s="123" t="s">
        <v>535</v>
      </c>
      <c r="AL12" s="124"/>
      <c r="AM12" s="124"/>
      <c r="AN12" s="124"/>
      <c r="AO12" s="124"/>
      <c r="AP12" s="124"/>
      <c r="AQ12" s="125"/>
      <c r="AR12" s="123" t="s">
        <v>536</v>
      </c>
      <c r="AS12" s="124"/>
      <c r="AT12" s="124"/>
      <c r="AU12" s="124"/>
      <c r="AV12" s="124"/>
      <c r="AW12" s="124"/>
      <c r="AX12" s="126"/>
    </row>
    <row r="13" spans="1:50" s="34" customFormat="1" ht="21" customHeight="1" x14ac:dyDescent="0.15">
      <c r="A13" s="127"/>
      <c r="B13" s="128"/>
      <c r="C13" s="128"/>
      <c r="D13" s="128"/>
      <c r="E13" s="128"/>
      <c r="F13" s="129"/>
      <c r="G13" s="130" t="s">
        <v>6</v>
      </c>
      <c r="H13" s="131"/>
      <c r="I13" s="132" t="s">
        <v>7</v>
      </c>
      <c r="J13" s="133"/>
      <c r="K13" s="133"/>
      <c r="L13" s="133"/>
      <c r="M13" s="133"/>
      <c r="N13" s="133"/>
      <c r="O13" s="134"/>
      <c r="P13" s="135" t="s">
        <v>546</v>
      </c>
      <c r="Q13" s="136"/>
      <c r="R13" s="136"/>
      <c r="S13" s="136"/>
      <c r="T13" s="136"/>
      <c r="U13" s="136"/>
      <c r="V13" s="137"/>
      <c r="W13" s="135">
        <v>73.453999999999994</v>
      </c>
      <c r="X13" s="136"/>
      <c r="Y13" s="136"/>
      <c r="Z13" s="136"/>
      <c r="AA13" s="136"/>
      <c r="AB13" s="136"/>
      <c r="AC13" s="137"/>
      <c r="AD13" s="135">
        <v>135.25399999999999</v>
      </c>
      <c r="AE13" s="136"/>
      <c r="AF13" s="136"/>
      <c r="AG13" s="136"/>
      <c r="AH13" s="136"/>
      <c r="AI13" s="136"/>
      <c r="AJ13" s="137"/>
      <c r="AK13" s="135">
        <v>123.554</v>
      </c>
      <c r="AL13" s="136"/>
      <c r="AM13" s="136"/>
      <c r="AN13" s="136"/>
      <c r="AO13" s="136"/>
      <c r="AP13" s="136"/>
      <c r="AQ13" s="137"/>
      <c r="AR13" s="138">
        <v>91.8</v>
      </c>
      <c r="AS13" s="139"/>
      <c r="AT13" s="139"/>
      <c r="AU13" s="139"/>
      <c r="AV13" s="139"/>
      <c r="AW13" s="139"/>
      <c r="AX13" s="140"/>
    </row>
    <row r="14" spans="1:50" s="34" customFormat="1" ht="21" customHeight="1" x14ac:dyDescent="0.15">
      <c r="A14" s="127"/>
      <c r="B14" s="128"/>
      <c r="C14" s="128"/>
      <c r="D14" s="128"/>
      <c r="E14" s="128"/>
      <c r="F14" s="129"/>
      <c r="G14" s="141"/>
      <c r="H14" s="142"/>
      <c r="I14" s="143" t="s">
        <v>8</v>
      </c>
      <c r="J14" s="144"/>
      <c r="K14" s="144"/>
      <c r="L14" s="144"/>
      <c r="M14" s="144"/>
      <c r="N14" s="144"/>
      <c r="O14" s="145"/>
      <c r="P14" s="135" t="s">
        <v>546</v>
      </c>
      <c r="Q14" s="136"/>
      <c r="R14" s="136"/>
      <c r="S14" s="136"/>
      <c r="T14" s="136"/>
      <c r="U14" s="136"/>
      <c r="V14" s="137"/>
      <c r="W14" s="135" t="s">
        <v>546</v>
      </c>
      <c r="X14" s="136"/>
      <c r="Y14" s="136"/>
      <c r="Z14" s="136"/>
      <c r="AA14" s="136"/>
      <c r="AB14" s="136"/>
      <c r="AC14" s="137"/>
      <c r="AD14" s="135" t="s">
        <v>546</v>
      </c>
      <c r="AE14" s="136"/>
      <c r="AF14" s="136"/>
      <c r="AG14" s="136"/>
      <c r="AH14" s="136"/>
      <c r="AI14" s="136"/>
      <c r="AJ14" s="137"/>
      <c r="AK14" s="135"/>
      <c r="AL14" s="136"/>
      <c r="AM14" s="136"/>
      <c r="AN14" s="136"/>
      <c r="AO14" s="136"/>
      <c r="AP14" s="136"/>
      <c r="AQ14" s="137"/>
      <c r="AR14" s="146"/>
      <c r="AS14" s="146"/>
      <c r="AT14" s="146"/>
      <c r="AU14" s="146"/>
      <c r="AV14" s="146"/>
      <c r="AW14" s="146"/>
      <c r="AX14" s="147"/>
    </row>
    <row r="15" spans="1:50" s="34" customFormat="1" ht="21" customHeight="1" x14ac:dyDescent="0.15">
      <c r="A15" s="127"/>
      <c r="B15" s="128"/>
      <c r="C15" s="128"/>
      <c r="D15" s="128"/>
      <c r="E15" s="128"/>
      <c r="F15" s="129"/>
      <c r="G15" s="141"/>
      <c r="H15" s="142"/>
      <c r="I15" s="143" t="s">
        <v>44</v>
      </c>
      <c r="J15" s="148"/>
      <c r="K15" s="148"/>
      <c r="L15" s="148"/>
      <c r="M15" s="148"/>
      <c r="N15" s="148"/>
      <c r="O15" s="149"/>
      <c r="P15" s="135" t="s">
        <v>546</v>
      </c>
      <c r="Q15" s="136"/>
      <c r="R15" s="136"/>
      <c r="S15" s="136"/>
      <c r="T15" s="136"/>
      <c r="U15" s="136"/>
      <c r="V15" s="137"/>
      <c r="W15" s="135" t="s">
        <v>546</v>
      </c>
      <c r="X15" s="136"/>
      <c r="Y15" s="136"/>
      <c r="Z15" s="136"/>
      <c r="AA15" s="136"/>
      <c r="AB15" s="136"/>
      <c r="AC15" s="137"/>
      <c r="AD15" s="135" t="s">
        <v>546</v>
      </c>
      <c r="AE15" s="136"/>
      <c r="AF15" s="136"/>
      <c r="AG15" s="136"/>
      <c r="AH15" s="136"/>
      <c r="AI15" s="136"/>
      <c r="AJ15" s="137"/>
      <c r="AK15" s="135"/>
      <c r="AL15" s="136"/>
      <c r="AM15" s="136"/>
      <c r="AN15" s="136"/>
      <c r="AO15" s="136"/>
      <c r="AP15" s="136"/>
      <c r="AQ15" s="137"/>
      <c r="AR15" s="135"/>
      <c r="AS15" s="136"/>
      <c r="AT15" s="136"/>
      <c r="AU15" s="136"/>
      <c r="AV15" s="136"/>
      <c r="AW15" s="136"/>
      <c r="AX15" s="150"/>
    </row>
    <row r="16" spans="1:50" s="34" customFormat="1" ht="21" customHeight="1" x14ac:dyDescent="0.15">
      <c r="A16" s="127"/>
      <c r="B16" s="128"/>
      <c r="C16" s="128"/>
      <c r="D16" s="128"/>
      <c r="E16" s="128"/>
      <c r="F16" s="129"/>
      <c r="G16" s="141"/>
      <c r="H16" s="142"/>
      <c r="I16" s="143" t="s">
        <v>45</v>
      </c>
      <c r="J16" s="148"/>
      <c r="K16" s="148"/>
      <c r="L16" s="148"/>
      <c r="M16" s="148"/>
      <c r="N16" s="148"/>
      <c r="O16" s="149"/>
      <c r="P16" s="135" t="s">
        <v>546</v>
      </c>
      <c r="Q16" s="136"/>
      <c r="R16" s="136"/>
      <c r="S16" s="136"/>
      <c r="T16" s="136"/>
      <c r="U16" s="136"/>
      <c r="V16" s="137"/>
      <c r="W16" s="135" t="s">
        <v>546</v>
      </c>
      <c r="X16" s="136"/>
      <c r="Y16" s="136"/>
      <c r="Z16" s="136"/>
      <c r="AA16" s="136"/>
      <c r="AB16" s="136"/>
      <c r="AC16" s="137"/>
      <c r="AD16" s="135" t="s">
        <v>546</v>
      </c>
      <c r="AE16" s="136"/>
      <c r="AF16" s="136"/>
      <c r="AG16" s="136"/>
      <c r="AH16" s="136"/>
      <c r="AI16" s="136"/>
      <c r="AJ16" s="137"/>
      <c r="AK16" s="135"/>
      <c r="AL16" s="136"/>
      <c r="AM16" s="136"/>
      <c r="AN16" s="136"/>
      <c r="AO16" s="136"/>
      <c r="AP16" s="136"/>
      <c r="AQ16" s="137"/>
      <c r="AR16" s="151"/>
      <c r="AS16" s="152"/>
      <c r="AT16" s="152"/>
      <c r="AU16" s="152"/>
      <c r="AV16" s="152"/>
      <c r="AW16" s="152"/>
      <c r="AX16" s="153"/>
    </row>
    <row r="17" spans="1:50" s="34" customFormat="1" ht="24.75" customHeight="1" x14ac:dyDescent="0.15">
      <c r="A17" s="127"/>
      <c r="B17" s="128"/>
      <c r="C17" s="128"/>
      <c r="D17" s="128"/>
      <c r="E17" s="128"/>
      <c r="F17" s="129"/>
      <c r="G17" s="141"/>
      <c r="H17" s="142"/>
      <c r="I17" s="143" t="s">
        <v>43</v>
      </c>
      <c r="J17" s="144"/>
      <c r="K17" s="144"/>
      <c r="L17" s="144"/>
      <c r="M17" s="144"/>
      <c r="N17" s="144"/>
      <c r="O17" s="145"/>
      <c r="P17" s="135" t="s">
        <v>546</v>
      </c>
      <c r="Q17" s="136"/>
      <c r="R17" s="136"/>
      <c r="S17" s="136"/>
      <c r="T17" s="136"/>
      <c r="U17" s="136"/>
      <c r="V17" s="137"/>
      <c r="W17" s="135" t="s">
        <v>546</v>
      </c>
      <c r="X17" s="136"/>
      <c r="Y17" s="136"/>
      <c r="Z17" s="136"/>
      <c r="AA17" s="136"/>
      <c r="AB17" s="136"/>
      <c r="AC17" s="137"/>
      <c r="AD17" s="135" t="s">
        <v>546</v>
      </c>
      <c r="AE17" s="136"/>
      <c r="AF17" s="136"/>
      <c r="AG17" s="136"/>
      <c r="AH17" s="136"/>
      <c r="AI17" s="136"/>
      <c r="AJ17" s="137"/>
      <c r="AK17" s="135"/>
      <c r="AL17" s="136"/>
      <c r="AM17" s="136"/>
      <c r="AN17" s="136"/>
      <c r="AO17" s="136"/>
      <c r="AP17" s="136"/>
      <c r="AQ17" s="137"/>
      <c r="AR17" s="154"/>
      <c r="AS17" s="154"/>
      <c r="AT17" s="154"/>
      <c r="AU17" s="154"/>
      <c r="AV17" s="154"/>
      <c r="AW17" s="154"/>
      <c r="AX17" s="155"/>
    </row>
    <row r="18" spans="1:50" s="34" customFormat="1" ht="24.75" customHeight="1" x14ac:dyDescent="0.15">
      <c r="A18" s="127"/>
      <c r="B18" s="128"/>
      <c r="C18" s="128"/>
      <c r="D18" s="128"/>
      <c r="E18" s="128"/>
      <c r="F18" s="129"/>
      <c r="G18" s="156"/>
      <c r="H18" s="157"/>
      <c r="I18" s="158" t="s">
        <v>19</v>
      </c>
      <c r="J18" s="159"/>
      <c r="K18" s="159"/>
      <c r="L18" s="159"/>
      <c r="M18" s="159"/>
      <c r="N18" s="159"/>
      <c r="O18" s="160"/>
      <c r="P18" s="161">
        <f>SUM(P13:V17)</f>
        <v>0</v>
      </c>
      <c r="Q18" s="162"/>
      <c r="R18" s="162"/>
      <c r="S18" s="162"/>
      <c r="T18" s="162"/>
      <c r="U18" s="162"/>
      <c r="V18" s="163"/>
      <c r="W18" s="161">
        <f>SUM(W13:AC17)</f>
        <v>73.453999999999994</v>
      </c>
      <c r="X18" s="162"/>
      <c r="Y18" s="162"/>
      <c r="Z18" s="162"/>
      <c r="AA18" s="162"/>
      <c r="AB18" s="162"/>
      <c r="AC18" s="163"/>
      <c r="AD18" s="161">
        <f>SUM(AD13:AJ17)</f>
        <v>135.25399999999999</v>
      </c>
      <c r="AE18" s="162"/>
      <c r="AF18" s="162"/>
      <c r="AG18" s="162"/>
      <c r="AH18" s="162"/>
      <c r="AI18" s="162"/>
      <c r="AJ18" s="163"/>
      <c r="AK18" s="161">
        <f>SUM(AK13:AQ17)</f>
        <v>123.554</v>
      </c>
      <c r="AL18" s="162"/>
      <c r="AM18" s="162"/>
      <c r="AN18" s="162"/>
      <c r="AO18" s="162"/>
      <c r="AP18" s="162"/>
      <c r="AQ18" s="163"/>
      <c r="AR18" s="161">
        <f>SUM(AR13:AX17)</f>
        <v>91.8</v>
      </c>
      <c r="AS18" s="162"/>
      <c r="AT18" s="162"/>
      <c r="AU18" s="162"/>
      <c r="AV18" s="162"/>
      <c r="AW18" s="162"/>
      <c r="AX18" s="164"/>
    </row>
    <row r="19" spans="1:50" s="34" customFormat="1" ht="24.75" customHeight="1" x14ac:dyDescent="0.15">
      <c r="A19" s="127"/>
      <c r="B19" s="128"/>
      <c r="C19" s="128"/>
      <c r="D19" s="128"/>
      <c r="E19" s="128"/>
      <c r="F19" s="129"/>
      <c r="G19" s="165" t="s">
        <v>9</v>
      </c>
      <c r="H19" s="166"/>
      <c r="I19" s="166"/>
      <c r="J19" s="166"/>
      <c r="K19" s="166"/>
      <c r="L19" s="166"/>
      <c r="M19" s="166"/>
      <c r="N19" s="166"/>
      <c r="O19" s="166"/>
      <c r="P19" s="135" t="s">
        <v>546</v>
      </c>
      <c r="Q19" s="136"/>
      <c r="R19" s="136"/>
      <c r="S19" s="136"/>
      <c r="T19" s="136"/>
      <c r="U19" s="136"/>
      <c r="V19" s="137"/>
      <c r="W19" s="135">
        <v>62.880800000000001</v>
      </c>
      <c r="X19" s="136"/>
      <c r="Y19" s="136"/>
      <c r="Z19" s="136"/>
      <c r="AA19" s="136"/>
      <c r="AB19" s="136"/>
      <c r="AC19" s="137"/>
      <c r="AD19" s="135">
        <f>49.5+44+34.1</f>
        <v>127.6</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0" s="34" customFormat="1" ht="24.75" customHeight="1" x14ac:dyDescent="0.15">
      <c r="A20" s="127"/>
      <c r="B20" s="128"/>
      <c r="C20" s="128"/>
      <c r="D20" s="128"/>
      <c r="E20" s="128"/>
      <c r="F20" s="129"/>
      <c r="G20" s="165" t="s">
        <v>10</v>
      </c>
      <c r="H20" s="166"/>
      <c r="I20" s="166"/>
      <c r="J20" s="166"/>
      <c r="K20" s="166"/>
      <c r="L20" s="166"/>
      <c r="M20" s="166"/>
      <c r="N20" s="166"/>
      <c r="O20" s="166"/>
      <c r="P20" s="169" t="str">
        <f>IF(P18=0, "-", SUM(P19)/P18)</f>
        <v>-</v>
      </c>
      <c r="Q20" s="169"/>
      <c r="R20" s="169"/>
      <c r="S20" s="169"/>
      <c r="T20" s="169"/>
      <c r="U20" s="169"/>
      <c r="V20" s="169"/>
      <c r="W20" s="169">
        <f t="shared" ref="W20" si="0">IF(W18=0, "-", SUM(W19)/W18)</f>
        <v>0.85605685190731617</v>
      </c>
      <c r="X20" s="169"/>
      <c r="Y20" s="169"/>
      <c r="Z20" s="169"/>
      <c r="AA20" s="169"/>
      <c r="AB20" s="169"/>
      <c r="AC20" s="169"/>
      <c r="AD20" s="169">
        <f t="shared" ref="AD20" si="1">IF(AD18=0, "-", SUM(AD19)/AD18)</f>
        <v>0.94341017640883085</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0" s="34" customFormat="1" ht="25.5" customHeight="1" x14ac:dyDescent="0.15">
      <c r="A21" s="104"/>
      <c r="B21" s="105"/>
      <c r="C21" s="105"/>
      <c r="D21" s="105"/>
      <c r="E21" s="105"/>
      <c r="F21" s="171"/>
      <c r="G21" s="172" t="s">
        <v>214</v>
      </c>
      <c r="H21" s="173"/>
      <c r="I21" s="173"/>
      <c r="J21" s="173"/>
      <c r="K21" s="173"/>
      <c r="L21" s="173"/>
      <c r="M21" s="173"/>
      <c r="N21" s="173"/>
      <c r="O21" s="173"/>
      <c r="P21" s="169" t="e">
        <f>IF(P19=0, "-", SUM(P19)/SUM(P13,P14))</f>
        <v>#DIV/0!</v>
      </c>
      <c r="Q21" s="169"/>
      <c r="R21" s="169"/>
      <c r="S21" s="169"/>
      <c r="T21" s="169"/>
      <c r="U21" s="169"/>
      <c r="V21" s="169"/>
      <c r="W21" s="169">
        <f t="shared" ref="W21" si="2">IF(W19=0, "-", SUM(W19)/SUM(W13,W14))</f>
        <v>0.85605685190731617</v>
      </c>
      <c r="X21" s="169"/>
      <c r="Y21" s="169"/>
      <c r="Z21" s="169"/>
      <c r="AA21" s="169"/>
      <c r="AB21" s="169"/>
      <c r="AC21" s="169"/>
      <c r="AD21" s="169">
        <f t="shared" ref="AD21" si="3">IF(AD19=0, "-", SUM(AD19)/SUM(AD13,AD14))</f>
        <v>0.94341017640883085</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0" s="34" customFormat="1" ht="18.75" customHeight="1" x14ac:dyDescent="0.15">
      <c r="A22" s="174" t="s">
        <v>539</v>
      </c>
      <c r="B22" s="175"/>
      <c r="C22" s="175"/>
      <c r="D22" s="175"/>
      <c r="E22" s="175"/>
      <c r="F22" s="176"/>
      <c r="G22" s="177" t="s">
        <v>203</v>
      </c>
      <c r="H22" s="178"/>
      <c r="I22" s="178"/>
      <c r="J22" s="178"/>
      <c r="K22" s="178"/>
      <c r="L22" s="178"/>
      <c r="M22" s="178"/>
      <c r="N22" s="178"/>
      <c r="O22" s="179"/>
      <c r="P22" s="180" t="s">
        <v>537</v>
      </c>
      <c r="Q22" s="178"/>
      <c r="R22" s="178"/>
      <c r="S22" s="178"/>
      <c r="T22" s="178"/>
      <c r="U22" s="178"/>
      <c r="V22" s="179"/>
      <c r="W22" s="180" t="s">
        <v>538</v>
      </c>
      <c r="X22" s="178"/>
      <c r="Y22" s="178"/>
      <c r="Z22" s="178"/>
      <c r="AA22" s="178"/>
      <c r="AB22" s="178"/>
      <c r="AC22" s="179"/>
      <c r="AD22" s="180" t="s">
        <v>202</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0" s="34" customFormat="1" ht="35.25" customHeight="1" x14ac:dyDescent="0.15">
      <c r="A23" s="182"/>
      <c r="B23" s="183"/>
      <c r="C23" s="183"/>
      <c r="D23" s="183"/>
      <c r="E23" s="183"/>
      <c r="F23" s="184"/>
      <c r="G23" s="185" t="s">
        <v>607</v>
      </c>
      <c r="H23" s="186"/>
      <c r="I23" s="186"/>
      <c r="J23" s="186"/>
      <c r="K23" s="186"/>
      <c r="L23" s="186"/>
      <c r="M23" s="186"/>
      <c r="N23" s="186"/>
      <c r="O23" s="187"/>
      <c r="P23" s="138">
        <v>91.8</v>
      </c>
      <c r="Q23" s="139"/>
      <c r="R23" s="139"/>
      <c r="S23" s="139"/>
      <c r="T23" s="139"/>
      <c r="U23" s="139"/>
      <c r="V23" s="188"/>
      <c r="W23" s="138">
        <v>91.8</v>
      </c>
      <c r="X23" s="139"/>
      <c r="Y23" s="139"/>
      <c r="Z23" s="139"/>
      <c r="AA23" s="139"/>
      <c r="AB23" s="139"/>
      <c r="AC23" s="188"/>
      <c r="AD23" s="189" t="s">
        <v>621</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s="34" customFormat="1" ht="35.25" customHeight="1" x14ac:dyDescent="0.15">
      <c r="A24" s="182"/>
      <c r="B24" s="183"/>
      <c r="C24" s="183"/>
      <c r="D24" s="183"/>
      <c r="E24" s="183"/>
      <c r="F24" s="184"/>
      <c r="G24" s="192" t="s">
        <v>547</v>
      </c>
      <c r="H24" s="193"/>
      <c r="I24" s="193"/>
      <c r="J24" s="193"/>
      <c r="K24" s="193"/>
      <c r="L24" s="193"/>
      <c r="M24" s="193"/>
      <c r="N24" s="193"/>
      <c r="O24" s="194"/>
      <c r="P24" s="135">
        <v>31.754000000000001</v>
      </c>
      <c r="Q24" s="136"/>
      <c r="R24" s="136"/>
      <c r="S24" s="136"/>
      <c r="T24" s="136"/>
      <c r="U24" s="136"/>
      <c r="V24" s="137"/>
      <c r="W24" s="135">
        <v>0</v>
      </c>
      <c r="X24" s="136"/>
      <c r="Y24" s="136"/>
      <c r="Z24" s="136"/>
      <c r="AA24" s="136"/>
      <c r="AB24" s="136"/>
      <c r="AC24" s="137"/>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s="34" customFormat="1" ht="25.5" customHeight="1" thickBot="1" x14ac:dyDescent="0.2">
      <c r="A25" s="198"/>
      <c r="B25" s="199"/>
      <c r="C25" s="199"/>
      <c r="D25" s="199"/>
      <c r="E25" s="199"/>
      <c r="F25" s="200"/>
      <c r="G25" s="201" t="s">
        <v>204</v>
      </c>
      <c r="H25" s="202"/>
      <c r="I25" s="202"/>
      <c r="J25" s="202"/>
      <c r="K25" s="202"/>
      <c r="L25" s="202"/>
      <c r="M25" s="202"/>
      <c r="N25" s="202"/>
      <c r="O25" s="203"/>
      <c r="P25" s="135">
        <f>AK13</f>
        <v>123.554</v>
      </c>
      <c r="Q25" s="136"/>
      <c r="R25" s="136"/>
      <c r="S25" s="136"/>
      <c r="T25" s="136"/>
      <c r="U25" s="136"/>
      <c r="V25" s="137"/>
      <c r="W25" s="204">
        <f>AR13</f>
        <v>91.8</v>
      </c>
      <c r="X25" s="205"/>
      <c r="Y25" s="205"/>
      <c r="Z25" s="205"/>
      <c r="AA25" s="205"/>
      <c r="AB25" s="205"/>
      <c r="AC25" s="206"/>
      <c r="AD25" s="207"/>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s="34" customFormat="1" ht="18.75" customHeight="1" x14ac:dyDescent="0.15">
      <c r="A26" s="209" t="s">
        <v>211</v>
      </c>
      <c r="B26" s="210"/>
      <c r="C26" s="210"/>
      <c r="D26" s="210"/>
      <c r="E26" s="210"/>
      <c r="F26" s="211"/>
      <c r="G26" s="212" t="s">
        <v>134</v>
      </c>
      <c r="H26" s="213"/>
      <c r="I26" s="213"/>
      <c r="J26" s="213"/>
      <c r="K26" s="213"/>
      <c r="L26" s="213"/>
      <c r="M26" s="213"/>
      <c r="N26" s="213"/>
      <c r="O26" s="214"/>
      <c r="P26" s="215" t="s">
        <v>52</v>
      </c>
      <c r="Q26" s="213"/>
      <c r="R26" s="213"/>
      <c r="S26" s="213"/>
      <c r="T26" s="213"/>
      <c r="U26" s="213"/>
      <c r="V26" s="213"/>
      <c r="W26" s="213"/>
      <c r="X26" s="214"/>
      <c r="Y26" s="216"/>
      <c r="Z26" s="217"/>
      <c r="AA26" s="218"/>
      <c r="AB26" s="219" t="s">
        <v>11</v>
      </c>
      <c r="AC26" s="220"/>
      <c r="AD26" s="221"/>
      <c r="AE26" s="219" t="s">
        <v>237</v>
      </c>
      <c r="AF26" s="220"/>
      <c r="AG26" s="220"/>
      <c r="AH26" s="221"/>
      <c r="AI26" s="222" t="s">
        <v>249</v>
      </c>
      <c r="AJ26" s="222"/>
      <c r="AK26" s="222"/>
      <c r="AL26" s="219"/>
      <c r="AM26" s="222" t="s">
        <v>346</v>
      </c>
      <c r="AN26" s="222"/>
      <c r="AO26" s="222"/>
      <c r="AP26" s="219"/>
      <c r="AQ26" s="223" t="s">
        <v>164</v>
      </c>
      <c r="AR26" s="224"/>
      <c r="AS26" s="224"/>
      <c r="AT26" s="225"/>
      <c r="AU26" s="213" t="s">
        <v>124</v>
      </c>
      <c r="AV26" s="213"/>
      <c r="AW26" s="213"/>
      <c r="AX26" s="226"/>
    </row>
    <row r="27" spans="1:50" s="34" customFormat="1" ht="18.75" customHeight="1" x14ac:dyDescent="0.15">
      <c r="A27" s="227"/>
      <c r="B27" s="228"/>
      <c r="C27" s="228"/>
      <c r="D27" s="228"/>
      <c r="E27" s="228"/>
      <c r="F27" s="229"/>
      <c r="G27" s="230"/>
      <c r="H27" s="231"/>
      <c r="I27" s="231"/>
      <c r="J27" s="231"/>
      <c r="K27" s="231"/>
      <c r="L27" s="231"/>
      <c r="M27" s="231"/>
      <c r="N27" s="231"/>
      <c r="O27" s="232"/>
      <c r="P27" s="233"/>
      <c r="Q27" s="231"/>
      <c r="R27" s="231"/>
      <c r="S27" s="231"/>
      <c r="T27" s="231"/>
      <c r="U27" s="231"/>
      <c r="V27" s="231"/>
      <c r="W27" s="231"/>
      <c r="X27" s="232"/>
      <c r="Y27" s="234"/>
      <c r="Z27" s="235"/>
      <c r="AA27" s="236"/>
      <c r="AB27" s="237"/>
      <c r="AC27" s="238"/>
      <c r="AD27" s="239"/>
      <c r="AE27" s="237"/>
      <c r="AF27" s="238"/>
      <c r="AG27" s="238"/>
      <c r="AH27" s="239"/>
      <c r="AI27" s="240"/>
      <c r="AJ27" s="240"/>
      <c r="AK27" s="240"/>
      <c r="AL27" s="237"/>
      <c r="AM27" s="240"/>
      <c r="AN27" s="240"/>
      <c r="AO27" s="240"/>
      <c r="AP27" s="237"/>
      <c r="AQ27" s="241" t="s">
        <v>546</v>
      </c>
      <c r="AR27" s="242"/>
      <c r="AS27" s="243" t="s">
        <v>165</v>
      </c>
      <c r="AT27" s="244"/>
      <c r="AU27" s="245">
        <v>3</v>
      </c>
      <c r="AV27" s="245"/>
      <c r="AW27" s="231" t="s">
        <v>161</v>
      </c>
      <c r="AX27" s="246"/>
    </row>
    <row r="28" spans="1:50" s="34" customFormat="1" ht="23.25" customHeight="1" x14ac:dyDescent="0.15">
      <c r="A28" s="247"/>
      <c r="B28" s="228"/>
      <c r="C28" s="228"/>
      <c r="D28" s="228"/>
      <c r="E28" s="228"/>
      <c r="F28" s="229"/>
      <c r="G28" s="248" t="s">
        <v>610</v>
      </c>
      <c r="H28" s="249"/>
      <c r="I28" s="249"/>
      <c r="J28" s="249"/>
      <c r="K28" s="249"/>
      <c r="L28" s="249"/>
      <c r="M28" s="249"/>
      <c r="N28" s="249"/>
      <c r="O28" s="250"/>
      <c r="P28" s="251" t="s">
        <v>548</v>
      </c>
      <c r="Q28" s="251"/>
      <c r="R28" s="251"/>
      <c r="S28" s="251"/>
      <c r="T28" s="251"/>
      <c r="U28" s="251"/>
      <c r="V28" s="251"/>
      <c r="W28" s="251"/>
      <c r="X28" s="252"/>
      <c r="Y28" s="253" t="s">
        <v>12</v>
      </c>
      <c r="Z28" s="254"/>
      <c r="AA28" s="255"/>
      <c r="AB28" s="256" t="s">
        <v>549</v>
      </c>
      <c r="AC28" s="256"/>
      <c r="AD28" s="256"/>
      <c r="AE28" s="257" t="s">
        <v>546</v>
      </c>
      <c r="AF28" s="258"/>
      <c r="AG28" s="258"/>
      <c r="AH28" s="258"/>
      <c r="AI28" s="257">
        <v>35</v>
      </c>
      <c r="AJ28" s="258"/>
      <c r="AK28" s="258"/>
      <c r="AL28" s="258"/>
      <c r="AM28" s="257">
        <v>41</v>
      </c>
      <c r="AN28" s="258"/>
      <c r="AO28" s="258"/>
      <c r="AP28" s="258"/>
      <c r="AQ28" s="259" t="s">
        <v>546</v>
      </c>
      <c r="AR28" s="260"/>
      <c r="AS28" s="260"/>
      <c r="AT28" s="261"/>
      <c r="AU28" s="258" t="s">
        <v>546</v>
      </c>
      <c r="AV28" s="258"/>
      <c r="AW28" s="258"/>
      <c r="AX28" s="262"/>
    </row>
    <row r="29" spans="1:50" s="34" customFormat="1" ht="23.25" customHeight="1" x14ac:dyDescent="0.15">
      <c r="A29" s="263"/>
      <c r="B29" s="264"/>
      <c r="C29" s="264"/>
      <c r="D29" s="264"/>
      <c r="E29" s="264"/>
      <c r="F29" s="265"/>
      <c r="G29" s="266"/>
      <c r="H29" s="267"/>
      <c r="I29" s="267"/>
      <c r="J29" s="267"/>
      <c r="K29" s="267"/>
      <c r="L29" s="267"/>
      <c r="M29" s="267"/>
      <c r="N29" s="267"/>
      <c r="O29" s="268"/>
      <c r="P29" s="269"/>
      <c r="Q29" s="269"/>
      <c r="R29" s="269"/>
      <c r="S29" s="269"/>
      <c r="T29" s="269"/>
      <c r="U29" s="269"/>
      <c r="V29" s="269"/>
      <c r="W29" s="269"/>
      <c r="X29" s="270"/>
      <c r="Y29" s="123" t="s">
        <v>47</v>
      </c>
      <c r="Z29" s="124"/>
      <c r="AA29" s="125"/>
      <c r="AB29" s="271" t="s">
        <v>549</v>
      </c>
      <c r="AC29" s="271"/>
      <c r="AD29" s="271"/>
      <c r="AE29" s="257" t="s">
        <v>546</v>
      </c>
      <c r="AF29" s="258"/>
      <c r="AG29" s="258"/>
      <c r="AH29" s="258"/>
      <c r="AI29" s="257">
        <v>20</v>
      </c>
      <c r="AJ29" s="258"/>
      <c r="AK29" s="258"/>
      <c r="AL29" s="258"/>
      <c r="AM29" s="257">
        <v>20</v>
      </c>
      <c r="AN29" s="258"/>
      <c r="AO29" s="258"/>
      <c r="AP29" s="258"/>
      <c r="AQ29" s="259" t="s">
        <v>546</v>
      </c>
      <c r="AR29" s="260"/>
      <c r="AS29" s="260"/>
      <c r="AT29" s="261"/>
      <c r="AU29" s="258">
        <v>20</v>
      </c>
      <c r="AV29" s="258"/>
      <c r="AW29" s="258"/>
      <c r="AX29" s="262"/>
    </row>
    <row r="30" spans="1:50" s="34" customFormat="1" ht="23.25" customHeight="1" x14ac:dyDescent="0.15">
      <c r="A30" s="247"/>
      <c r="B30" s="228"/>
      <c r="C30" s="228"/>
      <c r="D30" s="228"/>
      <c r="E30" s="228"/>
      <c r="F30" s="229"/>
      <c r="G30" s="272"/>
      <c r="H30" s="273"/>
      <c r="I30" s="273"/>
      <c r="J30" s="273"/>
      <c r="K30" s="273"/>
      <c r="L30" s="273"/>
      <c r="M30" s="273"/>
      <c r="N30" s="273"/>
      <c r="O30" s="274"/>
      <c r="P30" s="275"/>
      <c r="Q30" s="275"/>
      <c r="R30" s="275"/>
      <c r="S30" s="275"/>
      <c r="T30" s="275"/>
      <c r="U30" s="275"/>
      <c r="V30" s="275"/>
      <c r="W30" s="275"/>
      <c r="X30" s="276"/>
      <c r="Y30" s="123" t="s">
        <v>13</v>
      </c>
      <c r="Z30" s="124"/>
      <c r="AA30" s="125"/>
      <c r="AB30" s="277" t="s">
        <v>162</v>
      </c>
      <c r="AC30" s="277"/>
      <c r="AD30" s="277"/>
      <c r="AE30" s="257" t="s">
        <v>546</v>
      </c>
      <c r="AF30" s="258"/>
      <c r="AG30" s="258"/>
      <c r="AH30" s="258"/>
      <c r="AI30" s="257">
        <v>175</v>
      </c>
      <c r="AJ30" s="258"/>
      <c r="AK30" s="258"/>
      <c r="AL30" s="258"/>
      <c r="AM30" s="257">
        <v>205</v>
      </c>
      <c r="AN30" s="258"/>
      <c r="AO30" s="258"/>
      <c r="AP30" s="258"/>
      <c r="AQ30" s="259" t="s">
        <v>546</v>
      </c>
      <c r="AR30" s="260"/>
      <c r="AS30" s="260"/>
      <c r="AT30" s="261"/>
      <c r="AU30" s="258" t="s">
        <v>546</v>
      </c>
      <c r="AV30" s="258"/>
      <c r="AW30" s="258"/>
      <c r="AX30" s="262"/>
    </row>
    <row r="31" spans="1:50" s="34" customFormat="1" ht="23.25" customHeight="1" x14ac:dyDescent="0.15">
      <c r="A31" s="278" t="s">
        <v>230</v>
      </c>
      <c r="B31" s="279"/>
      <c r="C31" s="279"/>
      <c r="D31" s="279"/>
      <c r="E31" s="279"/>
      <c r="F31" s="280"/>
      <c r="G31" s="248" t="s">
        <v>546</v>
      </c>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81"/>
    </row>
    <row r="32" spans="1:50" s="34" customFormat="1" ht="23.25" customHeight="1" x14ac:dyDescent="0.15">
      <c r="A32" s="282"/>
      <c r="B32" s="283"/>
      <c r="C32" s="283"/>
      <c r="D32" s="283"/>
      <c r="E32" s="283"/>
      <c r="F32" s="284"/>
      <c r="G32" s="272"/>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67"/>
      <c r="AF32" s="267"/>
      <c r="AG32" s="267"/>
      <c r="AH32" s="267"/>
      <c r="AI32" s="267"/>
      <c r="AJ32" s="267"/>
      <c r="AK32" s="267"/>
      <c r="AL32" s="267"/>
      <c r="AM32" s="267"/>
      <c r="AN32" s="267"/>
      <c r="AO32" s="267"/>
      <c r="AP32" s="267"/>
      <c r="AQ32" s="273"/>
      <c r="AR32" s="273"/>
      <c r="AS32" s="273"/>
      <c r="AT32" s="273"/>
      <c r="AU32" s="273"/>
      <c r="AV32" s="273"/>
      <c r="AW32" s="273"/>
      <c r="AX32" s="285"/>
    </row>
    <row r="33" spans="1:51" s="34" customFormat="1" ht="18.75" customHeight="1" x14ac:dyDescent="0.15">
      <c r="A33" s="286" t="s">
        <v>211</v>
      </c>
      <c r="B33" s="287"/>
      <c r="C33" s="287"/>
      <c r="D33" s="287"/>
      <c r="E33" s="287"/>
      <c r="F33" s="288"/>
      <c r="G33" s="289" t="s">
        <v>134</v>
      </c>
      <c r="H33" s="290"/>
      <c r="I33" s="290"/>
      <c r="J33" s="290"/>
      <c r="K33" s="290"/>
      <c r="L33" s="290"/>
      <c r="M33" s="290"/>
      <c r="N33" s="290"/>
      <c r="O33" s="291"/>
      <c r="P33" s="292" t="s">
        <v>52</v>
      </c>
      <c r="Q33" s="290"/>
      <c r="R33" s="290"/>
      <c r="S33" s="290"/>
      <c r="T33" s="290"/>
      <c r="U33" s="290"/>
      <c r="V33" s="290"/>
      <c r="W33" s="290"/>
      <c r="X33" s="291"/>
      <c r="Y33" s="293"/>
      <c r="Z33" s="294"/>
      <c r="AA33" s="295"/>
      <c r="AB33" s="296" t="s">
        <v>11</v>
      </c>
      <c r="AC33" s="297"/>
      <c r="AD33" s="298"/>
      <c r="AE33" s="299" t="s">
        <v>237</v>
      </c>
      <c r="AF33" s="299"/>
      <c r="AG33" s="299"/>
      <c r="AH33" s="299"/>
      <c r="AI33" s="299" t="s">
        <v>249</v>
      </c>
      <c r="AJ33" s="299"/>
      <c r="AK33" s="299"/>
      <c r="AL33" s="299"/>
      <c r="AM33" s="299" t="s">
        <v>346</v>
      </c>
      <c r="AN33" s="299"/>
      <c r="AO33" s="299"/>
      <c r="AP33" s="299"/>
      <c r="AQ33" s="300" t="s">
        <v>164</v>
      </c>
      <c r="AR33" s="301"/>
      <c r="AS33" s="301"/>
      <c r="AT33" s="302"/>
      <c r="AU33" s="290" t="s">
        <v>124</v>
      </c>
      <c r="AV33" s="290"/>
      <c r="AW33" s="290"/>
      <c r="AX33" s="303"/>
      <c r="AY33" s="34">
        <f>COUNTA($G$35)</f>
        <v>1</v>
      </c>
    </row>
    <row r="34" spans="1:51" s="34" customFormat="1" ht="18.75" customHeight="1" x14ac:dyDescent="0.15">
      <c r="A34" s="227"/>
      <c r="B34" s="228"/>
      <c r="C34" s="228"/>
      <c r="D34" s="228"/>
      <c r="E34" s="228"/>
      <c r="F34" s="229"/>
      <c r="G34" s="230"/>
      <c r="H34" s="231"/>
      <c r="I34" s="231"/>
      <c r="J34" s="231"/>
      <c r="K34" s="231"/>
      <c r="L34" s="231"/>
      <c r="M34" s="231"/>
      <c r="N34" s="231"/>
      <c r="O34" s="232"/>
      <c r="P34" s="233"/>
      <c r="Q34" s="231"/>
      <c r="R34" s="231"/>
      <c r="S34" s="231"/>
      <c r="T34" s="231"/>
      <c r="U34" s="231"/>
      <c r="V34" s="231"/>
      <c r="W34" s="231"/>
      <c r="X34" s="232"/>
      <c r="Y34" s="234"/>
      <c r="Z34" s="235"/>
      <c r="AA34" s="236"/>
      <c r="AB34" s="237"/>
      <c r="AC34" s="238"/>
      <c r="AD34" s="239"/>
      <c r="AE34" s="299"/>
      <c r="AF34" s="299"/>
      <c r="AG34" s="299"/>
      <c r="AH34" s="299"/>
      <c r="AI34" s="299"/>
      <c r="AJ34" s="299"/>
      <c r="AK34" s="299"/>
      <c r="AL34" s="299"/>
      <c r="AM34" s="299"/>
      <c r="AN34" s="299"/>
      <c r="AO34" s="299"/>
      <c r="AP34" s="299"/>
      <c r="AQ34" s="241" t="s">
        <v>546</v>
      </c>
      <c r="AR34" s="242"/>
      <c r="AS34" s="243" t="s">
        <v>165</v>
      </c>
      <c r="AT34" s="244"/>
      <c r="AU34" s="245">
        <v>4</v>
      </c>
      <c r="AV34" s="245"/>
      <c r="AW34" s="231" t="s">
        <v>161</v>
      </c>
      <c r="AX34" s="246"/>
      <c r="AY34" s="34">
        <f>$AY$33</f>
        <v>1</v>
      </c>
    </row>
    <row r="35" spans="1:51" s="34" customFormat="1" ht="23.25" customHeight="1" x14ac:dyDescent="0.15">
      <c r="A35" s="247"/>
      <c r="B35" s="228"/>
      <c r="C35" s="228"/>
      <c r="D35" s="228"/>
      <c r="E35" s="228"/>
      <c r="F35" s="229"/>
      <c r="G35" s="248" t="s">
        <v>550</v>
      </c>
      <c r="H35" s="249"/>
      <c r="I35" s="249"/>
      <c r="J35" s="249"/>
      <c r="K35" s="249"/>
      <c r="L35" s="249"/>
      <c r="M35" s="249"/>
      <c r="N35" s="249"/>
      <c r="O35" s="250"/>
      <c r="P35" s="251" t="s">
        <v>551</v>
      </c>
      <c r="Q35" s="251"/>
      <c r="R35" s="251"/>
      <c r="S35" s="251"/>
      <c r="T35" s="251"/>
      <c r="U35" s="251"/>
      <c r="V35" s="251"/>
      <c r="W35" s="251"/>
      <c r="X35" s="252"/>
      <c r="Y35" s="253" t="s">
        <v>12</v>
      </c>
      <c r="Z35" s="254"/>
      <c r="AA35" s="255"/>
      <c r="AB35" s="256" t="s">
        <v>552</v>
      </c>
      <c r="AC35" s="256"/>
      <c r="AD35" s="256"/>
      <c r="AE35" s="257" t="s">
        <v>546</v>
      </c>
      <c r="AF35" s="258"/>
      <c r="AG35" s="258"/>
      <c r="AH35" s="258"/>
      <c r="AI35" s="257" t="s">
        <v>546</v>
      </c>
      <c r="AJ35" s="258"/>
      <c r="AK35" s="258"/>
      <c r="AL35" s="258"/>
      <c r="AM35" s="257">
        <v>6</v>
      </c>
      <c r="AN35" s="258"/>
      <c r="AO35" s="258"/>
      <c r="AP35" s="258"/>
      <c r="AQ35" s="259" t="s">
        <v>546</v>
      </c>
      <c r="AR35" s="260"/>
      <c r="AS35" s="260"/>
      <c r="AT35" s="261"/>
      <c r="AU35" s="258" t="s">
        <v>546</v>
      </c>
      <c r="AV35" s="258"/>
      <c r="AW35" s="258"/>
      <c r="AX35" s="262"/>
      <c r="AY35" s="34">
        <f t="shared" ref="AY35:AY39" si="4">$AY$33</f>
        <v>1</v>
      </c>
    </row>
    <row r="36" spans="1:51" s="34" customFormat="1" ht="23.25" customHeight="1" x14ac:dyDescent="0.15">
      <c r="A36" s="263"/>
      <c r="B36" s="264"/>
      <c r="C36" s="264"/>
      <c r="D36" s="264"/>
      <c r="E36" s="264"/>
      <c r="F36" s="265"/>
      <c r="G36" s="266"/>
      <c r="H36" s="267"/>
      <c r="I36" s="267"/>
      <c r="J36" s="267"/>
      <c r="K36" s="267"/>
      <c r="L36" s="267"/>
      <c r="M36" s="267"/>
      <c r="N36" s="267"/>
      <c r="O36" s="268"/>
      <c r="P36" s="269"/>
      <c r="Q36" s="269"/>
      <c r="R36" s="269"/>
      <c r="S36" s="269"/>
      <c r="T36" s="269"/>
      <c r="U36" s="269"/>
      <c r="V36" s="269"/>
      <c r="W36" s="269"/>
      <c r="X36" s="270"/>
      <c r="Y36" s="123" t="s">
        <v>47</v>
      </c>
      <c r="Z36" s="124"/>
      <c r="AA36" s="125"/>
      <c r="AB36" s="271" t="s">
        <v>552</v>
      </c>
      <c r="AC36" s="271"/>
      <c r="AD36" s="271"/>
      <c r="AE36" s="257" t="s">
        <v>546</v>
      </c>
      <c r="AF36" s="258"/>
      <c r="AG36" s="258"/>
      <c r="AH36" s="258"/>
      <c r="AI36" s="257" t="s">
        <v>546</v>
      </c>
      <c r="AJ36" s="258"/>
      <c r="AK36" s="258"/>
      <c r="AL36" s="258"/>
      <c r="AM36" s="257">
        <v>5</v>
      </c>
      <c r="AN36" s="258"/>
      <c r="AO36" s="258"/>
      <c r="AP36" s="258"/>
      <c r="AQ36" s="259" t="s">
        <v>546</v>
      </c>
      <c r="AR36" s="260"/>
      <c r="AS36" s="260"/>
      <c r="AT36" s="261"/>
      <c r="AU36" s="258">
        <v>5</v>
      </c>
      <c r="AV36" s="258"/>
      <c r="AW36" s="258"/>
      <c r="AX36" s="262"/>
      <c r="AY36" s="34">
        <f t="shared" si="4"/>
        <v>1</v>
      </c>
    </row>
    <row r="37" spans="1:51" s="34" customFormat="1" ht="23.25" customHeight="1" x14ac:dyDescent="0.15">
      <c r="A37" s="304"/>
      <c r="B37" s="305"/>
      <c r="C37" s="305"/>
      <c r="D37" s="305"/>
      <c r="E37" s="305"/>
      <c r="F37" s="306"/>
      <c r="G37" s="272"/>
      <c r="H37" s="273"/>
      <c r="I37" s="273"/>
      <c r="J37" s="273"/>
      <c r="K37" s="273"/>
      <c r="L37" s="273"/>
      <c r="M37" s="273"/>
      <c r="N37" s="273"/>
      <c r="O37" s="274"/>
      <c r="P37" s="275"/>
      <c r="Q37" s="275"/>
      <c r="R37" s="275"/>
      <c r="S37" s="275"/>
      <c r="T37" s="275"/>
      <c r="U37" s="275"/>
      <c r="V37" s="275"/>
      <c r="W37" s="275"/>
      <c r="X37" s="276"/>
      <c r="Y37" s="123" t="s">
        <v>13</v>
      </c>
      <c r="Z37" s="124"/>
      <c r="AA37" s="125"/>
      <c r="AB37" s="277" t="s">
        <v>162</v>
      </c>
      <c r="AC37" s="277"/>
      <c r="AD37" s="277"/>
      <c r="AE37" s="257" t="s">
        <v>546</v>
      </c>
      <c r="AF37" s="258"/>
      <c r="AG37" s="258"/>
      <c r="AH37" s="258"/>
      <c r="AI37" s="257" t="s">
        <v>546</v>
      </c>
      <c r="AJ37" s="258"/>
      <c r="AK37" s="258"/>
      <c r="AL37" s="258"/>
      <c r="AM37" s="257">
        <v>120</v>
      </c>
      <c r="AN37" s="258"/>
      <c r="AO37" s="258"/>
      <c r="AP37" s="258"/>
      <c r="AQ37" s="259" t="s">
        <v>546</v>
      </c>
      <c r="AR37" s="260"/>
      <c r="AS37" s="260"/>
      <c r="AT37" s="261"/>
      <c r="AU37" s="258" t="s">
        <v>546</v>
      </c>
      <c r="AV37" s="258"/>
      <c r="AW37" s="258"/>
      <c r="AX37" s="262"/>
      <c r="AY37" s="34">
        <f t="shared" si="4"/>
        <v>1</v>
      </c>
    </row>
    <row r="38" spans="1:51" s="34" customFormat="1" ht="23.25" customHeight="1" x14ac:dyDescent="0.15">
      <c r="A38" s="278" t="s">
        <v>230</v>
      </c>
      <c r="B38" s="279"/>
      <c r="C38" s="279"/>
      <c r="D38" s="279"/>
      <c r="E38" s="279"/>
      <c r="F38" s="280"/>
      <c r="G38" s="248" t="s">
        <v>546</v>
      </c>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81"/>
      <c r="AY38" s="34">
        <f t="shared" si="4"/>
        <v>1</v>
      </c>
    </row>
    <row r="39" spans="1:51" s="34" customFormat="1" ht="23.25" customHeight="1" thickBot="1" x14ac:dyDescent="0.2">
      <c r="A39" s="282"/>
      <c r="B39" s="283"/>
      <c r="C39" s="283"/>
      <c r="D39" s="283"/>
      <c r="E39" s="283"/>
      <c r="F39" s="284"/>
      <c r="G39" s="272"/>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67"/>
      <c r="AF39" s="267"/>
      <c r="AG39" s="267"/>
      <c r="AH39" s="267"/>
      <c r="AI39" s="267"/>
      <c r="AJ39" s="267"/>
      <c r="AK39" s="267"/>
      <c r="AL39" s="267"/>
      <c r="AM39" s="267"/>
      <c r="AN39" s="267"/>
      <c r="AO39" s="267"/>
      <c r="AP39" s="267"/>
      <c r="AQ39" s="273"/>
      <c r="AR39" s="273"/>
      <c r="AS39" s="273"/>
      <c r="AT39" s="273"/>
      <c r="AU39" s="273"/>
      <c r="AV39" s="273"/>
      <c r="AW39" s="273"/>
      <c r="AX39" s="285"/>
      <c r="AY39" s="34">
        <f t="shared" si="4"/>
        <v>1</v>
      </c>
    </row>
    <row r="40" spans="1:51" s="34" customFormat="1" ht="31.5" customHeight="1" x14ac:dyDescent="0.15">
      <c r="A40" s="307" t="s">
        <v>212</v>
      </c>
      <c r="B40" s="308"/>
      <c r="C40" s="308"/>
      <c r="D40" s="308"/>
      <c r="E40" s="308"/>
      <c r="F40" s="309"/>
      <c r="G40" s="310" t="s">
        <v>53</v>
      </c>
      <c r="H40" s="310"/>
      <c r="I40" s="310"/>
      <c r="J40" s="310"/>
      <c r="K40" s="310"/>
      <c r="L40" s="310"/>
      <c r="M40" s="310"/>
      <c r="N40" s="310"/>
      <c r="O40" s="310"/>
      <c r="P40" s="310"/>
      <c r="Q40" s="310"/>
      <c r="R40" s="310"/>
      <c r="S40" s="310"/>
      <c r="T40" s="310"/>
      <c r="U40" s="310"/>
      <c r="V40" s="310"/>
      <c r="W40" s="310"/>
      <c r="X40" s="311"/>
      <c r="Y40" s="216"/>
      <c r="Z40" s="217"/>
      <c r="AA40" s="218"/>
      <c r="AB40" s="312" t="s">
        <v>11</v>
      </c>
      <c r="AC40" s="312"/>
      <c r="AD40" s="312"/>
      <c r="AE40" s="313" t="s">
        <v>237</v>
      </c>
      <c r="AF40" s="314"/>
      <c r="AG40" s="314"/>
      <c r="AH40" s="315"/>
      <c r="AI40" s="313" t="s">
        <v>249</v>
      </c>
      <c r="AJ40" s="314"/>
      <c r="AK40" s="314"/>
      <c r="AL40" s="315"/>
      <c r="AM40" s="313" t="s">
        <v>346</v>
      </c>
      <c r="AN40" s="314"/>
      <c r="AO40" s="314"/>
      <c r="AP40" s="315"/>
      <c r="AQ40" s="316" t="s">
        <v>254</v>
      </c>
      <c r="AR40" s="317"/>
      <c r="AS40" s="317"/>
      <c r="AT40" s="318"/>
      <c r="AU40" s="316" t="s">
        <v>378</v>
      </c>
      <c r="AV40" s="317"/>
      <c r="AW40" s="317"/>
      <c r="AX40" s="319"/>
    </row>
    <row r="41" spans="1:51" s="34" customFormat="1" ht="23.25" customHeight="1" x14ac:dyDescent="0.15">
      <c r="A41" s="320"/>
      <c r="B41" s="321"/>
      <c r="C41" s="321"/>
      <c r="D41" s="321"/>
      <c r="E41" s="321"/>
      <c r="F41" s="322"/>
      <c r="G41" s="251" t="s">
        <v>608</v>
      </c>
      <c r="H41" s="251"/>
      <c r="I41" s="251"/>
      <c r="J41" s="251"/>
      <c r="K41" s="251"/>
      <c r="L41" s="251"/>
      <c r="M41" s="251"/>
      <c r="N41" s="251"/>
      <c r="O41" s="251"/>
      <c r="P41" s="251"/>
      <c r="Q41" s="251"/>
      <c r="R41" s="251"/>
      <c r="S41" s="251"/>
      <c r="T41" s="251"/>
      <c r="U41" s="251"/>
      <c r="V41" s="251"/>
      <c r="W41" s="251"/>
      <c r="X41" s="252"/>
      <c r="Y41" s="323" t="s">
        <v>48</v>
      </c>
      <c r="Z41" s="72"/>
      <c r="AA41" s="73"/>
      <c r="AB41" s="256" t="s">
        <v>553</v>
      </c>
      <c r="AC41" s="256"/>
      <c r="AD41" s="256"/>
      <c r="AE41" s="324" t="s">
        <v>546</v>
      </c>
      <c r="AF41" s="324"/>
      <c r="AG41" s="324"/>
      <c r="AH41" s="324"/>
      <c r="AI41" s="324">
        <v>4</v>
      </c>
      <c r="AJ41" s="324"/>
      <c r="AK41" s="324"/>
      <c r="AL41" s="324"/>
      <c r="AM41" s="324">
        <v>3</v>
      </c>
      <c r="AN41" s="324"/>
      <c r="AO41" s="324"/>
      <c r="AP41" s="324"/>
      <c r="AQ41" s="324" t="s">
        <v>546</v>
      </c>
      <c r="AR41" s="324"/>
      <c r="AS41" s="324"/>
      <c r="AT41" s="324"/>
      <c r="AU41" s="257" t="s">
        <v>564</v>
      </c>
      <c r="AV41" s="258"/>
      <c r="AW41" s="258"/>
      <c r="AX41" s="262"/>
    </row>
    <row r="42" spans="1:51" s="34" customFormat="1" ht="23.25" customHeight="1" x14ac:dyDescent="0.15">
      <c r="A42" s="325"/>
      <c r="B42" s="326"/>
      <c r="C42" s="326"/>
      <c r="D42" s="326"/>
      <c r="E42" s="326"/>
      <c r="F42" s="327"/>
      <c r="G42" s="275"/>
      <c r="H42" s="275"/>
      <c r="I42" s="275"/>
      <c r="J42" s="275"/>
      <c r="K42" s="275"/>
      <c r="L42" s="275"/>
      <c r="M42" s="275"/>
      <c r="N42" s="275"/>
      <c r="O42" s="275"/>
      <c r="P42" s="275"/>
      <c r="Q42" s="275"/>
      <c r="R42" s="275"/>
      <c r="S42" s="275"/>
      <c r="T42" s="275"/>
      <c r="U42" s="275"/>
      <c r="V42" s="275"/>
      <c r="W42" s="275"/>
      <c r="X42" s="276"/>
      <c r="Y42" s="328" t="s">
        <v>49</v>
      </c>
      <c r="Z42" s="329"/>
      <c r="AA42" s="330"/>
      <c r="AB42" s="256" t="s">
        <v>553</v>
      </c>
      <c r="AC42" s="256"/>
      <c r="AD42" s="256"/>
      <c r="AE42" s="324" t="s">
        <v>546</v>
      </c>
      <c r="AF42" s="324"/>
      <c r="AG42" s="324"/>
      <c r="AH42" s="324"/>
      <c r="AI42" s="324">
        <v>4</v>
      </c>
      <c r="AJ42" s="324"/>
      <c r="AK42" s="324"/>
      <c r="AL42" s="324"/>
      <c r="AM42" s="324">
        <v>3</v>
      </c>
      <c r="AN42" s="324"/>
      <c r="AO42" s="324"/>
      <c r="AP42" s="324"/>
      <c r="AQ42" s="324">
        <v>3</v>
      </c>
      <c r="AR42" s="324"/>
      <c r="AS42" s="324"/>
      <c r="AT42" s="324"/>
      <c r="AU42" s="331" t="s">
        <v>564</v>
      </c>
      <c r="AV42" s="332"/>
      <c r="AW42" s="332"/>
      <c r="AX42" s="333"/>
    </row>
    <row r="43" spans="1:51" s="34" customFormat="1" ht="31.5" customHeight="1" x14ac:dyDescent="0.15">
      <c r="A43" s="334" t="s">
        <v>212</v>
      </c>
      <c r="B43" s="335"/>
      <c r="C43" s="335"/>
      <c r="D43" s="335"/>
      <c r="E43" s="335"/>
      <c r="F43" s="336"/>
      <c r="G43" s="337" t="s">
        <v>53</v>
      </c>
      <c r="H43" s="337"/>
      <c r="I43" s="337"/>
      <c r="J43" s="337"/>
      <c r="K43" s="337"/>
      <c r="L43" s="337"/>
      <c r="M43" s="337"/>
      <c r="N43" s="337"/>
      <c r="O43" s="337"/>
      <c r="P43" s="337"/>
      <c r="Q43" s="337"/>
      <c r="R43" s="337"/>
      <c r="S43" s="337"/>
      <c r="T43" s="337"/>
      <c r="U43" s="337"/>
      <c r="V43" s="337"/>
      <c r="W43" s="337"/>
      <c r="X43" s="338"/>
      <c r="Y43" s="234"/>
      <c r="Z43" s="235"/>
      <c r="AA43" s="236"/>
      <c r="AB43" s="123" t="s">
        <v>11</v>
      </c>
      <c r="AC43" s="124"/>
      <c r="AD43" s="125"/>
      <c r="AE43" s="299" t="s">
        <v>237</v>
      </c>
      <c r="AF43" s="299"/>
      <c r="AG43" s="299"/>
      <c r="AH43" s="299"/>
      <c r="AI43" s="299" t="s">
        <v>249</v>
      </c>
      <c r="AJ43" s="299"/>
      <c r="AK43" s="299"/>
      <c r="AL43" s="299"/>
      <c r="AM43" s="299" t="s">
        <v>346</v>
      </c>
      <c r="AN43" s="299"/>
      <c r="AO43" s="299"/>
      <c r="AP43" s="299"/>
      <c r="AQ43" s="339" t="s">
        <v>254</v>
      </c>
      <c r="AR43" s="340"/>
      <c r="AS43" s="340"/>
      <c r="AT43" s="340"/>
      <c r="AU43" s="339" t="s">
        <v>378</v>
      </c>
      <c r="AV43" s="340"/>
      <c r="AW43" s="340"/>
      <c r="AX43" s="341"/>
      <c r="AY43" s="34">
        <f>COUNTA($G$44)</f>
        <v>1</v>
      </c>
    </row>
    <row r="44" spans="1:51" s="34" customFormat="1" ht="23.25" customHeight="1" x14ac:dyDescent="0.15">
      <c r="A44" s="320"/>
      <c r="B44" s="321"/>
      <c r="C44" s="321"/>
      <c r="D44" s="321"/>
      <c r="E44" s="321"/>
      <c r="F44" s="322"/>
      <c r="G44" s="251" t="s">
        <v>573</v>
      </c>
      <c r="H44" s="251"/>
      <c r="I44" s="251"/>
      <c r="J44" s="251"/>
      <c r="K44" s="251"/>
      <c r="L44" s="251"/>
      <c r="M44" s="251"/>
      <c r="N44" s="251"/>
      <c r="O44" s="251"/>
      <c r="P44" s="251"/>
      <c r="Q44" s="251"/>
      <c r="R44" s="251"/>
      <c r="S44" s="251"/>
      <c r="T44" s="251"/>
      <c r="U44" s="251"/>
      <c r="V44" s="251"/>
      <c r="W44" s="251"/>
      <c r="X44" s="252"/>
      <c r="Y44" s="342" t="s">
        <v>48</v>
      </c>
      <c r="Z44" s="343"/>
      <c r="AA44" s="344"/>
      <c r="AB44" s="345" t="s">
        <v>554</v>
      </c>
      <c r="AC44" s="346"/>
      <c r="AD44" s="347"/>
      <c r="AE44" s="324" t="s">
        <v>546</v>
      </c>
      <c r="AF44" s="324"/>
      <c r="AG44" s="324"/>
      <c r="AH44" s="324"/>
      <c r="AI44" s="324" t="s">
        <v>546</v>
      </c>
      <c r="AJ44" s="324"/>
      <c r="AK44" s="324"/>
      <c r="AL44" s="324"/>
      <c r="AM44" s="324">
        <v>5</v>
      </c>
      <c r="AN44" s="324"/>
      <c r="AO44" s="324"/>
      <c r="AP44" s="324"/>
      <c r="AQ44" s="324" t="s">
        <v>614</v>
      </c>
      <c r="AR44" s="324"/>
      <c r="AS44" s="324"/>
      <c r="AT44" s="324"/>
      <c r="AU44" s="324" t="s">
        <v>614</v>
      </c>
      <c r="AV44" s="324"/>
      <c r="AW44" s="324"/>
      <c r="AX44" s="348"/>
      <c r="AY44" s="34">
        <f>$AY$43</f>
        <v>1</v>
      </c>
    </row>
    <row r="45" spans="1:51" s="34" customFormat="1" ht="23.25" customHeight="1" x14ac:dyDescent="0.15">
      <c r="A45" s="325"/>
      <c r="B45" s="326"/>
      <c r="C45" s="326"/>
      <c r="D45" s="326"/>
      <c r="E45" s="326"/>
      <c r="F45" s="327"/>
      <c r="G45" s="275"/>
      <c r="H45" s="275"/>
      <c r="I45" s="275"/>
      <c r="J45" s="275"/>
      <c r="K45" s="275"/>
      <c r="L45" s="275"/>
      <c r="M45" s="275"/>
      <c r="N45" s="275"/>
      <c r="O45" s="275"/>
      <c r="P45" s="275"/>
      <c r="Q45" s="275"/>
      <c r="R45" s="275"/>
      <c r="S45" s="275"/>
      <c r="T45" s="275"/>
      <c r="U45" s="275"/>
      <c r="V45" s="275"/>
      <c r="W45" s="275"/>
      <c r="X45" s="276"/>
      <c r="Y45" s="328" t="s">
        <v>49</v>
      </c>
      <c r="Z45" s="349"/>
      <c r="AA45" s="350"/>
      <c r="AB45" s="351" t="s">
        <v>554</v>
      </c>
      <c r="AC45" s="352"/>
      <c r="AD45" s="353"/>
      <c r="AE45" s="324" t="s">
        <v>546</v>
      </c>
      <c r="AF45" s="324"/>
      <c r="AG45" s="324"/>
      <c r="AH45" s="324"/>
      <c r="AI45" s="324" t="s">
        <v>546</v>
      </c>
      <c r="AJ45" s="324"/>
      <c r="AK45" s="324"/>
      <c r="AL45" s="324"/>
      <c r="AM45" s="324">
        <v>5</v>
      </c>
      <c r="AN45" s="324"/>
      <c r="AO45" s="324"/>
      <c r="AP45" s="324"/>
      <c r="AQ45" s="324">
        <v>5</v>
      </c>
      <c r="AR45" s="324"/>
      <c r="AS45" s="324"/>
      <c r="AT45" s="324"/>
      <c r="AU45" s="324" t="s">
        <v>614</v>
      </c>
      <c r="AV45" s="324"/>
      <c r="AW45" s="324"/>
      <c r="AX45" s="348"/>
      <c r="AY45" s="34">
        <f>$AY$43</f>
        <v>1</v>
      </c>
    </row>
    <row r="46" spans="1:51" s="34" customFormat="1" ht="31.5" customHeight="1" x14ac:dyDescent="0.15">
      <c r="A46" s="334" t="s">
        <v>212</v>
      </c>
      <c r="B46" s="335"/>
      <c r="C46" s="335"/>
      <c r="D46" s="335"/>
      <c r="E46" s="335"/>
      <c r="F46" s="336"/>
      <c r="G46" s="337" t="s">
        <v>53</v>
      </c>
      <c r="H46" s="337"/>
      <c r="I46" s="337"/>
      <c r="J46" s="337"/>
      <c r="K46" s="337"/>
      <c r="L46" s="337"/>
      <c r="M46" s="337"/>
      <c r="N46" s="337"/>
      <c r="O46" s="337"/>
      <c r="P46" s="337"/>
      <c r="Q46" s="337"/>
      <c r="R46" s="337"/>
      <c r="S46" s="337"/>
      <c r="T46" s="337"/>
      <c r="U46" s="337"/>
      <c r="V46" s="337"/>
      <c r="W46" s="337"/>
      <c r="X46" s="338"/>
      <c r="Y46" s="234"/>
      <c r="Z46" s="235"/>
      <c r="AA46" s="236"/>
      <c r="AB46" s="123" t="s">
        <v>11</v>
      </c>
      <c r="AC46" s="124"/>
      <c r="AD46" s="125"/>
      <c r="AE46" s="299" t="s">
        <v>237</v>
      </c>
      <c r="AF46" s="299"/>
      <c r="AG46" s="299"/>
      <c r="AH46" s="299"/>
      <c r="AI46" s="299" t="s">
        <v>249</v>
      </c>
      <c r="AJ46" s="299"/>
      <c r="AK46" s="299"/>
      <c r="AL46" s="299"/>
      <c r="AM46" s="299" t="s">
        <v>346</v>
      </c>
      <c r="AN46" s="299"/>
      <c r="AO46" s="299"/>
      <c r="AP46" s="299"/>
      <c r="AQ46" s="339" t="s">
        <v>254</v>
      </c>
      <c r="AR46" s="340"/>
      <c r="AS46" s="340"/>
      <c r="AT46" s="340"/>
      <c r="AU46" s="339" t="s">
        <v>378</v>
      </c>
      <c r="AV46" s="340"/>
      <c r="AW46" s="340"/>
      <c r="AX46" s="341"/>
      <c r="AY46" s="34">
        <f>COUNTA($G$47)</f>
        <v>1</v>
      </c>
    </row>
    <row r="47" spans="1:51" s="34" customFormat="1" ht="23.25" customHeight="1" x14ac:dyDescent="0.15">
      <c r="A47" s="320"/>
      <c r="B47" s="321"/>
      <c r="C47" s="321"/>
      <c r="D47" s="321"/>
      <c r="E47" s="321"/>
      <c r="F47" s="322"/>
      <c r="G47" s="251" t="s">
        <v>566</v>
      </c>
      <c r="H47" s="251"/>
      <c r="I47" s="251"/>
      <c r="J47" s="251"/>
      <c r="K47" s="251"/>
      <c r="L47" s="251"/>
      <c r="M47" s="251"/>
      <c r="N47" s="251"/>
      <c r="O47" s="251"/>
      <c r="P47" s="251"/>
      <c r="Q47" s="251"/>
      <c r="R47" s="251"/>
      <c r="S47" s="251"/>
      <c r="T47" s="251"/>
      <c r="U47" s="251"/>
      <c r="V47" s="251"/>
      <c r="W47" s="251"/>
      <c r="X47" s="252"/>
      <c r="Y47" s="342" t="s">
        <v>48</v>
      </c>
      <c r="Z47" s="343"/>
      <c r="AA47" s="344"/>
      <c r="AB47" s="345" t="s">
        <v>554</v>
      </c>
      <c r="AC47" s="346"/>
      <c r="AD47" s="347"/>
      <c r="AE47" s="324" t="s">
        <v>546</v>
      </c>
      <c r="AF47" s="324"/>
      <c r="AG47" s="324"/>
      <c r="AH47" s="324"/>
      <c r="AI47" s="324" t="s">
        <v>546</v>
      </c>
      <c r="AJ47" s="324"/>
      <c r="AK47" s="324"/>
      <c r="AL47" s="324"/>
      <c r="AM47" s="324">
        <v>2</v>
      </c>
      <c r="AN47" s="324"/>
      <c r="AO47" s="324"/>
      <c r="AP47" s="324"/>
      <c r="AQ47" s="324" t="s">
        <v>614</v>
      </c>
      <c r="AR47" s="324"/>
      <c r="AS47" s="324"/>
      <c r="AT47" s="324"/>
      <c r="AU47" s="324" t="s">
        <v>614</v>
      </c>
      <c r="AV47" s="324"/>
      <c r="AW47" s="324"/>
      <c r="AX47" s="348"/>
      <c r="AY47" s="34">
        <f>$AY$46</f>
        <v>1</v>
      </c>
    </row>
    <row r="48" spans="1:51" s="34" customFormat="1" ht="23.25" customHeight="1" x14ac:dyDescent="0.15">
      <c r="A48" s="325"/>
      <c r="B48" s="326"/>
      <c r="C48" s="326"/>
      <c r="D48" s="326"/>
      <c r="E48" s="326"/>
      <c r="F48" s="327"/>
      <c r="G48" s="275"/>
      <c r="H48" s="275"/>
      <c r="I48" s="275"/>
      <c r="J48" s="275"/>
      <c r="K48" s="275"/>
      <c r="L48" s="275"/>
      <c r="M48" s="275"/>
      <c r="N48" s="275"/>
      <c r="O48" s="275"/>
      <c r="P48" s="275"/>
      <c r="Q48" s="275"/>
      <c r="R48" s="275"/>
      <c r="S48" s="275"/>
      <c r="T48" s="275"/>
      <c r="U48" s="275"/>
      <c r="V48" s="275"/>
      <c r="W48" s="275"/>
      <c r="X48" s="276"/>
      <c r="Y48" s="328" t="s">
        <v>49</v>
      </c>
      <c r="Z48" s="349"/>
      <c r="AA48" s="350"/>
      <c r="AB48" s="351" t="s">
        <v>554</v>
      </c>
      <c r="AC48" s="352"/>
      <c r="AD48" s="353"/>
      <c r="AE48" s="324" t="s">
        <v>546</v>
      </c>
      <c r="AF48" s="324"/>
      <c r="AG48" s="324"/>
      <c r="AH48" s="324"/>
      <c r="AI48" s="324" t="s">
        <v>546</v>
      </c>
      <c r="AJ48" s="324"/>
      <c r="AK48" s="324"/>
      <c r="AL48" s="324"/>
      <c r="AM48" s="324">
        <v>2</v>
      </c>
      <c r="AN48" s="324"/>
      <c r="AO48" s="324"/>
      <c r="AP48" s="324"/>
      <c r="AQ48" s="324">
        <v>2</v>
      </c>
      <c r="AR48" s="324"/>
      <c r="AS48" s="324"/>
      <c r="AT48" s="324"/>
      <c r="AU48" s="324" t="s">
        <v>614</v>
      </c>
      <c r="AV48" s="324"/>
      <c r="AW48" s="324"/>
      <c r="AX48" s="348"/>
      <c r="AY48" s="34">
        <f>$AY$46</f>
        <v>1</v>
      </c>
    </row>
    <row r="49" spans="1:51" s="34" customFormat="1" ht="31.5" customHeight="1" x14ac:dyDescent="0.15">
      <c r="A49" s="334" t="s">
        <v>212</v>
      </c>
      <c r="B49" s="335"/>
      <c r="C49" s="335"/>
      <c r="D49" s="335"/>
      <c r="E49" s="335"/>
      <c r="F49" s="336"/>
      <c r="G49" s="337" t="s">
        <v>53</v>
      </c>
      <c r="H49" s="337"/>
      <c r="I49" s="337"/>
      <c r="J49" s="337"/>
      <c r="K49" s="337"/>
      <c r="L49" s="337"/>
      <c r="M49" s="337"/>
      <c r="N49" s="337"/>
      <c r="O49" s="337"/>
      <c r="P49" s="337"/>
      <c r="Q49" s="337"/>
      <c r="R49" s="337"/>
      <c r="S49" s="337"/>
      <c r="T49" s="337"/>
      <c r="U49" s="337"/>
      <c r="V49" s="337"/>
      <c r="W49" s="337"/>
      <c r="X49" s="338"/>
      <c r="Y49" s="234"/>
      <c r="Z49" s="235"/>
      <c r="AA49" s="236"/>
      <c r="AB49" s="123" t="s">
        <v>11</v>
      </c>
      <c r="AC49" s="124"/>
      <c r="AD49" s="125"/>
      <c r="AE49" s="299" t="s">
        <v>237</v>
      </c>
      <c r="AF49" s="299"/>
      <c r="AG49" s="299"/>
      <c r="AH49" s="299"/>
      <c r="AI49" s="299" t="s">
        <v>249</v>
      </c>
      <c r="AJ49" s="299"/>
      <c r="AK49" s="299"/>
      <c r="AL49" s="299"/>
      <c r="AM49" s="299" t="s">
        <v>346</v>
      </c>
      <c r="AN49" s="299"/>
      <c r="AO49" s="299"/>
      <c r="AP49" s="299"/>
      <c r="AQ49" s="339" t="s">
        <v>254</v>
      </c>
      <c r="AR49" s="340"/>
      <c r="AS49" s="340"/>
      <c r="AT49" s="340"/>
      <c r="AU49" s="339" t="s">
        <v>378</v>
      </c>
      <c r="AV49" s="340"/>
      <c r="AW49" s="340"/>
      <c r="AX49" s="341"/>
      <c r="AY49" s="34">
        <f>COUNTA($G$50)</f>
        <v>1</v>
      </c>
    </row>
    <row r="50" spans="1:51" s="34" customFormat="1" ht="23.25" customHeight="1" x14ac:dyDescent="0.15">
      <c r="A50" s="320"/>
      <c r="B50" s="321"/>
      <c r="C50" s="321"/>
      <c r="D50" s="321"/>
      <c r="E50" s="321"/>
      <c r="F50" s="322"/>
      <c r="G50" s="251" t="s">
        <v>555</v>
      </c>
      <c r="H50" s="251"/>
      <c r="I50" s="251"/>
      <c r="J50" s="251"/>
      <c r="K50" s="251"/>
      <c r="L50" s="251"/>
      <c r="M50" s="251"/>
      <c r="N50" s="251"/>
      <c r="O50" s="251"/>
      <c r="P50" s="251"/>
      <c r="Q50" s="251"/>
      <c r="R50" s="251"/>
      <c r="S50" s="251"/>
      <c r="T50" s="251"/>
      <c r="U50" s="251"/>
      <c r="V50" s="251"/>
      <c r="W50" s="251"/>
      <c r="X50" s="252"/>
      <c r="Y50" s="342" t="s">
        <v>48</v>
      </c>
      <c r="Z50" s="343"/>
      <c r="AA50" s="344"/>
      <c r="AB50" s="345" t="s">
        <v>553</v>
      </c>
      <c r="AC50" s="346"/>
      <c r="AD50" s="347"/>
      <c r="AE50" s="324" t="s">
        <v>614</v>
      </c>
      <c r="AF50" s="324"/>
      <c r="AG50" s="324"/>
      <c r="AH50" s="324"/>
      <c r="AI50" s="324" t="s">
        <v>614</v>
      </c>
      <c r="AJ50" s="324"/>
      <c r="AK50" s="324"/>
      <c r="AL50" s="324"/>
      <c r="AM50" s="324">
        <v>1</v>
      </c>
      <c r="AN50" s="324"/>
      <c r="AO50" s="324"/>
      <c r="AP50" s="324"/>
      <c r="AQ50" s="257" t="s">
        <v>614</v>
      </c>
      <c r="AR50" s="258"/>
      <c r="AS50" s="258"/>
      <c r="AT50" s="354"/>
      <c r="AU50" s="324" t="s">
        <v>614</v>
      </c>
      <c r="AV50" s="324"/>
      <c r="AW50" s="324"/>
      <c r="AX50" s="348"/>
      <c r="AY50" s="34">
        <f>$AY$49</f>
        <v>1</v>
      </c>
    </row>
    <row r="51" spans="1:51" s="34" customFormat="1" ht="23.25" customHeight="1" x14ac:dyDescent="0.15">
      <c r="A51" s="325"/>
      <c r="B51" s="326"/>
      <c r="C51" s="326"/>
      <c r="D51" s="326"/>
      <c r="E51" s="326"/>
      <c r="F51" s="327"/>
      <c r="G51" s="275"/>
      <c r="H51" s="275"/>
      <c r="I51" s="275"/>
      <c r="J51" s="275"/>
      <c r="K51" s="275"/>
      <c r="L51" s="275"/>
      <c r="M51" s="275"/>
      <c r="N51" s="275"/>
      <c r="O51" s="275"/>
      <c r="P51" s="275"/>
      <c r="Q51" s="275"/>
      <c r="R51" s="275"/>
      <c r="S51" s="275"/>
      <c r="T51" s="275"/>
      <c r="U51" s="275"/>
      <c r="V51" s="275"/>
      <c r="W51" s="275"/>
      <c r="X51" s="276"/>
      <c r="Y51" s="328" t="s">
        <v>49</v>
      </c>
      <c r="Z51" s="349"/>
      <c r="AA51" s="350"/>
      <c r="AB51" s="351" t="s">
        <v>553</v>
      </c>
      <c r="AC51" s="352"/>
      <c r="AD51" s="353"/>
      <c r="AE51" s="355" t="s">
        <v>614</v>
      </c>
      <c r="AF51" s="355"/>
      <c r="AG51" s="355"/>
      <c r="AH51" s="355"/>
      <c r="AI51" s="355" t="s">
        <v>614</v>
      </c>
      <c r="AJ51" s="355"/>
      <c r="AK51" s="355"/>
      <c r="AL51" s="355"/>
      <c r="AM51" s="355">
        <v>1</v>
      </c>
      <c r="AN51" s="355"/>
      <c r="AO51" s="355"/>
      <c r="AP51" s="355"/>
      <c r="AQ51" s="257">
        <v>1</v>
      </c>
      <c r="AR51" s="258"/>
      <c r="AS51" s="258"/>
      <c r="AT51" s="354"/>
      <c r="AU51" s="257" t="s">
        <v>614</v>
      </c>
      <c r="AV51" s="258"/>
      <c r="AW51" s="258"/>
      <c r="AX51" s="262"/>
      <c r="AY51" s="34">
        <f>$AY$49</f>
        <v>1</v>
      </c>
    </row>
    <row r="52" spans="1:51" s="34" customFormat="1" ht="23.25" customHeight="1" x14ac:dyDescent="0.15">
      <c r="A52" s="356" t="s">
        <v>14</v>
      </c>
      <c r="B52" s="357"/>
      <c r="C52" s="357"/>
      <c r="D52" s="357"/>
      <c r="E52" s="357"/>
      <c r="F52" s="358"/>
      <c r="G52" s="124" t="s">
        <v>15</v>
      </c>
      <c r="H52" s="124"/>
      <c r="I52" s="124"/>
      <c r="J52" s="124"/>
      <c r="K52" s="124"/>
      <c r="L52" s="124"/>
      <c r="M52" s="124"/>
      <c r="N52" s="124"/>
      <c r="O52" s="124"/>
      <c r="P52" s="124"/>
      <c r="Q52" s="124"/>
      <c r="R52" s="124"/>
      <c r="S52" s="124"/>
      <c r="T52" s="124"/>
      <c r="U52" s="124"/>
      <c r="V52" s="124"/>
      <c r="W52" s="124"/>
      <c r="X52" s="125"/>
      <c r="Y52" s="359"/>
      <c r="Z52" s="360"/>
      <c r="AA52" s="361"/>
      <c r="AB52" s="123" t="s">
        <v>11</v>
      </c>
      <c r="AC52" s="124"/>
      <c r="AD52" s="125"/>
      <c r="AE52" s="299" t="s">
        <v>237</v>
      </c>
      <c r="AF52" s="299"/>
      <c r="AG52" s="299"/>
      <c r="AH52" s="299"/>
      <c r="AI52" s="299" t="s">
        <v>249</v>
      </c>
      <c r="AJ52" s="299"/>
      <c r="AK52" s="299"/>
      <c r="AL52" s="299"/>
      <c r="AM52" s="299" t="s">
        <v>346</v>
      </c>
      <c r="AN52" s="299"/>
      <c r="AO52" s="299"/>
      <c r="AP52" s="299"/>
      <c r="AQ52" s="362" t="s">
        <v>379</v>
      </c>
      <c r="AR52" s="363"/>
      <c r="AS52" s="363"/>
      <c r="AT52" s="363"/>
      <c r="AU52" s="363"/>
      <c r="AV52" s="363"/>
      <c r="AW52" s="363"/>
      <c r="AX52" s="364"/>
    </row>
    <row r="53" spans="1:51" s="34" customFormat="1" ht="23.25" customHeight="1" x14ac:dyDescent="0.15">
      <c r="A53" s="365"/>
      <c r="B53" s="366"/>
      <c r="C53" s="366"/>
      <c r="D53" s="366"/>
      <c r="E53" s="366"/>
      <c r="F53" s="367"/>
      <c r="G53" s="368" t="s">
        <v>609</v>
      </c>
      <c r="H53" s="368"/>
      <c r="I53" s="368"/>
      <c r="J53" s="368"/>
      <c r="K53" s="368"/>
      <c r="L53" s="368"/>
      <c r="M53" s="368"/>
      <c r="N53" s="368"/>
      <c r="O53" s="368"/>
      <c r="P53" s="368"/>
      <c r="Q53" s="368"/>
      <c r="R53" s="368"/>
      <c r="S53" s="368"/>
      <c r="T53" s="368"/>
      <c r="U53" s="368"/>
      <c r="V53" s="368"/>
      <c r="W53" s="368"/>
      <c r="X53" s="368"/>
      <c r="Y53" s="369" t="s">
        <v>14</v>
      </c>
      <c r="Z53" s="370"/>
      <c r="AA53" s="371"/>
      <c r="AB53" s="372" t="s">
        <v>556</v>
      </c>
      <c r="AC53" s="373"/>
      <c r="AD53" s="374"/>
      <c r="AE53" s="324" t="s">
        <v>546</v>
      </c>
      <c r="AF53" s="324"/>
      <c r="AG53" s="324"/>
      <c r="AH53" s="324"/>
      <c r="AI53" s="324">
        <v>11</v>
      </c>
      <c r="AJ53" s="324"/>
      <c r="AK53" s="324"/>
      <c r="AL53" s="324"/>
      <c r="AM53" s="324">
        <v>20</v>
      </c>
      <c r="AN53" s="324"/>
      <c r="AO53" s="324"/>
      <c r="AP53" s="324"/>
      <c r="AQ53" s="257">
        <v>20</v>
      </c>
      <c r="AR53" s="258"/>
      <c r="AS53" s="258"/>
      <c r="AT53" s="258"/>
      <c r="AU53" s="258"/>
      <c r="AV53" s="258"/>
      <c r="AW53" s="258"/>
      <c r="AX53" s="262"/>
    </row>
    <row r="54" spans="1:51" s="34" customFormat="1" ht="46.5" customHeight="1" x14ac:dyDescent="0.15">
      <c r="A54" s="375"/>
      <c r="B54" s="91"/>
      <c r="C54" s="91"/>
      <c r="D54" s="91"/>
      <c r="E54" s="91"/>
      <c r="F54" s="376"/>
      <c r="G54" s="377"/>
      <c r="H54" s="377"/>
      <c r="I54" s="377"/>
      <c r="J54" s="377"/>
      <c r="K54" s="377"/>
      <c r="L54" s="377"/>
      <c r="M54" s="377"/>
      <c r="N54" s="377"/>
      <c r="O54" s="377"/>
      <c r="P54" s="377"/>
      <c r="Q54" s="377"/>
      <c r="R54" s="377"/>
      <c r="S54" s="377"/>
      <c r="T54" s="377"/>
      <c r="U54" s="377"/>
      <c r="V54" s="377"/>
      <c r="W54" s="377"/>
      <c r="X54" s="377"/>
      <c r="Y54" s="253" t="s">
        <v>42</v>
      </c>
      <c r="Z54" s="329"/>
      <c r="AA54" s="330"/>
      <c r="AB54" s="378" t="s">
        <v>557</v>
      </c>
      <c r="AC54" s="379"/>
      <c r="AD54" s="380"/>
      <c r="AE54" s="381" t="s">
        <v>546</v>
      </c>
      <c r="AF54" s="381"/>
      <c r="AG54" s="381"/>
      <c r="AH54" s="381"/>
      <c r="AI54" s="381" t="s">
        <v>558</v>
      </c>
      <c r="AJ54" s="381"/>
      <c r="AK54" s="381"/>
      <c r="AL54" s="381"/>
      <c r="AM54" s="381" t="s">
        <v>565</v>
      </c>
      <c r="AN54" s="381"/>
      <c r="AO54" s="381"/>
      <c r="AP54" s="381"/>
      <c r="AQ54" s="382" t="s">
        <v>565</v>
      </c>
      <c r="AR54" s="383"/>
      <c r="AS54" s="383"/>
      <c r="AT54" s="383"/>
      <c r="AU54" s="383"/>
      <c r="AV54" s="383"/>
      <c r="AW54" s="383"/>
      <c r="AX54" s="384"/>
    </row>
    <row r="55" spans="1:51" s="34" customFormat="1" ht="23.25" customHeight="1" x14ac:dyDescent="0.15">
      <c r="A55" s="356" t="s">
        <v>14</v>
      </c>
      <c r="B55" s="357"/>
      <c r="C55" s="357"/>
      <c r="D55" s="357"/>
      <c r="E55" s="357"/>
      <c r="F55" s="358"/>
      <c r="G55" s="124" t="s">
        <v>15</v>
      </c>
      <c r="H55" s="124"/>
      <c r="I55" s="124"/>
      <c r="J55" s="124"/>
      <c r="K55" s="124"/>
      <c r="L55" s="124"/>
      <c r="M55" s="124"/>
      <c r="N55" s="124"/>
      <c r="O55" s="124"/>
      <c r="P55" s="124"/>
      <c r="Q55" s="124"/>
      <c r="R55" s="124"/>
      <c r="S55" s="124"/>
      <c r="T55" s="124"/>
      <c r="U55" s="124"/>
      <c r="V55" s="124"/>
      <c r="W55" s="124"/>
      <c r="X55" s="125"/>
      <c r="Y55" s="359"/>
      <c r="Z55" s="360"/>
      <c r="AA55" s="361"/>
      <c r="AB55" s="123" t="s">
        <v>11</v>
      </c>
      <c r="AC55" s="124"/>
      <c r="AD55" s="125"/>
      <c r="AE55" s="299" t="s">
        <v>237</v>
      </c>
      <c r="AF55" s="299"/>
      <c r="AG55" s="299"/>
      <c r="AH55" s="299"/>
      <c r="AI55" s="299" t="s">
        <v>249</v>
      </c>
      <c r="AJ55" s="299"/>
      <c r="AK55" s="299"/>
      <c r="AL55" s="299"/>
      <c r="AM55" s="299" t="s">
        <v>346</v>
      </c>
      <c r="AN55" s="299"/>
      <c r="AO55" s="299"/>
      <c r="AP55" s="299"/>
      <c r="AQ55" s="362" t="s">
        <v>379</v>
      </c>
      <c r="AR55" s="363"/>
      <c r="AS55" s="363"/>
      <c r="AT55" s="363"/>
      <c r="AU55" s="363"/>
      <c r="AV55" s="363"/>
      <c r="AW55" s="363"/>
      <c r="AX55" s="364"/>
      <c r="AY55" s="385">
        <f>IF(SUBSTITUTE(SUBSTITUTE($G$56,"／",""),"　","")="",0,1)</f>
        <v>1</v>
      </c>
    </row>
    <row r="56" spans="1:51" s="34" customFormat="1" ht="23.25" customHeight="1" x14ac:dyDescent="0.15">
      <c r="A56" s="365"/>
      <c r="B56" s="366"/>
      <c r="C56" s="366"/>
      <c r="D56" s="366"/>
      <c r="E56" s="366"/>
      <c r="F56" s="367"/>
      <c r="G56" s="368" t="s">
        <v>568</v>
      </c>
      <c r="H56" s="368"/>
      <c r="I56" s="368"/>
      <c r="J56" s="368"/>
      <c r="K56" s="368"/>
      <c r="L56" s="368"/>
      <c r="M56" s="368"/>
      <c r="N56" s="368"/>
      <c r="O56" s="368"/>
      <c r="P56" s="368"/>
      <c r="Q56" s="368"/>
      <c r="R56" s="368"/>
      <c r="S56" s="368"/>
      <c r="T56" s="368"/>
      <c r="U56" s="368"/>
      <c r="V56" s="368"/>
      <c r="W56" s="368"/>
      <c r="X56" s="386"/>
      <c r="Y56" s="369" t="s">
        <v>14</v>
      </c>
      <c r="Z56" s="370"/>
      <c r="AA56" s="371"/>
      <c r="AB56" s="372" t="s">
        <v>569</v>
      </c>
      <c r="AC56" s="373"/>
      <c r="AD56" s="374"/>
      <c r="AE56" s="324" t="s">
        <v>614</v>
      </c>
      <c r="AF56" s="324"/>
      <c r="AG56" s="324"/>
      <c r="AH56" s="324"/>
      <c r="AI56" s="324" t="s">
        <v>614</v>
      </c>
      <c r="AJ56" s="324"/>
      <c r="AK56" s="324"/>
      <c r="AL56" s="324"/>
      <c r="AM56" s="324">
        <v>990</v>
      </c>
      <c r="AN56" s="324"/>
      <c r="AO56" s="324"/>
      <c r="AP56" s="324"/>
      <c r="AQ56" s="324">
        <v>972</v>
      </c>
      <c r="AR56" s="324"/>
      <c r="AS56" s="324"/>
      <c r="AT56" s="324"/>
      <c r="AU56" s="324"/>
      <c r="AV56" s="324"/>
      <c r="AW56" s="324"/>
      <c r="AX56" s="348"/>
      <c r="AY56" s="34">
        <f>$AY$55</f>
        <v>1</v>
      </c>
    </row>
    <row r="57" spans="1:51" s="34" customFormat="1" ht="46.5" customHeight="1" x14ac:dyDescent="0.15">
      <c r="A57" s="375"/>
      <c r="B57" s="91"/>
      <c r="C57" s="91"/>
      <c r="D57" s="91"/>
      <c r="E57" s="91"/>
      <c r="F57" s="376"/>
      <c r="G57" s="377"/>
      <c r="H57" s="377"/>
      <c r="I57" s="377"/>
      <c r="J57" s="377"/>
      <c r="K57" s="377"/>
      <c r="L57" s="377"/>
      <c r="M57" s="377"/>
      <c r="N57" s="377"/>
      <c r="O57" s="377"/>
      <c r="P57" s="377"/>
      <c r="Q57" s="377"/>
      <c r="R57" s="377"/>
      <c r="S57" s="377"/>
      <c r="T57" s="377"/>
      <c r="U57" s="377"/>
      <c r="V57" s="377"/>
      <c r="W57" s="377"/>
      <c r="X57" s="387"/>
      <c r="Y57" s="253" t="s">
        <v>42</v>
      </c>
      <c r="Z57" s="329"/>
      <c r="AA57" s="330"/>
      <c r="AB57" s="378" t="s">
        <v>559</v>
      </c>
      <c r="AC57" s="379"/>
      <c r="AD57" s="380"/>
      <c r="AE57" s="381" t="s">
        <v>614</v>
      </c>
      <c r="AF57" s="381"/>
      <c r="AG57" s="381"/>
      <c r="AH57" s="381"/>
      <c r="AI57" s="381" t="s">
        <v>614</v>
      </c>
      <c r="AJ57" s="381"/>
      <c r="AK57" s="381"/>
      <c r="AL57" s="381"/>
      <c r="AM57" s="388" t="s">
        <v>570</v>
      </c>
      <c r="AN57" s="381"/>
      <c r="AO57" s="381"/>
      <c r="AP57" s="381"/>
      <c r="AQ57" s="381" t="s">
        <v>571</v>
      </c>
      <c r="AR57" s="381"/>
      <c r="AS57" s="381"/>
      <c r="AT57" s="381"/>
      <c r="AU57" s="381"/>
      <c r="AV57" s="381"/>
      <c r="AW57" s="381"/>
      <c r="AX57" s="389"/>
      <c r="AY57" s="34">
        <f>$AY$55</f>
        <v>1</v>
      </c>
    </row>
    <row r="58" spans="1:51" s="34" customFormat="1" ht="23.25" customHeight="1" x14ac:dyDescent="0.15">
      <c r="A58" s="356" t="s">
        <v>14</v>
      </c>
      <c r="B58" s="357"/>
      <c r="C58" s="357"/>
      <c r="D58" s="357"/>
      <c r="E58" s="357"/>
      <c r="F58" s="358"/>
      <c r="G58" s="124" t="s">
        <v>15</v>
      </c>
      <c r="H58" s="124"/>
      <c r="I58" s="124"/>
      <c r="J58" s="124"/>
      <c r="K58" s="124"/>
      <c r="L58" s="124"/>
      <c r="M58" s="124"/>
      <c r="N58" s="124"/>
      <c r="O58" s="124"/>
      <c r="P58" s="124"/>
      <c r="Q58" s="124"/>
      <c r="R58" s="124"/>
      <c r="S58" s="124"/>
      <c r="T58" s="124"/>
      <c r="U58" s="124"/>
      <c r="V58" s="124"/>
      <c r="W58" s="124"/>
      <c r="X58" s="125"/>
      <c r="Y58" s="359"/>
      <c r="Z58" s="360"/>
      <c r="AA58" s="361"/>
      <c r="AB58" s="123" t="s">
        <v>11</v>
      </c>
      <c r="AC58" s="124"/>
      <c r="AD58" s="125"/>
      <c r="AE58" s="299" t="s">
        <v>237</v>
      </c>
      <c r="AF58" s="299"/>
      <c r="AG58" s="299"/>
      <c r="AH58" s="299"/>
      <c r="AI58" s="299" t="s">
        <v>249</v>
      </c>
      <c r="AJ58" s="299"/>
      <c r="AK58" s="299"/>
      <c r="AL58" s="299"/>
      <c r="AM58" s="299" t="s">
        <v>346</v>
      </c>
      <c r="AN58" s="299"/>
      <c r="AO58" s="299"/>
      <c r="AP58" s="299"/>
      <c r="AQ58" s="362" t="s">
        <v>379</v>
      </c>
      <c r="AR58" s="363"/>
      <c r="AS58" s="363"/>
      <c r="AT58" s="363"/>
      <c r="AU58" s="363"/>
      <c r="AV58" s="363"/>
      <c r="AW58" s="363"/>
      <c r="AX58" s="364"/>
      <c r="AY58" s="385">
        <f>IF(SUBSTITUTE(SUBSTITUTE($G$59,"／",""),"　","")="",0,1)</f>
        <v>1</v>
      </c>
    </row>
    <row r="59" spans="1:51" s="34" customFormat="1" ht="23.25" customHeight="1" x14ac:dyDescent="0.15">
      <c r="A59" s="365"/>
      <c r="B59" s="366"/>
      <c r="C59" s="366"/>
      <c r="D59" s="366"/>
      <c r="E59" s="366"/>
      <c r="F59" s="367"/>
      <c r="G59" s="368" t="s">
        <v>567</v>
      </c>
      <c r="H59" s="368"/>
      <c r="I59" s="368"/>
      <c r="J59" s="368"/>
      <c r="K59" s="368"/>
      <c r="L59" s="368"/>
      <c r="M59" s="368"/>
      <c r="N59" s="368"/>
      <c r="O59" s="368"/>
      <c r="P59" s="368"/>
      <c r="Q59" s="368"/>
      <c r="R59" s="368"/>
      <c r="S59" s="368"/>
      <c r="T59" s="368"/>
      <c r="U59" s="368"/>
      <c r="V59" s="368"/>
      <c r="W59" s="368"/>
      <c r="X59" s="368"/>
      <c r="Y59" s="369" t="s">
        <v>14</v>
      </c>
      <c r="Z59" s="370"/>
      <c r="AA59" s="371"/>
      <c r="AB59" s="372" t="s">
        <v>556</v>
      </c>
      <c r="AC59" s="373"/>
      <c r="AD59" s="374"/>
      <c r="AE59" s="324" t="s">
        <v>546</v>
      </c>
      <c r="AF59" s="324"/>
      <c r="AG59" s="324"/>
      <c r="AH59" s="324"/>
      <c r="AI59" s="324" t="s">
        <v>546</v>
      </c>
      <c r="AJ59" s="324"/>
      <c r="AK59" s="324"/>
      <c r="AL59" s="324"/>
      <c r="AM59" s="324">
        <v>2200</v>
      </c>
      <c r="AN59" s="324"/>
      <c r="AO59" s="324"/>
      <c r="AP59" s="324"/>
      <c r="AQ59" s="324">
        <v>2160</v>
      </c>
      <c r="AR59" s="324"/>
      <c r="AS59" s="324"/>
      <c r="AT59" s="324"/>
      <c r="AU59" s="324"/>
      <c r="AV59" s="324"/>
      <c r="AW59" s="324"/>
      <c r="AX59" s="348"/>
      <c r="AY59" s="34">
        <f>$AY$58</f>
        <v>1</v>
      </c>
    </row>
    <row r="60" spans="1:51" s="34" customFormat="1" ht="46.5" customHeight="1" thickBot="1" x14ac:dyDescent="0.2">
      <c r="A60" s="375"/>
      <c r="B60" s="91"/>
      <c r="C60" s="91"/>
      <c r="D60" s="91"/>
      <c r="E60" s="91"/>
      <c r="F60" s="376"/>
      <c r="G60" s="377"/>
      <c r="H60" s="377"/>
      <c r="I60" s="377"/>
      <c r="J60" s="377"/>
      <c r="K60" s="377"/>
      <c r="L60" s="377"/>
      <c r="M60" s="377"/>
      <c r="N60" s="377"/>
      <c r="O60" s="377"/>
      <c r="P60" s="377"/>
      <c r="Q60" s="377"/>
      <c r="R60" s="377"/>
      <c r="S60" s="377"/>
      <c r="T60" s="377"/>
      <c r="U60" s="377"/>
      <c r="V60" s="377"/>
      <c r="W60" s="377"/>
      <c r="X60" s="377"/>
      <c r="Y60" s="253" t="s">
        <v>42</v>
      </c>
      <c r="Z60" s="329"/>
      <c r="AA60" s="330"/>
      <c r="AB60" s="378" t="s">
        <v>559</v>
      </c>
      <c r="AC60" s="379"/>
      <c r="AD60" s="380"/>
      <c r="AE60" s="381" t="s">
        <v>546</v>
      </c>
      <c r="AF60" s="381"/>
      <c r="AG60" s="381"/>
      <c r="AH60" s="381"/>
      <c r="AI60" s="381" t="s">
        <v>546</v>
      </c>
      <c r="AJ60" s="381"/>
      <c r="AK60" s="381"/>
      <c r="AL60" s="381"/>
      <c r="AM60" s="388" t="s">
        <v>592</v>
      </c>
      <c r="AN60" s="381"/>
      <c r="AO60" s="381"/>
      <c r="AP60" s="381"/>
      <c r="AQ60" s="381" t="s">
        <v>572</v>
      </c>
      <c r="AR60" s="381"/>
      <c r="AS60" s="381"/>
      <c r="AT60" s="381"/>
      <c r="AU60" s="381"/>
      <c r="AV60" s="381"/>
      <c r="AW60" s="381"/>
      <c r="AX60" s="389"/>
      <c r="AY60" s="34">
        <f>$AY$58</f>
        <v>1</v>
      </c>
    </row>
    <row r="61" spans="1:51" s="34" customFormat="1" ht="27" customHeight="1" x14ac:dyDescent="0.15">
      <c r="A61" s="390" t="s">
        <v>40</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1" s="34" customFormat="1" ht="27" customHeight="1" x14ac:dyDescent="0.15">
      <c r="A62" s="393"/>
      <c r="B62" s="394"/>
      <c r="C62" s="395" t="s">
        <v>25</v>
      </c>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7"/>
      <c r="AD62" s="396" t="s">
        <v>29</v>
      </c>
      <c r="AE62" s="396"/>
      <c r="AF62" s="396"/>
      <c r="AG62" s="398" t="s">
        <v>24</v>
      </c>
      <c r="AH62" s="396"/>
      <c r="AI62" s="396"/>
      <c r="AJ62" s="396"/>
      <c r="AK62" s="396"/>
      <c r="AL62" s="396"/>
      <c r="AM62" s="396"/>
      <c r="AN62" s="396"/>
      <c r="AO62" s="396"/>
      <c r="AP62" s="396"/>
      <c r="AQ62" s="396"/>
      <c r="AR62" s="396"/>
      <c r="AS62" s="396"/>
      <c r="AT62" s="396"/>
      <c r="AU62" s="396"/>
      <c r="AV62" s="396"/>
      <c r="AW62" s="396"/>
      <c r="AX62" s="399"/>
    </row>
    <row r="63" spans="1:51" s="34" customFormat="1" ht="197.25" customHeight="1" x14ac:dyDescent="0.15">
      <c r="A63" s="400" t="s">
        <v>129</v>
      </c>
      <c r="B63" s="401"/>
      <c r="C63" s="402" t="s">
        <v>130</v>
      </c>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4"/>
      <c r="AD63" s="405" t="s">
        <v>561</v>
      </c>
      <c r="AE63" s="406"/>
      <c r="AF63" s="406"/>
      <c r="AG63" s="407" t="s">
        <v>574</v>
      </c>
      <c r="AH63" s="408"/>
      <c r="AI63" s="408"/>
      <c r="AJ63" s="408"/>
      <c r="AK63" s="408"/>
      <c r="AL63" s="408"/>
      <c r="AM63" s="408"/>
      <c r="AN63" s="408"/>
      <c r="AO63" s="408"/>
      <c r="AP63" s="408"/>
      <c r="AQ63" s="408"/>
      <c r="AR63" s="408"/>
      <c r="AS63" s="408"/>
      <c r="AT63" s="408"/>
      <c r="AU63" s="408"/>
      <c r="AV63" s="408"/>
      <c r="AW63" s="408"/>
      <c r="AX63" s="409"/>
    </row>
    <row r="64" spans="1:51" s="34" customFormat="1" ht="139.5" customHeight="1" x14ac:dyDescent="0.15">
      <c r="A64" s="410"/>
      <c r="B64" s="411"/>
      <c r="C64" s="412" t="s">
        <v>30</v>
      </c>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4"/>
      <c r="AD64" s="415" t="s">
        <v>561</v>
      </c>
      <c r="AE64" s="416"/>
      <c r="AF64" s="416"/>
      <c r="AG64" s="417" t="s">
        <v>605</v>
      </c>
      <c r="AH64" s="418"/>
      <c r="AI64" s="418"/>
      <c r="AJ64" s="418"/>
      <c r="AK64" s="418"/>
      <c r="AL64" s="418"/>
      <c r="AM64" s="418"/>
      <c r="AN64" s="418"/>
      <c r="AO64" s="418"/>
      <c r="AP64" s="418"/>
      <c r="AQ64" s="418"/>
      <c r="AR64" s="418"/>
      <c r="AS64" s="418"/>
      <c r="AT64" s="418"/>
      <c r="AU64" s="418"/>
      <c r="AV64" s="418"/>
      <c r="AW64" s="418"/>
      <c r="AX64" s="419"/>
    </row>
    <row r="65" spans="1:50" s="34" customFormat="1" ht="192" customHeight="1" x14ac:dyDescent="0.15">
      <c r="A65" s="420"/>
      <c r="B65" s="421"/>
      <c r="C65" s="422" t="s">
        <v>131</v>
      </c>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4"/>
      <c r="AD65" s="425" t="s">
        <v>561</v>
      </c>
      <c r="AE65" s="426"/>
      <c r="AF65" s="426"/>
      <c r="AG65" s="427" t="s">
        <v>575</v>
      </c>
      <c r="AH65" s="269"/>
      <c r="AI65" s="269"/>
      <c r="AJ65" s="269"/>
      <c r="AK65" s="269"/>
      <c r="AL65" s="269"/>
      <c r="AM65" s="269"/>
      <c r="AN65" s="269"/>
      <c r="AO65" s="269"/>
      <c r="AP65" s="269"/>
      <c r="AQ65" s="269"/>
      <c r="AR65" s="269"/>
      <c r="AS65" s="269"/>
      <c r="AT65" s="269"/>
      <c r="AU65" s="269"/>
      <c r="AV65" s="269"/>
      <c r="AW65" s="269"/>
      <c r="AX65" s="428"/>
    </row>
    <row r="66" spans="1:50" s="34" customFormat="1" ht="27" customHeight="1" x14ac:dyDescent="0.15">
      <c r="A66" s="429" t="s">
        <v>32</v>
      </c>
      <c r="B66" s="430"/>
      <c r="C66" s="431" t="s">
        <v>34</v>
      </c>
      <c r="D66" s="432"/>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4"/>
      <c r="AD66" s="435" t="s">
        <v>561</v>
      </c>
      <c r="AE66" s="436"/>
      <c r="AF66" s="436"/>
      <c r="AG66" s="437" t="s">
        <v>576</v>
      </c>
      <c r="AH66" s="251"/>
      <c r="AI66" s="251"/>
      <c r="AJ66" s="251"/>
      <c r="AK66" s="251"/>
      <c r="AL66" s="251"/>
      <c r="AM66" s="251"/>
      <c r="AN66" s="251"/>
      <c r="AO66" s="251"/>
      <c r="AP66" s="251"/>
      <c r="AQ66" s="251"/>
      <c r="AR66" s="251"/>
      <c r="AS66" s="251"/>
      <c r="AT66" s="251"/>
      <c r="AU66" s="251"/>
      <c r="AV66" s="251"/>
      <c r="AW66" s="251"/>
      <c r="AX66" s="438"/>
    </row>
    <row r="67" spans="1:50" s="34" customFormat="1" ht="35.25" customHeight="1" x14ac:dyDescent="0.15">
      <c r="A67" s="439"/>
      <c r="B67" s="440"/>
      <c r="C67" s="441"/>
      <c r="D67" s="442"/>
      <c r="E67" s="443" t="s">
        <v>231</v>
      </c>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5"/>
      <c r="AD67" s="415" t="s">
        <v>577</v>
      </c>
      <c r="AE67" s="416"/>
      <c r="AF67" s="446"/>
      <c r="AG67" s="427"/>
      <c r="AH67" s="269"/>
      <c r="AI67" s="269"/>
      <c r="AJ67" s="269"/>
      <c r="AK67" s="269"/>
      <c r="AL67" s="269"/>
      <c r="AM67" s="269"/>
      <c r="AN67" s="269"/>
      <c r="AO67" s="269"/>
      <c r="AP67" s="269"/>
      <c r="AQ67" s="269"/>
      <c r="AR67" s="269"/>
      <c r="AS67" s="269"/>
      <c r="AT67" s="269"/>
      <c r="AU67" s="269"/>
      <c r="AV67" s="269"/>
      <c r="AW67" s="269"/>
      <c r="AX67" s="428"/>
    </row>
    <row r="68" spans="1:50" s="34" customFormat="1" ht="26.25" customHeight="1" x14ac:dyDescent="0.15">
      <c r="A68" s="439"/>
      <c r="B68" s="440"/>
      <c r="C68" s="447"/>
      <c r="D68" s="448"/>
      <c r="E68" s="449" t="s">
        <v>195</v>
      </c>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1"/>
      <c r="AD68" s="452" t="s">
        <v>577</v>
      </c>
      <c r="AE68" s="453"/>
      <c r="AF68" s="453"/>
      <c r="AG68" s="427"/>
      <c r="AH68" s="269"/>
      <c r="AI68" s="269"/>
      <c r="AJ68" s="269"/>
      <c r="AK68" s="269"/>
      <c r="AL68" s="269"/>
      <c r="AM68" s="269"/>
      <c r="AN68" s="269"/>
      <c r="AO68" s="269"/>
      <c r="AP68" s="269"/>
      <c r="AQ68" s="269"/>
      <c r="AR68" s="269"/>
      <c r="AS68" s="269"/>
      <c r="AT68" s="269"/>
      <c r="AU68" s="269"/>
      <c r="AV68" s="269"/>
      <c r="AW68" s="269"/>
      <c r="AX68" s="428"/>
    </row>
    <row r="69" spans="1:50" s="34" customFormat="1" ht="26.25" customHeight="1" x14ac:dyDescent="0.15">
      <c r="A69" s="439"/>
      <c r="B69" s="454"/>
      <c r="C69" s="455" t="s">
        <v>35</v>
      </c>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7" t="s">
        <v>578</v>
      </c>
      <c r="AE69" s="458"/>
      <c r="AF69" s="458"/>
      <c r="AG69" s="459"/>
      <c r="AH69" s="460"/>
      <c r="AI69" s="460"/>
      <c r="AJ69" s="460"/>
      <c r="AK69" s="460"/>
      <c r="AL69" s="460"/>
      <c r="AM69" s="460"/>
      <c r="AN69" s="460"/>
      <c r="AO69" s="460"/>
      <c r="AP69" s="460"/>
      <c r="AQ69" s="460"/>
      <c r="AR69" s="460"/>
      <c r="AS69" s="460"/>
      <c r="AT69" s="460"/>
      <c r="AU69" s="460"/>
      <c r="AV69" s="460"/>
      <c r="AW69" s="460"/>
      <c r="AX69" s="461"/>
    </row>
    <row r="70" spans="1:50" s="34" customFormat="1" ht="37.5" customHeight="1" x14ac:dyDescent="0.15">
      <c r="A70" s="439"/>
      <c r="B70" s="454"/>
      <c r="C70" s="462" t="s">
        <v>132</v>
      </c>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5" t="s">
        <v>561</v>
      </c>
      <c r="AE70" s="416"/>
      <c r="AF70" s="416"/>
      <c r="AG70" s="417" t="s">
        <v>579</v>
      </c>
      <c r="AH70" s="418"/>
      <c r="AI70" s="418"/>
      <c r="AJ70" s="418"/>
      <c r="AK70" s="418"/>
      <c r="AL70" s="418"/>
      <c r="AM70" s="418"/>
      <c r="AN70" s="418"/>
      <c r="AO70" s="418"/>
      <c r="AP70" s="418"/>
      <c r="AQ70" s="418"/>
      <c r="AR70" s="418"/>
      <c r="AS70" s="418"/>
      <c r="AT70" s="418"/>
      <c r="AU70" s="418"/>
      <c r="AV70" s="418"/>
      <c r="AW70" s="418"/>
      <c r="AX70" s="419"/>
    </row>
    <row r="71" spans="1:50" s="34" customFormat="1" ht="26.25" customHeight="1" x14ac:dyDescent="0.15">
      <c r="A71" s="439"/>
      <c r="B71" s="454"/>
      <c r="C71" s="462" t="s">
        <v>31</v>
      </c>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5" t="s">
        <v>578</v>
      </c>
      <c r="AE71" s="416"/>
      <c r="AF71" s="416"/>
      <c r="AG71" s="417"/>
      <c r="AH71" s="418"/>
      <c r="AI71" s="418"/>
      <c r="AJ71" s="418"/>
      <c r="AK71" s="418"/>
      <c r="AL71" s="418"/>
      <c r="AM71" s="418"/>
      <c r="AN71" s="418"/>
      <c r="AO71" s="418"/>
      <c r="AP71" s="418"/>
      <c r="AQ71" s="418"/>
      <c r="AR71" s="418"/>
      <c r="AS71" s="418"/>
      <c r="AT71" s="418"/>
      <c r="AU71" s="418"/>
      <c r="AV71" s="418"/>
      <c r="AW71" s="418"/>
      <c r="AX71" s="419"/>
    </row>
    <row r="72" spans="1:50" s="34" customFormat="1" ht="57.75" customHeight="1" x14ac:dyDescent="0.15">
      <c r="A72" s="439"/>
      <c r="B72" s="454"/>
      <c r="C72" s="462" t="s">
        <v>36</v>
      </c>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63"/>
      <c r="AD72" s="415" t="s">
        <v>561</v>
      </c>
      <c r="AE72" s="416"/>
      <c r="AF72" s="416"/>
      <c r="AG72" s="417" t="s">
        <v>580</v>
      </c>
      <c r="AH72" s="418"/>
      <c r="AI72" s="418"/>
      <c r="AJ72" s="418"/>
      <c r="AK72" s="418"/>
      <c r="AL72" s="418"/>
      <c r="AM72" s="418"/>
      <c r="AN72" s="418"/>
      <c r="AO72" s="418"/>
      <c r="AP72" s="418"/>
      <c r="AQ72" s="418"/>
      <c r="AR72" s="418"/>
      <c r="AS72" s="418"/>
      <c r="AT72" s="418"/>
      <c r="AU72" s="418"/>
      <c r="AV72" s="418"/>
      <c r="AW72" s="418"/>
      <c r="AX72" s="419"/>
    </row>
    <row r="73" spans="1:50" s="34" customFormat="1" ht="26.25" customHeight="1" x14ac:dyDescent="0.15">
      <c r="A73" s="439"/>
      <c r="B73" s="454"/>
      <c r="C73" s="462" t="s">
        <v>209</v>
      </c>
      <c r="D73" s="414"/>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63"/>
      <c r="AD73" s="425" t="s">
        <v>578</v>
      </c>
      <c r="AE73" s="426"/>
      <c r="AF73" s="426"/>
      <c r="AG73" s="464"/>
      <c r="AH73" s="465"/>
      <c r="AI73" s="465"/>
      <c r="AJ73" s="465"/>
      <c r="AK73" s="465"/>
      <c r="AL73" s="465"/>
      <c r="AM73" s="465"/>
      <c r="AN73" s="465"/>
      <c r="AO73" s="465"/>
      <c r="AP73" s="465"/>
      <c r="AQ73" s="465"/>
      <c r="AR73" s="465"/>
      <c r="AS73" s="465"/>
      <c r="AT73" s="465"/>
      <c r="AU73" s="465"/>
      <c r="AV73" s="465"/>
      <c r="AW73" s="465"/>
      <c r="AX73" s="466"/>
    </row>
    <row r="74" spans="1:50" s="34" customFormat="1" ht="26.25" customHeight="1" x14ac:dyDescent="0.15">
      <c r="A74" s="439"/>
      <c r="B74" s="454"/>
      <c r="C74" s="467" t="s">
        <v>210</v>
      </c>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9"/>
      <c r="AD74" s="415" t="s">
        <v>578</v>
      </c>
      <c r="AE74" s="416"/>
      <c r="AF74" s="446"/>
      <c r="AG74" s="417"/>
      <c r="AH74" s="418"/>
      <c r="AI74" s="418"/>
      <c r="AJ74" s="418"/>
      <c r="AK74" s="418"/>
      <c r="AL74" s="418"/>
      <c r="AM74" s="418"/>
      <c r="AN74" s="418"/>
      <c r="AO74" s="418"/>
      <c r="AP74" s="418"/>
      <c r="AQ74" s="418"/>
      <c r="AR74" s="418"/>
      <c r="AS74" s="418"/>
      <c r="AT74" s="418"/>
      <c r="AU74" s="418"/>
      <c r="AV74" s="418"/>
      <c r="AW74" s="418"/>
      <c r="AX74" s="419"/>
    </row>
    <row r="75" spans="1:50" s="34" customFormat="1" ht="26.25" customHeight="1" x14ac:dyDescent="0.15">
      <c r="A75" s="470"/>
      <c r="B75" s="471"/>
      <c r="C75" s="472" t="s">
        <v>198</v>
      </c>
      <c r="D75" s="473"/>
      <c r="E75" s="473"/>
      <c r="F75" s="473"/>
      <c r="G75" s="473"/>
      <c r="H75" s="473"/>
      <c r="I75" s="473"/>
      <c r="J75" s="473"/>
      <c r="K75" s="473"/>
      <c r="L75" s="473"/>
      <c r="M75" s="473"/>
      <c r="N75" s="473"/>
      <c r="O75" s="473"/>
      <c r="P75" s="473"/>
      <c r="Q75" s="473"/>
      <c r="R75" s="473"/>
      <c r="S75" s="473"/>
      <c r="T75" s="473"/>
      <c r="U75" s="473"/>
      <c r="V75" s="473"/>
      <c r="W75" s="473"/>
      <c r="X75" s="473"/>
      <c r="Y75" s="473"/>
      <c r="Z75" s="473"/>
      <c r="AA75" s="473"/>
      <c r="AB75" s="473"/>
      <c r="AC75" s="474"/>
      <c r="AD75" s="475" t="s">
        <v>578</v>
      </c>
      <c r="AE75" s="476"/>
      <c r="AF75" s="477"/>
      <c r="AG75" s="478"/>
      <c r="AH75" s="479"/>
      <c r="AI75" s="479"/>
      <c r="AJ75" s="479"/>
      <c r="AK75" s="479"/>
      <c r="AL75" s="479"/>
      <c r="AM75" s="479"/>
      <c r="AN75" s="479"/>
      <c r="AO75" s="479"/>
      <c r="AP75" s="479"/>
      <c r="AQ75" s="479"/>
      <c r="AR75" s="479"/>
      <c r="AS75" s="479"/>
      <c r="AT75" s="479"/>
      <c r="AU75" s="479"/>
      <c r="AV75" s="479"/>
      <c r="AW75" s="479"/>
      <c r="AX75" s="480"/>
    </row>
    <row r="76" spans="1:50" s="34" customFormat="1" ht="40.5" customHeight="1" x14ac:dyDescent="0.15">
      <c r="A76" s="429" t="s">
        <v>33</v>
      </c>
      <c r="B76" s="481"/>
      <c r="C76" s="482" t="s">
        <v>199</v>
      </c>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4"/>
      <c r="AD76" s="457" t="s">
        <v>561</v>
      </c>
      <c r="AE76" s="458"/>
      <c r="AF76" s="485"/>
      <c r="AG76" s="459" t="s">
        <v>581</v>
      </c>
      <c r="AH76" s="460"/>
      <c r="AI76" s="460"/>
      <c r="AJ76" s="460"/>
      <c r="AK76" s="460"/>
      <c r="AL76" s="460"/>
      <c r="AM76" s="460"/>
      <c r="AN76" s="460"/>
      <c r="AO76" s="460"/>
      <c r="AP76" s="460"/>
      <c r="AQ76" s="460"/>
      <c r="AR76" s="460"/>
      <c r="AS76" s="460"/>
      <c r="AT76" s="460"/>
      <c r="AU76" s="460"/>
      <c r="AV76" s="460"/>
      <c r="AW76" s="460"/>
      <c r="AX76" s="461"/>
    </row>
    <row r="77" spans="1:50" s="34" customFormat="1" ht="35.25" customHeight="1" x14ac:dyDescent="0.15">
      <c r="A77" s="439"/>
      <c r="B77" s="454"/>
      <c r="C77" s="486" t="s">
        <v>38</v>
      </c>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8"/>
      <c r="AD77" s="489" t="s">
        <v>578</v>
      </c>
      <c r="AE77" s="490"/>
      <c r="AF77" s="490"/>
      <c r="AG77" s="417"/>
      <c r="AH77" s="418"/>
      <c r="AI77" s="418"/>
      <c r="AJ77" s="418"/>
      <c r="AK77" s="418"/>
      <c r="AL77" s="418"/>
      <c r="AM77" s="418"/>
      <c r="AN77" s="418"/>
      <c r="AO77" s="418"/>
      <c r="AP77" s="418"/>
      <c r="AQ77" s="418"/>
      <c r="AR77" s="418"/>
      <c r="AS77" s="418"/>
      <c r="AT77" s="418"/>
      <c r="AU77" s="418"/>
      <c r="AV77" s="418"/>
      <c r="AW77" s="418"/>
      <c r="AX77" s="419"/>
    </row>
    <row r="78" spans="1:50" s="34" customFormat="1" ht="75.75" customHeight="1" x14ac:dyDescent="0.15">
      <c r="A78" s="439"/>
      <c r="B78" s="454"/>
      <c r="C78" s="462" t="s">
        <v>166</v>
      </c>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5" t="s">
        <v>561</v>
      </c>
      <c r="AE78" s="416"/>
      <c r="AF78" s="416"/>
      <c r="AG78" s="417" t="s">
        <v>582</v>
      </c>
      <c r="AH78" s="418"/>
      <c r="AI78" s="418"/>
      <c r="AJ78" s="418"/>
      <c r="AK78" s="418"/>
      <c r="AL78" s="418"/>
      <c r="AM78" s="418"/>
      <c r="AN78" s="418"/>
      <c r="AO78" s="418"/>
      <c r="AP78" s="418"/>
      <c r="AQ78" s="418"/>
      <c r="AR78" s="418"/>
      <c r="AS78" s="418"/>
      <c r="AT78" s="418"/>
      <c r="AU78" s="418"/>
      <c r="AV78" s="418"/>
      <c r="AW78" s="418"/>
      <c r="AX78" s="419"/>
    </row>
    <row r="79" spans="1:50" s="34" customFormat="1" ht="27" customHeight="1" x14ac:dyDescent="0.15">
      <c r="A79" s="470"/>
      <c r="B79" s="471"/>
      <c r="C79" s="462" t="s">
        <v>37</v>
      </c>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5" t="s">
        <v>578</v>
      </c>
      <c r="AE79" s="416"/>
      <c r="AF79" s="416"/>
      <c r="AG79" s="491"/>
      <c r="AH79" s="275"/>
      <c r="AI79" s="275"/>
      <c r="AJ79" s="275"/>
      <c r="AK79" s="275"/>
      <c r="AL79" s="275"/>
      <c r="AM79" s="275"/>
      <c r="AN79" s="275"/>
      <c r="AO79" s="275"/>
      <c r="AP79" s="275"/>
      <c r="AQ79" s="275"/>
      <c r="AR79" s="275"/>
      <c r="AS79" s="275"/>
      <c r="AT79" s="275"/>
      <c r="AU79" s="275"/>
      <c r="AV79" s="275"/>
      <c r="AW79" s="275"/>
      <c r="AX79" s="492"/>
    </row>
    <row r="80" spans="1:50" s="34" customFormat="1" ht="41.25" customHeight="1" x14ac:dyDescent="0.15">
      <c r="A80" s="493" t="s">
        <v>51</v>
      </c>
      <c r="B80" s="494"/>
      <c r="C80" s="495" t="s">
        <v>133</v>
      </c>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33"/>
      <c r="AD80" s="457"/>
      <c r="AE80" s="458"/>
      <c r="AF80" s="458"/>
      <c r="AG80" s="437"/>
      <c r="AH80" s="251"/>
      <c r="AI80" s="251"/>
      <c r="AJ80" s="251"/>
      <c r="AK80" s="251"/>
      <c r="AL80" s="251"/>
      <c r="AM80" s="251"/>
      <c r="AN80" s="251"/>
      <c r="AO80" s="251"/>
      <c r="AP80" s="251"/>
      <c r="AQ80" s="251"/>
      <c r="AR80" s="251"/>
      <c r="AS80" s="251"/>
      <c r="AT80" s="251"/>
      <c r="AU80" s="251"/>
      <c r="AV80" s="251"/>
      <c r="AW80" s="251"/>
      <c r="AX80" s="438"/>
    </row>
    <row r="81" spans="1:50" s="34" customFormat="1" ht="19.7" customHeight="1" x14ac:dyDescent="0.15">
      <c r="A81" s="497"/>
      <c r="B81" s="498"/>
      <c r="C81" s="499" t="s">
        <v>206</v>
      </c>
      <c r="D81" s="500"/>
      <c r="E81" s="500"/>
      <c r="F81" s="501"/>
      <c r="G81" s="502" t="s">
        <v>207</v>
      </c>
      <c r="H81" s="500"/>
      <c r="I81" s="500"/>
      <c r="J81" s="500"/>
      <c r="K81" s="500"/>
      <c r="L81" s="500"/>
      <c r="M81" s="500"/>
      <c r="N81" s="502" t="s">
        <v>208</v>
      </c>
      <c r="O81" s="500"/>
      <c r="P81" s="500"/>
      <c r="Q81" s="500"/>
      <c r="R81" s="500"/>
      <c r="S81" s="500"/>
      <c r="T81" s="500"/>
      <c r="U81" s="500"/>
      <c r="V81" s="500"/>
      <c r="W81" s="500"/>
      <c r="X81" s="500"/>
      <c r="Y81" s="500"/>
      <c r="Z81" s="500"/>
      <c r="AA81" s="500"/>
      <c r="AB81" s="500"/>
      <c r="AC81" s="500"/>
      <c r="AD81" s="500"/>
      <c r="AE81" s="500"/>
      <c r="AF81" s="503"/>
      <c r="AG81" s="427"/>
      <c r="AH81" s="269"/>
      <c r="AI81" s="269"/>
      <c r="AJ81" s="269"/>
      <c r="AK81" s="269"/>
      <c r="AL81" s="269"/>
      <c r="AM81" s="269"/>
      <c r="AN81" s="269"/>
      <c r="AO81" s="269"/>
      <c r="AP81" s="269"/>
      <c r="AQ81" s="269"/>
      <c r="AR81" s="269"/>
      <c r="AS81" s="269"/>
      <c r="AT81" s="269"/>
      <c r="AU81" s="269"/>
      <c r="AV81" s="269"/>
      <c r="AW81" s="269"/>
      <c r="AX81" s="428"/>
    </row>
    <row r="82" spans="1:50" s="34" customFormat="1" ht="24.75" customHeight="1" x14ac:dyDescent="0.15">
      <c r="A82" s="497"/>
      <c r="B82" s="498"/>
      <c r="C82" s="504"/>
      <c r="D82" s="505"/>
      <c r="E82" s="505"/>
      <c r="F82" s="506"/>
      <c r="G82" s="507"/>
      <c r="H82" s="508"/>
      <c r="I82" s="509" t="str">
        <f>IF(OR(G82="　", G82=""), "", "-")</f>
        <v/>
      </c>
      <c r="J82" s="510"/>
      <c r="K82" s="510"/>
      <c r="L82" s="509" t="str">
        <f>IF(M82="","","-")</f>
        <v/>
      </c>
      <c r="M82" s="511"/>
      <c r="N82" s="512"/>
      <c r="O82" s="513"/>
      <c r="P82" s="513"/>
      <c r="Q82" s="513"/>
      <c r="R82" s="513"/>
      <c r="S82" s="513"/>
      <c r="T82" s="513"/>
      <c r="U82" s="513"/>
      <c r="V82" s="513"/>
      <c r="W82" s="513"/>
      <c r="X82" s="513"/>
      <c r="Y82" s="513"/>
      <c r="Z82" s="513"/>
      <c r="AA82" s="513"/>
      <c r="AB82" s="513"/>
      <c r="AC82" s="513"/>
      <c r="AD82" s="513"/>
      <c r="AE82" s="513"/>
      <c r="AF82" s="514"/>
      <c r="AG82" s="427"/>
      <c r="AH82" s="269"/>
      <c r="AI82" s="269"/>
      <c r="AJ82" s="269"/>
      <c r="AK82" s="269"/>
      <c r="AL82" s="269"/>
      <c r="AM82" s="269"/>
      <c r="AN82" s="269"/>
      <c r="AO82" s="269"/>
      <c r="AP82" s="269"/>
      <c r="AQ82" s="269"/>
      <c r="AR82" s="269"/>
      <c r="AS82" s="269"/>
      <c r="AT82" s="269"/>
      <c r="AU82" s="269"/>
      <c r="AV82" s="269"/>
      <c r="AW82" s="269"/>
      <c r="AX82" s="428"/>
    </row>
    <row r="83" spans="1:50" s="34" customFormat="1" ht="24.75" customHeight="1" x14ac:dyDescent="0.15">
      <c r="A83" s="497"/>
      <c r="B83" s="498"/>
      <c r="C83" s="504"/>
      <c r="D83" s="505"/>
      <c r="E83" s="505"/>
      <c r="F83" s="506"/>
      <c r="G83" s="507"/>
      <c r="H83" s="508"/>
      <c r="I83" s="509" t="str">
        <f t="shared" ref="I83:I86" si="5">IF(OR(G83="　", G83=""), "", "-")</f>
        <v/>
      </c>
      <c r="J83" s="510"/>
      <c r="K83" s="510"/>
      <c r="L83" s="509" t="str">
        <f t="shared" ref="L83:L86" si="6">IF(M83="","","-")</f>
        <v/>
      </c>
      <c r="M83" s="511"/>
      <c r="N83" s="512"/>
      <c r="O83" s="513"/>
      <c r="P83" s="513"/>
      <c r="Q83" s="513"/>
      <c r="R83" s="513"/>
      <c r="S83" s="513"/>
      <c r="T83" s="513"/>
      <c r="U83" s="513"/>
      <c r="V83" s="513"/>
      <c r="W83" s="513"/>
      <c r="X83" s="513"/>
      <c r="Y83" s="513"/>
      <c r="Z83" s="513"/>
      <c r="AA83" s="513"/>
      <c r="AB83" s="513"/>
      <c r="AC83" s="513"/>
      <c r="AD83" s="513"/>
      <c r="AE83" s="513"/>
      <c r="AF83" s="514"/>
      <c r="AG83" s="427"/>
      <c r="AH83" s="269"/>
      <c r="AI83" s="269"/>
      <c r="AJ83" s="269"/>
      <c r="AK83" s="269"/>
      <c r="AL83" s="269"/>
      <c r="AM83" s="269"/>
      <c r="AN83" s="269"/>
      <c r="AO83" s="269"/>
      <c r="AP83" s="269"/>
      <c r="AQ83" s="269"/>
      <c r="AR83" s="269"/>
      <c r="AS83" s="269"/>
      <c r="AT83" s="269"/>
      <c r="AU83" s="269"/>
      <c r="AV83" s="269"/>
      <c r="AW83" s="269"/>
      <c r="AX83" s="428"/>
    </row>
    <row r="84" spans="1:50" s="34" customFormat="1" ht="24.75" customHeight="1" x14ac:dyDescent="0.15">
      <c r="A84" s="497"/>
      <c r="B84" s="498"/>
      <c r="C84" s="504"/>
      <c r="D84" s="505"/>
      <c r="E84" s="505"/>
      <c r="F84" s="506"/>
      <c r="G84" s="507"/>
      <c r="H84" s="508"/>
      <c r="I84" s="509" t="str">
        <f t="shared" si="5"/>
        <v/>
      </c>
      <c r="J84" s="510"/>
      <c r="K84" s="510"/>
      <c r="L84" s="509" t="str">
        <f t="shared" si="6"/>
        <v/>
      </c>
      <c r="M84" s="511"/>
      <c r="N84" s="512"/>
      <c r="O84" s="513"/>
      <c r="P84" s="513"/>
      <c r="Q84" s="513"/>
      <c r="R84" s="513"/>
      <c r="S84" s="513"/>
      <c r="T84" s="513"/>
      <c r="U84" s="513"/>
      <c r="V84" s="513"/>
      <c r="W84" s="513"/>
      <c r="X84" s="513"/>
      <c r="Y84" s="513"/>
      <c r="Z84" s="513"/>
      <c r="AA84" s="513"/>
      <c r="AB84" s="513"/>
      <c r="AC84" s="513"/>
      <c r="AD84" s="513"/>
      <c r="AE84" s="513"/>
      <c r="AF84" s="514"/>
      <c r="AG84" s="427"/>
      <c r="AH84" s="269"/>
      <c r="AI84" s="269"/>
      <c r="AJ84" s="269"/>
      <c r="AK84" s="269"/>
      <c r="AL84" s="269"/>
      <c r="AM84" s="269"/>
      <c r="AN84" s="269"/>
      <c r="AO84" s="269"/>
      <c r="AP84" s="269"/>
      <c r="AQ84" s="269"/>
      <c r="AR84" s="269"/>
      <c r="AS84" s="269"/>
      <c r="AT84" s="269"/>
      <c r="AU84" s="269"/>
      <c r="AV84" s="269"/>
      <c r="AW84" s="269"/>
      <c r="AX84" s="428"/>
    </row>
    <row r="85" spans="1:50" s="34" customFormat="1" ht="24.75" customHeight="1" x14ac:dyDescent="0.15">
      <c r="A85" s="497"/>
      <c r="B85" s="498"/>
      <c r="C85" s="504"/>
      <c r="D85" s="505"/>
      <c r="E85" s="505"/>
      <c r="F85" s="506"/>
      <c r="G85" s="507"/>
      <c r="H85" s="508"/>
      <c r="I85" s="509" t="str">
        <f t="shared" si="5"/>
        <v/>
      </c>
      <c r="J85" s="510"/>
      <c r="K85" s="510"/>
      <c r="L85" s="509" t="str">
        <f t="shared" si="6"/>
        <v/>
      </c>
      <c r="M85" s="511"/>
      <c r="N85" s="512"/>
      <c r="O85" s="513"/>
      <c r="P85" s="513"/>
      <c r="Q85" s="513"/>
      <c r="R85" s="513"/>
      <c r="S85" s="513"/>
      <c r="T85" s="513"/>
      <c r="U85" s="513"/>
      <c r="V85" s="513"/>
      <c r="W85" s="513"/>
      <c r="X85" s="513"/>
      <c r="Y85" s="513"/>
      <c r="Z85" s="513"/>
      <c r="AA85" s="513"/>
      <c r="AB85" s="513"/>
      <c r="AC85" s="513"/>
      <c r="AD85" s="513"/>
      <c r="AE85" s="513"/>
      <c r="AF85" s="514"/>
      <c r="AG85" s="427"/>
      <c r="AH85" s="269"/>
      <c r="AI85" s="269"/>
      <c r="AJ85" s="269"/>
      <c r="AK85" s="269"/>
      <c r="AL85" s="269"/>
      <c r="AM85" s="269"/>
      <c r="AN85" s="269"/>
      <c r="AO85" s="269"/>
      <c r="AP85" s="269"/>
      <c r="AQ85" s="269"/>
      <c r="AR85" s="269"/>
      <c r="AS85" s="269"/>
      <c r="AT85" s="269"/>
      <c r="AU85" s="269"/>
      <c r="AV85" s="269"/>
      <c r="AW85" s="269"/>
      <c r="AX85" s="428"/>
    </row>
    <row r="86" spans="1:50" s="34" customFormat="1" ht="24.75" customHeight="1" x14ac:dyDescent="0.15">
      <c r="A86" s="515"/>
      <c r="B86" s="516"/>
      <c r="C86" s="504"/>
      <c r="D86" s="505"/>
      <c r="E86" s="505"/>
      <c r="F86" s="506"/>
      <c r="G86" s="517"/>
      <c r="H86" s="518"/>
      <c r="I86" s="519" t="str">
        <f t="shared" si="5"/>
        <v/>
      </c>
      <c r="J86" s="520"/>
      <c r="K86" s="520"/>
      <c r="L86" s="519" t="str">
        <f t="shared" si="6"/>
        <v/>
      </c>
      <c r="M86" s="521"/>
      <c r="N86" s="522"/>
      <c r="O86" s="523"/>
      <c r="P86" s="523"/>
      <c r="Q86" s="523"/>
      <c r="R86" s="523"/>
      <c r="S86" s="523"/>
      <c r="T86" s="523"/>
      <c r="U86" s="523"/>
      <c r="V86" s="523"/>
      <c r="W86" s="523"/>
      <c r="X86" s="523"/>
      <c r="Y86" s="523"/>
      <c r="Z86" s="523"/>
      <c r="AA86" s="523"/>
      <c r="AB86" s="523"/>
      <c r="AC86" s="523"/>
      <c r="AD86" s="523"/>
      <c r="AE86" s="523"/>
      <c r="AF86" s="524"/>
      <c r="AG86" s="491"/>
      <c r="AH86" s="275"/>
      <c r="AI86" s="275"/>
      <c r="AJ86" s="275"/>
      <c r="AK86" s="275"/>
      <c r="AL86" s="275"/>
      <c r="AM86" s="275"/>
      <c r="AN86" s="275"/>
      <c r="AO86" s="275"/>
      <c r="AP86" s="275"/>
      <c r="AQ86" s="275"/>
      <c r="AR86" s="275"/>
      <c r="AS86" s="275"/>
      <c r="AT86" s="275"/>
      <c r="AU86" s="275"/>
      <c r="AV86" s="275"/>
      <c r="AW86" s="275"/>
      <c r="AX86" s="492"/>
    </row>
    <row r="87" spans="1:50" s="34" customFormat="1" ht="67.5" customHeight="1" x14ac:dyDescent="0.15">
      <c r="A87" s="429" t="s">
        <v>41</v>
      </c>
      <c r="B87" s="525"/>
      <c r="C87" s="526" t="s">
        <v>46</v>
      </c>
      <c r="D87" s="527"/>
      <c r="E87" s="527"/>
      <c r="F87" s="528"/>
      <c r="G87" s="529" t="s">
        <v>583</v>
      </c>
      <c r="H87" s="529"/>
      <c r="I87" s="529"/>
      <c r="J87" s="529"/>
      <c r="K87" s="529"/>
      <c r="L87" s="529"/>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529"/>
      <c r="AT87" s="529"/>
      <c r="AU87" s="529"/>
      <c r="AV87" s="529"/>
      <c r="AW87" s="529"/>
      <c r="AX87" s="530"/>
    </row>
    <row r="88" spans="1:50" s="34" customFormat="1" ht="67.5" customHeight="1" thickBot="1" x14ac:dyDescent="0.2">
      <c r="A88" s="531"/>
      <c r="B88" s="532"/>
      <c r="C88" s="533" t="s">
        <v>50</v>
      </c>
      <c r="D88" s="534"/>
      <c r="E88" s="534"/>
      <c r="F88" s="535"/>
      <c r="G88" s="536" t="s">
        <v>606</v>
      </c>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537"/>
    </row>
    <row r="89" spans="1:50" s="34" customFormat="1" ht="24" customHeight="1" x14ac:dyDescent="0.15">
      <c r="A89" s="538" t="s">
        <v>26</v>
      </c>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39"/>
      <c r="AF89" s="539"/>
      <c r="AG89" s="539"/>
      <c r="AH89" s="539"/>
      <c r="AI89" s="539"/>
      <c r="AJ89" s="539"/>
      <c r="AK89" s="539"/>
      <c r="AL89" s="539"/>
      <c r="AM89" s="539"/>
      <c r="AN89" s="539"/>
      <c r="AO89" s="539"/>
      <c r="AP89" s="539"/>
      <c r="AQ89" s="539"/>
      <c r="AR89" s="539"/>
      <c r="AS89" s="539"/>
      <c r="AT89" s="539"/>
      <c r="AU89" s="539"/>
      <c r="AV89" s="539"/>
      <c r="AW89" s="539"/>
      <c r="AX89" s="540"/>
    </row>
    <row r="90" spans="1:50" s="34" customFormat="1" ht="133.15" customHeight="1" thickBot="1" x14ac:dyDescent="0.2">
      <c r="A90" s="541" t="s">
        <v>616</v>
      </c>
      <c r="B90" s="542"/>
      <c r="C90" s="542"/>
      <c r="D90" s="542"/>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2"/>
      <c r="AI90" s="542"/>
      <c r="AJ90" s="542"/>
      <c r="AK90" s="542"/>
      <c r="AL90" s="542"/>
      <c r="AM90" s="542"/>
      <c r="AN90" s="542"/>
      <c r="AO90" s="542"/>
      <c r="AP90" s="542"/>
      <c r="AQ90" s="542"/>
      <c r="AR90" s="542"/>
      <c r="AS90" s="542"/>
      <c r="AT90" s="542"/>
      <c r="AU90" s="542"/>
      <c r="AV90" s="542"/>
      <c r="AW90" s="542"/>
      <c r="AX90" s="543"/>
    </row>
    <row r="91" spans="1:50" s="34" customFormat="1" ht="24.75" customHeight="1" x14ac:dyDescent="0.15">
      <c r="A91" s="544" t="s">
        <v>27</v>
      </c>
      <c r="B91" s="545"/>
      <c r="C91" s="545"/>
      <c r="D91" s="545"/>
      <c r="E91" s="545"/>
      <c r="F91" s="545"/>
      <c r="G91" s="545"/>
      <c r="H91" s="545"/>
      <c r="I91" s="545"/>
      <c r="J91" s="545"/>
      <c r="K91" s="545"/>
      <c r="L91" s="545"/>
      <c r="M91" s="545"/>
      <c r="N91" s="545"/>
      <c r="O91" s="545"/>
      <c r="P91" s="545"/>
      <c r="Q91" s="545"/>
      <c r="R91" s="545"/>
      <c r="S91" s="545"/>
      <c r="T91" s="545"/>
      <c r="U91" s="545"/>
      <c r="V91" s="545"/>
      <c r="W91" s="545"/>
      <c r="X91" s="545"/>
      <c r="Y91" s="545"/>
      <c r="Z91" s="545"/>
      <c r="AA91" s="545"/>
      <c r="AB91" s="545"/>
      <c r="AC91" s="545"/>
      <c r="AD91" s="545"/>
      <c r="AE91" s="545"/>
      <c r="AF91" s="545"/>
      <c r="AG91" s="545"/>
      <c r="AH91" s="545"/>
      <c r="AI91" s="545"/>
      <c r="AJ91" s="545"/>
      <c r="AK91" s="545"/>
      <c r="AL91" s="545"/>
      <c r="AM91" s="545"/>
      <c r="AN91" s="545"/>
      <c r="AO91" s="545"/>
      <c r="AP91" s="545"/>
      <c r="AQ91" s="545"/>
      <c r="AR91" s="545"/>
      <c r="AS91" s="545"/>
      <c r="AT91" s="545"/>
      <c r="AU91" s="545"/>
      <c r="AV91" s="545"/>
      <c r="AW91" s="545"/>
      <c r="AX91" s="546"/>
    </row>
    <row r="92" spans="1:50" s="34" customFormat="1" ht="67.5" customHeight="1" thickBot="1" x14ac:dyDescent="0.2">
      <c r="A92" s="547" t="s">
        <v>126</v>
      </c>
      <c r="B92" s="548"/>
      <c r="C92" s="548"/>
      <c r="D92" s="548"/>
      <c r="E92" s="549"/>
      <c r="F92" s="550" t="s">
        <v>617</v>
      </c>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542"/>
      <c r="AG92" s="542"/>
      <c r="AH92" s="542"/>
      <c r="AI92" s="542"/>
      <c r="AJ92" s="542"/>
      <c r="AK92" s="542"/>
      <c r="AL92" s="542"/>
      <c r="AM92" s="542"/>
      <c r="AN92" s="542"/>
      <c r="AO92" s="542"/>
      <c r="AP92" s="542"/>
      <c r="AQ92" s="542"/>
      <c r="AR92" s="542"/>
      <c r="AS92" s="542"/>
      <c r="AT92" s="542"/>
      <c r="AU92" s="542"/>
      <c r="AV92" s="542"/>
      <c r="AW92" s="542"/>
      <c r="AX92" s="543"/>
    </row>
    <row r="93" spans="1:50" s="34" customFormat="1" ht="24.75" customHeight="1" x14ac:dyDescent="0.15">
      <c r="A93" s="544" t="s">
        <v>39</v>
      </c>
      <c r="B93" s="545"/>
      <c r="C93" s="545"/>
      <c r="D93" s="545"/>
      <c r="E93" s="545"/>
      <c r="F93" s="545"/>
      <c r="G93" s="545"/>
      <c r="H93" s="545"/>
      <c r="I93" s="545"/>
      <c r="J93" s="545"/>
      <c r="K93" s="545"/>
      <c r="L93" s="545"/>
      <c r="M93" s="545"/>
      <c r="N93" s="545"/>
      <c r="O93" s="545"/>
      <c r="P93" s="545"/>
      <c r="Q93" s="545"/>
      <c r="R93" s="545"/>
      <c r="S93" s="545"/>
      <c r="T93" s="545"/>
      <c r="U93" s="545"/>
      <c r="V93" s="545"/>
      <c r="W93" s="545"/>
      <c r="X93" s="545"/>
      <c r="Y93" s="545"/>
      <c r="Z93" s="545"/>
      <c r="AA93" s="545"/>
      <c r="AB93" s="545"/>
      <c r="AC93" s="545"/>
      <c r="AD93" s="545"/>
      <c r="AE93" s="545"/>
      <c r="AF93" s="545"/>
      <c r="AG93" s="545"/>
      <c r="AH93" s="545"/>
      <c r="AI93" s="545"/>
      <c r="AJ93" s="545"/>
      <c r="AK93" s="545"/>
      <c r="AL93" s="545"/>
      <c r="AM93" s="545"/>
      <c r="AN93" s="545"/>
      <c r="AO93" s="545"/>
      <c r="AP93" s="545"/>
      <c r="AQ93" s="545"/>
      <c r="AR93" s="545"/>
      <c r="AS93" s="545"/>
      <c r="AT93" s="545"/>
      <c r="AU93" s="545"/>
      <c r="AV93" s="545"/>
      <c r="AW93" s="545"/>
      <c r="AX93" s="546"/>
    </row>
    <row r="94" spans="1:50" s="34" customFormat="1" ht="66" customHeight="1" thickBot="1" x14ac:dyDescent="0.2">
      <c r="A94" s="547" t="s">
        <v>620</v>
      </c>
      <c r="B94" s="548"/>
      <c r="C94" s="548"/>
      <c r="D94" s="548"/>
      <c r="E94" s="549"/>
      <c r="F94" s="551" t="s">
        <v>622</v>
      </c>
      <c r="G94" s="542"/>
      <c r="H94" s="542"/>
      <c r="I94" s="542"/>
      <c r="J94" s="542"/>
      <c r="K94" s="542"/>
      <c r="L94" s="542"/>
      <c r="M94" s="542"/>
      <c r="N94" s="542"/>
      <c r="O94" s="542"/>
      <c r="P94" s="542"/>
      <c r="Q94" s="542"/>
      <c r="R94" s="542"/>
      <c r="S94" s="542"/>
      <c r="T94" s="542"/>
      <c r="U94" s="542"/>
      <c r="V94" s="542"/>
      <c r="W94" s="542"/>
      <c r="X94" s="542"/>
      <c r="Y94" s="542"/>
      <c r="Z94" s="542"/>
      <c r="AA94" s="542"/>
      <c r="AB94" s="542"/>
      <c r="AC94" s="542"/>
      <c r="AD94" s="542"/>
      <c r="AE94" s="542"/>
      <c r="AF94" s="542"/>
      <c r="AG94" s="542"/>
      <c r="AH94" s="542"/>
      <c r="AI94" s="542"/>
      <c r="AJ94" s="542"/>
      <c r="AK94" s="542"/>
      <c r="AL94" s="542"/>
      <c r="AM94" s="542"/>
      <c r="AN94" s="542"/>
      <c r="AO94" s="542"/>
      <c r="AP94" s="542"/>
      <c r="AQ94" s="542"/>
      <c r="AR94" s="542"/>
      <c r="AS94" s="542"/>
      <c r="AT94" s="542"/>
      <c r="AU94" s="542"/>
      <c r="AV94" s="542"/>
      <c r="AW94" s="542"/>
      <c r="AX94" s="543"/>
    </row>
    <row r="95" spans="1:50" s="34" customFormat="1" ht="24.75" customHeight="1" x14ac:dyDescent="0.15">
      <c r="A95" s="552" t="s">
        <v>28</v>
      </c>
      <c r="B95" s="553"/>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3"/>
      <c r="AP95" s="553"/>
      <c r="AQ95" s="553"/>
      <c r="AR95" s="553"/>
      <c r="AS95" s="553"/>
      <c r="AT95" s="553"/>
      <c r="AU95" s="553"/>
      <c r="AV95" s="553"/>
      <c r="AW95" s="553"/>
      <c r="AX95" s="554"/>
    </row>
    <row r="96" spans="1:50" s="34" customFormat="1" ht="43.5" customHeight="1" thickBot="1" x14ac:dyDescent="0.2">
      <c r="A96" s="555"/>
      <c r="B96" s="556"/>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557"/>
    </row>
    <row r="97" spans="1:52" s="34" customFormat="1" ht="24.75" customHeight="1" x14ac:dyDescent="0.15">
      <c r="A97" s="558" t="s">
        <v>213</v>
      </c>
      <c r="B97" s="559"/>
      <c r="C97" s="559"/>
      <c r="D97" s="559"/>
      <c r="E97" s="559"/>
      <c r="F97" s="559"/>
      <c r="G97" s="559"/>
      <c r="H97" s="559"/>
      <c r="I97" s="559"/>
      <c r="J97" s="559"/>
      <c r="K97" s="559"/>
      <c r="L97" s="559"/>
      <c r="M97" s="559"/>
      <c r="N97" s="559"/>
      <c r="O97" s="559"/>
      <c r="P97" s="559"/>
      <c r="Q97" s="559"/>
      <c r="R97" s="559"/>
      <c r="S97" s="559"/>
      <c r="T97" s="559"/>
      <c r="U97" s="559"/>
      <c r="V97" s="559"/>
      <c r="W97" s="559"/>
      <c r="X97" s="559"/>
      <c r="Y97" s="559"/>
      <c r="Z97" s="559"/>
      <c r="AA97" s="559"/>
      <c r="AB97" s="559"/>
      <c r="AC97" s="559"/>
      <c r="AD97" s="559"/>
      <c r="AE97" s="559"/>
      <c r="AF97" s="559"/>
      <c r="AG97" s="559"/>
      <c r="AH97" s="559"/>
      <c r="AI97" s="559"/>
      <c r="AJ97" s="559"/>
      <c r="AK97" s="559"/>
      <c r="AL97" s="559"/>
      <c r="AM97" s="559"/>
      <c r="AN97" s="559"/>
      <c r="AO97" s="559"/>
      <c r="AP97" s="559"/>
      <c r="AQ97" s="559"/>
      <c r="AR97" s="559"/>
      <c r="AS97" s="559"/>
      <c r="AT97" s="559"/>
      <c r="AU97" s="559"/>
      <c r="AV97" s="559"/>
      <c r="AW97" s="559"/>
      <c r="AX97" s="560"/>
      <c r="AZ97" s="561"/>
    </row>
    <row r="98" spans="1:52" s="34" customFormat="1" ht="24.75" customHeight="1" x14ac:dyDescent="0.15">
      <c r="A98" s="562" t="s">
        <v>240</v>
      </c>
      <c r="B98" s="562"/>
      <c r="C98" s="562"/>
      <c r="D98" s="562"/>
      <c r="E98" s="563"/>
      <c r="F98" s="564"/>
      <c r="G98" s="564"/>
      <c r="H98" s="564"/>
      <c r="I98" s="564"/>
      <c r="J98" s="564"/>
      <c r="K98" s="564"/>
      <c r="L98" s="564"/>
      <c r="M98" s="564"/>
      <c r="N98" s="564"/>
      <c r="O98" s="564"/>
      <c r="P98" s="565"/>
      <c r="Q98" s="563"/>
      <c r="R98" s="564"/>
      <c r="S98" s="564"/>
      <c r="T98" s="564"/>
      <c r="U98" s="564"/>
      <c r="V98" s="564"/>
      <c r="W98" s="564"/>
      <c r="X98" s="564"/>
      <c r="Y98" s="564"/>
      <c r="Z98" s="564"/>
      <c r="AA98" s="564"/>
      <c r="AB98" s="565"/>
      <c r="AC98" s="563"/>
      <c r="AD98" s="564"/>
      <c r="AE98" s="564"/>
      <c r="AF98" s="564"/>
      <c r="AG98" s="564"/>
      <c r="AH98" s="564"/>
      <c r="AI98" s="564"/>
      <c r="AJ98" s="564"/>
      <c r="AK98" s="564"/>
      <c r="AL98" s="564"/>
      <c r="AM98" s="564"/>
      <c r="AN98" s="565"/>
      <c r="AO98" s="563"/>
      <c r="AP98" s="564"/>
      <c r="AQ98" s="564"/>
      <c r="AR98" s="564"/>
      <c r="AS98" s="564"/>
      <c r="AT98" s="564"/>
      <c r="AU98" s="564"/>
      <c r="AV98" s="564"/>
      <c r="AW98" s="564"/>
      <c r="AX98" s="566"/>
    </row>
    <row r="99" spans="1:52" s="34" customFormat="1" ht="24.75" customHeight="1" x14ac:dyDescent="0.15">
      <c r="A99" s="562" t="s">
        <v>239</v>
      </c>
      <c r="B99" s="562"/>
      <c r="C99" s="562"/>
      <c r="D99" s="562"/>
      <c r="E99" s="563"/>
      <c r="F99" s="564"/>
      <c r="G99" s="564"/>
      <c r="H99" s="564"/>
      <c r="I99" s="564"/>
      <c r="J99" s="564"/>
      <c r="K99" s="564"/>
      <c r="L99" s="564"/>
      <c r="M99" s="564"/>
      <c r="N99" s="564"/>
      <c r="O99" s="564"/>
      <c r="P99" s="565"/>
      <c r="Q99" s="563"/>
      <c r="R99" s="564"/>
      <c r="S99" s="564"/>
      <c r="T99" s="564"/>
      <c r="U99" s="564"/>
      <c r="V99" s="564"/>
      <c r="W99" s="564"/>
      <c r="X99" s="564"/>
      <c r="Y99" s="564"/>
      <c r="Z99" s="564"/>
      <c r="AA99" s="564"/>
      <c r="AB99" s="565"/>
      <c r="AC99" s="563"/>
      <c r="AD99" s="564"/>
      <c r="AE99" s="564"/>
      <c r="AF99" s="564"/>
      <c r="AG99" s="564"/>
      <c r="AH99" s="564"/>
      <c r="AI99" s="564"/>
      <c r="AJ99" s="564"/>
      <c r="AK99" s="564"/>
      <c r="AL99" s="564"/>
      <c r="AM99" s="564"/>
      <c r="AN99" s="565"/>
      <c r="AO99" s="563"/>
      <c r="AP99" s="564"/>
      <c r="AQ99" s="564"/>
      <c r="AR99" s="564"/>
      <c r="AS99" s="564"/>
      <c r="AT99" s="564"/>
      <c r="AU99" s="564"/>
      <c r="AV99" s="564"/>
      <c r="AW99" s="564"/>
      <c r="AX99" s="566"/>
    </row>
    <row r="100" spans="1:52" s="34" customFormat="1" ht="24.75" customHeight="1" x14ac:dyDescent="0.15">
      <c r="A100" s="562" t="s">
        <v>238</v>
      </c>
      <c r="B100" s="562"/>
      <c r="C100" s="562"/>
      <c r="D100" s="562"/>
      <c r="E100" s="563"/>
      <c r="F100" s="564"/>
      <c r="G100" s="564"/>
      <c r="H100" s="564"/>
      <c r="I100" s="564"/>
      <c r="J100" s="564"/>
      <c r="K100" s="564"/>
      <c r="L100" s="564"/>
      <c r="M100" s="564"/>
      <c r="N100" s="564"/>
      <c r="O100" s="564"/>
      <c r="P100" s="565"/>
      <c r="Q100" s="563"/>
      <c r="R100" s="564"/>
      <c r="S100" s="564"/>
      <c r="T100" s="564"/>
      <c r="U100" s="564"/>
      <c r="V100" s="564"/>
      <c r="W100" s="564"/>
      <c r="X100" s="564"/>
      <c r="Y100" s="564"/>
      <c r="Z100" s="564"/>
      <c r="AA100" s="564"/>
      <c r="AB100" s="565"/>
      <c r="AC100" s="563"/>
      <c r="AD100" s="564"/>
      <c r="AE100" s="564"/>
      <c r="AF100" s="564"/>
      <c r="AG100" s="564"/>
      <c r="AH100" s="564"/>
      <c r="AI100" s="564"/>
      <c r="AJ100" s="564"/>
      <c r="AK100" s="564"/>
      <c r="AL100" s="564"/>
      <c r="AM100" s="564"/>
      <c r="AN100" s="565"/>
      <c r="AO100" s="563"/>
      <c r="AP100" s="564"/>
      <c r="AQ100" s="564"/>
      <c r="AR100" s="564"/>
      <c r="AS100" s="564"/>
      <c r="AT100" s="564"/>
      <c r="AU100" s="564"/>
      <c r="AV100" s="564"/>
      <c r="AW100" s="564"/>
      <c r="AX100" s="566"/>
    </row>
    <row r="101" spans="1:52" s="34" customFormat="1" ht="24.75" customHeight="1" x14ac:dyDescent="0.15">
      <c r="A101" s="562" t="s">
        <v>237</v>
      </c>
      <c r="B101" s="562"/>
      <c r="C101" s="562"/>
      <c r="D101" s="562"/>
      <c r="E101" s="567"/>
      <c r="F101" s="568"/>
      <c r="G101" s="568"/>
      <c r="H101" s="568"/>
      <c r="I101" s="568"/>
      <c r="J101" s="568"/>
      <c r="K101" s="568"/>
      <c r="L101" s="568"/>
      <c r="M101" s="568"/>
      <c r="N101" s="568"/>
      <c r="O101" s="568"/>
      <c r="P101" s="569"/>
      <c r="Q101" s="567"/>
      <c r="R101" s="568"/>
      <c r="S101" s="568"/>
      <c r="T101" s="568"/>
      <c r="U101" s="568"/>
      <c r="V101" s="568"/>
      <c r="W101" s="568"/>
      <c r="X101" s="568"/>
      <c r="Y101" s="568"/>
      <c r="Z101" s="568"/>
      <c r="AA101" s="568"/>
      <c r="AB101" s="569"/>
      <c r="AC101" s="567"/>
      <c r="AD101" s="568"/>
      <c r="AE101" s="568"/>
      <c r="AF101" s="568"/>
      <c r="AG101" s="568"/>
      <c r="AH101" s="568"/>
      <c r="AI101" s="568"/>
      <c r="AJ101" s="568"/>
      <c r="AK101" s="568"/>
      <c r="AL101" s="568"/>
      <c r="AM101" s="568"/>
      <c r="AN101" s="569"/>
      <c r="AO101" s="563"/>
      <c r="AP101" s="564"/>
      <c r="AQ101" s="564"/>
      <c r="AR101" s="564"/>
      <c r="AS101" s="564"/>
      <c r="AT101" s="564"/>
      <c r="AU101" s="564"/>
      <c r="AV101" s="564"/>
      <c r="AW101" s="564"/>
      <c r="AX101" s="566"/>
    </row>
    <row r="102" spans="1:52" s="34" customFormat="1" ht="24.75" customHeight="1" x14ac:dyDescent="0.15">
      <c r="A102" s="562" t="s">
        <v>380</v>
      </c>
      <c r="B102" s="562"/>
      <c r="C102" s="562"/>
      <c r="D102" s="562"/>
      <c r="E102" s="570" t="s">
        <v>542</v>
      </c>
      <c r="F102" s="571"/>
      <c r="G102" s="571"/>
      <c r="H102" s="572" t="str">
        <f>IF(E102="","","-")</f>
        <v>-</v>
      </c>
      <c r="I102" s="571" t="s">
        <v>560</v>
      </c>
      <c r="J102" s="571"/>
      <c r="K102" s="572" t="str">
        <f>IF(I102="","","-")</f>
        <v>-</v>
      </c>
      <c r="L102" s="573">
        <v>9</v>
      </c>
      <c r="M102" s="573"/>
      <c r="N102" s="572" t="str">
        <f>IF(O102="","","-")</f>
        <v/>
      </c>
      <c r="O102" s="574"/>
      <c r="P102" s="575"/>
      <c r="Q102" s="570"/>
      <c r="R102" s="571"/>
      <c r="S102" s="571"/>
      <c r="T102" s="572" t="str">
        <f>IF(Q102="","","-")</f>
        <v/>
      </c>
      <c r="U102" s="571"/>
      <c r="V102" s="571"/>
      <c r="W102" s="572" t="str">
        <f>IF(U102="","","-")</f>
        <v/>
      </c>
      <c r="X102" s="573"/>
      <c r="Y102" s="573"/>
      <c r="Z102" s="572" t="str">
        <f>IF(AA102="","","-")</f>
        <v/>
      </c>
      <c r="AA102" s="574"/>
      <c r="AB102" s="575"/>
      <c r="AC102" s="570"/>
      <c r="AD102" s="571"/>
      <c r="AE102" s="571"/>
      <c r="AF102" s="572" t="str">
        <f>IF(AC102="","","-")</f>
        <v/>
      </c>
      <c r="AG102" s="571"/>
      <c r="AH102" s="571"/>
      <c r="AI102" s="572" t="str">
        <f>IF(AG102="","","-")</f>
        <v/>
      </c>
      <c r="AJ102" s="573"/>
      <c r="AK102" s="573"/>
      <c r="AL102" s="572" t="str">
        <f>IF(AM102="","","-")</f>
        <v/>
      </c>
      <c r="AM102" s="574"/>
      <c r="AN102" s="575"/>
      <c r="AO102" s="570"/>
      <c r="AP102" s="571"/>
      <c r="AQ102" s="572" t="str">
        <f>IF(AO102="","","-")</f>
        <v/>
      </c>
      <c r="AR102" s="571"/>
      <c r="AS102" s="571"/>
      <c r="AT102" s="572" t="str">
        <f>IF(AR102="","","-")</f>
        <v/>
      </c>
      <c r="AU102" s="573"/>
      <c r="AV102" s="573"/>
      <c r="AW102" s="572" t="str">
        <f>IF(AX102="","","-")</f>
        <v/>
      </c>
      <c r="AX102" s="576"/>
    </row>
    <row r="103" spans="1:52" s="34" customFormat="1" ht="24.75" customHeight="1" x14ac:dyDescent="0.15">
      <c r="A103" s="562" t="s">
        <v>346</v>
      </c>
      <c r="B103" s="562"/>
      <c r="C103" s="562"/>
      <c r="D103" s="562"/>
      <c r="E103" s="570" t="s">
        <v>542</v>
      </c>
      <c r="F103" s="571"/>
      <c r="G103" s="571"/>
      <c r="H103" s="572" t="str">
        <f>IF(E103="","","-")</f>
        <v>-</v>
      </c>
      <c r="I103" s="571"/>
      <c r="J103" s="571"/>
      <c r="K103" s="572" t="str">
        <f>IF(I103="","","-")</f>
        <v/>
      </c>
      <c r="L103" s="573">
        <v>168</v>
      </c>
      <c r="M103" s="573"/>
      <c r="N103" s="572" t="str">
        <f>IF(O103="","","-")</f>
        <v/>
      </c>
      <c r="O103" s="574"/>
      <c r="P103" s="575"/>
      <c r="Q103" s="570"/>
      <c r="R103" s="571"/>
      <c r="S103" s="571"/>
      <c r="T103" s="572" t="str">
        <f>IF(Q103="","","-")</f>
        <v/>
      </c>
      <c r="U103" s="571"/>
      <c r="V103" s="571"/>
      <c r="W103" s="572" t="str">
        <f>IF(U103="","","-")</f>
        <v/>
      </c>
      <c r="X103" s="573"/>
      <c r="Y103" s="573"/>
      <c r="Z103" s="572" t="str">
        <f>IF(AA103="","","-")</f>
        <v/>
      </c>
      <c r="AA103" s="574"/>
      <c r="AB103" s="575"/>
      <c r="AC103" s="570"/>
      <c r="AD103" s="571"/>
      <c r="AE103" s="571"/>
      <c r="AF103" s="572" t="str">
        <f>IF(AC103="","","-")</f>
        <v/>
      </c>
      <c r="AG103" s="571"/>
      <c r="AH103" s="571"/>
      <c r="AI103" s="572" t="str">
        <f>IF(AG103="","","-")</f>
        <v/>
      </c>
      <c r="AJ103" s="573"/>
      <c r="AK103" s="573"/>
      <c r="AL103" s="572" t="str">
        <f>IF(AM103="","","-")</f>
        <v/>
      </c>
      <c r="AM103" s="574"/>
      <c r="AN103" s="575"/>
      <c r="AO103" s="570"/>
      <c r="AP103" s="571"/>
      <c r="AQ103" s="572" t="str">
        <f>IF(AO103="","","-")</f>
        <v/>
      </c>
      <c r="AR103" s="571"/>
      <c r="AS103" s="571"/>
      <c r="AT103" s="572" t="str">
        <f>IF(AR103="","","-")</f>
        <v/>
      </c>
      <c r="AU103" s="573"/>
      <c r="AV103" s="573"/>
      <c r="AW103" s="572" t="str">
        <f>IF(AX103="","","-")</f>
        <v/>
      </c>
      <c r="AX103" s="576"/>
    </row>
    <row r="104" spans="1:52" s="34" customFormat="1" ht="28.35" customHeight="1" x14ac:dyDescent="0.15">
      <c r="A104" s="127" t="s">
        <v>627</v>
      </c>
      <c r="B104" s="128"/>
      <c r="C104" s="128"/>
      <c r="D104" s="128"/>
      <c r="E104" s="128"/>
      <c r="F104" s="129"/>
      <c r="G104" s="577" t="s">
        <v>540</v>
      </c>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c r="AO104" s="578"/>
      <c r="AP104" s="578"/>
      <c r="AQ104" s="578"/>
      <c r="AR104" s="578"/>
      <c r="AS104" s="578"/>
      <c r="AT104" s="578"/>
      <c r="AU104" s="578"/>
      <c r="AV104" s="578"/>
      <c r="AW104" s="578"/>
      <c r="AX104" s="579"/>
    </row>
    <row r="105" spans="1:52" s="34" customFormat="1" ht="28.35" customHeight="1" x14ac:dyDescent="0.15">
      <c r="A105" s="127"/>
      <c r="B105" s="128"/>
      <c r="C105" s="128"/>
      <c r="D105" s="128"/>
      <c r="E105" s="128"/>
      <c r="F105" s="129"/>
      <c r="G105" s="580"/>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c r="AO105" s="578"/>
      <c r="AP105" s="578"/>
      <c r="AQ105" s="578"/>
      <c r="AR105" s="578"/>
      <c r="AS105" s="578"/>
      <c r="AT105" s="578"/>
      <c r="AU105" s="578"/>
      <c r="AV105" s="578"/>
      <c r="AW105" s="578"/>
      <c r="AX105" s="579"/>
    </row>
    <row r="106" spans="1:52" s="34" customFormat="1" ht="28.35" customHeight="1" x14ac:dyDescent="0.15">
      <c r="A106" s="127"/>
      <c r="B106" s="128"/>
      <c r="C106" s="128"/>
      <c r="D106" s="128"/>
      <c r="E106" s="128"/>
      <c r="F106" s="129"/>
      <c r="G106" s="580"/>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c r="AO106" s="578"/>
      <c r="AP106" s="578"/>
      <c r="AQ106" s="578"/>
      <c r="AR106" s="578"/>
      <c r="AS106" s="578"/>
      <c r="AT106" s="578"/>
      <c r="AU106" s="578"/>
      <c r="AV106" s="578"/>
      <c r="AW106" s="578"/>
      <c r="AX106" s="579"/>
    </row>
    <row r="107" spans="1:52" s="34" customFormat="1" ht="28.35" customHeight="1" x14ac:dyDescent="0.15">
      <c r="A107" s="127"/>
      <c r="B107" s="128"/>
      <c r="C107" s="128"/>
      <c r="D107" s="128"/>
      <c r="E107" s="128"/>
      <c r="F107" s="129"/>
      <c r="G107" s="580"/>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c r="AO107" s="578"/>
      <c r="AP107" s="578"/>
      <c r="AQ107" s="578"/>
      <c r="AR107" s="578"/>
      <c r="AS107" s="578"/>
      <c r="AT107" s="578"/>
      <c r="AU107" s="578"/>
      <c r="AV107" s="578"/>
      <c r="AW107" s="578"/>
      <c r="AX107" s="579"/>
    </row>
    <row r="108" spans="1:52" s="34" customFormat="1" ht="27.75" customHeight="1" x14ac:dyDescent="0.15">
      <c r="A108" s="127"/>
      <c r="B108" s="128"/>
      <c r="C108" s="128"/>
      <c r="D108" s="128"/>
      <c r="E108" s="128"/>
      <c r="F108" s="129"/>
      <c r="G108" s="580"/>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c r="AO108" s="578"/>
      <c r="AP108" s="578"/>
      <c r="AQ108" s="578"/>
      <c r="AR108" s="578"/>
      <c r="AS108" s="578"/>
      <c r="AT108" s="578"/>
      <c r="AU108" s="578"/>
      <c r="AV108" s="578"/>
      <c r="AW108" s="578"/>
      <c r="AX108" s="579"/>
    </row>
    <row r="109" spans="1:52" s="34" customFormat="1" ht="28.35" customHeight="1" x14ac:dyDescent="0.15">
      <c r="A109" s="127"/>
      <c r="B109" s="128"/>
      <c r="C109" s="128"/>
      <c r="D109" s="128"/>
      <c r="E109" s="128"/>
      <c r="F109" s="129"/>
      <c r="G109" s="580"/>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c r="AO109" s="578"/>
      <c r="AP109" s="578"/>
      <c r="AQ109" s="578"/>
      <c r="AR109" s="578"/>
      <c r="AS109" s="578"/>
      <c r="AT109" s="578"/>
      <c r="AU109" s="578"/>
      <c r="AV109" s="578"/>
      <c r="AW109" s="578"/>
      <c r="AX109" s="579"/>
    </row>
    <row r="110" spans="1:52" s="34" customFormat="1" ht="28.35" customHeight="1" x14ac:dyDescent="0.15">
      <c r="A110" s="127"/>
      <c r="B110" s="128"/>
      <c r="C110" s="128"/>
      <c r="D110" s="128"/>
      <c r="E110" s="128"/>
      <c r="F110" s="129"/>
      <c r="G110" s="580"/>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c r="AO110" s="578"/>
      <c r="AP110" s="578"/>
      <c r="AQ110" s="578"/>
      <c r="AR110" s="578"/>
      <c r="AS110" s="578"/>
      <c r="AT110" s="578"/>
      <c r="AU110" s="578"/>
      <c r="AV110" s="578"/>
      <c r="AW110" s="578"/>
      <c r="AX110" s="579"/>
    </row>
    <row r="111" spans="1:52" s="34" customFormat="1" ht="27.75" customHeight="1" x14ac:dyDescent="0.15">
      <c r="A111" s="127"/>
      <c r="B111" s="128"/>
      <c r="C111" s="128"/>
      <c r="D111" s="128"/>
      <c r="E111" s="128"/>
      <c r="F111" s="129"/>
      <c r="G111" s="580"/>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c r="AO111" s="578"/>
      <c r="AP111" s="578"/>
      <c r="AQ111" s="578"/>
      <c r="AR111" s="578"/>
      <c r="AS111" s="578"/>
      <c r="AT111" s="578"/>
      <c r="AU111" s="578"/>
      <c r="AV111" s="578"/>
      <c r="AW111" s="578"/>
      <c r="AX111" s="579"/>
    </row>
    <row r="112" spans="1:52" s="34" customFormat="1" ht="28.35" customHeight="1" x14ac:dyDescent="0.15">
      <c r="A112" s="127"/>
      <c r="B112" s="128"/>
      <c r="C112" s="128"/>
      <c r="D112" s="128"/>
      <c r="E112" s="128"/>
      <c r="F112" s="129"/>
      <c r="G112" s="580"/>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c r="AO112" s="578"/>
      <c r="AP112" s="578"/>
      <c r="AQ112" s="578"/>
      <c r="AR112" s="578"/>
      <c r="AS112" s="578"/>
      <c r="AT112" s="578"/>
      <c r="AU112" s="578"/>
      <c r="AV112" s="578"/>
      <c r="AW112" s="578"/>
      <c r="AX112" s="579"/>
    </row>
    <row r="113" spans="1:51" s="34" customFormat="1" ht="28.35" customHeight="1" x14ac:dyDescent="0.15">
      <c r="A113" s="127"/>
      <c r="B113" s="128"/>
      <c r="C113" s="128"/>
      <c r="D113" s="128"/>
      <c r="E113" s="128"/>
      <c r="F113" s="129"/>
      <c r="G113" s="580"/>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c r="AO113" s="578"/>
      <c r="AP113" s="578"/>
      <c r="AQ113" s="578"/>
      <c r="AR113" s="578"/>
      <c r="AS113" s="578"/>
      <c r="AT113" s="578"/>
      <c r="AU113" s="578"/>
      <c r="AV113" s="578"/>
      <c r="AW113" s="578"/>
      <c r="AX113" s="579"/>
    </row>
    <row r="114" spans="1:51" s="34" customFormat="1" ht="28.35" customHeight="1" thickBot="1" x14ac:dyDescent="0.2">
      <c r="A114" s="127"/>
      <c r="B114" s="128"/>
      <c r="C114" s="128"/>
      <c r="D114" s="128"/>
      <c r="E114" s="128"/>
      <c r="F114" s="129"/>
      <c r="G114" s="580"/>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c r="AO114" s="578"/>
      <c r="AP114" s="578"/>
      <c r="AQ114" s="578"/>
      <c r="AR114" s="578"/>
      <c r="AS114" s="578"/>
      <c r="AT114" s="578"/>
      <c r="AU114" s="578"/>
      <c r="AV114" s="578"/>
      <c r="AW114" s="578"/>
      <c r="AX114" s="579"/>
    </row>
    <row r="115" spans="1:51" s="34" customFormat="1" ht="24.75" customHeight="1" x14ac:dyDescent="0.15">
      <c r="A115" s="581" t="s">
        <v>628</v>
      </c>
      <c r="B115" s="582"/>
      <c r="C115" s="582"/>
      <c r="D115" s="582"/>
      <c r="E115" s="582"/>
      <c r="F115" s="583"/>
      <c r="G115" s="584" t="s">
        <v>603</v>
      </c>
      <c r="H115" s="585"/>
      <c r="I115" s="585"/>
      <c r="J115" s="585"/>
      <c r="K115" s="585"/>
      <c r="L115" s="585"/>
      <c r="M115" s="585"/>
      <c r="N115" s="585"/>
      <c r="O115" s="585"/>
      <c r="P115" s="585"/>
      <c r="Q115" s="585"/>
      <c r="R115" s="585"/>
      <c r="S115" s="585"/>
      <c r="T115" s="585"/>
      <c r="U115" s="585"/>
      <c r="V115" s="585"/>
      <c r="W115" s="585"/>
      <c r="X115" s="585"/>
      <c r="Y115" s="585"/>
      <c r="Z115" s="585"/>
      <c r="AA115" s="585"/>
      <c r="AB115" s="586"/>
      <c r="AC115" s="584" t="s">
        <v>604</v>
      </c>
      <c r="AD115" s="585"/>
      <c r="AE115" s="585"/>
      <c r="AF115" s="585"/>
      <c r="AG115" s="585"/>
      <c r="AH115" s="585"/>
      <c r="AI115" s="585"/>
      <c r="AJ115" s="585"/>
      <c r="AK115" s="585"/>
      <c r="AL115" s="585"/>
      <c r="AM115" s="585"/>
      <c r="AN115" s="585"/>
      <c r="AO115" s="585"/>
      <c r="AP115" s="585"/>
      <c r="AQ115" s="585"/>
      <c r="AR115" s="585"/>
      <c r="AS115" s="585"/>
      <c r="AT115" s="585"/>
      <c r="AU115" s="585"/>
      <c r="AV115" s="585"/>
      <c r="AW115" s="585"/>
      <c r="AX115" s="587"/>
    </row>
    <row r="116" spans="1:51" s="34" customFormat="1" ht="24.75" customHeight="1" x14ac:dyDescent="0.15">
      <c r="A116" s="588"/>
      <c r="B116" s="589"/>
      <c r="C116" s="589"/>
      <c r="D116" s="589"/>
      <c r="E116" s="589"/>
      <c r="F116" s="590"/>
      <c r="G116" s="526" t="s">
        <v>16</v>
      </c>
      <c r="H116" s="357"/>
      <c r="I116" s="357"/>
      <c r="J116" s="357"/>
      <c r="K116" s="357"/>
      <c r="L116" s="591" t="s">
        <v>17</v>
      </c>
      <c r="M116" s="357"/>
      <c r="N116" s="357"/>
      <c r="O116" s="357"/>
      <c r="P116" s="357"/>
      <c r="Q116" s="357"/>
      <c r="R116" s="357"/>
      <c r="S116" s="357"/>
      <c r="T116" s="357"/>
      <c r="U116" s="357"/>
      <c r="V116" s="357"/>
      <c r="W116" s="357"/>
      <c r="X116" s="592"/>
      <c r="Y116" s="593" t="s">
        <v>18</v>
      </c>
      <c r="Z116" s="594"/>
      <c r="AA116" s="594"/>
      <c r="AB116" s="595"/>
      <c r="AC116" s="526" t="s">
        <v>16</v>
      </c>
      <c r="AD116" s="357"/>
      <c r="AE116" s="357"/>
      <c r="AF116" s="357"/>
      <c r="AG116" s="357"/>
      <c r="AH116" s="591" t="s">
        <v>17</v>
      </c>
      <c r="AI116" s="357"/>
      <c r="AJ116" s="357"/>
      <c r="AK116" s="357"/>
      <c r="AL116" s="357"/>
      <c r="AM116" s="357"/>
      <c r="AN116" s="357"/>
      <c r="AO116" s="357"/>
      <c r="AP116" s="357"/>
      <c r="AQ116" s="357"/>
      <c r="AR116" s="357"/>
      <c r="AS116" s="357"/>
      <c r="AT116" s="592"/>
      <c r="AU116" s="593" t="s">
        <v>18</v>
      </c>
      <c r="AV116" s="594"/>
      <c r="AW116" s="594"/>
      <c r="AX116" s="596"/>
    </row>
    <row r="117" spans="1:51" s="34" customFormat="1" ht="39" customHeight="1" x14ac:dyDescent="0.15">
      <c r="A117" s="588"/>
      <c r="B117" s="589"/>
      <c r="C117" s="589"/>
      <c r="D117" s="589"/>
      <c r="E117" s="589"/>
      <c r="F117" s="590"/>
      <c r="G117" s="597"/>
      <c r="H117" s="598"/>
      <c r="I117" s="598"/>
      <c r="J117" s="598"/>
      <c r="K117" s="599"/>
      <c r="L117" s="600" t="s">
        <v>595</v>
      </c>
      <c r="M117" s="601"/>
      <c r="N117" s="601"/>
      <c r="O117" s="601"/>
      <c r="P117" s="601"/>
      <c r="Q117" s="601"/>
      <c r="R117" s="601"/>
      <c r="S117" s="601"/>
      <c r="T117" s="601"/>
      <c r="U117" s="601"/>
      <c r="V117" s="601"/>
      <c r="W117" s="601"/>
      <c r="X117" s="602"/>
      <c r="Y117" s="603">
        <v>49.5</v>
      </c>
      <c r="Z117" s="604"/>
      <c r="AA117" s="604"/>
      <c r="AB117" s="605"/>
      <c r="AC117" s="597"/>
      <c r="AD117" s="598"/>
      <c r="AE117" s="598"/>
      <c r="AF117" s="598"/>
      <c r="AG117" s="599"/>
      <c r="AH117" s="600" t="s">
        <v>596</v>
      </c>
      <c r="AI117" s="601"/>
      <c r="AJ117" s="601"/>
      <c r="AK117" s="601"/>
      <c r="AL117" s="601"/>
      <c r="AM117" s="601"/>
      <c r="AN117" s="601"/>
      <c r="AO117" s="601"/>
      <c r="AP117" s="601"/>
      <c r="AQ117" s="601"/>
      <c r="AR117" s="601"/>
      <c r="AS117" s="601"/>
      <c r="AT117" s="602"/>
      <c r="AU117" s="603">
        <v>44</v>
      </c>
      <c r="AV117" s="604"/>
      <c r="AW117" s="604"/>
      <c r="AX117" s="606"/>
    </row>
    <row r="118" spans="1:51" s="34" customFormat="1" ht="24.75" customHeight="1" thickBot="1" x14ac:dyDescent="0.2">
      <c r="A118" s="588"/>
      <c r="B118" s="589"/>
      <c r="C118" s="589"/>
      <c r="D118" s="589"/>
      <c r="E118" s="589"/>
      <c r="F118" s="590"/>
      <c r="G118" s="607" t="s">
        <v>19</v>
      </c>
      <c r="H118" s="608"/>
      <c r="I118" s="608"/>
      <c r="J118" s="608"/>
      <c r="K118" s="608"/>
      <c r="L118" s="609"/>
      <c r="M118" s="235"/>
      <c r="N118" s="235"/>
      <c r="O118" s="235"/>
      <c r="P118" s="235"/>
      <c r="Q118" s="235"/>
      <c r="R118" s="235"/>
      <c r="S118" s="235"/>
      <c r="T118" s="235"/>
      <c r="U118" s="235"/>
      <c r="V118" s="235"/>
      <c r="W118" s="235"/>
      <c r="X118" s="236"/>
      <c r="Y118" s="610">
        <f>SUM(Y117:AB117)</f>
        <v>49.5</v>
      </c>
      <c r="Z118" s="611"/>
      <c r="AA118" s="611"/>
      <c r="AB118" s="612"/>
      <c r="AC118" s="607" t="s">
        <v>19</v>
      </c>
      <c r="AD118" s="608"/>
      <c r="AE118" s="608"/>
      <c r="AF118" s="608"/>
      <c r="AG118" s="608"/>
      <c r="AH118" s="609"/>
      <c r="AI118" s="235"/>
      <c r="AJ118" s="235"/>
      <c r="AK118" s="235"/>
      <c r="AL118" s="235"/>
      <c r="AM118" s="235"/>
      <c r="AN118" s="235"/>
      <c r="AO118" s="235"/>
      <c r="AP118" s="235"/>
      <c r="AQ118" s="235"/>
      <c r="AR118" s="235"/>
      <c r="AS118" s="235"/>
      <c r="AT118" s="236"/>
      <c r="AU118" s="610">
        <f>SUM(AU117:AX117)</f>
        <v>44</v>
      </c>
      <c r="AV118" s="611"/>
      <c r="AW118" s="611"/>
      <c r="AX118" s="613"/>
    </row>
    <row r="119" spans="1:51" s="34" customFormat="1" ht="24.75" customHeight="1" x14ac:dyDescent="0.15">
      <c r="A119" s="588"/>
      <c r="B119" s="589"/>
      <c r="C119" s="589"/>
      <c r="D119" s="589"/>
      <c r="E119" s="589"/>
      <c r="F119" s="590"/>
      <c r="G119" s="584" t="s">
        <v>602</v>
      </c>
      <c r="H119" s="585"/>
      <c r="I119" s="585"/>
      <c r="J119" s="585"/>
      <c r="K119" s="585"/>
      <c r="L119" s="585"/>
      <c r="M119" s="585"/>
      <c r="N119" s="585"/>
      <c r="O119" s="585"/>
      <c r="P119" s="585"/>
      <c r="Q119" s="585"/>
      <c r="R119" s="585"/>
      <c r="S119" s="585"/>
      <c r="T119" s="585"/>
      <c r="U119" s="585"/>
      <c r="V119" s="585"/>
      <c r="W119" s="585"/>
      <c r="X119" s="585"/>
      <c r="Y119" s="585"/>
      <c r="Z119" s="585"/>
      <c r="AA119" s="585"/>
      <c r="AB119" s="586"/>
      <c r="AC119" s="584" t="s">
        <v>196</v>
      </c>
      <c r="AD119" s="585"/>
      <c r="AE119" s="585"/>
      <c r="AF119" s="585"/>
      <c r="AG119" s="585"/>
      <c r="AH119" s="585"/>
      <c r="AI119" s="585"/>
      <c r="AJ119" s="585"/>
      <c r="AK119" s="585"/>
      <c r="AL119" s="585"/>
      <c r="AM119" s="585"/>
      <c r="AN119" s="585"/>
      <c r="AO119" s="585"/>
      <c r="AP119" s="585"/>
      <c r="AQ119" s="585"/>
      <c r="AR119" s="585"/>
      <c r="AS119" s="585"/>
      <c r="AT119" s="585"/>
      <c r="AU119" s="585"/>
      <c r="AV119" s="585"/>
      <c r="AW119" s="585"/>
      <c r="AX119" s="587"/>
      <c r="AY119" s="34">
        <f>COUNTA($G$121,$AC$121)</f>
        <v>1</v>
      </c>
    </row>
    <row r="120" spans="1:51" s="34" customFormat="1" ht="24.75" customHeight="1" x14ac:dyDescent="0.15">
      <c r="A120" s="588"/>
      <c r="B120" s="589"/>
      <c r="C120" s="589"/>
      <c r="D120" s="589"/>
      <c r="E120" s="589"/>
      <c r="F120" s="590"/>
      <c r="G120" s="526" t="s">
        <v>16</v>
      </c>
      <c r="H120" s="357"/>
      <c r="I120" s="357"/>
      <c r="J120" s="357"/>
      <c r="K120" s="357"/>
      <c r="L120" s="591" t="s">
        <v>17</v>
      </c>
      <c r="M120" s="357"/>
      <c r="N120" s="357"/>
      <c r="O120" s="357"/>
      <c r="P120" s="357"/>
      <c r="Q120" s="357"/>
      <c r="R120" s="357"/>
      <c r="S120" s="357"/>
      <c r="T120" s="357"/>
      <c r="U120" s="357"/>
      <c r="V120" s="357"/>
      <c r="W120" s="357"/>
      <c r="X120" s="592"/>
      <c r="Y120" s="593" t="s">
        <v>18</v>
      </c>
      <c r="Z120" s="594"/>
      <c r="AA120" s="594"/>
      <c r="AB120" s="595"/>
      <c r="AC120" s="526" t="s">
        <v>16</v>
      </c>
      <c r="AD120" s="357"/>
      <c r="AE120" s="357"/>
      <c r="AF120" s="357"/>
      <c r="AG120" s="357"/>
      <c r="AH120" s="591" t="s">
        <v>17</v>
      </c>
      <c r="AI120" s="357"/>
      <c r="AJ120" s="357"/>
      <c r="AK120" s="357"/>
      <c r="AL120" s="357"/>
      <c r="AM120" s="357"/>
      <c r="AN120" s="357"/>
      <c r="AO120" s="357"/>
      <c r="AP120" s="357"/>
      <c r="AQ120" s="357"/>
      <c r="AR120" s="357"/>
      <c r="AS120" s="357"/>
      <c r="AT120" s="592"/>
      <c r="AU120" s="593" t="s">
        <v>18</v>
      </c>
      <c r="AV120" s="594"/>
      <c r="AW120" s="594"/>
      <c r="AX120" s="596"/>
      <c r="AY120" s="34">
        <f>$AY$119</f>
        <v>1</v>
      </c>
    </row>
    <row r="121" spans="1:51" s="34" customFormat="1" ht="24.75" customHeight="1" x14ac:dyDescent="0.15">
      <c r="A121" s="588"/>
      <c r="B121" s="589"/>
      <c r="C121" s="589"/>
      <c r="D121" s="589"/>
      <c r="E121" s="589"/>
      <c r="F121" s="590"/>
      <c r="G121" s="597" t="s">
        <v>584</v>
      </c>
      <c r="H121" s="598"/>
      <c r="I121" s="598"/>
      <c r="J121" s="598"/>
      <c r="K121" s="599"/>
      <c r="L121" s="600" t="s">
        <v>587</v>
      </c>
      <c r="M121" s="601"/>
      <c r="N121" s="601"/>
      <c r="O121" s="601"/>
      <c r="P121" s="601"/>
      <c r="Q121" s="601"/>
      <c r="R121" s="601"/>
      <c r="S121" s="601"/>
      <c r="T121" s="601"/>
      <c r="U121" s="601"/>
      <c r="V121" s="601"/>
      <c r="W121" s="601"/>
      <c r="X121" s="602"/>
      <c r="Y121" s="603">
        <v>27.274000000000001</v>
      </c>
      <c r="Z121" s="604"/>
      <c r="AA121" s="604"/>
      <c r="AB121" s="605"/>
      <c r="AC121" s="597"/>
      <c r="AD121" s="598"/>
      <c r="AE121" s="598"/>
      <c r="AF121" s="598"/>
      <c r="AG121" s="599"/>
      <c r="AH121" s="600"/>
      <c r="AI121" s="601"/>
      <c r="AJ121" s="601"/>
      <c r="AK121" s="601"/>
      <c r="AL121" s="601"/>
      <c r="AM121" s="601"/>
      <c r="AN121" s="601"/>
      <c r="AO121" s="601"/>
      <c r="AP121" s="601"/>
      <c r="AQ121" s="601"/>
      <c r="AR121" s="601"/>
      <c r="AS121" s="601"/>
      <c r="AT121" s="602"/>
      <c r="AU121" s="603"/>
      <c r="AV121" s="604"/>
      <c r="AW121" s="604"/>
      <c r="AX121" s="606"/>
      <c r="AY121" s="34">
        <f t="shared" ref="AY121:AY124" si="7">$AY$119</f>
        <v>1</v>
      </c>
    </row>
    <row r="122" spans="1:51" s="34" customFormat="1" ht="24.75" customHeight="1" x14ac:dyDescent="0.15">
      <c r="A122" s="588"/>
      <c r="B122" s="589"/>
      <c r="C122" s="589"/>
      <c r="D122" s="589"/>
      <c r="E122" s="589"/>
      <c r="F122" s="590"/>
      <c r="G122" s="614" t="s">
        <v>594</v>
      </c>
      <c r="H122" s="615"/>
      <c r="I122" s="615"/>
      <c r="J122" s="615"/>
      <c r="K122" s="616"/>
      <c r="L122" s="617" t="s">
        <v>593</v>
      </c>
      <c r="M122" s="618"/>
      <c r="N122" s="618"/>
      <c r="O122" s="618"/>
      <c r="P122" s="618"/>
      <c r="Q122" s="618"/>
      <c r="R122" s="618"/>
      <c r="S122" s="618"/>
      <c r="T122" s="618"/>
      <c r="U122" s="618"/>
      <c r="V122" s="618"/>
      <c r="W122" s="618"/>
      <c r="X122" s="619"/>
      <c r="Y122" s="620">
        <v>3.726</v>
      </c>
      <c r="Z122" s="621"/>
      <c r="AA122" s="621"/>
      <c r="AB122" s="622"/>
      <c r="AC122" s="614"/>
      <c r="AD122" s="615"/>
      <c r="AE122" s="615"/>
      <c r="AF122" s="615"/>
      <c r="AG122" s="616"/>
      <c r="AH122" s="617"/>
      <c r="AI122" s="618"/>
      <c r="AJ122" s="618"/>
      <c r="AK122" s="618"/>
      <c r="AL122" s="618"/>
      <c r="AM122" s="618"/>
      <c r="AN122" s="618"/>
      <c r="AO122" s="618"/>
      <c r="AP122" s="618"/>
      <c r="AQ122" s="618"/>
      <c r="AR122" s="618"/>
      <c r="AS122" s="618"/>
      <c r="AT122" s="619"/>
      <c r="AU122" s="620"/>
      <c r="AV122" s="621"/>
      <c r="AW122" s="621"/>
      <c r="AX122" s="622"/>
      <c r="AY122" s="34">
        <f t="shared" si="7"/>
        <v>1</v>
      </c>
    </row>
    <row r="123" spans="1:51" s="34" customFormat="1" ht="24.75" customHeight="1" x14ac:dyDescent="0.15">
      <c r="A123" s="588"/>
      <c r="B123" s="589"/>
      <c r="C123" s="589"/>
      <c r="D123" s="589"/>
      <c r="E123" s="589"/>
      <c r="F123" s="590"/>
      <c r="G123" s="614" t="s">
        <v>585</v>
      </c>
      <c r="H123" s="615"/>
      <c r="I123" s="615"/>
      <c r="J123" s="615"/>
      <c r="K123" s="616"/>
      <c r="L123" s="617" t="s">
        <v>586</v>
      </c>
      <c r="M123" s="618"/>
      <c r="N123" s="618"/>
      <c r="O123" s="618"/>
      <c r="P123" s="618"/>
      <c r="Q123" s="618"/>
      <c r="R123" s="618"/>
      <c r="S123" s="618"/>
      <c r="T123" s="618"/>
      <c r="U123" s="618"/>
      <c r="V123" s="618"/>
      <c r="W123" s="618"/>
      <c r="X123" s="619"/>
      <c r="Y123" s="620">
        <v>3.1</v>
      </c>
      <c r="Z123" s="621"/>
      <c r="AA123" s="621"/>
      <c r="AB123" s="622"/>
      <c r="AC123" s="614"/>
      <c r="AD123" s="615"/>
      <c r="AE123" s="615"/>
      <c r="AF123" s="615"/>
      <c r="AG123" s="616"/>
      <c r="AH123" s="617"/>
      <c r="AI123" s="618"/>
      <c r="AJ123" s="618"/>
      <c r="AK123" s="618"/>
      <c r="AL123" s="618"/>
      <c r="AM123" s="618"/>
      <c r="AN123" s="618"/>
      <c r="AO123" s="618"/>
      <c r="AP123" s="618"/>
      <c r="AQ123" s="618"/>
      <c r="AR123" s="618"/>
      <c r="AS123" s="618"/>
      <c r="AT123" s="619"/>
      <c r="AU123" s="620"/>
      <c r="AV123" s="621"/>
      <c r="AW123" s="621"/>
      <c r="AX123" s="622"/>
      <c r="AY123" s="34">
        <f t="shared" si="7"/>
        <v>1</v>
      </c>
    </row>
    <row r="124" spans="1:51" s="34" customFormat="1" ht="24.75" customHeight="1" x14ac:dyDescent="0.15">
      <c r="A124" s="588"/>
      <c r="B124" s="589"/>
      <c r="C124" s="589"/>
      <c r="D124" s="589"/>
      <c r="E124" s="589"/>
      <c r="F124" s="590"/>
      <c r="G124" s="607" t="s">
        <v>19</v>
      </c>
      <c r="H124" s="608"/>
      <c r="I124" s="608"/>
      <c r="J124" s="608"/>
      <c r="K124" s="608"/>
      <c r="L124" s="609"/>
      <c r="M124" s="235"/>
      <c r="N124" s="235"/>
      <c r="O124" s="235"/>
      <c r="P124" s="235"/>
      <c r="Q124" s="235"/>
      <c r="R124" s="235"/>
      <c r="S124" s="235"/>
      <c r="T124" s="235"/>
      <c r="U124" s="235"/>
      <c r="V124" s="235"/>
      <c r="W124" s="235"/>
      <c r="X124" s="236"/>
      <c r="Y124" s="610">
        <f>SUM(Y121:AB123)</f>
        <v>34.1</v>
      </c>
      <c r="Z124" s="611"/>
      <c r="AA124" s="611"/>
      <c r="AB124" s="612"/>
      <c r="AC124" s="607" t="s">
        <v>19</v>
      </c>
      <c r="AD124" s="608"/>
      <c r="AE124" s="608"/>
      <c r="AF124" s="608"/>
      <c r="AG124" s="608"/>
      <c r="AH124" s="609"/>
      <c r="AI124" s="235"/>
      <c r="AJ124" s="235"/>
      <c r="AK124" s="235"/>
      <c r="AL124" s="235"/>
      <c r="AM124" s="235"/>
      <c r="AN124" s="235"/>
      <c r="AO124" s="235"/>
      <c r="AP124" s="235"/>
      <c r="AQ124" s="235"/>
      <c r="AR124" s="235"/>
      <c r="AS124" s="235"/>
      <c r="AT124" s="236"/>
      <c r="AU124" s="610">
        <f>SUM(AU121:AX123)</f>
        <v>0</v>
      </c>
      <c r="AV124" s="611"/>
      <c r="AW124" s="611"/>
      <c r="AX124" s="613"/>
      <c r="AY124" s="34">
        <f t="shared" si="7"/>
        <v>1</v>
      </c>
    </row>
    <row r="125" spans="1:51" s="34" customFormat="1" ht="24.75" customHeight="1" x14ac:dyDescent="0.15">
      <c r="A125" s="623"/>
      <c r="B125" s="623"/>
      <c r="C125" s="623"/>
      <c r="D125" s="623"/>
      <c r="E125" s="623"/>
      <c r="F125" s="623"/>
      <c r="G125" s="624"/>
      <c r="H125" s="624"/>
      <c r="I125" s="624"/>
      <c r="J125" s="624"/>
      <c r="K125" s="624"/>
      <c r="L125" s="625"/>
      <c r="M125" s="624"/>
      <c r="N125" s="624"/>
      <c r="O125" s="624"/>
      <c r="P125" s="624"/>
      <c r="Q125" s="624"/>
      <c r="R125" s="624"/>
      <c r="S125" s="624"/>
      <c r="T125" s="624"/>
      <c r="U125" s="624"/>
      <c r="V125" s="624"/>
      <c r="W125" s="624"/>
      <c r="X125" s="624"/>
      <c r="Y125" s="626"/>
      <c r="Z125" s="626"/>
      <c r="AA125" s="626"/>
      <c r="AB125" s="626"/>
      <c r="AC125" s="624"/>
      <c r="AD125" s="624"/>
      <c r="AE125" s="624"/>
      <c r="AF125" s="624"/>
      <c r="AG125" s="624"/>
      <c r="AH125" s="625"/>
      <c r="AI125" s="624"/>
      <c r="AJ125" s="624"/>
      <c r="AK125" s="624"/>
      <c r="AL125" s="624"/>
      <c r="AM125" s="624"/>
      <c r="AN125" s="624"/>
      <c r="AO125" s="624"/>
      <c r="AP125" s="624"/>
      <c r="AQ125" s="624"/>
      <c r="AR125" s="624"/>
      <c r="AS125" s="624"/>
      <c r="AT125" s="624"/>
      <c r="AU125" s="626"/>
      <c r="AV125" s="626"/>
      <c r="AW125" s="626"/>
      <c r="AX125" s="626"/>
    </row>
    <row r="126" spans="1:51" s="34" customFormat="1" ht="24.75" customHeight="1" x14ac:dyDescent="0.15">
      <c r="B126" s="627" t="s">
        <v>23</v>
      </c>
    </row>
    <row r="127" spans="1:51" s="34" customFormat="1" ht="24.75" customHeight="1" x14ac:dyDescent="0.15">
      <c r="B127" s="628" t="s">
        <v>217</v>
      </c>
    </row>
    <row r="128" spans="1:51" s="34" customFormat="1" ht="59.25" customHeight="1" x14ac:dyDescent="0.15">
      <c r="A128" s="299"/>
      <c r="B128" s="299"/>
      <c r="C128" s="299" t="s">
        <v>22</v>
      </c>
      <c r="D128" s="299"/>
      <c r="E128" s="299"/>
      <c r="F128" s="299"/>
      <c r="G128" s="299"/>
      <c r="H128" s="299"/>
      <c r="I128" s="299"/>
      <c r="J128" s="629" t="s">
        <v>178</v>
      </c>
      <c r="K128" s="562"/>
      <c r="L128" s="562"/>
      <c r="M128" s="562"/>
      <c r="N128" s="562"/>
      <c r="O128" s="562"/>
      <c r="P128" s="299" t="s">
        <v>167</v>
      </c>
      <c r="Q128" s="299"/>
      <c r="R128" s="299"/>
      <c r="S128" s="299"/>
      <c r="T128" s="299"/>
      <c r="U128" s="299"/>
      <c r="V128" s="299"/>
      <c r="W128" s="299"/>
      <c r="X128" s="299"/>
      <c r="Y128" s="630" t="s">
        <v>177</v>
      </c>
      <c r="Z128" s="630"/>
      <c r="AA128" s="630"/>
      <c r="AB128" s="630"/>
      <c r="AC128" s="629" t="s">
        <v>205</v>
      </c>
      <c r="AD128" s="629"/>
      <c r="AE128" s="629"/>
      <c r="AF128" s="629"/>
      <c r="AG128" s="629"/>
      <c r="AH128" s="630" t="s">
        <v>629</v>
      </c>
      <c r="AI128" s="299"/>
      <c r="AJ128" s="299"/>
      <c r="AK128" s="299"/>
      <c r="AL128" s="299" t="s">
        <v>20</v>
      </c>
      <c r="AM128" s="299"/>
      <c r="AN128" s="299"/>
      <c r="AO128" s="277"/>
      <c r="AP128" s="629" t="s">
        <v>179</v>
      </c>
      <c r="AQ128" s="629"/>
      <c r="AR128" s="629"/>
      <c r="AS128" s="629"/>
      <c r="AT128" s="629"/>
      <c r="AU128" s="629"/>
      <c r="AV128" s="629"/>
      <c r="AW128" s="629"/>
      <c r="AX128" s="629"/>
    </row>
    <row r="129" spans="1:51" s="34" customFormat="1" ht="45" customHeight="1" x14ac:dyDescent="0.15">
      <c r="A129" s="631">
        <v>1</v>
      </c>
      <c r="B129" s="631">
        <v>1</v>
      </c>
      <c r="C129" s="632" t="s">
        <v>597</v>
      </c>
      <c r="D129" s="632"/>
      <c r="E129" s="632"/>
      <c r="F129" s="632"/>
      <c r="G129" s="632"/>
      <c r="H129" s="632"/>
      <c r="I129" s="632"/>
      <c r="J129" s="633" t="s">
        <v>600</v>
      </c>
      <c r="K129" s="633"/>
      <c r="L129" s="633"/>
      <c r="M129" s="633"/>
      <c r="N129" s="633"/>
      <c r="O129" s="633"/>
      <c r="P129" s="634" t="s">
        <v>599</v>
      </c>
      <c r="Q129" s="634"/>
      <c r="R129" s="634"/>
      <c r="S129" s="634"/>
      <c r="T129" s="634"/>
      <c r="U129" s="634"/>
      <c r="V129" s="634"/>
      <c r="W129" s="634"/>
      <c r="X129" s="634"/>
      <c r="Y129" s="635">
        <v>49.5</v>
      </c>
      <c r="Z129" s="636"/>
      <c r="AA129" s="636"/>
      <c r="AB129" s="637"/>
      <c r="AC129" s="638" t="s">
        <v>229</v>
      </c>
      <c r="AD129" s="639"/>
      <c r="AE129" s="639"/>
      <c r="AF129" s="639"/>
      <c r="AG129" s="639"/>
      <c r="AH129" s="640" t="s">
        <v>600</v>
      </c>
      <c r="AI129" s="640"/>
      <c r="AJ129" s="640"/>
      <c r="AK129" s="640"/>
      <c r="AL129" s="641" t="s">
        <v>600</v>
      </c>
      <c r="AM129" s="642"/>
      <c r="AN129" s="642"/>
      <c r="AO129" s="643"/>
      <c r="AP129" s="644" t="s">
        <v>601</v>
      </c>
      <c r="AQ129" s="644"/>
      <c r="AR129" s="644"/>
      <c r="AS129" s="644"/>
      <c r="AT129" s="644"/>
      <c r="AU129" s="644"/>
      <c r="AV129" s="644"/>
      <c r="AW129" s="644"/>
      <c r="AX129" s="644"/>
    </row>
    <row r="130" spans="1:51" s="34" customFormat="1" ht="13.5" customHeight="1" x14ac:dyDescent="0.15">
      <c r="A130" s="645"/>
      <c r="B130" s="645"/>
      <c r="C130" s="645"/>
      <c r="D130" s="645"/>
      <c r="E130" s="645"/>
      <c r="F130" s="645"/>
      <c r="G130" s="645"/>
      <c r="H130" s="645"/>
      <c r="I130" s="645"/>
      <c r="J130" s="646"/>
      <c r="K130" s="646"/>
      <c r="L130" s="646"/>
      <c r="M130" s="646"/>
      <c r="N130" s="646"/>
      <c r="O130" s="646"/>
      <c r="P130" s="647"/>
      <c r="Q130" s="647"/>
      <c r="R130" s="647"/>
      <c r="S130" s="647"/>
      <c r="T130" s="647"/>
      <c r="U130" s="647"/>
      <c r="V130" s="647"/>
      <c r="W130" s="647"/>
      <c r="X130" s="647"/>
      <c r="Y130" s="648"/>
      <c r="Z130" s="648"/>
      <c r="AA130" s="648"/>
      <c r="AB130" s="648"/>
      <c r="AC130" s="648"/>
      <c r="AD130" s="648"/>
      <c r="AE130" s="648"/>
      <c r="AF130" s="648"/>
      <c r="AG130" s="648"/>
      <c r="AH130" s="648"/>
      <c r="AI130" s="648"/>
      <c r="AJ130" s="648"/>
      <c r="AK130" s="648"/>
      <c r="AL130" s="648"/>
      <c r="AM130" s="648"/>
      <c r="AN130" s="648"/>
      <c r="AO130" s="648"/>
      <c r="AP130" s="647"/>
      <c r="AQ130" s="647"/>
      <c r="AR130" s="647"/>
      <c r="AS130" s="647"/>
      <c r="AT130" s="647"/>
      <c r="AU130" s="647"/>
      <c r="AV130" s="647"/>
      <c r="AW130" s="647"/>
      <c r="AX130" s="647"/>
      <c r="AY130" s="34">
        <f>COUNTA($C$133)</f>
        <v>1</v>
      </c>
    </row>
    <row r="131" spans="1:51" s="34" customFormat="1" ht="24.75" customHeight="1" x14ac:dyDescent="0.15">
      <c r="A131" s="645"/>
      <c r="B131" s="649" t="s">
        <v>163</v>
      </c>
      <c r="C131" s="645"/>
      <c r="D131" s="645"/>
      <c r="E131" s="645"/>
      <c r="F131" s="645"/>
      <c r="G131" s="645"/>
      <c r="H131" s="645"/>
      <c r="I131" s="645"/>
      <c r="J131" s="645"/>
      <c r="K131" s="645"/>
      <c r="L131" s="645"/>
      <c r="M131" s="645"/>
      <c r="N131" s="645"/>
      <c r="O131" s="645"/>
      <c r="P131" s="650"/>
      <c r="Q131" s="650"/>
      <c r="R131" s="650"/>
      <c r="S131" s="650"/>
      <c r="T131" s="650"/>
      <c r="U131" s="650"/>
      <c r="V131" s="650"/>
      <c r="W131" s="650"/>
      <c r="X131" s="650"/>
      <c r="Y131" s="651"/>
      <c r="Z131" s="651"/>
      <c r="AA131" s="651"/>
      <c r="AB131" s="651"/>
      <c r="AC131" s="651"/>
      <c r="AD131" s="651"/>
      <c r="AE131" s="651"/>
      <c r="AF131" s="651"/>
      <c r="AG131" s="651"/>
      <c r="AH131" s="651"/>
      <c r="AI131" s="651"/>
      <c r="AJ131" s="651"/>
      <c r="AK131" s="651"/>
      <c r="AL131" s="651"/>
      <c r="AM131" s="651"/>
      <c r="AN131" s="651"/>
      <c r="AO131" s="651"/>
      <c r="AP131" s="650"/>
      <c r="AQ131" s="650"/>
      <c r="AR131" s="650"/>
      <c r="AS131" s="650"/>
      <c r="AT131" s="650"/>
      <c r="AU131" s="650"/>
      <c r="AV131" s="650"/>
      <c r="AW131" s="650"/>
      <c r="AX131" s="650"/>
      <c r="AY131" s="34">
        <f>$AY$130</f>
        <v>1</v>
      </c>
    </row>
    <row r="132" spans="1:51" s="34" customFormat="1" ht="59.25" customHeight="1" x14ac:dyDescent="0.15">
      <c r="A132" s="299"/>
      <c r="B132" s="299"/>
      <c r="C132" s="299" t="s">
        <v>22</v>
      </c>
      <c r="D132" s="299"/>
      <c r="E132" s="299"/>
      <c r="F132" s="299"/>
      <c r="G132" s="299"/>
      <c r="H132" s="299"/>
      <c r="I132" s="299"/>
      <c r="J132" s="629" t="s">
        <v>178</v>
      </c>
      <c r="K132" s="562"/>
      <c r="L132" s="562"/>
      <c r="M132" s="562"/>
      <c r="N132" s="562"/>
      <c r="O132" s="562"/>
      <c r="P132" s="299" t="s">
        <v>167</v>
      </c>
      <c r="Q132" s="299"/>
      <c r="R132" s="299"/>
      <c r="S132" s="299"/>
      <c r="T132" s="299"/>
      <c r="U132" s="299"/>
      <c r="V132" s="299"/>
      <c r="W132" s="299"/>
      <c r="X132" s="299"/>
      <c r="Y132" s="630" t="s">
        <v>177</v>
      </c>
      <c r="Z132" s="630"/>
      <c r="AA132" s="630"/>
      <c r="AB132" s="630"/>
      <c r="AC132" s="629" t="s">
        <v>205</v>
      </c>
      <c r="AD132" s="629"/>
      <c r="AE132" s="629"/>
      <c r="AF132" s="629"/>
      <c r="AG132" s="629"/>
      <c r="AH132" s="630" t="s">
        <v>629</v>
      </c>
      <c r="AI132" s="299"/>
      <c r="AJ132" s="299"/>
      <c r="AK132" s="299"/>
      <c r="AL132" s="299" t="s">
        <v>20</v>
      </c>
      <c r="AM132" s="299"/>
      <c r="AN132" s="299"/>
      <c r="AO132" s="277"/>
      <c r="AP132" s="629" t="s">
        <v>179</v>
      </c>
      <c r="AQ132" s="629"/>
      <c r="AR132" s="629"/>
      <c r="AS132" s="629"/>
      <c r="AT132" s="629"/>
      <c r="AU132" s="629"/>
      <c r="AV132" s="629"/>
      <c r="AW132" s="629"/>
      <c r="AX132" s="629"/>
      <c r="AY132" s="34">
        <f t="shared" ref="AY132:AY133" si="8">$AY$130</f>
        <v>1</v>
      </c>
    </row>
    <row r="133" spans="1:51" s="34" customFormat="1" ht="45" customHeight="1" x14ac:dyDescent="0.15">
      <c r="A133" s="631">
        <v>1</v>
      </c>
      <c r="B133" s="631">
        <v>1</v>
      </c>
      <c r="C133" s="632" t="s">
        <v>598</v>
      </c>
      <c r="D133" s="632"/>
      <c r="E133" s="632"/>
      <c r="F133" s="632"/>
      <c r="G133" s="632"/>
      <c r="H133" s="632"/>
      <c r="I133" s="632"/>
      <c r="J133" s="633" t="s">
        <v>245</v>
      </c>
      <c r="K133" s="633"/>
      <c r="L133" s="633"/>
      <c r="M133" s="633"/>
      <c r="N133" s="633"/>
      <c r="O133" s="633"/>
      <c r="P133" s="652" t="s">
        <v>613</v>
      </c>
      <c r="Q133" s="652"/>
      <c r="R133" s="652"/>
      <c r="S133" s="652"/>
      <c r="T133" s="652"/>
      <c r="U133" s="652"/>
      <c r="V133" s="652"/>
      <c r="W133" s="652"/>
      <c r="X133" s="652"/>
      <c r="Y133" s="635">
        <v>44</v>
      </c>
      <c r="Z133" s="636"/>
      <c r="AA133" s="636"/>
      <c r="AB133" s="637"/>
      <c r="AC133" s="653" t="s">
        <v>229</v>
      </c>
      <c r="AD133" s="654"/>
      <c r="AE133" s="654"/>
      <c r="AF133" s="654"/>
      <c r="AG133" s="654"/>
      <c r="AH133" s="640" t="s">
        <v>245</v>
      </c>
      <c r="AI133" s="640"/>
      <c r="AJ133" s="640"/>
      <c r="AK133" s="640"/>
      <c r="AL133" s="641" t="s">
        <v>245</v>
      </c>
      <c r="AM133" s="642"/>
      <c r="AN133" s="642"/>
      <c r="AO133" s="643"/>
      <c r="AP133" s="644" t="s">
        <v>601</v>
      </c>
      <c r="AQ133" s="644"/>
      <c r="AR133" s="644"/>
      <c r="AS133" s="644"/>
      <c r="AT133" s="644"/>
      <c r="AU133" s="644"/>
      <c r="AV133" s="644"/>
      <c r="AW133" s="644"/>
      <c r="AX133" s="644"/>
      <c r="AY133" s="34">
        <f t="shared" si="8"/>
        <v>1</v>
      </c>
    </row>
    <row r="134" spans="1:51" s="34" customFormat="1" ht="15.75" customHeight="1" x14ac:dyDescent="0.15">
      <c r="A134" s="645"/>
      <c r="B134" s="645"/>
      <c r="C134" s="645"/>
      <c r="D134" s="645"/>
      <c r="E134" s="645"/>
      <c r="F134" s="645"/>
      <c r="G134" s="645"/>
      <c r="H134" s="645"/>
      <c r="I134" s="645"/>
      <c r="J134" s="645"/>
      <c r="K134" s="645"/>
      <c r="L134" s="645"/>
      <c r="M134" s="645"/>
      <c r="N134" s="645"/>
      <c r="O134" s="645"/>
      <c r="P134" s="650"/>
      <c r="Q134" s="650"/>
      <c r="R134" s="650"/>
      <c r="S134" s="650"/>
      <c r="T134" s="650"/>
      <c r="U134" s="650"/>
      <c r="V134" s="650"/>
      <c r="W134" s="650"/>
      <c r="X134" s="650"/>
      <c r="Y134" s="651"/>
      <c r="Z134" s="651"/>
      <c r="AA134" s="651"/>
      <c r="AB134" s="651"/>
      <c r="AC134" s="651"/>
      <c r="AD134" s="651"/>
      <c r="AE134" s="651"/>
      <c r="AF134" s="651"/>
      <c r="AG134" s="651"/>
      <c r="AH134" s="651"/>
      <c r="AI134" s="651"/>
      <c r="AJ134" s="651"/>
      <c r="AK134" s="651"/>
      <c r="AL134" s="651"/>
      <c r="AM134" s="651"/>
      <c r="AN134" s="651"/>
      <c r="AO134" s="651"/>
      <c r="AP134" s="650"/>
      <c r="AQ134" s="650"/>
      <c r="AR134" s="650"/>
      <c r="AS134" s="650"/>
      <c r="AT134" s="650"/>
      <c r="AU134" s="650"/>
      <c r="AV134" s="650"/>
      <c r="AW134" s="650"/>
      <c r="AX134" s="650"/>
      <c r="AY134" s="34">
        <f>COUNTA($C$137)</f>
        <v>1</v>
      </c>
    </row>
    <row r="135" spans="1:51" s="34" customFormat="1" ht="24.75" customHeight="1" x14ac:dyDescent="0.15">
      <c r="A135" s="645"/>
      <c r="B135" s="649" t="s">
        <v>197</v>
      </c>
      <c r="C135" s="645"/>
      <c r="D135" s="645"/>
      <c r="E135" s="645"/>
      <c r="F135" s="645"/>
      <c r="G135" s="645"/>
      <c r="H135" s="645"/>
      <c r="I135" s="645"/>
      <c r="J135" s="645"/>
      <c r="K135" s="645"/>
      <c r="L135" s="645"/>
      <c r="M135" s="645"/>
      <c r="N135" s="645"/>
      <c r="O135" s="645"/>
      <c r="P135" s="650"/>
      <c r="Q135" s="650"/>
      <c r="R135" s="650"/>
      <c r="S135" s="650"/>
      <c r="T135" s="650"/>
      <c r="U135" s="650"/>
      <c r="V135" s="650"/>
      <c r="W135" s="650"/>
      <c r="X135" s="650"/>
      <c r="Y135" s="651"/>
      <c r="Z135" s="651"/>
      <c r="AA135" s="651"/>
      <c r="AB135" s="651"/>
      <c r="AC135" s="651"/>
      <c r="AD135" s="651"/>
      <c r="AE135" s="651"/>
      <c r="AF135" s="651"/>
      <c r="AG135" s="651"/>
      <c r="AH135" s="651"/>
      <c r="AI135" s="651"/>
      <c r="AJ135" s="651"/>
      <c r="AK135" s="651"/>
      <c r="AL135" s="651"/>
      <c r="AM135" s="651"/>
      <c r="AN135" s="651"/>
      <c r="AO135" s="651"/>
      <c r="AP135" s="650"/>
      <c r="AQ135" s="650"/>
      <c r="AR135" s="650"/>
      <c r="AS135" s="650"/>
      <c r="AT135" s="650"/>
      <c r="AU135" s="650"/>
      <c r="AV135" s="650"/>
      <c r="AW135" s="650"/>
      <c r="AX135" s="650"/>
      <c r="AY135" s="34">
        <f>$AY$134</f>
        <v>1</v>
      </c>
    </row>
    <row r="136" spans="1:51" s="34" customFormat="1" ht="59.25" customHeight="1" x14ac:dyDescent="0.15">
      <c r="A136" s="299"/>
      <c r="B136" s="299"/>
      <c r="C136" s="299" t="s">
        <v>22</v>
      </c>
      <c r="D136" s="299"/>
      <c r="E136" s="299"/>
      <c r="F136" s="299"/>
      <c r="G136" s="299"/>
      <c r="H136" s="299"/>
      <c r="I136" s="299"/>
      <c r="J136" s="629" t="s">
        <v>178</v>
      </c>
      <c r="K136" s="562"/>
      <c r="L136" s="562"/>
      <c r="M136" s="562"/>
      <c r="N136" s="562"/>
      <c r="O136" s="562"/>
      <c r="P136" s="299" t="s">
        <v>167</v>
      </c>
      <c r="Q136" s="299"/>
      <c r="R136" s="299"/>
      <c r="S136" s="299"/>
      <c r="T136" s="299"/>
      <c r="U136" s="299"/>
      <c r="V136" s="299"/>
      <c r="W136" s="299"/>
      <c r="X136" s="299"/>
      <c r="Y136" s="630" t="s">
        <v>177</v>
      </c>
      <c r="Z136" s="630"/>
      <c r="AA136" s="630"/>
      <c r="AB136" s="630"/>
      <c r="AC136" s="629" t="s">
        <v>205</v>
      </c>
      <c r="AD136" s="629"/>
      <c r="AE136" s="629"/>
      <c r="AF136" s="629"/>
      <c r="AG136" s="629"/>
      <c r="AH136" s="630" t="s">
        <v>629</v>
      </c>
      <c r="AI136" s="299"/>
      <c r="AJ136" s="299"/>
      <c r="AK136" s="299"/>
      <c r="AL136" s="299" t="s">
        <v>20</v>
      </c>
      <c r="AM136" s="299"/>
      <c r="AN136" s="299"/>
      <c r="AO136" s="277"/>
      <c r="AP136" s="629" t="s">
        <v>179</v>
      </c>
      <c r="AQ136" s="629"/>
      <c r="AR136" s="629"/>
      <c r="AS136" s="629"/>
      <c r="AT136" s="629"/>
      <c r="AU136" s="629"/>
      <c r="AV136" s="629"/>
      <c r="AW136" s="629"/>
      <c r="AX136" s="629"/>
      <c r="AY136" s="34">
        <f t="shared" ref="AY136:AY137" si="9">$AY$134</f>
        <v>1</v>
      </c>
    </row>
    <row r="137" spans="1:51" s="34" customFormat="1" ht="45" customHeight="1" x14ac:dyDescent="0.15">
      <c r="A137" s="631">
        <v>1</v>
      </c>
      <c r="B137" s="631">
        <v>1</v>
      </c>
      <c r="C137" s="632" t="s">
        <v>588</v>
      </c>
      <c r="D137" s="632"/>
      <c r="E137" s="632"/>
      <c r="F137" s="632"/>
      <c r="G137" s="632"/>
      <c r="H137" s="632"/>
      <c r="I137" s="632"/>
      <c r="J137" s="633">
        <v>5010405001703</v>
      </c>
      <c r="K137" s="633"/>
      <c r="L137" s="633"/>
      <c r="M137" s="633"/>
      <c r="N137" s="633"/>
      <c r="O137" s="633"/>
      <c r="P137" s="634" t="s">
        <v>590</v>
      </c>
      <c r="Q137" s="634"/>
      <c r="R137" s="634"/>
      <c r="S137" s="634"/>
      <c r="T137" s="634"/>
      <c r="U137" s="634"/>
      <c r="V137" s="634"/>
      <c r="W137" s="634"/>
      <c r="X137" s="634"/>
      <c r="Y137" s="635">
        <v>34.1</v>
      </c>
      <c r="Z137" s="636"/>
      <c r="AA137" s="636"/>
      <c r="AB137" s="637"/>
      <c r="AC137" s="638" t="s">
        <v>223</v>
      </c>
      <c r="AD137" s="639"/>
      <c r="AE137" s="639"/>
      <c r="AF137" s="639"/>
      <c r="AG137" s="639"/>
      <c r="AH137" s="640">
        <v>2</v>
      </c>
      <c r="AI137" s="640"/>
      <c r="AJ137" s="640"/>
      <c r="AK137" s="640"/>
      <c r="AL137" s="641" t="s">
        <v>245</v>
      </c>
      <c r="AM137" s="642"/>
      <c r="AN137" s="642"/>
      <c r="AO137" s="643"/>
      <c r="AP137" s="644" t="s">
        <v>589</v>
      </c>
      <c r="AQ137" s="644"/>
      <c r="AR137" s="644"/>
      <c r="AS137" s="644"/>
      <c r="AT137" s="644"/>
      <c r="AU137" s="644"/>
      <c r="AV137" s="644"/>
      <c r="AW137" s="644"/>
      <c r="AX137" s="644"/>
      <c r="AY137" s="34">
        <f t="shared" si="9"/>
        <v>1</v>
      </c>
    </row>
  </sheetData>
  <sheetProtection formatRows="0"/>
  <dataConsolidate/>
  <mergeCells count="609">
    <mergeCell ref="AG74:AX74"/>
    <mergeCell ref="A38:F39"/>
    <mergeCell ref="G38:AX39"/>
    <mergeCell ref="N86:AF86"/>
    <mergeCell ref="G83:H83"/>
    <mergeCell ref="G84:H84"/>
    <mergeCell ref="G85:H85"/>
    <mergeCell ref="G86:H86"/>
    <mergeCell ref="J83:K83"/>
    <mergeCell ref="J84:K84"/>
    <mergeCell ref="J85:K85"/>
    <mergeCell ref="J86:K86"/>
    <mergeCell ref="C82:F82"/>
    <mergeCell ref="G81:M81"/>
    <mergeCell ref="N81:AF81"/>
    <mergeCell ref="C81:F81"/>
    <mergeCell ref="G82:H82"/>
    <mergeCell ref="N83:AF83"/>
    <mergeCell ref="N84:AF84"/>
    <mergeCell ref="N85:AF85"/>
    <mergeCell ref="G21:O21"/>
    <mergeCell ref="P21:V21"/>
    <mergeCell ref="W21:AC21"/>
    <mergeCell ref="AD21:AJ21"/>
    <mergeCell ref="AU48:AX48"/>
    <mergeCell ref="AQ40:AT40"/>
    <mergeCell ref="AU40:AX40"/>
    <mergeCell ref="AQ41:AT41"/>
    <mergeCell ref="AQ42:AT42"/>
    <mergeCell ref="AU41:AX41"/>
    <mergeCell ref="AU42:AX42"/>
    <mergeCell ref="AQ43:AT43"/>
    <mergeCell ref="AU43:AX43"/>
    <mergeCell ref="N82:AF82"/>
    <mergeCell ref="J82:K82"/>
    <mergeCell ref="C83:F83"/>
    <mergeCell ref="C84:F84"/>
    <mergeCell ref="C85:F85"/>
    <mergeCell ref="C86:F86"/>
    <mergeCell ref="AD72:AF72"/>
    <mergeCell ref="AG71:AX71"/>
    <mergeCell ref="AQ44:AT44"/>
    <mergeCell ref="AU44:AX44"/>
    <mergeCell ref="AQ45:AT45"/>
    <mergeCell ref="AU45:AX45"/>
    <mergeCell ref="AQ46:AT46"/>
    <mergeCell ref="AU46:AX46"/>
    <mergeCell ref="AQ47:AT47"/>
    <mergeCell ref="AU47:AX47"/>
    <mergeCell ref="AQ48:AT48"/>
    <mergeCell ref="AK21:AQ21"/>
    <mergeCell ref="AR21:AX21"/>
    <mergeCell ref="A31:F32"/>
    <mergeCell ref="G31:AX32"/>
    <mergeCell ref="AG64:AX64"/>
    <mergeCell ref="AD63:AF63"/>
    <mergeCell ref="C136:I136"/>
    <mergeCell ref="J136:O136"/>
    <mergeCell ref="P136:X136"/>
    <mergeCell ref="Y136:AB136"/>
    <mergeCell ref="AC136:AG136"/>
    <mergeCell ref="AH136:AK136"/>
    <mergeCell ref="AL136:AO136"/>
    <mergeCell ref="AP136:AX136"/>
    <mergeCell ref="C129:I129"/>
    <mergeCell ref="AD62:AF62"/>
    <mergeCell ref="C62:AC62"/>
    <mergeCell ref="AG63:AX63"/>
    <mergeCell ref="AU117:AX117"/>
    <mergeCell ref="C78:AC78"/>
    <mergeCell ref="G56:X57"/>
    <mergeCell ref="G6:AX6"/>
    <mergeCell ref="AI49:AL49"/>
    <mergeCell ref="AE51:AH51"/>
    <mergeCell ref="AI51:AL51"/>
    <mergeCell ref="AM51:AP51"/>
    <mergeCell ref="A46:F48"/>
    <mergeCell ref="A52:F54"/>
    <mergeCell ref="G52:X52"/>
    <mergeCell ref="Y42:AA42"/>
    <mergeCell ref="Y59:AA59"/>
    <mergeCell ref="AB41:AD41"/>
    <mergeCell ref="AB56:AD56"/>
    <mergeCell ref="G43:X43"/>
    <mergeCell ref="Y43:AA43"/>
    <mergeCell ref="A49:F51"/>
    <mergeCell ref="G49:X49"/>
    <mergeCell ref="Y49:AA49"/>
    <mergeCell ref="AB49:AD49"/>
    <mergeCell ref="G50:X51"/>
    <mergeCell ref="Y50:AA50"/>
    <mergeCell ref="AB51:AD51"/>
    <mergeCell ref="Y54:AA54"/>
    <mergeCell ref="AB54:AD54"/>
    <mergeCell ref="AB40:AD40"/>
    <mergeCell ref="G55:X55"/>
    <mergeCell ref="Y56:AA56"/>
    <mergeCell ref="AB55:AD55"/>
    <mergeCell ref="A7:F7"/>
    <mergeCell ref="G7:X7"/>
    <mergeCell ref="A8:F8"/>
    <mergeCell ref="A40:F42"/>
    <mergeCell ref="G40:X40"/>
    <mergeCell ref="AQ49:AT49"/>
    <mergeCell ref="AQ51:AT51"/>
    <mergeCell ref="AU51:AX51"/>
    <mergeCell ref="AE41:AH41"/>
    <mergeCell ref="AI41:AL41"/>
    <mergeCell ref="AM41:AP41"/>
    <mergeCell ref="AE45:AH45"/>
    <mergeCell ref="AI45:AL45"/>
    <mergeCell ref="AM45:AP45"/>
    <mergeCell ref="AE46:AH46"/>
    <mergeCell ref="AE40:AH40"/>
    <mergeCell ref="AI40:AL40"/>
    <mergeCell ref="AM40:AP40"/>
    <mergeCell ref="Y41:AA41"/>
    <mergeCell ref="AM52:AP52"/>
    <mergeCell ref="AM58:AP58"/>
    <mergeCell ref="AE48:AH48"/>
    <mergeCell ref="AI48:AL48"/>
    <mergeCell ref="AB53:AD53"/>
    <mergeCell ref="Y44:AA44"/>
    <mergeCell ref="AB44:AD44"/>
    <mergeCell ref="Y45:AA45"/>
    <mergeCell ref="AB45:AD45"/>
    <mergeCell ref="AE47:AH47"/>
    <mergeCell ref="AI47:AL47"/>
    <mergeCell ref="AM47:AP47"/>
    <mergeCell ref="AI46:AL46"/>
    <mergeCell ref="AI43:AL43"/>
    <mergeCell ref="AM43:AP43"/>
    <mergeCell ref="AE44:AH44"/>
    <mergeCell ref="AI44:AL44"/>
    <mergeCell ref="AM44:AP44"/>
    <mergeCell ref="AQ59:AX59"/>
    <mergeCell ref="AB57:AD57"/>
    <mergeCell ref="AQ57:AX57"/>
    <mergeCell ref="Y58:AA58"/>
    <mergeCell ref="AB58:AD58"/>
    <mergeCell ref="G41:X42"/>
    <mergeCell ref="G46:X46"/>
    <mergeCell ref="AM53:AP53"/>
    <mergeCell ref="G88:AX88"/>
    <mergeCell ref="G87:AX87"/>
    <mergeCell ref="Y37:AA37"/>
    <mergeCell ref="AB37:AD37"/>
    <mergeCell ref="AE55:AH55"/>
    <mergeCell ref="AM59:AP59"/>
    <mergeCell ref="AD70:AF70"/>
    <mergeCell ref="AB42:AD42"/>
    <mergeCell ref="AI54:AL54"/>
    <mergeCell ref="AE56:AH56"/>
    <mergeCell ref="AI56:AL56"/>
    <mergeCell ref="AM56:AP56"/>
    <mergeCell ref="AQ56:AX56"/>
    <mergeCell ref="AE58:AH58"/>
    <mergeCell ref="AI58:AL58"/>
    <mergeCell ref="AQ58:AX58"/>
    <mergeCell ref="Y55:AA55"/>
    <mergeCell ref="Y57:AA57"/>
    <mergeCell ref="G44:X45"/>
    <mergeCell ref="AQ54:AX54"/>
    <mergeCell ref="AM48:AP48"/>
    <mergeCell ref="AQ52:AX52"/>
    <mergeCell ref="AE53:AH53"/>
    <mergeCell ref="AI53:AL53"/>
    <mergeCell ref="G115:AB115"/>
    <mergeCell ref="AD80:AF80"/>
    <mergeCell ref="AG79:AX79"/>
    <mergeCell ref="C73:AC73"/>
    <mergeCell ref="A104:F114"/>
    <mergeCell ref="AG80:AX86"/>
    <mergeCell ref="C77:AC77"/>
    <mergeCell ref="AG77:AX77"/>
    <mergeCell ref="C80:AC80"/>
    <mergeCell ref="AE57:AH57"/>
    <mergeCell ref="AD78:AF78"/>
    <mergeCell ref="AD77:AF77"/>
    <mergeCell ref="A115:F124"/>
    <mergeCell ref="A90:AX90"/>
    <mergeCell ref="F94:AX94"/>
    <mergeCell ref="A66:B75"/>
    <mergeCell ref="C75:AC75"/>
    <mergeCell ref="A97:AX97"/>
    <mergeCell ref="AD79:AF79"/>
    <mergeCell ref="AG66:AX68"/>
    <mergeCell ref="AU121:AX121"/>
    <mergeCell ref="C71:AC71"/>
    <mergeCell ref="AU116:AX116"/>
    <mergeCell ref="AD76:AF76"/>
    <mergeCell ref="W13:AC13"/>
    <mergeCell ref="G28:O30"/>
    <mergeCell ref="A11:F11"/>
    <mergeCell ref="AD67:AF67"/>
    <mergeCell ref="AH117:AT117"/>
    <mergeCell ref="AH116:AT116"/>
    <mergeCell ref="G117:K117"/>
    <mergeCell ref="A94:E94"/>
    <mergeCell ref="G33:O34"/>
    <mergeCell ref="P12:V12"/>
    <mergeCell ref="AB30:AD30"/>
    <mergeCell ref="G4:X4"/>
    <mergeCell ref="Y4:AD4"/>
    <mergeCell ref="AE4:AP4"/>
    <mergeCell ref="AQ4:AX4"/>
    <mergeCell ref="A5:F5"/>
    <mergeCell ref="C70:AC70"/>
    <mergeCell ref="G11:AX11"/>
    <mergeCell ref="Y5:AD5"/>
    <mergeCell ref="AE5:AP5"/>
    <mergeCell ref="AQ5:AX5"/>
    <mergeCell ref="A4:F4"/>
    <mergeCell ref="A6:F6"/>
    <mergeCell ref="AK12:AQ12"/>
    <mergeCell ref="W14:AC14"/>
    <mergeCell ref="AG65:AX65"/>
    <mergeCell ref="AG70:AX70"/>
    <mergeCell ref="C63:AC63"/>
    <mergeCell ref="I16:O16"/>
    <mergeCell ref="P16:V16"/>
    <mergeCell ref="AD66:AF66"/>
    <mergeCell ref="I18:O18"/>
    <mergeCell ref="AD12:AJ12"/>
    <mergeCell ref="AE8:AX8"/>
    <mergeCell ref="W16:AC16"/>
    <mergeCell ref="A10:F10"/>
    <mergeCell ref="AR12:AX12"/>
    <mergeCell ref="G13:H18"/>
    <mergeCell ref="F92:AX92"/>
    <mergeCell ref="E67:AC67"/>
    <mergeCell ref="E68:AC68"/>
    <mergeCell ref="AG75:AX75"/>
    <mergeCell ref="A91:AX91"/>
    <mergeCell ref="AG76:AX76"/>
    <mergeCell ref="AD64:AF64"/>
    <mergeCell ref="AG72:AX72"/>
    <mergeCell ref="A89:AX89"/>
    <mergeCell ref="C88:F88"/>
    <mergeCell ref="W12:AC12"/>
    <mergeCell ref="AR20:AX20"/>
    <mergeCell ref="A95:AX95"/>
    <mergeCell ref="AD71:AF71"/>
    <mergeCell ref="C79:AC79"/>
    <mergeCell ref="G10:AX10"/>
    <mergeCell ref="AD14:AJ14"/>
    <mergeCell ref="AK14:AQ14"/>
    <mergeCell ref="P13:V13"/>
    <mergeCell ref="P17:V17"/>
    <mergeCell ref="W17:AC17"/>
    <mergeCell ref="AD16:AJ16"/>
    <mergeCell ref="AR16:AX16"/>
    <mergeCell ref="AK16:AQ16"/>
    <mergeCell ref="P28:X30"/>
    <mergeCell ref="G12:O12"/>
    <mergeCell ref="P14:V14"/>
    <mergeCell ref="AB36:AD36"/>
    <mergeCell ref="I14:O14"/>
    <mergeCell ref="P33:X34"/>
    <mergeCell ref="Y33:AA34"/>
    <mergeCell ref="AB33:AD34"/>
    <mergeCell ref="I17:O17"/>
    <mergeCell ref="I13:O13"/>
    <mergeCell ref="AQ26:AT26"/>
    <mergeCell ref="A33:F37"/>
    <mergeCell ref="G26:O27"/>
    <mergeCell ref="AD13:AJ13"/>
    <mergeCell ref="A80:B86"/>
    <mergeCell ref="AD73:AF73"/>
    <mergeCell ref="Y52:AA52"/>
    <mergeCell ref="AB52:AD52"/>
    <mergeCell ref="G53:X54"/>
    <mergeCell ref="Y53:AA53"/>
    <mergeCell ref="A76:B79"/>
    <mergeCell ref="C76:AC76"/>
    <mergeCell ref="AR14:AX14"/>
    <mergeCell ref="AK15:AQ15"/>
    <mergeCell ref="AG78:AX78"/>
    <mergeCell ref="AD69:AF69"/>
    <mergeCell ref="AD15:AJ15"/>
    <mergeCell ref="P19:V19"/>
    <mergeCell ref="A96:AX96"/>
    <mergeCell ref="AC115:AX115"/>
    <mergeCell ref="AI55:AL55"/>
    <mergeCell ref="AM55:AP55"/>
    <mergeCell ref="AI59:AL59"/>
    <mergeCell ref="C67:D68"/>
    <mergeCell ref="Y116:AB116"/>
    <mergeCell ref="A92:E92"/>
    <mergeCell ref="A87:B88"/>
    <mergeCell ref="Y117:AB117"/>
    <mergeCell ref="A55:F57"/>
    <mergeCell ref="A93:AX93"/>
    <mergeCell ref="AR15:AX15"/>
    <mergeCell ref="AE60:AH60"/>
    <mergeCell ref="AI60:AL60"/>
    <mergeCell ref="C72:AC72"/>
    <mergeCell ref="AD75:AF75"/>
    <mergeCell ref="AG73:AX73"/>
    <mergeCell ref="C69:AC69"/>
    <mergeCell ref="G116:K116"/>
    <mergeCell ref="L116:X116"/>
    <mergeCell ref="AM60:AP60"/>
    <mergeCell ref="C64:AC64"/>
    <mergeCell ref="C65:AC65"/>
    <mergeCell ref="C66:AC66"/>
    <mergeCell ref="AG62:AX62"/>
    <mergeCell ref="G59:X60"/>
    <mergeCell ref="G118:K118"/>
    <mergeCell ref="L118:X118"/>
    <mergeCell ref="Y118:AB118"/>
    <mergeCell ref="AC118:AG118"/>
    <mergeCell ref="AH118:AT118"/>
    <mergeCell ref="AU118:AX118"/>
    <mergeCell ref="G121:K121"/>
    <mergeCell ref="L121:X121"/>
    <mergeCell ref="Y121:AB121"/>
    <mergeCell ref="AC121:AG121"/>
    <mergeCell ref="AH121:AT121"/>
    <mergeCell ref="Y120:AB120"/>
    <mergeCell ref="AC120:AG120"/>
    <mergeCell ref="AH120:AT120"/>
    <mergeCell ref="AU120:AX120"/>
    <mergeCell ref="AD68:AF68"/>
    <mergeCell ref="AD65:AF65"/>
    <mergeCell ref="AC117:AG117"/>
    <mergeCell ref="L117:X117"/>
    <mergeCell ref="AC116:AG116"/>
    <mergeCell ref="G119:AB119"/>
    <mergeCell ref="AC119:AX119"/>
    <mergeCell ref="G120:K120"/>
    <mergeCell ref="L120:X120"/>
    <mergeCell ref="C87:F8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A26:F30"/>
    <mergeCell ref="AB29:AD29"/>
    <mergeCell ref="A3:AH3"/>
    <mergeCell ref="AJ3:AW3"/>
    <mergeCell ref="AG69:AX69"/>
    <mergeCell ref="A63:B6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5:O37"/>
    <mergeCell ref="P35:X37"/>
    <mergeCell ref="Y35:AA35"/>
    <mergeCell ref="AB35:AD35"/>
    <mergeCell ref="Y36:AA36"/>
    <mergeCell ref="AE59:AH59"/>
    <mergeCell ref="AK20:AQ20"/>
    <mergeCell ref="A43:F45"/>
    <mergeCell ref="AB43:AD43"/>
    <mergeCell ref="Y46:AA46"/>
    <mergeCell ref="AB46:AD46"/>
    <mergeCell ref="AE42:AH42"/>
    <mergeCell ref="AI42:AL42"/>
    <mergeCell ref="AM42:AP42"/>
    <mergeCell ref="A129:B129"/>
    <mergeCell ref="A128:B128"/>
    <mergeCell ref="Y40:AA40"/>
    <mergeCell ref="AB50:AD50"/>
    <mergeCell ref="Y51:AA51"/>
    <mergeCell ref="G47:X48"/>
    <mergeCell ref="Y47:AA47"/>
    <mergeCell ref="AB47:AD47"/>
    <mergeCell ref="Y48:AA48"/>
    <mergeCell ref="AB48:AD48"/>
    <mergeCell ref="AE49:AH49"/>
    <mergeCell ref="AM49:AP49"/>
    <mergeCell ref="AE54:AH54"/>
    <mergeCell ref="AE50:AH50"/>
    <mergeCell ref="AI50:AL50"/>
    <mergeCell ref="AM50:AP50"/>
    <mergeCell ref="AI52:AL52"/>
    <mergeCell ref="AM54:AP54"/>
    <mergeCell ref="AH128:AK128"/>
    <mergeCell ref="AL128:AO128"/>
    <mergeCell ref="AC128:AG128"/>
    <mergeCell ref="AC129:AG129"/>
    <mergeCell ref="AH129:AK129"/>
    <mergeCell ref="AL129:AO129"/>
    <mergeCell ref="J128:O128"/>
    <mergeCell ref="J129:O129"/>
    <mergeCell ref="Y129:AB129"/>
    <mergeCell ref="AP128:AX128"/>
    <mergeCell ref="AP129:AX129"/>
    <mergeCell ref="P129:X129"/>
    <mergeCell ref="A61:AX61"/>
    <mergeCell ref="AL133:AO133"/>
    <mergeCell ref="A132:B132"/>
    <mergeCell ref="A133:B133"/>
    <mergeCell ref="C132:I132"/>
    <mergeCell ref="J132:O132"/>
    <mergeCell ref="P132:X132"/>
    <mergeCell ref="Y132:AB132"/>
    <mergeCell ref="AC132:AG132"/>
    <mergeCell ref="AH132:AK132"/>
    <mergeCell ref="AL132:AO132"/>
    <mergeCell ref="AP132:AX132"/>
    <mergeCell ref="C133:I133"/>
    <mergeCell ref="J133:O133"/>
    <mergeCell ref="P133:X133"/>
    <mergeCell ref="Y133:AB133"/>
    <mergeCell ref="AC133:AG133"/>
    <mergeCell ref="AH133:AK133"/>
    <mergeCell ref="AP133:AX133"/>
    <mergeCell ref="A136:B136"/>
    <mergeCell ref="A137:B137"/>
    <mergeCell ref="C137:I137"/>
    <mergeCell ref="J137:O137"/>
    <mergeCell ref="P137:X137"/>
    <mergeCell ref="Y137:AB137"/>
    <mergeCell ref="AC137:AG137"/>
    <mergeCell ref="AH137:AK137"/>
    <mergeCell ref="AL137:AO137"/>
    <mergeCell ref="AP137:AX137"/>
    <mergeCell ref="AW2:AX2"/>
    <mergeCell ref="AU28:AX28"/>
    <mergeCell ref="AU29:AX29"/>
    <mergeCell ref="AU30:AX30"/>
    <mergeCell ref="AE37:AH37"/>
    <mergeCell ref="AI37:AL37"/>
    <mergeCell ref="AM37:AP37"/>
    <mergeCell ref="AQ37:AT37"/>
    <mergeCell ref="AU37:AX37"/>
    <mergeCell ref="AI57:AL57"/>
    <mergeCell ref="AM36:AP36"/>
    <mergeCell ref="AM57:AP57"/>
    <mergeCell ref="AU36:AX36"/>
    <mergeCell ref="AQ55:AX55"/>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AE28:AH28"/>
    <mergeCell ref="AQ27:AR27"/>
    <mergeCell ref="AE29:AH29"/>
    <mergeCell ref="AS27:AT27"/>
    <mergeCell ref="AW27:AX27"/>
    <mergeCell ref="AU27:AV27"/>
    <mergeCell ref="AU34:AV34"/>
    <mergeCell ref="AW34:AX34"/>
    <mergeCell ref="AE33:AH34"/>
    <mergeCell ref="AI33:AL34"/>
    <mergeCell ref="AM33:AP34"/>
    <mergeCell ref="AQ33:AT33"/>
    <mergeCell ref="AU33:AX33"/>
    <mergeCell ref="AQ34:AR34"/>
    <mergeCell ref="AS34:AT34"/>
    <mergeCell ref="AE35:AH35"/>
    <mergeCell ref="AI35:AL35"/>
    <mergeCell ref="AM35:AP35"/>
    <mergeCell ref="AQ35:AT35"/>
    <mergeCell ref="AU35:AX35"/>
    <mergeCell ref="AE36:AH36"/>
    <mergeCell ref="AI36:AL36"/>
    <mergeCell ref="AQ36:AT36"/>
    <mergeCell ref="AE43:AH43"/>
    <mergeCell ref="AU49:AX49"/>
    <mergeCell ref="AQ50:AT50"/>
    <mergeCell ref="AU50:AX50"/>
    <mergeCell ref="AQ53:AX53"/>
    <mergeCell ref="AE52:AH52"/>
    <mergeCell ref="AM46:AP46"/>
    <mergeCell ref="Y60:AA60"/>
    <mergeCell ref="AB60:AD60"/>
    <mergeCell ref="Y128:AB128"/>
    <mergeCell ref="C128:I128"/>
    <mergeCell ref="P128:X128"/>
    <mergeCell ref="A58:F60"/>
    <mergeCell ref="G58:X58"/>
    <mergeCell ref="AB59:AD59"/>
    <mergeCell ref="AQ60:AX60"/>
    <mergeCell ref="P22:V22"/>
    <mergeCell ref="P23:V23"/>
    <mergeCell ref="P24:V24"/>
    <mergeCell ref="G25:O25"/>
    <mergeCell ref="AD2:AH2"/>
    <mergeCell ref="AJ2:AM2"/>
    <mergeCell ref="G8:X8"/>
    <mergeCell ref="C74:AC74"/>
    <mergeCell ref="AD74:AF74"/>
    <mergeCell ref="AO2:AQ2"/>
    <mergeCell ref="AS2:AU2"/>
    <mergeCell ref="P25:V25"/>
    <mergeCell ref="W25:AC25"/>
    <mergeCell ref="W23:AC23"/>
    <mergeCell ref="W24:AC24"/>
    <mergeCell ref="AG103:AH103"/>
    <mergeCell ref="AJ103:AK103"/>
    <mergeCell ref="A98:D98"/>
    <mergeCell ref="A103:D103"/>
    <mergeCell ref="E103:G103"/>
    <mergeCell ref="I103:J103"/>
    <mergeCell ref="L103:M103"/>
    <mergeCell ref="Q103:S103"/>
    <mergeCell ref="U103:V103"/>
    <mergeCell ref="X103:Y103"/>
    <mergeCell ref="AC103:AE103"/>
    <mergeCell ref="U102:V102"/>
    <mergeCell ref="X102:Y102"/>
    <mergeCell ref="AA102:AB102"/>
    <mergeCell ref="AC102:AE102"/>
    <mergeCell ref="AG102:AH102"/>
    <mergeCell ref="AJ102:AK102"/>
    <mergeCell ref="AM102:AN102"/>
    <mergeCell ref="AO102:AP102"/>
    <mergeCell ref="AR102:AS102"/>
    <mergeCell ref="A12:F21"/>
    <mergeCell ref="G22:O22"/>
    <mergeCell ref="G23:O23"/>
    <mergeCell ref="G24:O24"/>
    <mergeCell ref="A22:F25"/>
    <mergeCell ref="AD22:AX22"/>
    <mergeCell ref="AD23:AX25"/>
    <mergeCell ref="W22:AC22"/>
    <mergeCell ref="AU102:AV102"/>
    <mergeCell ref="E98:P98"/>
    <mergeCell ref="Q98:AB98"/>
    <mergeCell ref="AC98:AN98"/>
    <mergeCell ref="AO98:AX98"/>
    <mergeCell ref="E99:P99"/>
    <mergeCell ref="Q99:AB99"/>
    <mergeCell ref="AC99:AN99"/>
    <mergeCell ref="AO99:AX99"/>
    <mergeCell ref="A99:D99"/>
    <mergeCell ref="O103:P103"/>
    <mergeCell ref="AA103:AB103"/>
    <mergeCell ref="AM103:AN103"/>
    <mergeCell ref="AO103:AP103"/>
    <mergeCell ref="AR103:AS103"/>
    <mergeCell ref="AU103:AV103"/>
    <mergeCell ref="A100:D100"/>
    <mergeCell ref="E100:P100"/>
    <mergeCell ref="Q100:AB100"/>
    <mergeCell ref="AC100:AN100"/>
    <mergeCell ref="AO100:AX100"/>
    <mergeCell ref="A101:D101"/>
    <mergeCell ref="E101:P101"/>
    <mergeCell ref="Q101:AB101"/>
    <mergeCell ref="AC101:AN101"/>
    <mergeCell ref="AO101:AX101"/>
    <mergeCell ref="A102:D102"/>
    <mergeCell ref="E102:G102"/>
    <mergeCell ref="I102:J102"/>
    <mergeCell ref="L102:M102"/>
    <mergeCell ref="O102:P102"/>
    <mergeCell ref="Q102:S102"/>
  </mergeCells>
  <phoneticPr fontId="5"/>
  <conditionalFormatting sqref="P14:AC14 AK14:AQ14">
    <cfRule type="expression" dxfId="225" priority="14167">
      <formula>IF(RIGHT(TEXT(P14,"0.#"),1)=".",FALSE,TRUE)</formula>
    </cfRule>
    <cfRule type="expression" dxfId="224" priority="14168">
      <formula>IF(RIGHT(TEXT(P14,"0.#"),1)=".",TRUE,FALSE)</formula>
    </cfRule>
  </conditionalFormatting>
  <conditionalFormatting sqref="AE28">
    <cfRule type="expression" dxfId="223" priority="14157">
      <formula>IF(RIGHT(TEXT(AE28,"0.#"),1)=".",FALSE,TRUE)</formula>
    </cfRule>
    <cfRule type="expression" dxfId="222" priority="14158">
      <formula>IF(RIGHT(TEXT(AE28,"0.#"),1)=".",TRUE,FALSE)</formula>
    </cfRule>
  </conditionalFormatting>
  <conditionalFormatting sqref="P18:AX18">
    <cfRule type="expression" dxfId="221" priority="14043">
      <formula>IF(RIGHT(TEXT(P18,"0.#"),1)=".",FALSE,TRUE)</formula>
    </cfRule>
    <cfRule type="expression" dxfId="220" priority="14044">
      <formula>IF(RIGHT(TEXT(P18,"0.#"),1)=".",TRUE,FALSE)</formula>
    </cfRule>
  </conditionalFormatting>
  <conditionalFormatting sqref="Y118">
    <cfRule type="expression" dxfId="219" priority="14035">
      <formula>IF(RIGHT(TEXT(Y118,"0.#"),1)=".",FALSE,TRUE)</formula>
    </cfRule>
    <cfRule type="expression" dxfId="218" priority="14036">
      <formula>IF(RIGHT(TEXT(Y118,"0.#"),1)=".",TRUE,FALSE)</formula>
    </cfRule>
  </conditionalFormatting>
  <conditionalFormatting sqref="P15:AC17 P13:AX13 AK15:AX15 AK16:AQ17">
    <cfRule type="expression" dxfId="217" priority="13865">
      <formula>IF(RIGHT(TEXT(P13,"0.#"),1)=".",FALSE,TRUE)</formula>
    </cfRule>
    <cfRule type="expression" dxfId="216" priority="13866">
      <formula>IF(RIGHT(TEXT(P13,"0.#"),1)=".",TRUE,FALSE)</formula>
    </cfRule>
  </conditionalFormatting>
  <conditionalFormatting sqref="P19:AJ19">
    <cfRule type="expression" dxfId="215" priority="13863">
      <formula>IF(RIGHT(TEXT(P19,"0.#"),1)=".",FALSE,TRUE)</formula>
    </cfRule>
    <cfRule type="expression" dxfId="214" priority="13864">
      <formula>IF(RIGHT(TEXT(P19,"0.#"),1)=".",TRUE,FALSE)</formula>
    </cfRule>
  </conditionalFormatting>
  <conditionalFormatting sqref="AE41">
    <cfRule type="expression" dxfId="213" priority="13855">
      <formula>IF(RIGHT(TEXT(AE41,"0.#"),1)=".",FALSE,TRUE)</formula>
    </cfRule>
    <cfRule type="expression" dxfId="212" priority="13856">
      <formula>IF(RIGHT(TEXT(AE41,"0.#"),1)=".",TRUE,FALSE)</formula>
    </cfRule>
  </conditionalFormatting>
  <conditionalFormatting sqref="AU118">
    <cfRule type="expression" dxfId="211" priority="13837">
      <formula>IF(RIGHT(TEXT(AU118,"0.#"),1)=".",FALSE,TRUE)</formula>
    </cfRule>
    <cfRule type="expression" dxfId="210" priority="13838">
      <formula>IF(RIGHT(TEXT(AU118,"0.#"),1)=".",TRUE,FALSE)</formula>
    </cfRule>
  </conditionalFormatting>
  <conditionalFormatting sqref="AU117">
    <cfRule type="expression" dxfId="209" priority="13835">
      <formula>IF(RIGHT(TEXT(AU117,"0.#"),1)=".",FALSE,TRUE)</formula>
    </cfRule>
    <cfRule type="expression" dxfId="208" priority="13836">
      <formula>IF(RIGHT(TEXT(AU117,"0.#"),1)=".",TRUE,FALSE)</formula>
    </cfRule>
  </conditionalFormatting>
  <conditionalFormatting sqref="Y124">
    <cfRule type="expression" dxfId="207" priority="13819">
      <formula>IF(RIGHT(TEXT(Y124,"0.#"),1)=".",FALSE,TRUE)</formula>
    </cfRule>
    <cfRule type="expression" dxfId="206" priority="13820">
      <formula>IF(RIGHT(TEXT(Y124,"0.#"),1)=".",TRUE,FALSE)</formula>
    </cfRule>
  </conditionalFormatting>
  <conditionalFormatting sqref="AU122">
    <cfRule type="expression" dxfId="205" priority="13815">
      <formula>IF(RIGHT(TEXT(AU122,"0.#"),1)=".",FALSE,TRUE)</formula>
    </cfRule>
    <cfRule type="expression" dxfId="204" priority="13816">
      <formula>IF(RIGHT(TEXT(AU122,"0.#"),1)=".",TRUE,FALSE)</formula>
    </cfRule>
  </conditionalFormatting>
  <conditionalFormatting sqref="AU124">
    <cfRule type="expression" dxfId="203" priority="13813">
      <formula>IF(RIGHT(TEXT(AU124,"0.#"),1)=".",FALSE,TRUE)</formula>
    </cfRule>
    <cfRule type="expression" dxfId="202" priority="13814">
      <formula>IF(RIGHT(TEXT(AU124,"0.#"),1)=".",TRUE,FALSE)</formula>
    </cfRule>
  </conditionalFormatting>
  <conditionalFormatting sqref="AU123 AU121">
    <cfRule type="expression" dxfId="201" priority="13811">
      <formula>IF(RIGHT(TEXT(AU121,"0.#"),1)=".",FALSE,TRUE)</formula>
    </cfRule>
    <cfRule type="expression" dxfId="200" priority="13812">
      <formula>IF(RIGHT(TEXT(AU121,"0.#"),1)=".",TRUE,FALSE)</formula>
    </cfRule>
  </conditionalFormatting>
  <conditionalFormatting sqref="AM30">
    <cfRule type="expression" dxfId="199" priority="13611">
      <formula>IF(RIGHT(TEXT(AM30,"0.#"),1)=".",FALSE,TRUE)</formula>
    </cfRule>
    <cfRule type="expression" dxfId="198" priority="13612">
      <formula>IF(RIGHT(TEXT(AM30,"0.#"),1)=".",TRUE,FALSE)</formula>
    </cfRule>
  </conditionalFormatting>
  <conditionalFormatting sqref="AE29">
    <cfRule type="expression" dxfId="197" priority="13625">
      <formula>IF(RIGHT(TEXT(AE29,"0.#"),1)=".",FALSE,TRUE)</formula>
    </cfRule>
    <cfRule type="expression" dxfId="196" priority="13626">
      <formula>IF(RIGHT(TEXT(AE29,"0.#"),1)=".",TRUE,FALSE)</formula>
    </cfRule>
  </conditionalFormatting>
  <conditionalFormatting sqref="AE30">
    <cfRule type="expression" dxfId="195" priority="13623">
      <formula>IF(RIGHT(TEXT(AE30,"0.#"),1)=".",FALSE,TRUE)</formula>
    </cfRule>
    <cfRule type="expression" dxfId="194" priority="13624">
      <formula>IF(RIGHT(TEXT(AE30,"0.#"),1)=".",TRUE,FALSE)</formula>
    </cfRule>
  </conditionalFormatting>
  <conditionalFormatting sqref="AI30">
    <cfRule type="expression" dxfId="193" priority="13621">
      <formula>IF(RIGHT(TEXT(AI30,"0.#"),1)=".",FALSE,TRUE)</formula>
    </cfRule>
    <cfRule type="expression" dxfId="192" priority="13622">
      <formula>IF(RIGHT(TEXT(AI30,"0.#"),1)=".",TRUE,FALSE)</formula>
    </cfRule>
  </conditionalFormatting>
  <conditionalFormatting sqref="AI29">
    <cfRule type="expression" dxfId="191" priority="13619">
      <formula>IF(RIGHT(TEXT(AI29,"0.#"),1)=".",FALSE,TRUE)</formula>
    </cfRule>
    <cfRule type="expression" dxfId="190" priority="13620">
      <formula>IF(RIGHT(TEXT(AI29,"0.#"),1)=".",TRUE,FALSE)</formula>
    </cfRule>
  </conditionalFormatting>
  <conditionalFormatting sqref="AI28">
    <cfRule type="expression" dxfId="189" priority="13617">
      <formula>IF(RIGHT(TEXT(AI28,"0.#"),1)=".",FALSE,TRUE)</formula>
    </cfRule>
    <cfRule type="expression" dxfId="188" priority="13618">
      <formula>IF(RIGHT(TEXT(AI28,"0.#"),1)=".",TRUE,FALSE)</formula>
    </cfRule>
  </conditionalFormatting>
  <conditionalFormatting sqref="AM28">
    <cfRule type="expression" dxfId="187" priority="13615">
      <formula>IF(RIGHT(TEXT(AM28,"0.#"),1)=".",FALSE,TRUE)</formula>
    </cfRule>
    <cfRule type="expression" dxfId="186" priority="13616">
      <formula>IF(RIGHT(TEXT(AM28,"0.#"),1)=".",TRUE,FALSE)</formula>
    </cfRule>
  </conditionalFormatting>
  <conditionalFormatting sqref="AM29">
    <cfRule type="expression" dxfId="185" priority="13613">
      <formula>IF(RIGHT(TEXT(AM29,"0.#"),1)=".",FALSE,TRUE)</formula>
    </cfRule>
    <cfRule type="expression" dxfId="184" priority="13614">
      <formula>IF(RIGHT(TEXT(AM29,"0.#"),1)=".",TRUE,FALSE)</formula>
    </cfRule>
  </conditionalFormatting>
  <conditionalFormatting sqref="AQ28:AQ30">
    <cfRule type="expression" dxfId="183" priority="13605">
      <formula>IF(RIGHT(TEXT(AQ28,"0.#"),1)=".",FALSE,TRUE)</formula>
    </cfRule>
    <cfRule type="expression" dxfId="182" priority="13606">
      <formula>IF(RIGHT(TEXT(AQ28,"0.#"),1)=".",TRUE,FALSE)</formula>
    </cfRule>
  </conditionalFormatting>
  <conditionalFormatting sqref="AU28:AU30">
    <cfRule type="expression" dxfId="181" priority="13603">
      <formula>IF(RIGHT(TEXT(AU28,"0.#"),1)=".",FALSE,TRUE)</formula>
    </cfRule>
    <cfRule type="expression" dxfId="180" priority="13604">
      <formula>IF(RIGHT(TEXT(AU28,"0.#"),1)=".",TRUE,FALSE)</formula>
    </cfRule>
  </conditionalFormatting>
  <conditionalFormatting sqref="AI41">
    <cfRule type="expression" dxfId="179" priority="13387">
      <formula>IF(RIGHT(TEXT(AI41,"0.#"),1)=".",FALSE,TRUE)</formula>
    </cfRule>
    <cfRule type="expression" dxfId="178" priority="13388">
      <formula>IF(RIGHT(TEXT(AI41,"0.#"),1)=".",TRUE,FALSE)</formula>
    </cfRule>
  </conditionalFormatting>
  <conditionalFormatting sqref="AM41">
    <cfRule type="expression" dxfId="177" priority="13385">
      <formula>IF(RIGHT(TEXT(AM41,"0.#"),1)=".",FALSE,TRUE)</formula>
    </cfRule>
    <cfRule type="expression" dxfId="176" priority="13386">
      <formula>IF(RIGHT(TEXT(AM41,"0.#"),1)=".",TRUE,FALSE)</formula>
    </cfRule>
  </conditionalFormatting>
  <conditionalFormatting sqref="AE42">
    <cfRule type="expression" dxfId="175" priority="13383">
      <formula>IF(RIGHT(TEXT(AE42,"0.#"),1)=".",FALSE,TRUE)</formula>
    </cfRule>
    <cfRule type="expression" dxfId="174" priority="13384">
      <formula>IF(RIGHT(TEXT(AE42,"0.#"),1)=".",TRUE,FALSE)</formula>
    </cfRule>
  </conditionalFormatting>
  <conditionalFormatting sqref="AI42">
    <cfRule type="expression" dxfId="173" priority="13381">
      <formula>IF(RIGHT(TEXT(AI42,"0.#"),1)=".",FALSE,TRUE)</formula>
    </cfRule>
    <cfRule type="expression" dxfId="172" priority="13382">
      <formula>IF(RIGHT(TEXT(AI42,"0.#"),1)=".",TRUE,FALSE)</formula>
    </cfRule>
  </conditionalFormatting>
  <conditionalFormatting sqref="AM42">
    <cfRule type="expression" dxfId="171" priority="13379">
      <formula>IF(RIGHT(TEXT(AM42,"0.#"),1)=".",FALSE,TRUE)</formula>
    </cfRule>
    <cfRule type="expression" dxfId="170" priority="13380">
      <formula>IF(RIGHT(TEXT(AM42,"0.#"),1)=".",TRUE,FALSE)</formula>
    </cfRule>
  </conditionalFormatting>
  <conditionalFormatting sqref="AQ42">
    <cfRule type="expression" dxfId="169" priority="13377">
      <formula>IF(RIGHT(TEXT(AQ42,"0.#"),1)=".",FALSE,TRUE)</formula>
    </cfRule>
    <cfRule type="expression" dxfId="168" priority="13378">
      <formula>IF(RIGHT(TEXT(AQ42,"0.#"),1)=".",TRUE,FALSE)</formula>
    </cfRule>
  </conditionalFormatting>
  <conditionalFormatting sqref="AE53 AQ53">
    <cfRule type="expression" dxfId="167" priority="13319">
      <formula>IF(RIGHT(TEXT(AE53,"0.#"),1)=".",FALSE,TRUE)</formula>
    </cfRule>
    <cfRule type="expression" dxfId="166" priority="13320">
      <formula>IF(RIGHT(TEXT(AE53,"0.#"),1)=".",TRUE,FALSE)</formula>
    </cfRule>
  </conditionalFormatting>
  <conditionalFormatting sqref="AI53">
    <cfRule type="expression" dxfId="165" priority="13317">
      <formula>IF(RIGHT(TEXT(AI53,"0.#"),1)=".",FALSE,TRUE)</formula>
    </cfRule>
    <cfRule type="expression" dxfId="164" priority="13318">
      <formula>IF(RIGHT(TEXT(AI53,"0.#"),1)=".",TRUE,FALSE)</formula>
    </cfRule>
  </conditionalFormatting>
  <conditionalFormatting sqref="AE54">
    <cfRule type="expression" dxfId="163" priority="13313">
      <formula>IF(RIGHT(TEXT(AE54,"0.#"),1)=".",FALSE,TRUE)</formula>
    </cfRule>
    <cfRule type="expression" dxfId="162" priority="13314">
      <formula>IF(RIGHT(TEXT(AE54,"0.#"),1)=".",TRUE,FALSE)</formula>
    </cfRule>
  </conditionalFormatting>
  <conditionalFormatting sqref="AI54">
    <cfRule type="expression" dxfId="161" priority="13311">
      <formula>IF(RIGHT(TEXT(AI54,"0.#"),1)=".",FALSE,TRUE)</formula>
    </cfRule>
    <cfRule type="expression" dxfId="160" priority="13312">
      <formula>IF(RIGHT(TEXT(AI54,"0.#"),1)=".",TRUE,FALSE)</formula>
    </cfRule>
  </conditionalFormatting>
  <conditionalFormatting sqref="AQ54">
    <cfRule type="expression" dxfId="159" priority="13307">
      <formula>IF(RIGHT(TEXT(AQ54,"0.#"),1)=".",FALSE,TRUE)</formula>
    </cfRule>
    <cfRule type="expression" dxfId="158" priority="13308">
      <formula>IF(RIGHT(TEXT(AQ54,"0.#"),1)=".",TRUE,FALSE)</formula>
    </cfRule>
  </conditionalFormatting>
  <conditionalFormatting sqref="W23">
    <cfRule type="expression" dxfId="157" priority="2469">
      <formula>IF(RIGHT(TEXT(W23,"0.#"),1)=".",FALSE,TRUE)</formula>
    </cfRule>
    <cfRule type="expression" dxfId="156" priority="2470">
      <formula>IF(RIGHT(TEXT(W23,"0.#"),1)=".",TRUE,FALSE)</formula>
    </cfRule>
  </conditionalFormatting>
  <conditionalFormatting sqref="W24">
    <cfRule type="expression" dxfId="155" priority="2467">
      <formula>IF(RIGHT(TEXT(W24,"0.#"),1)=".",FALSE,TRUE)</formula>
    </cfRule>
    <cfRule type="expression" dxfId="154" priority="2468">
      <formula>IF(RIGHT(TEXT(W24,"0.#"),1)=".",TRUE,FALSE)</formula>
    </cfRule>
  </conditionalFormatting>
  <conditionalFormatting sqref="P23">
    <cfRule type="expression" dxfId="153" priority="2457">
      <formula>IF(RIGHT(TEXT(P23,"0.#"),1)=".",FALSE,TRUE)</formula>
    </cfRule>
    <cfRule type="expression" dxfId="152" priority="2458">
      <formula>IF(RIGHT(TEXT(P23,"0.#"),1)=".",TRUE,FALSE)</formula>
    </cfRule>
  </conditionalFormatting>
  <conditionalFormatting sqref="P24">
    <cfRule type="expression" dxfId="151" priority="2455">
      <formula>IF(RIGHT(TEXT(P24,"0.#"),1)=".",FALSE,TRUE)</formula>
    </cfRule>
    <cfRule type="expression" dxfId="150" priority="2456">
      <formula>IF(RIGHT(TEXT(P24,"0.#"),1)=".",TRUE,FALSE)</formula>
    </cfRule>
  </conditionalFormatting>
  <conditionalFormatting sqref="AE35">
    <cfRule type="expression" dxfId="149" priority="2153">
      <formula>IF(RIGHT(TEXT(AE35,"0.#"),1)=".",FALSE,TRUE)</formula>
    </cfRule>
    <cfRule type="expression" dxfId="148" priority="2154">
      <formula>IF(RIGHT(TEXT(AE35,"0.#"),1)=".",TRUE,FALSE)</formula>
    </cfRule>
  </conditionalFormatting>
  <conditionalFormatting sqref="AM37">
    <cfRule type="expression" dxfId="147" priority="2137">
      <formula>IF(RIGHT(TEXT(AM37,"0.#"),1)=".",FALSE,TRUE)</formula>
    </cfRule>
    <cfRule type="expression" dxfId="146" priority="2138">
      <formula>IF(RIGHT(TEXT(AM37,"0.#"),1)=".",TRUE,FALSE)</formula>
    </cfRule>
  </conditionalFormatting>
  <conditionalFormatting sqref="AE36">
    <cfRule type="expression" dxfId="145" priority="2151">
      <formula>IF(RIGHT(TEXT(AE36,"0.#"),1)=".",FALSE,TRUE)</formula>
    </cfRule>
    <cfRule type="expression" dxfId="144" priority="2152">
      <formula>IF(RIGHT(TEXT(AE36,"0.#"),1)=".",TRUE,FALSE)</formula>
    </cfRule>
  </conditionalFormatting>
  <conditionalFormatting sqref="AE37">
    <cfRule type="expression" dxfId="143" priority="2149">
      <formula>IF(RIGHT(TEXT(AE37,"0.#"),1)=".",FALSE,TRUE)</formula>
    </cfRule>
    <cfRule type="expression" dxfId="142" priority="2150">
      <formula>IF(RIGHT(TEXT(AE37,"0.#"),1)=".",TRUE,FALSE)</formula>
    </cfRule>
  </conditionalFormatting>
  <conditionalFormatting sqref="AI37">
    <cfRule type="expression" dxfId="141" priority="2147">
      <formula>IF(RIGHT(TEXT(AI37,"0.#"),1)=".",FALSE,TRUE)</formula>
    </cfRule>
    <cfRule type="expression" dxfId="140" priority="2148">
      <formula>IF(RIGHT(TEXT(AI37,"0.#"),1)=".",TRUE,FALSE)</formula>
    </cfRule>
  </conditionalFormatting>
  <conditionalFormatting sqref="AI36">
    <cfRule type="expression" dxfId="139" priority="2145">
      <formula>IF(RIGHT(TEXT(AI36,"0.#"),1)=".",FALSE,TRUE)</formula>
    </cfRule>
    <cfRule type="expression" dxfId="138" priority="2146">
      <formula>IF(RIGHT(TEXT(AI36,"0.#"),1)=".",TRUE,FALSE)</formula>
    </cfRule>
  </conditionalFormatting>
  <conditionalFormatting sqref="AI35">
    <cfRule type="expression" dxfId="137" priority="2143">
      <formula>IF(RIGHT(TEXT(AI35,"0.#"),1)=".",FALSE,TRUE)</formula>
    </cfRule>
    <cfRule type="expression" dxfId="136" priority="2144">
      <formula>IF(RIGHT(TEXT(AI35,"0.#"),1)=".",TRUE,FALSE)</formula>
    </cfRule>
  </conditionalFormatting>
  <conditionalFormatting sqref="AM35">
    <cfRule type="expression" dxfId="135" priority="2141">
      <formula>IF(RIGHT(TEXT(AM35,"0.#"),1)=".",FALSE,TRUE)</formula>
    </cfRule>
    <cfRule type="expression" dxfId="134" priority="2142">
      <formula>IF(RIGHT(TEXT(AM35,"0.#"),1)=".",TRUE,FALSE)</formula>
    </cfRule>
  </conditionalFormatting>
  <conditionalFormatting sqref="AM36">
    <cfRule type="expression" dxfId="133" priority="2139">
      <formula>IF(RIGHT(TEXT(AM36,"0.#"),1)=".",FALSE,TRUE)</formula>
    </cfRule>
    <cfRule type="expression" dxfId="132" priority="2140">
      <formula>IF(RIGHT(TEXT(AM36,"0.#"),1)=".",TRUE,FALSE)</formula>
    </cfRule>
  </conditionalFormatting>
  <conditionalFormatting sqref="AQ35:AQ37">
    <cfRule type="expression" dxfId="131" priority="2135">
      <formula>IF(RIGHT(TEXT(AQ35,"0.#"),1)=".",FALSE,TRUE)</formula>
    </cfRule>
    <cfRule type="expression" dxfId="130" priority="2136">
      <formula>IF(RIGHT(TEXT(AQ35,"0.#"),1)=".",TRUE,FALSE)</formula>
    </cfRule>
  </conditionalFormatting>
  <conditionalFormatting sqref="AU35:AU37">
    <cfRule type="expression" dxfId="129" priority="2133">
      <formula>IF(RIGHT(TEXT(AU35,"0.#"),1)=".",FALSE,TRUE)</formula>
    </cfRule>
    <cfRule type="expression" dxfId="128" priority="2134">
      <formula>IF(RIGHT(TEXT(AU35,"0.#"),1)=".",TRUE,FALSE)</formula>
    </cfRule>
  </conditionalFormatting>
  <conditionalFormatting sqref="AU41">
    <cfRule type="expression" dxfId="127" priority="621">
      <formula>IF(RIGHT(TEXT(AU41,"0.#"),1)=".",FALSE,TRUE)</formula>
    </cfRule>
    <cfRule type="expression" dxfId="126" priority="622">
      <formula>IF(RIGHT(TEXT(AU41,"0.#"),1)=".",TRUE,FALSE)</formula>
    </cfRule>
  </conditionalFormatting>
  <conditionalFormatting sqref="AU42">
    <cfRule type="expression" dxfId="125" priority="619">
      <formula>IF(RIGHT(TEXT(AU42,"0.#"),1)=".",FALSE,TRUE)</formula>
    </cfRule>
    <cfRule type="expression" dxfId="124" priority="620">
      <formula>IF(RIGHT(TEXT(AU42,"0.#"),1)=".",TRUE,FALSE)</formula>
    </cfRule>
  </conditionalFormatting>
  <conditionalFormatting sqref="P25:AC25">
    <cfRule type="expression" dxfId="123" priority="165">
      <formula>IF(RIGHT(TEXT(P25,"0.#"),1)=".",FALSE,TRUE)</formula>
    </cfRule>
    <cfRule type="expression" dxfId="122" priority="166">
      <formula>IF(RIGHT(TEXT(P25,"0.#"),1)=".",TRUE,FALSE)</formula>
    </cfRule>
  </conditionalFormatting>
  <conditionalFormatting sqref="AD14:AJ14">
    <cfRule type="expression" dxfId="121" priority="163">
      <formula>IF(RIGHT(TEXT(AD14,"0.#"),1)=".",FALSE,TRUE)</formula>
    </cfRule>
    <cfRule type="expression" dxfId="120" priority="164">
      <formula>IF(RIGHT(TEXT(AD14,"0.#"),1)=".",TRUE,FALSE)</formula>
    </cfRule>
  </conditionalFormatting>
  <conditionalFormatting sqref="AD15:AJ17">
    <cfRule type="expression" dxfId="119" priority="161">
      <formula>IF(RIGHT(TEXT(AD15,"0.#"),1)=".",FALSE,TRUE)</formula>
    </cfRule>
    <cfRule type="expression" dxfId="118" priority="162">
      <formula>IF(RIGHT(TEXT(AD15,"0.#"),1)=".",TRUE,FALSE)</formula>
    </cfRule>
  </conditionalFormatting>
  <conditionalFormatting sqref="AM53">
    <cfRule type="expression" dxfId="117" priority="159">
      <formula>IF(RIGHT(TEXT(AM53,"0.#"),1)=".",FALSE,TRUE)</formula>
    </cfRule>
    <cfRule type="expression" dxfId="116" priority="160">
      <formula>IF(RIGHT(TEXT(AM53,"0.#"),1)=".",TRUE,FALSE)</formula>
    </cfRule>
  </conditionalFormatting>
  <conditionalFormatting sqref="AM54">
    <cfRule type="expression" dxfId="115" priority="157">
      <formula>IF(RIGHT(TEXT(AM54,"0.#"),1)=".",FALSE,TRUE)</formula>
    </cfRule>
    <cfRule type="expression" dxfId="114" priority="158">
      <formula>IF(RIGHT(TEXT(AM54,"0.#"),1)=".",TRUE,FALSE)</formula>
    </cfRule>
  </conditionalFormatting>
  <conditionalFormatting sqref="AQ41">
    <cfRule type="expression" dxfId="113" priority="155">
      <formula>IF(RIGHT(TEXT(AQ41,"0.#"),1)=".",FALSE,TRUE)</formula>
    </cfRule>
    <cfRule type="expression" dxfId="112" priority="156">
      <formula>IF(RIGHT(TEXT(AQ41,"0.#"),1)=".",TRUE,FALSE)</formula>
    </cfRule>
  </conditionalFormatting>
  <conditionalFormatting sqref="AE56 AQ56">
    <cfRule type="expression" dxfId="111" priority="135">
      <formula>IF(RIGHT(TEXT(AE56,"0.#"),1)=".",FALSE,TRUE)</formula>
    </cfRule>
    <cfRule type="expression" dxfId="110" priority="136">
      <formula>IF(RIGHT(TEXT(AE56,"0.#"),1)=".",TRUE,FALSE)</formula>
    </cfRule>
  </conditionalFormatting>
  <conditionalFormatting sqref="AI56">
    <cfRule type="expression" dxfId="109" priority="133">
      <formula>IF(RIGHT(TEXT(AI56,"0.#"),1)=".",FALSE,TRUE)</formula>
    </cfRule>
    <cfRule type="expression" dxfId="108" priority="134">
      <formula>IF(RIGHT(TEXT(AI56,"0.#"),1)=".",TRUE,FALSE)</formula>
    </cfRule>
  </conditionalFormatting>
  <conditionalFormatting sqref="AM56">
    <cfRule type="expression" dxfId="107" priority="131">
      <formula>IF(RIGHT(TEXT(AM56,"0.#"),1)=".",FALSE,TRUE)</formula>
    </cfRule>
    <cfRule type="expression" dxfId="106" priority="132">
      <formula>IF(RIGHT(TEXT(AM56,"0.#"),1)=".",TRUE,FALSE)</formula>
    </cfRule>
  </conditionalFormatting>
  <conditionalFormatting sqref="AQ57">
    <cfRule type="expression" dxfId="105" priority="129">
      <formula>IF(RIGHT(TEXT(AQ57,"0.#"),1)=".",FALSE,TRUE)</formula>
    </cfRule>
    <cfRule type="expression" dxfId="104" priority="130">
      <formula>IF(RIGHT(TEXT(AQ57,"0.#"),1)=".",TRUE,FALSE)</formula>
    </cfRule>
  </conditionalFormatting>
  <conditionalFormatting sqref="AI57">
    <cfRule type="expression" dxfId="103" priority="125">
      <formula>IF(RIGHT(TEXT(AI57,"0.#"),1)=".",FALSE,TRUE)</formula>
    </cfRule>
    <cfRule type="expression" dxfId="102" priority="126">
      <formula>IF(RIGHT(TEXT(AI57,"0.#"),1)=".",TRUE,FALSE)</formula>
    </cfRule>
  </conditionalFormatting>
  <conditionalFormatting sqref="AE57">
    <cfRule type="expression" dxfId="101" priority="127">
      <formula>IF(RIGHT(TEXT(AE57,"0.#"),1)=".",FALSE,TRUE)</formula>
    </cfRule>
    <cfRule type="expression" dxfId="100" priority="128">
      <formula>IF(RIGHT(TEXT(AE57,"0.#"),1)=".",TRUE,FALSE)</formula>
    </cfRule>
  </conditionalFormatting>
  <conditionalFormatting sqref="AM57">
    <cfRule type="expression" dxfId="99" priority="123">
      <formula>IF(RIGHT(TEXT(AM57,"0.#"),1)=".",FALSE,TRUE)</formula>
    </cfRule>
    <cfRule type="expression" dxfId="98" priority="124">
      <formula>IF(RIGHT(TEXT(AM57,"0.#"),1)=".",TRUE,FALSE)</formula>
    </cfRule>
  </conditionalFormatting>
  <conditionalFormatting sqref="AE59 AQ59">
    <cfRule type="expression" dxfId="97" priority="121">
      <formula>IF(RIGHT(TEXT(AE59,"0.#"),1)=".",FALSE,TRUE)</formula>
    </cfRule>
    <cfRule type="expression" dxfId="96" priority="122">
      <formula>IF(RIGHT(TEXT(AE59,"0.#"),1)=".",TRUE,FALSE)</formula>
    </cfRule>
  </conditionalFormatting>
  <conditionalFormatting sqref="AI59">
    <cfRule type="expression" dxfId="95" priority="119">
      <formula>IF(RIGHT(TEXT(AI59,"0.#"),1)=".",FALSE,TRUE)</formula>
    </cfRule>
    <cfRule type="expression" dxfId="94" priority="120">
      <formula>IF(RIGHT(TEXT(AI59,"0.#"),1)=".",TRUE,FALSE)</formula>
    </cfRule>
  </conditionalFormatting>
  <conditionalFormatting sqref="AM59">
    <cfRule type="expression" dxfId="93" priority="117">
      <formula>IF(RIGHT(TEXT(AM59,"0.#"),1)=".",FALSE,TRUE)</formula>
    </cfRule>
    <cfRule type="expression" dxfId="92" priority="118">
      <formula>IF(RIGHT(TEXT(AM59,"0.#"),1)=".",TRUE,FALSE)</formula>
    </cfRule>
  </conditionalFormatting>
  <conditionalFormatting sqref="AQ60">
    <cfRule type="expression" dxfId="91" priority="115">
      <formula>IF(RIGHT(TEXT(AQ60,"0.#"),1)=".",FALSE,TRUE)</formula>
    </cfRule>
    <cfRule type="expression" dxfId="90" priority="116">
      <formula>IF(RIGHT(TEXT(AQ60,"0.#"),1)=".",TRUE,FALSE)</formula>
    </cfRule>
  </conditionalFormatting>
  <conditionalFormatting sqref="AE60 AM60">
    <cfRule type="expression" dxfId="89" priority="113">
      <formula>IF(RIGHT(TEXT(AE60,"0.#"),1)=".",FALSE,TRUE)</formula>
    </cfRule>
    <cfRule type="expression" dxfId="88" priority="114">
      <formula>IF(RIGHT(TEXT(AE60,"0.#"),1)=".",TRUE,FALSE)</formula>
    </cfRule>
  </conditionalFormatting>
  <conditionalFormatting sqref="AI60">
    <cfRule type="expression" dxfId="87" priority="111">
      <formula>IF(RIGHT(TEXT(AI60,"0.#"),1)=".",FALSE,TRUE)</formula>
    </cfRule>
    <cfRule type="expression" dxfId="86" priority="112">
      <formula>IF(RIGHT(TEXT(AI60,"0.#"),1)=".",TRUE,FALSE)</formula>
    </cfRule>
  </conditionalFormatting>
  <conditionalFormatting sqref="AU44">
    <cfRule type="expression" dxfId="85" priority="95">
      <formula>IF(RIGHT(TEXT(AU44,"0.#"),1)=".",FALSE,TRUE)</formula>
    </cfRule>
    <cfRule type="expression" dxfId="84" priority="96">
      <formula>IF(RIGHT(TEXT(AU44,"0.#"),1)=".",TRUE,FALSE)</formula>
    </cfRule>
  </conditionalFormatting>
  <conditionalFormatting sqref="AU45">
    <cfRule type="expression" dxfId="83" priority="93">
      <formula>IF(RIGHT(TEXT(AU45,"0.#"),1)=".",FALSE,TRUE)</formula>
    </cfRule>
    <cfRule type="expression" dxfId="82" priority="94">
      <formula>IF(RIGHT(TEXT(AU45,"0.#"),1)=".",TRUE,FALSE)</formula>
    </cfRule>
  </conditionalFormatting>
  <conditionalFormatting sqref="AE44">
    <cfRule type="expression" dxfId="81" priority="91">
      <formula>IF(RIGHT(TEXT(AE44,"0.#"),1)=".",FALSE,TRUE)</formula>
    </cfRule>
    <cfRule type="expression" dxfId="80" priority="92">
      <formula>IF(RIGHT(TEXT(AE44,"0.#"),1)=".",TRUE,FALSE)</formula>
    </cfRule>
  </conditionalFormatting>
  <conditionalFormatting sqref="AI44">
    <cfRule type="expression" dxfId="79" priority="89">
      <formula>IF(RIGHT(TEXT(AI44,"0.#"),1)=".",FALSE,TRUE)</formula>
    </cfRule>
    <cfRule type="expression" dxfId="78" priority="90">
      <formula>IF(RIGHT(TEXT(AI44,"0.#"),1)=".",TRUE,FALSE)</formula>
    </cfRule>
  </conditionalFormatting>
  <conditionalFormatting sqref="AM44">
    <cfRule type="expression" dxfId="77" priority="87">
      <formula>IF(RIGHT(TEXT(AM44,"0.#"),1)=".",FALSE,TRUE)</formula>
    </cfRule>
    <cfRule type="expression" dxfId="76" priority="88">
      <formula>IF(RIGHT(TEXT(AM44,"0.#"),1)=".",TRUE,FALSE)</formula>
    </cfRule>
  </conditionalFormatting>
  <conditionalFormatting sqref="AE45">
    <cfRule type="expression" dxfId="75" priority="85">
      <formula>IF(RIGHT(TEXT(AE45,"0.#"),1)=".",FALSE,TRUE)</formula>
    </cfRule>
    <cfRule type="expression" dxfId="74" priority="86">
      <formula>IF(RIGHT(TEXT(AE45,"0.#"),1)=".",TRUE,FALSE)</formula>
    </cfRule>
  </conditionalFormatting>
  <conditionalFormatting sqref="AI45">
    <cfRule type="expression" dxfId="73" priority="83">
      <formula>IF(RIGHT(TEXT(AI45,"0.#"),1)=".",FALSE,TRUE)</formula>
    </cfRule>
    <cfRule type="expression" dxfId="72" priority="84">
      <formula>IF(RIGHT(TEXT(AI45,"0.#"),1)=".",TRUE,FALSE)</formula>
    </cfRule>
  </conditionalFormatting>
  <conditionalFormatting sqref="AM45">
    <cfRule type="expression" dxfId="71" priority="81">
      <formula>IF(RIGHT(TEXT(AM45,"0.#"),1)=".",FALSE,TRUE)</formula>
    </cfRule>
    <cfRule type="expression" dxfId="70" priority="82">
      <formula>IF(RIGHT(TEXT(AM45,"0.#"),1)=".",TRUE,FALSE)</formula>
    </cfRule>
  </conditionalFormatting>
  <conditionalFormatting sqref="AQ44">
    <cfRule type="expression" dxfId="69" priority="79">
      <formula>IF(RIGHT(TEXT(AQ44,"0.#"),1)=".",FALSE,TRUE)</formula>
    </cfRule>
    <cfRule type="expression" dxfId="68" priority="80">
      <formula>IF(RIGHT(TEXT(AQ44,"0.#"),1)=".",TRUE,FALSE)</formula>
    </cfRule>
  </conditionalFormatting>
  <conditionalFormatting sqref="AQ45">
    <cfRule type="expression" dxfId="67" priority="77">
      <formula>IF(RIGHT(TEXT(AQ45,"0.#"),1)=".",FALSE,TRUE)</formula>
    </cfRule>
    <cfRule type="expression" dxfId="66" priority="78">
      <formula>IF(RIGHT(TEXT(AQ45,"0.#"),1)=".",TRUE,FALSE)</formula>
    </cfRule>
  </conditionalFormatting>
  <conditionalFormatting sqref="AE47">
    <cfRule type="expression" dxfId="65" priority="75">
      <formula>IF(RIGHT(TEXT(AE47,"0.#"),1)=".",FALSE,TRUE)</formula>
    </cfRule>
    <cfRule type="expression" dxfId="64" priority="76">
      <formula>IF(RIGHT(TEXT(AE47,"0.#"),1)=".",TRUE,FALSE)</formula>
    </cfRule>
  </conditionalFormatting>
  <conditionalFormatting sqref="AI47">
    <cfRule type="expression" dxfId="63" priority="73">
      <formula>IF(RIGHT(TEXT(AI47,"0.#"),1)=".",FALSE,TRUE)</formula>
    </cfRule>
    <cfRule type="expression" dxfId="62" priority="74">
      <formula>IF(RIGHT(TEXT(AI47,"0.#"),1)=".",TRUE,FALSE)</formula>
    </cfRule>
  </conditionalFormatting>
  <conditionalFormatting sqref="AM47">
    <cfRule type="expression" dxfId="61" priority="71">
      <formula>IF(RIGHT(TEXT(AM47,"0.#"),1)=".",FALSE,TRUE)</formula>
    </cfRule>
    <cfRule type="expression" dxfId="60" priority="72">
      <formula>IF(RIGHT(TEXT(AM47,"0.#"),1)=".",TRUE,FALSE)</formula>
    </cfRule>
  </conditionalFormatting>
  <conditionalFormatting sqref="AE48">
    <cfRule type="expression" dxfId="59" priority="69">
      <formula>IF(RIGHT(TEXT(AE48,"0.#"),1)=".",FALSE,TRUE)</formula>
    </cfRule>
    <cfRule type="expression" dxfId="58" priority="70">
      <formula>IF(RIGHT(TEXT(AE48,"0.#"),1)=".",TRUE,FALSE)</formula>
    </cfRule>
  </conditionalFormatting>
  <conditionalFormatting sqref="AI48">
    <cfRule type="expression" dxfId="57" priority="67">
      <formula>IF(RIGHT(TEXT(AI48,"0.#"),1)=".",FALSE,TRUE)</formula>
    </cfRule>
    <cfRule type="expression" dxfId="56" priority="68">
      <formula>IF(RIGHT(TEXT(AI48,"0.#"),1)=".",TRUE,FALSE)</formula>
    </cfRule>
  </conditionalFormatting>
  <conditionalFormatting sqref="AM48">
    <cfRule type="expression" dxfId="55" priority="65">
      <formula>IF(RIGHT(TEXT(AM48,"0.#"),1)=".",FALSE,TRUE)</formula>
    </cfRule>
    <cfRule type="expression" dxfId="54" priority="66">
      <formula>IF(RIGHT(TEXT(AM48,"0.#"),1)=".",TRUE,FALSE)</formula>
    </cfRule>
  </conditionalFormatting>
  <conditionalFormatting sqref="AQ47">
    <cfRule type="expression" dxfId="53" priority="63">
      <formula>IF(RIGHT(TEXT(AQ47,"0.#"),1)=".",FALSE,TRUE)</formula>
    </cfRule>
    <cfRule type="expression" dxfId="52" priority="64">
      <formula>IF(RIGHT(TEXT(AQ47,"0.#"),1)=".",TRUE,FALSE)</formula>
    </cfRule>
  </conditionalFormatting>
  <conditionalFormatting sqref="AQ48">
    <cfRule type="expression" dxfId="51" priority="61">
      <formula>IF(RIGHT(TEXT(AQ48,"0.#"),1)=".",FALSE,TRUE)</formula>
    </cfRule>
    <cfRule type="expression" dxfId="50" priority="62">
      <formula>IF(RIGHT(TEXT(AQ48,"0.#"),1)=".",TRUE,FALSE)</formula>
    </cfRule>
  </conditionalFormatting>
  <conditionalFormatting sqref="AU47">
    <cfRule type="expression" dxfId="49" priority="59">
      <formula>IF(RIGHT(TEXT(AU47,"0.#"),1)=".",FALSE,TRUE)</formula>
    </cfRule>
    <cfRule type="expression" dxfId="48" priority="60">
      <formula>IF(RIGHT(TEXT(AU47,"0.#"),1)=".",TRUE,FALSE)</formula>
    </cfRule>
  </conditionalFormatting>
  <conditionalFormatting sqref="AU48">
    <cfRule type="expression" dxfId="47" priority="57">
      <formula>IF(RIGHT(TEXT(AU48,"0.#"),1)=".",FALSE,TRUE)</formula>
    </cfRule>
    <cfRule type="expression" dxfId="46" priority="58">
      <formula>IF(RIGHT(TEXT(AU48,"0.#"),1)=".",TRUE,FALSE)</formula>
    </cfRule>
  </conditionalFormatting>
  <conditionalFormatting sqref="AE50">
    <cfRule type="expression" dxfId="45" priority="55">
      <formula>IF(RIGHT(TEXT(AE50,"0.#"),1)=".",FALSE,TRUE)</formula>
    </cfRule>
    <cfRule type="expression" dxfId="44" priority="56">
      <formula>IF(RIGHT(TEXT(AE50,"0.#"),1)=".",TRUE,FALSE)</formula>
    </cfRule>
  </conditionalFormatting>
  <conditionalFormatting sqref="AI50">
    <cfRule type="expression" dxfId="43" priority="53">
      <formula>IF(RIGHT(TEXT(AI50,"0.#"),1)=".",FALSE,TRUE)</formula>
    </cfRule>
    <cfRule type="expression" dxfId="42" priority="54">
      <formula>IF(RIGHT(TEXT(AI50,"0.#"),1)=".",TRUE,FALSE)</formula>
    </cfRule>
  </conditionalFormatting>
  <conditionalFormatting sqref="AM50">
    <cfRule type="expression" dxfId="41" priority="51">
      <formula>IF(RIGHT(TEXT(AM50,"0.#"),1)=".",FALSE,TRUE)</formula>
    </cfRule>
    <cfRule type="expression" dxfId="40" priority="52">
      <formula>IF(RIGHT(TEXT(AM50,"0.#"),1)=".",TRUE,FALSE)</formula>
    </cfRule>
  </conditionalFormatting>
  <conditionalFormatting sqref="AE51">
    <cfRule type="expression" dxfId="39" priority="49">
      <formula>IF(RIGHT(TEXT(AE51,"0.#"),1)=".",FALSE,TRUE)</formula>
    </cfRule>
    <cfRule type="expression" dxfId="38" priority="50">
      <formula>IF(RIGHT(TEXT(AE51,"0.#"),1)=".",TRUE,FALSE)</formula>
    </cfRule>
  </conditionalFormatting>
  <conditionalFormatting sqref="AI51">
    <cfRule type="expression" dxfId="37" priority="47">
      <formula>IF(RIGHT(TEXT(AI51,"0.#"),1)=".",FALSE,TRUE)</formula>
    </cfRule>
    <cfRule type="expression" dxfId="36" priority="48">
      <formula>IF(RIGHT(TEXT(AI51,"0.#"),1)=".",TRUE,FALSE)</formula>
    </cfRule>
  </conditionalFormatting>
  <conditionalFormatting sqref="AM51">
    <cfRule type="expression" dxfId="35" priority="45">
      <formula>IF(RIGHT(TEXT(AM51,"0.#"),1)=".",FALSE,TRUE)</formula>
    </cfRule>
    <cfRule type="expression" dxfId="34" priority="46">
      <formula>IF(RIGHT(TEXT(AM51,"0.#"),1)=".",TRUE,FALSE)</formula>
    </cfRule>
  </conditionalFormatting>
  <conditionalFormatting sqref="AQ51">
    <cfRule type="expression" dxfId="33" priority="41">
      <formula>IF(RIGHT(TEXT(AQ51,"0.#"),1)=".",FALSE,TRUE)</formula>
    </cfRule>
    <cfRule type="expression" dxfId="32" priority="42">
      <formula>IF(RIGHT(TEXT(AQ51,"0.#"),1)=".",TRUE,FALSE)</formula>
    </cfRule>
  </conditionalFormatting>
  <conditionalFormatting sqref="AQ50">
    <cfRule type="expression" dxfId="31" priority="43">
      <formula>IF(RIGHT(TEXT(AQ50,"0.#"),1)=".",FALSE,TRUE)</formula>
    </cfRule>
    <cfRule type="expression" dxfId="30" priority="44">
      <formula>IF(RIGHT(TEXT(AQ50,"0.#"),1)=".",TRUE,FALSE)</formula>
    </cfRule>
  </conditionalFormatting>
  <conditionalFormatting sqref="AU50">
    <cfRule type="expression" dxfId="29" priority="39">
      <formula>IF(RIGHT(TEXT(AU50,"0.#"),1)=".",FALSE,TRUE)</formula>
    </cfRule>
    <cfRule type="expression" dxfId="28" priority="40">
      <formula>IF(RIGHT(TEXT(AU50,"0.#"),1)=".",TRUE,FALSE)</formula>
    </cfRule>
  </conditionalFormatting>
  <conditionalFormatting sqref="AU51">
    <cfRule type="expression" dxfId="27" priority="37">
      <formula>IF(RIGHT(TEXT(AU51,"0.#"),1)=".",FALSE,TRUE)</formula>
    </cfRule>
    <cfRule type="expression" dxfId="26" priority="38">
      <formula>IF(RIGHT(TEXT(AU51,"0.#"),1)=".",TRUE,FALSE)</formula>
    </cfRule>
  </conditionalFormatting>
  <conditionalFormatting sqref="Y117">
    <cfRule type="expression" dxfId="25" priority="35">
      <formula>IF(RIGHT(TEXT(Y117,"0.#"),1)=".",FALSE,TRUE)</formula>
    </cfRule>
    <cfRule type="expression" dxfId="24" priority="36">
      <formula>IF(RIGHT(TEXT(Y117,"0.#"),1)=".",TRUE,FALSE)</formula>
    </cfRule>
  </conditionalFormatting>
  <conditionalFormatting sqref="Y129">
    <cfRule type="expression" dxfId="23" priority="29">
      <formula>IF(RIGHT(TEXT(Y129,"0.#"),1)=".",FALSE,TRUE)</formula>
    </cfRule>
    <cfRule type="expression" dxfId="22" priority="30">
      <formula>IF(RIGHT(TEXT(Y129,"0.#"),1)=".",TRUE,FALSE)</formula>
    </cfRule>
  </conditionalFormatting>
  <conditionalFormatting sqref="AL129:AO129">
    <cfRule type="expression" dxfId="21" priority="25">
      <formula>IF(AND(AL129&gt;=0, RIGHT(TEXT(AL129,"0.#"),1)&lt;&gt;"."),TRUE,FALSE)</formula>
    </cfRule>
    <cfRule type="expression" dxfId="20" priority="26">
      <formula>IF(AND(AL129&gt;=0, RIGHT(TEXT(AL129,"0.#"),1)="."),TRUE,FALSE)</formula>
    </cfRule>
    <cfRule type="expression" dxfId="19" priority="27">
      <formula>IF(AND(AL129&lt;0, RIGHT(TEXT(AL129,"0.#"),1)&lt;&gt;"."),TRUE,FALSE)</formula>
    </cfRule>
    <cfRule type="expression" dxfId="18" priority="28">
      <formula>IF(AND(AL129&lt;0, RIGHT(TEXT(AL129,"0.#"),1)="."),TRUE,FALSE)</formula>
    </cfRule>
  </conditionalFormatting>
  <conditionalFormatting sqref="Y121">
    <cfRule type="expression" dxfId="17" priority="23">
      <formula>IF(RIGHT(TEXT(Y121,"0.#"),1)=".",FALSE,TRUE)</formula>
    </cfRule>
    <cfRule type="expression" dxfId="16" priority="24">
      <formula>IF(RIGHT(TEXT(Y121,"0.#"),1)=".",TRUE,FALSE)</formula>
    </cfRule>
  </conditionalFormatting>
  <conditionalFormatting sqref="Y123">
    <cfRule type="expression" dxfId="15" priority="21">
      <formula>IF(RIGHT(TEXT(Y123,"0.#"),1)=".",FALSE,TRUE)</formula>
    </cfRule>
    <cfRule type="expression" dxfId="14" priority="22">
      <formula>IF(RIGHT(TEXT(Y123,"0.#"),1)=".",TRUE,FALSE)</formula>
    </cfRule>
  </conditionalFormatting>
  <conditionalFormatting sqref="Y122">
    <cfRule type="expression" dxfId="13" priority="19">
      <formula>IF(RIGHT(TEXT(Y122,"0.#"),1)=".",FALSE,TRUE)</formula>
    </cfRule>
    <cfRule type="expression" dxfId="12" priority="20">
      <formula>IF(RIGHT(TEXT(Y122,"0.#"),1)=".",TRUE,FALSE)</formula>
    </cfRule>
  </conditionalFormatting>
  <conditionalFormatting sqref="AL133:AO133">
    <cfRule type="expression" dxfId="11" priority="9">
      <formula>IF(AND(AL133&gt;=0, RIGHT(TEXT(AL133,"0.#"),1)&lt;&gt;"."),TRUE,FALSE)</formula>
    </cfRule>
    <cfRule type="expression" dxfId="10" priority="10">
      <formula>IF(AND(AL133&gt;=0, RIGHT(TEXT(AL133,"0.#"),1)="."),TRUE,FALSE)</formula>
    </cfRule>
    <cfRule type="expression" dxfId="9" priority="11">
      <formula>IF(AND(AL133&lt;0, RIGHT(TEXT(AL133,"0.#"),1)&lt;&gt;"."),TRUE,FALSE)</formula>
    </cfRule>
    <cfRule type="expression" dxfId="8" priority="12">
      <formula>IF(AND(AL133&lt;0, RIGHT(TEXT(AL133,"0.#"),1)="."),TRUE,FALSE)</formula>
    </cfRule>
  </conditionalFormatting>
  <conditionalFormatting sqref="Y133">
    <cfRule type="expression" dxfId="7" priority="7">
      <formula>IF(RIGHT(TEXT(Y133,"0.#"),1)=".",FALSE,TRUE)</formula>
    </cfRule>
    <cfRule type="expression" dxfId="6" priority="8">
      <formula>IF(RIGHT(TEXT(Y133,"0.#"),1)=".",TRUE,FALSE)</formula>
    </cfRule>
  </conditionalFormatting>
  <conditionalFormatting sqref="Y137">
    <cfRule type="expression" dxfId="5" priority="5">
      <formula>IF(RIGHT(TEXT(Y137,"0.#"),1)=".",FALSE,TRUE)</formula>
    </cfRule>
    <cfRule type="expression" dxfId="4" priority="6">
      <formula>IF(RIGHT(TEXT(Y137,"0.#"),1)=".",TRUE,FALSE)</formula>
    </cfRule>
  </conditionalFormatting>
  <conditionalFormatting sqref="AL137:AO137">
    <cfRule type="expression" dxfId="3" priority="1">
      <formula>IF(AND(AL137&gt;=0, RIGHT(TEXT(AL137,"0.#"),1)&lt;&gt;"."),TRUE,FALSE)</formula>
    </cfRule>
    <cfRule type="expression" dxfId="2" priority="2">
      <formula>IF(AND(AL137&gt;=0, RIGHT(TEXT(AL137,"0.#"),1)="."),TRUE,FALSE)</formula>
    </cfRule>
    <cfRule type="expression" dxfId="1" priority="3">
      <formula>IF(AND(AL137&lt;0, RIGHT(TEXT(AL137,"0.#"),1)&lt;&gt;"."),TRUE,FALSE)</formula>
    </cfRule>
    <cfRule type="expression" dxfId="0" priority="4">
      <formula>IF(AND(AL137&lt;0, RIGHT(TEXT(AL137,"0.#"),1)="."),TRUE,FALSE)</formula>
    </cfRule>
  </conditionalFormatting>
  <dataValidations count="17">
    <dataValidation type="custom" imeMode="disabled" allowBlank="1" showInputMessage="1" showErrorMessage="1" sqref="AY23 J82:K86 P13:AX13 AR15:AX15 P14:AQ18 AR18:AX18 P19:AJ19 AQ27:AR27 AU27:AX27 AE28:AX30 AQ34:AR34 AU34:AX34 AE35:AX37 AE41:AX42 AE44:AX45 AE47:AX48 AE50:AX51 AE53:AX53 AE56:AX56 AE59:AX59 Y117:AB117 AU117:AX117 Y121:AB123 AU121:AX123 Y129:AB129 AL129:AO129 Y133:AB133 AL133:AO133 Y137:AB137 AL137:AO137 P23:AC25">
      <formula1>OR(ISNUMBER(J13), J13="-")</formula1>
    </dataValidation>
    <dataValidation type="list" allowBlank="1" showInputMessage="1" showErrorMessage="1" sqref="G82:H8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sqref="A94:E94">
      <formula1>T所見を踏まえた改善点</formula1>
    </dataValidation>
    <dataValidation imeMode="disabled" allowBlank="1" showInputMessage="1" showErrorMessage="1" sqref="L82:L86"/>
    <dataValidation type="whole" imeMode="disabled" allowBlank="1" showInputMessage="1" showErrorMessage="1" sqref="M82:M86 AW2:AX2">
      <formula1>0</formula1>
      <formula2>99</formula2>
    </dataValidation>
    <dataValidation type="custom" imeMode="off" allowBlank="1" showInputMessage="1" showErrorMessage="1" sqref="J129:O129 J133:O133 J137:O137">
      <formula1>OR(ISNUMBER(J129), J129="-")</formula1>
    </dataValidation>
    <dataValidation type="custom" imeMode="disabled" allowBlank="1" showInputMessage="1" showErrorMessage="1" sqref="AH129:AK129 AH133:AK133 AH137:AK137">
      <formula1>OR(AND(MOD(IF(ISNUMBER(AH129), AH129, 0.5),1)=0, 0&lt;=AH129), AH129="-")</formula1>
    </dataValidation>
    <dataValidation type="list" allowBlank="1" showInputMessage="1" showErrorMessage="1" sqref="A92:E9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2:F86">
      <formula1>T省庁</formula1>
    </dataValidation>
    <dataValidation type="whole" imeMode="disabled" allowBlank="1" showInputMessage="1" showErrorMessage="1" sqref="AS2:AU2">
      <formula1>0</formula1>
      <formula2>9999</formula2>
    </dataValidation>
    <dataValidation type="whole" allowBlank="1" showInputMessage="1" showErrorMessage="1" sqref="L102:M102 L103:M103 X102:Y102 X103:Y103 AJ102:AK102 AJ103:AK103 AU102:AV102 AU103:AV103">
      <formula1>0</formula1>
      <formula2>9999</formula2>
    </dataValidation>
    <dataValidation type="whole" allowBlank="1" showInputMessage="1" showErrorMessage="1" sqref="O102:P102 O103:P103 AA102:AB102 AA103:AB103 AM102:AN102 AM103:AN103 AX102 AX10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49" man="1"/>
    <brk id="65" max="49" man="1"/>
    <brk id="96" max="49"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AO103 E102:G103 Q102:S103 AC102:AE103 AO102:AP102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AC129:AG129 AC133:AG133 AC137:AG137</xm:sqref>
        </x14:dataValidation>
        <x14:dataValidation type="list" allowBlank="1" showInputMessage="1" showErrorMessage="1">
          <x14:formula1>
            <xm:f>入力規則等!$U$37:$U$39</xm:f>
          </x14:formula1>
          <xm:sqref>I102:J102 U102:V102 AG102:AH102 AR102:AS102</xm:sqref>
        </x14:dataValidation>
        <x14:dataValidation type="list" allowBlank="1" showInputMessage="1" showErrorMessage="1">
          <x14:formula1>
            <xm:f>入力規則等!$U$7:$U$9</xm:f>
          </x14:formula1>
          <xm:sqref>I103:J103 U103:V103 AG103:AH103 AR103:AS103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73</v>
      </c>
      <c r="B1" s="10" t="s">
        <v>74</v>
      </c>
      <c r="F1" s="11" t="s">
        <v>4</v>
      </c>
      <c r="G1" s="11" t="s">
        <v>63</v>
      </c>
      <c r="K1" s="12" t="s">
        <v>92</v>
      </c>
      <c r="L1" s="10" t="s">
        <v>74</v>
      </c>
      <c r="O1" s="2"/>
      <c r="P1" s="11" t="s">
        <v>5</v>
      </c>
      <c r="Q1" s="11" t="s">
        <v>63</v>
      </c>
      <c r="T1" s="2"/>
      <c r="U1" s="14" t="s">
        <v>155</v>
      </c>
      <c r="W1" s="14" t="s">
        <v>154</v>
      </c>
      <c r="Y1" s="14" t="s">
        <v>71</v>
      </c>
      <c r="Z1" s="14" t="s">
        <v>381</v>
      </c>
      <c r="AA1" s="14" t="s">
        <v>72</v>
      </c>
      <c r="AB1" s="14" t="s">
        <v>382</v>
      </c>
      <c r="AC1" s="14" t="s">
        <v>27</v>
      </c>
      <c r="AD1" s="13"/>
      <c r="AE1" s="14" t="s">
        <v>39</v>
      </c>
      <c r="AF1" s="15"/>
      <c r="AG1" s="20" t="s">
        <v>168</v>
      </c>
      <c r="AI1" s="20" t="s">
        <v>170</v>
      </c>
      <c r="AK1" s="20" t="s">
        <v>174</v>
      </c>
      <c r="AM1" s="24"/>
      <c r="AN1" s="24"/>
      <c r="AP1" s="13" t="s">
        <v>215</v>
      </c>
    </row>
    <row r="2" spans="1:42" ht="13.5" customHeight="1" x14ac:dyDescent="0.15">
      <c r="A2" s="3" t="s">
        <v>75</v>
      </c>
      <c r="B2" s="4"/>
      <c r="C2" s="2" t="str">
        <f>IF(B2="","",A2)</f>
        <v/>
      </c>
      <c r="D2" s="2" t="str">
        <f>IF(C2="","",IF(D1&lt;&gt;"",CONCATENATE(D1,"、",C2),C2))</f>
        <v/>
      </c>
      <c r="F2" s="1" t="s">
        <v>62</v>
      </c>
      <c r="G2" s="6" t="s">
        <v>561</v>
      </c>
      <c r="H2" s="2" t="str">
        <f>IF(G2="","",F2)</f>
        <v>一般会計</v>
      </c>
      <c r="I2" s="2" t="str">
        <f>IF(H2="","",IF(I1&lt;&gt;"",CONCATENATE(I1,"、",H2),H2))</f>
        <v>一般会計</v>
      </c>
      <c r="K2" s="3" t="s">
        <v>93</v>
      </c>
      <c r="L2" s="4"/>
      <c r="M2" s="2" t="str">
        <f>IF(L2="","",K2)</f>
        <v/>
      </c>
      <c r="N2" s="2" t="str">
        <f>IF(M2="","",IF(N1&lt;&gt;"",CONCATENATE(N1,"、",M2),M2))</f>
        <v/>
      </c>
      <c r="O2" s="2"/>
      <c r="P2" s="1" t="s">
        <v>64</v>
      </c>
      <c r="Q2" s="6"/>
      <c r="R2" s="2" t="str">
        <f>IF(Q2="","",P2)</f>
        <v/>
      </c>
      <c r="S2" s="2" t="str">
        <f>IF(R2="","",IF(S1&lt;&gt;"",CONCATENATE(S1,"、",R2),R2))</f>
        <v/>
      </c>
      <c r="T2" s="2"/>
      <c r="U2" s="33">
        <v>20</v>
      </c>
      <c r="W2" s="17" t="s">
        <v>160</v>
      </c>
      <c r="Y2" s="17" t="s">
        <v>58</v>
      </c>
      <c r="Z2" s="17" t="s">
        <v>58</v>
      </c>
      <c r="AA2" s="31" t="s">
        <v>248</v>
      </c>
      <c r="AB2" s="31" t="s">
        <v>476</v>
      </c>
      <c r="AC2" s="32" t="s">
        <v>125</v>
      </c>
      <c r="AD2" s="13"/>
      <c r="AE2" s="19" t="s">
        <v>156</v>
      </c>
      <c r="AF2" s="15"/>
      <c r="AG2" s="21" t="s">
        <v>222</v>
      </c>
      <c r="AI2" s="20" t="s">
        <v>245</v>
      </c>
      <c r="AK2" s="20" t="s">
        <v>175</v>
      </c>
      <c r="AM2" s="24"/>
      <c r="AN2" s="24"/>
      <c r="AP2" s="21" t="s">
        <v>222</v>
      </c>
    </row>
    <row r="3" spans="1:42" ht="13.5" customHeight="1" x14ac:dyDescent="0.15">
      <c r="A3" s="3" t="s">
        <v>76</v>
      </c>
      <c r="B3" s="4"/>
      <c r="C3" s="2" t="str">
        <f t="shared" ref="C3:C11" si="0">IF(B3="","",A3)</f>
        <v/>
      </c>
      <c r="D3" s="2" t="str">
        <f>IF(C3="",D2,IF(D2&lt;&gt;"",CONCATENATE(D2,"、",C3),C3))</f>
        <v/>
      </c>
      <c r="F3" s="7" t="s">
        <v>102</v>
      </c>
      <c r="G3" s="6"/>
      <c r="H3" s="2" t="str">
        <f t="shared" ref="H3:H37" si="1">IF(G3="","",F3)</f>
        <v/>
      </c>
      <c r="I3" s="2" t="str">
        <f>IF(H3="",I2,IF(I2&lt;&gt;"",CONCATENATE(I2,"、",H3),H3))</f>
        <v>一般会計</v>
      </c>
      <c r="K3" s="3" t="s">
        <v>94</v>
      </c>
      <c r="L3" s="4"/>
      <c r="M3" s="2" t="str">
        <f t="shared" ref="M3:M11" si="2">IF(L3="","",K3)</f>
        <v/>
      </c>
      <c r="N3" s="2" t="str">
        <f>IF(M3="",N2,IF(N2&lt;&gt;"",CONCATENATE(N2,"、",M3),M3))</f>
        <v/>
      </c>
      <c r="O3" s="2"/>
      <c r="P3" s="1" t="s">
        <v>65</v>
      </c>
      <c r="Q3" s="6" t="s">
        <v>561</v>
      </c>
      <c r="R3" s="2" t="str">
        <f t="shared" ref="R3:R8" si="3">IF(Q3="","",P3)</f>
        <v>委託・請負</v>
      </c>
      <c r="S3" s="2" t="str">
        <f t="shared" ref="S3:S8" si="4">IF(R3="",S2,IF(S2&lt;&gt;"",CONCATENATE(S2,"、",R3),R3))</f>
        <v>委託・請負</v>
      </c>
      <c r="T3" s="2"/>
      <c r="U3" s="17" t="s">
        <v>506</v>
      </c>
      <c r="W3" s="17" t="s">
        <v>135</v>
      </c>
      <c r="Y3" s="17" t="s">
        <v>59</v>
      </c>
      <c r="Z3" s="17" t="s">
        <v>383</v>
      </c>
      <c r="AA3" s="31" t="s">
        <v>348</v>
      </c>
      <c r="AB3" s="31" t="s">
        <v>477</v>
      </c>
      <c r="AC3" s="32" t="s">
        <v>126</v>
      </c>
      <c r="AD3" s="13"/>
      <c r="AE3" s="19" t="s">
        <v>157</v>
      </c>
      <c r="AF3" s="15"/>
      <c r="AG3" s="21" t="s">
        <v>223</v>
      </c>
      <c r="AI3" s="20" t="s">
        <v>169</v>
      </c>
      <c r="AK3" s="20" t="str">
        <f>CHAR(CODE(AK2)+1)</f>
        <v>B</v>
      </c>
      <c r="AM3" s="24"/>
      <c r="AN3" s="24"/>
      <c r="AP3" s="21" t="s">
        <v>223</v>
      </c>
    </row>
    <row r="4" spans="1:42" ht="13.5" customHeight="1" x14ac:dyDescent="0.15">
      <c r="A4" s="3" t="s">
        <v>77</v>
      </c>
      <c r="B4" s="4"/>
      <c r="C4" s="2" t="str">
        <f t="shared" si="0"/>
        <v/>
      </c>
      <c r="D4" s="2" t="str">
        <f>IF(C4="",D3,IF(D3&lt;&gt;"",CONCATENATE(D3,"、",C4),C4))</f>
        <v/>
      </c>
      <c r="F4" s="7" t="s">
        <v>103</v>
      </c>
      <c r="G4" s="6"/>
      <c r="H4" s="2" t="str">
        <f t="shared" si="1"/>
        <v/>
      </c>
      <c r="I4" s="2" t="str">
        <f t="shared" ref="I4:I37" si="5">IF(H4="",I3,IF(I3&lt;&gt;"",CONCATENATE(I3,"、",H4),H4))</f>
        <v>一般会計</v>
      </c>
      <c r="K4" s="3" t="s">
        <v>95</v>
      </c>
      <c r="L4" s="4"/>
      <c r="M4" s="2" t="str">
        <f t="shared" si="2"/>
        <v/>
      </c>
      <c r="N4" s="2" t="str">
        <f t="shared" ref="N4:N11" si="6">IF(M4="",N3,IF(N3&lt;&gt;"",CONCATENATE(N3,"、",M4),M4))</f>
        <v/>
      </c>
      <c r="O4" s="2"/>
      <c r="P4" s="1" t="s">
        <v>66</v>
      </c>
      <c r="Q4" s="6"/>
      <c r="R4" s="2" t="str">
        <f t="shared" si="3"/>
        <v/>
      </c>
      <c r="S4" s="2" t="str">
        <f t="shared" si="4"/>
        <v>委託・請負</v>
      </c>
      <c r="T4" s="2"/>
      <c r="U4" s="17" t="s">
        <v>507</v>
      </c>
      <c r="W4" s="17" t="s">
        <v>136</v>
      </c>
      <c r="Y4" s="17" t="s">
        <v>255</v>
      </c>
      <c r="Z4" s="17" t="s">
        <v>384</v>
      </c>
      <c r="AA4" s="31" t="s">
        <v>349</v>
      </c>
      <c r="AB4" s="31" t="s">
        <v>478</v>
      </c>
      <c r="AC4" s="31" t="s">
        <v>127</v>
      </c>
      <c r="AD4" s="13"/>
      <c r="AE4" s="19" t="s">
        <v>158</v>
      </c>
      <c r="AF4" s="15"/>
      <c r="AG4" s="21" t="s">
        <v>224</v>
      </c>
      <c r="AI4" s="20" t="s">
        <v>171</v>
      </c>
      <c r="AK4" s="20" t="str">
        <f t="shared" ref="AK4:AK49" si="7">CHAR(CODE(AK3)+1)</f>
        <v>C</v>
      </c>
      <c r="AM4" s="24"/>
      <c r="AN4" s="24"/>
      <c r="AP4" s="21" t="s">
        <v>224</v>
      </c>
    </row>
    <row r="5" spans="1:42" ht="13.5" customHeight="1" x14ac:dyDescent="0.15">
      <c r="A5" s="3" t="s">
        <v>78</v>
      </c>
      <c r="B5" s="4"/>
      <c r="C5" s="2" t="str">
        <f t="shared" si="0"/>
        <v/>
      </c>
      <c r="D5" s="2" t="str">
        <f>IF(C5="",D4,IF(D4&lt;&gt;"",CONCATENATE(D4,"、",C5),C5))</f>
        <v/>
      </c>
      <c r="F5" s="7" t="s">
        <v>104</v>
      </c>
      <c r="G5" s="6"/>
      <c r="H5" s="2" t="str">
        <f t="shared" si="1"/>
        <v/>
      </c>
      <c r="I5" s="2" t="str">
        <f t="shared" si="5"/>
        <v>一般会計</v>
      </c>
      <c r="K5" s="3" t="s">
        <v>96</v>
      </c>
      <c r="L5" s="4"/>
      <c r="M5" s="2" t="str">
        <f t="shared" si="2"/>
        <v/>
      </c>
      <c r="N5" s="2" t="str">
        <f t="shared" si="6"/>
        <v/>
      </c>
      <c r="O5" s="2"/>
      <c r="P5" s="1" t="s">
        <v>67</v>
      </c>
      <c r="Q5" s="6"/>
      <c r="R5" s="2" t="str">
        <f t="shared" si="3"/>
        <v/>
      </c>
      <c r="S5" s="2" t="str">
        <f t="shared" si="4"/>
        <v>委託・請負</v>
      </c>
      <c r="T5" s="2"/>
      <c r="W5" s="17" t="s">
        <v>531</v>
      </c>
      <c r="Y5" s="17" t="s">
        <v>256</v>
      </c>
      <c r="Z5" s="17" t="s">
        <v>385</v>
      </c>
      <c r="AA5" s="31" t="s">
        <v>350</v>
      </c>
      <c r="AB5" s="31" t="s">
        <v>479</v>
      </c>
      <c r="AC5" s="31" t="s">
        <v>159</v>
      </c>
      <c r="AD5" s="16"/>
      <c r="AE5" s="19" t="s">
        <v>233</v>
      </c>
      <c r="AF5" s="15"/>
      <c r="AG5" s="21" t="s">
        <v>225</v>
      </c>
      <c r="AI5" s="20" t="s">
        <v>252</v>
      </c>
      <c r="AK5" s="20" t="str">
        <f t="shared" si="7"/>
        <v>D</v>
      </c>
      <c r="AP5" s="21" t="s">
        <v>225</v>
      </c>
    </row>
    <row r="6" spans="1:42" ht="13.5" customHeight="1" x14ac:dyDescent="0.15">
      <c r="A6" s="3" t="s">
        <v>79</v>
      </c>
      <c r="B6" s="4" t="s">
        <v>561</v>
      </c>
      <c r="C6" s="2" t="str">
        <f t="shared" si="0"/>
        <v>科学技術・イノベーション</v>
      </c>
      <c r="D6" s="2" t="str">
        <f t="shared" ref="D6:D21" si="8">IF(C6="",D5,IF(D5&lt;&gt;"",CONCATENATE(D5,"、",C6),C6))</f>
        <v>科学技術・イノベーション</v>
      </c>
      <c r="F6" s="7" t="s">
        <v>105</v>
      </c>
      <c r="G6" s="6"/>
      <c r="H6" s="2" t="str">
        <f t="shared" si="1"/>
        <v/>
      </c>
      <c r="I6" s="2" t="str">
        <f t="shared" si="5"/>
        <v>一般会計</v>
      </c>
      <c r="K6" s="3" t="s">
        <v>97</v>
      </c>
      <c r="L6" s="4"/>
      <c r="M6" s="2" t="str">
        <f t="shared" si="2"/>
        <v/>
      </c>
      <c r="N6" s="2" t="str">
        <f t="shared" si="6"/>
        <v/>
      </c>
      <c r="O6" s="2"/>
      <c r="P6" s="1" t="s">
        <v>68</v>
      </c>
      <c r="Q6" s="6"/>
      <c r="R6" s="2" t="str">
        <f t="shared" si="3"/>
        <v/>
      </c>
      <c r="S6" s="2" t="str">
        <f t="shared" si="4"/>
        <v>委託・請負</v>
      </c>
      <c r="T6" s="2"/>
      <c r="U6" s="17" t="s">
        <v>234</v>
      </c>
      <c r="W6" s="17" t="s">
        <v>137</v>
      </c>
      <c r="Y6" s="17" t="s">
        <v>257</v>
      </c>
      <c r="Z6" s="17" t="s">
        <v>386</v>
      </c>
      <c r="AA6" s="31" t="s">
        <v>351</v>
      </c>
      <c r="AB6" s="31" t="s">
        <v>480</v>
      </c>
      <c r="AC6" s="31" t="s">
        <v>128</v>
      </c>
      <c r="AD6" s="16"/>
      <c r="AE6" s="19" t="s">
        <v>232</v>
      </c>
      <c r="AF6" s="15"/>
      <c r="AG6" s="21" t="s">
        <v>226</v>
      </c>
      <c r="AI6" s="20" t="s">
        <v>253</v>
      </c>
      <c r="AK6" s="20" t="str">
        <f>CHAR(CODE(AK5)+1)</f>
        <v>E</v>
      </c>
      <c r="AP6" s="21" t="s">
        <v>226</v>
      </c>
    </row>
    <row r="7" spans="1:42" ht="13.5" customHeight="1" x14ac:dyDescent="0.15">
      <c r="A7" s="3" t="s">
        <v>80</v>
      </c>
      <c r="B7" s="4"/>
      <c r="C7" s="2" t="str">
        <f t="shared" si="0"/>
        <v/>
      </c>
      <c r="D7" s="2" t="str">
        <f t="shared" si="8"/>
        <v>科学技術・イノベーション</v>
      </c>
      <c r="F7" s="7" t="s">
        <v>180</v>
      </c>
      <c r="G7" s="6"/>
      <c r="H7" s="2" t="str">
        <f t="shared" si="1"/>
        <v/>
      </c>
      <c r="I7" s="2" t="str">
        <f t="shared" si="5"/>
        <v>一般会計</v>
      </c>
      <c r="K7" s="3" t="s">
        <v>98</v>
      </c>
      <c r="L7" s="4"/>
      <c r="M7" s="2" t="str">
        <f t="shared" si="2"/>
        <v/>
      </c>
      <c r="N7" s="2" t="str">
        <f t="shared" si="6"/>
        <v/>
      </c>
      <c r="O7" s="2"/>
      <c r="P7" s="1" t="s">
        <v>69</v>
      </c>
      <c r="Q7" s="6"/>
      <c r="R7" s="2" t="str">
        <f t="shared" si="3"/>
        <v/>
      </c>
      <c r="S7" s="2" t="str">
        <f t="shared" si="4"/>
        <v>委託・請負</v>
      </c>
      <c r="T7" s="2"/>
      <c r="U7" s="17"/>
      <c r="W7" s="17" t="s">
        <v>138</v>
      </c>
      <c r="Y7" s="17" t="s">
        <v>258</v>
      </c>
      <c r="Z7" s="17" t="s">
        <v>387</v>
      </c>
      <c r="AA7" s="31" t="s">
        <v>352</v>
      </c>
      <c r="AB7" s="31" t="s">
        <v>481</v>
      </c>
      <c r="AC7" s="16"/>
      <c r="AD7" s="16"/>
      <c r="AE7" s="17" t="s">
        <v>128</v>
      </c>
      <c r="AF7" s="15"/>
      <c r="AG7" s="21" t="s">
        <v>227</v>
      </c>
      <c r="AH7" s="25"/>
      <c r="AI7" s="21" t="s">
        <v>242</v>
      </c>
      <c r="AK7" s="20" t="str">
        <f>CHAR(CODE(AK6)+1)</f>
        <v>F</v>
      </c>
      <c r="AP7" s="21" t="s">
        <v>227</v>
      </c>
    </row>
    <row r="8" spans="1:42" ht="13.5" customHeight="1" x14ac:dyDescent="0.15">
      <c r="A8" s="3" t="s">
        <v>81</v>
      </c>
      <c r="B8" s="4"/>
      <c r="C8" s="2" t="str">
        <f t="shared" si="0"/>
        <v/>
      </c>
      <c r="D8" s="2" t="str">
        <f t="shared" si="8"/>
        <v>科学技術・イノベーション</v>
      </c>
      <c r="F8" s="7" t="s">
        <v>106</v>
      </c>
      <c r="G8" s="6"/>
      <c r="H8" s="2" t="str">
        <f t="shared" si="1"/>
        <v/>
      </c>
      <c r="I8" s="2" t="str">
        <f t="shared" si="5"/>
        <v>一般会計</v>
      </c>
      <c r="K8" s="3" t="s">
        <v>99</v>
      </c>
      <c r="L8" s="4"/>
      <c r="M8" s="2" t="str">
        <f t="shared" si="2"/>
        <v/>
      </c>
      <c r="N8" s="2" t="str">
        <f t="shared" si="6"/>
        <v/>
      </c>
      <c r="O8" s="2"/>
      <c r="P8" s="1" t="s">
        <v>70</v>
      </c>
      <c r="Q8" s="6" t="s">
        <v>561</v>
      </c>
      <c r="R8" s="2" t="str">
        <f t="shared" si="3"/>
        <v>その他</v>
      </c>
      <c r="S8" s="2" t="str">
        <f t="shared" si="4"/>
        <v>委託・請負、その他</v>
      </c>
      <c r="T8" s="2"/>
      <c r="U8" s="17" t="s">
        <v>250</v>
      </c>
      <c r="W8" s="17" t="s">
        <v>139</v>
      </c>
      <c r="Y8" s="17" t="s">
        <v>259</v>
      </c>
      <c r="Z8" s="17" t="s">
        <v>388</v>
      </c>
      <c r="AA8" s="31" t="s">
        <v>353</v>
      </c>
      <c r="AB8" s="31" t="s">
        <v>482</v>
      </c>
      <c r="AC8" s="16"/>
      <c r="AD8" s="16"/>
      <c r="AE8" s="16"/>
      <c r="AF8" s="15"/>
      <c r="AG8" s="21" t="s">
        <v>228</v>
      </c>
      <c r="AI8" s="20" t="s">
        <v>243</v>
      </c>
      <c r="AK8" s="20" t="str">
        <f t="shared" si="7"/>
        <v>G</v>
      </c>
      <c r="AP8" s="21" t="s">
        <v>228</v>
      </c>
    </row>
    <row r="9" spans="1:42" ht="13.5" customHeight="1" x14ac:dyDescent="0.15">
      <c r="A9" s="3" t="s">
        <v>82</v>
      </c>
      <c r="B9" s="4"/>
      <c r="C9" s="2" t="str">
        <f t="shared" si="0"/>
        <v/>
      </c>
      <c r="D9" s="2" t="str">
        <f t="shared" si="8"/>
        <v>科学技術・イノベーション</v>
      </c>
      <c r="F9" s="7" t="s">
        <v>181</v>
      </c>
      <c r="G9" s="6"/>
      <c r="H9" s="2" t="str">
        <f t="shared" si="1"/>
        <v/>
      </c>
      <c r="I9" s="2" t="str">
        <f t="shared" si="5"/>
        <v>一般会計</v>
      </c>
      <c r="K9" s="3" t="s">
        <v>100</v>
      </c>
      <c r="L9" s="4"/>
      <c r="M9" s="2" t="str">
        <f t="shared" si="2"/>
        <v/>
      </c>
      <c r="N9" s="2" t="str">
        <f t="shared" si="6"/>
        <v/>
      </c>
      <c r="O9" s="2"/>
      <c r="P9" s="2"/>
      <c r="Q9" s="8"/>
      <c r="T9" s="2"/>
      <c r="U9" s="17" t="s">
        <v>251</v>
      </c>
      <c r="W9" s="17" t="s">
        <v>140</v>
      </c>
      <c r="Y9" s="17" t="s">
        <v>260</v>
      </c>
      <c r="Z9" s="17" t="s">
        <v>389</v>
      </c>
      <c r="AA9" s="31" t="s">
        <v>354</v>
      </c>
      <c r="AB9" s="31" t="s">
        <v>483</v>
      </c>
      <c r="AC9" s="16"/>
      <c r="AD9" s="16"/>
      <c r="AE9" s="16"/>
      <c r="AF9" s="15"/>
      <c r="AG9" s="21" t="s">
        <v>229</v>
      </c>
      <c r="AI9" s="23"/>
      <c r="AK9" s="20" t="str">
        <f t="shared" si="7"/>
        <v>H</v>
      </c>
      <c r="AP9" s="21" t="s">
        <v>229</v>
      </c>
    </row>
    <row r="10" spans="1:42" ht="13.5" customHeight="1" x14ac:dyDescent="0.15">
      <c r="A10" s="3" t="s">
        <v>200</v>
      </c>
      <c r="B10" s="4"/>
      <c r="C10" s="2" t="str">
        <f t="shared" si="0"/>
        <v/>
      </c>
      <c r="D10" s="2" t="str">
        <f t="shared" si="8"/>
        <v>科学技術・イノベーション</v>
      </c>
      <c r="F10" s="7" t="s">
        <v>107</v>
      </c>
      <c r="G10" s="6"/>
      <c r="H10" s="2" t="str">
        <f t="shared" si="1"/>
        <v/>
      </c>
      <c r="I10" s="2" t="str">
        <f t="shared" si="5"/>
        <v>一般会計</v>
      </c>
      <c r="K10" s="3" t="s">
        <v>201</v>
      </c>
      <c r="L10" s="4"/>
      <c r="M10" s="2" t="str">
        <f t="shared" si="2"/>
        <v/>
      </c>
      <c r="N10" s="2" t="str">
        <f t="shared" si="6"/>
        <v/>
      </c>
      <c r="O10" s="2"/>
      <c r="P10" s="2" t="str">
        <f>S8</f>
        <v>委託・請負、その他</v>
      </c>
      <c r="Q10" s="8"/>
      <c r="T10" s="2"/>
      <c r="W10" s="17" t="s">
        <v>141</v>
      </c>
      <c r="Y10" s="17" t="s">
        <v>261</v>
      </c>
      <c r="Z10" s="17" t="s">
        <v>390</v>
      </c>
      <c r="AA10" s="31" t="s">
        <v>355</v>
      </c>
      <c r="AB10" s="31" t="s">
        <v>484</v>
      </c>
      <c r="AC10" s="16"/>
      <c r="AD10" s="16"/>
      <c r="AE10" s="16"/>
      <c r="AF10" s="15"/>
      <c r="AG10" s="21" t="s">
        <v>218</v>
      </c>
      <c r="AK10" s="20" t="str">
        <f t="shared" si="7"/>
        <v>I</v>
      </c>
      <c r="AP10" s="20" t="s">
        <v>216</v>
      </c>
    </row>
    <row r="11" spans="1:42" ht="13.5" customHeight="1" x14ac:dyDescent="0.15">
      <c r="A11" s="3" t="s">
        <v>83</v>
      </c>
      <c r="B11" s="4"/>
      <c r="C11" s="2" t="str">
        <f t="shared" si="0"/>
        <v/>
      </c>
      <c r="D11" s="2" t="str">
        <f t="shared" si="8"/>
        <v>科学技術・イノベーション</v>
      </c>
      <c r="F11" s="7" t="s">
        <v>108</v>
      </c>
      <c r="G11" s="6"/>
      <c r="H11" s="2" t="str">
        <f t="shared" si="1"/>
        <v/>
      </c>
      <c r="I11" s="2" t="str">
        <f t="shared" si="5"/>
        <v>一般会計</v>
      </c>
      <c r="K11" s="3" t="s">
        <v>101</v>
      </c>
      <c r="L11" s="4" t="s">
        <v>561</v>
      </c>
      <c r="M11" s="2" t="str">
        <f t="shared" si="2"/>
        <v>その他の事項経費</v>
      </c>
      <c r="N11" s="2" t="str">
        <f t="shared" si="6"/>
        <v>その他の事項経費</v>
      </c>
      <c r="O11" s="2"/>
      <c r="P11" s="2"/>
      <c r="Q11" s="8"/>
      <c r="T11" s="2"/>
      <c r="W11" s="17" t="s">
        <v>142</v>
      </c>
      <c r="Y11" s="17" t="s">
        <v>262</v>
      </c>
      <c r="Z11" s="17" t="s">
        <v>391</v>
      </c>
      <c r="AA11" s="31" t="s">
        <v>356</v>
      </c>
      <c r="AB11" s="31" t="s">
        <v>485</v>
      </c>
      <c r="AC11" s="16"/>
      <c r="AD11" s="16"/>
      <c r="AE11" s="16"/>
      <c r="AF11" s="15"/>
      <c r="AG11" s="20" t="s">
        <v>221</v>
      </c>
      <c r="AK11" s="20" t="str">
        <f t="shared" si="7"/>
        <v>J</v>
      </c>
    </row>
    <row r="12" spans="1:42" ht="13.5" customHeight="1" x14ac:dyDescent="0.15">
      <c r="A12" s="3" t="s">
        <v>84</v>
      </c>
      <c r="B12" s="4"/>
      <c r="C12" s="2" t="str">
        <f t="shared" ref="C12:C24" si="9">IF(B12="","",A12)</f>
        <v/>
      </c>
      <c r="D12" s="2" t="str">
        <f t="shared" si="8"/>
        <v>科学技術・イノベーション</v>
      </c>
      <c r="F12" s="7" t="s">
        <v>109</v>
      </c>
      <c r="G12" s="6"/>
      <c r="H12" s="2" t="str">
        <f t="shared" si="1"/>
        <v/>
      </c>
      <c r="I12" s="2" t="str">
        <f t="shared" si="5"/>
        <v>一般会計</v>
      </c>
      <c r="K12" s="2"/>
      <c r="L12" s="2"/>
      <c r="O12" s="2"/>
      <c r="P12" s="2"/>
      <c r="Q12" s="8"/>
      <c r="T12" s="2"/>
      <c r="U12" s="14" t="s">
        <v>508</v>
      </c>
      <c r="W12" s="17" t="s">
        <v>143</v>
      </c>
      <c r="Y12" s="17" t="s">
        <v>263</v>
      </c>
      <c r="Z12" s="17" t="s">
        <v>392</v>
      </c>
      <c r="AA12" s="31" t="s">
        <v>357</v>
      </c>
      <c r="AB12" s="31" t="s">
        <v>486</v>
      </c>
      <c r="AC12" s="16"/>
      <c r="AD12" s="16"/>
      <c r="AE12" s="16"/>
      <c r="AF12" s="15"/>
      <c r="AG12" s="20" t="s">
        <v>219</v>
      </c>
      <c r="AK12" s="20" t="str">
        <f t="shared" si="7"/>
        <v>K</v>
      </c>
    </row>
    <row r="13" spans="1:42" ht="13.5" customHeight="1" x14ac:dyDescent="0.15">
      <c r="A13" s="3" t="s">
        <v>85</v>
      </c>
      <c r="B13" s="4"/>
      <c r="C13" s="2" t="str">
        <f t="shared" si="9"/>
        <v/>
      </c>
      <c r="D13" s="2" t="str">
        <f t="shared" si="8"/>
        <v>科学技術・イノベーション</v>
      </c>
      <c r="F13" s="7" t="s">
        <v>110</v>
      </c>
      <c r="G13" s="6"/>
      <c r="H13" s="2" t="str">
        <f t="shared" si="1"/>
        <v/>
      </c>
      <c r="I13" s="2" t="str">
        <f t="shared" si="5"/>
        <v>一般会計</v>
      </c>
      <c r="K13" s="2" t="str">
        <f>N11</f>
        <v>その他の事項経費</v>
      </c>
      <c r="L13" s="2"/>
      <c r="O13" s="2"/>
      <c r="P13" s="2"/>
      <c r="Q13" s="8"/>
      <c r="T13" s="2"/>
      <c r="U13" s="17" t="s">
        <v>160</v>
      </c>
      <c r="W13" s="17" t="s">
        <v>144</v>
      </c>
      <c r="Y13" s="17" t="s">
        <v>264</v>
      </c>
      <c r="Z13" s="17" t="s">
        <v>393</v>
      </c>
      <c r="AA13" s="31" t="s">
        <v>358</v>
      </c>
      <c r="AB13" s="31" t="s">
        <v>487</v>
      </c>
      <c r="AC13" s="16"/>
      <c r="AD13" s="16"/>
      <c r="AE13" s="16"/>
      <c r="AF13" s="15"/>
      <c r="AG13" s="20" t="s">
        <v>220</v>
      </c>
      <c r="AK13" s="20" t="str">
        <f t="shared" si="7"/>
        <v>L</v>
      </c>
    </row>
    <row r="14" spans="1:42" ht="13.5" customHeight="1" x14ac:dyDescent="0.15">
      <c r="A14" s="3" t="s">
        <v>86</v>
      </c>
      <c r="B14" s="4"/>
      <c r="C14" s="2" t="str">
        <f t="shared" si="9"/>
        <v/>
      </c>
      <c r="D14" s="2" t="str">
        <f t="shared" si="8"/>
        <v>科学技術・イノベーション</v>
      </c>
      <c r="F14" s="7" t="s">
        <v>111</v>
      </c>
      <c r="G14" s="6"/>
      <c r="H14" s="2" t="str">
        <f t="shared" si="1"/>
        <v/>
      </c>
      <c r="I14" s="2" t="str">
        <f t="shared" si="5"/>
        <v>一般会計</v>
      </c>
      <c r="K14" s="2"/>
      <c r="L14" s="2"/>
      <c r="O14" s="2"/>
      <c r="P14" s="2"/>
      <c r="Q14" s="8"/>
      <c r="T14" s="2"/>
      <c r="U14" s="17" t="s">
        <v>509</v>
      </c>
      <c r="W14" s="17" t="s">
        <v>145</v>
      </c>
      <c r="Y14" s="17" t="s">
        <v>265</v>
      </c>
      <c r="Z14" s="17" t="s">
        <v>394</v>
      </c>
      <c r="AA14" s="31" t="s">
        <v>359</v>
      </c>
      <c r="AB14" s="31" t="s">
        <v>488</v>
      </c>
      <c r="AC14" s="16"/>
      <c r="AD14" s="16"/>
      <c r="AE14" s="16"/>
      <c r="AF14" s="15"/>
      <c r="AG14" s="23"/>
      <c r="AK14" s="20" t="str">
        <f t="shared" si="7"/>
        <v>M</v>
      </c>
    </row>
    <row r="15" spans="1:42" ht="13.5" customHeight="1" x14ac:dyDescent="0.15">
      <c r="A15" s="3" t="s">
        <v>87</v>
      </c>
      <c r="B15" s="4"/>
      <c r="C15" s="2" t="str">
        <f t="shared" si="9"/>
        <v/>
      </c>
      <c r="D15" s="2" t="str">
        <f t="shared" si="8"/>
        <v>科学技術・イノベーション</v>
      </c>
      <c r="F15" s="7" t="s">
        <v>112</v>
      </c>
      <c r="G15" s="6"/>
      <c r="H15" s="2" t="str">
        <f t="shared" si="1"/>
        <v/>
      </c>
      <c r="I15" s="2" t="str">
        <f t="shared" si="5"/>
        <v>一般会計</v>
      </c>
      <c r="K15" s="2"/>
      <c r="L15" s="2"/>
      <c r="O15" s="2"/>
      <c r="P15" s="2"/>
      <c r="Q15" s="8"/>
      <c r="T15" s="2"/>
      <c r="U15" s="17" t="s">
        <v>510</v>
      </c>
      <c r="W15" s="17" t="s">
        <v>146</v>
      </c>
      <c r="Y15" s="17" t="s">
        <v>266</v>
      </c>
      <c r="Z15" s="17" t="s">
        <v>395</v>
      </c>
      <c r="AA15" s="31" t="s">
        <v>360</v>
      </c>
      <c r="AB15" s="31" t="s">
        <v>489</v>
      </c>
      <c r="AC15" s="16"/>
      <c r="AD15" s="16"/>
      <c r="AE15" s="16"/>
      <c r="AF15" s="15"/>
      <c r="AG15" s="24"/>
      <c r="AK15" s="20" t="str">
        <f t="shared" si="7"/>
        <v>N</v>
      </c>
    </row>
    <row r="16" spans="1:42" ht="13.5" customHeight="1" x14ac:dyDescent="0.15">
      <c r="A16" s="3" t="s">
        <v>88</v>
      </c>
      <c r="B16" s="4"/>
      <c r="C16" s="2" t="str">
        <f t="shared" si="9"/>
        <v/>
      </c>
      <c r="D16" s="2" t="str">
        <f t="shared" si="8"/>
        <v>科学技術・イノベーション</v>
      </c>
      <c r="F16" s="7" t="s">
        <v>113</v>
      </c>
      <c r="G16" s="6"/>
      <c r="H16" s="2" t="str">
        <f t="shared" si="1"/>
        <v/>
      </c>
      <c r="I16" s="2" t="str">
        <f t="shared" si="5"/>
        <v>一般会計</v>
      </c>
      <c r="K16" s="2"/>
      <c r="L16" s="2"/>
      <c r="O16" s="2"/>
      <c r="P16" s="2"/>
      <c r="Q16" s="8"/>
      <c r="T16" s="2"/>
      <c r="U16" s="17" t="s">
        <v>511</v>
      </c>
      <c r="W16" s="17" t="s">
        <v>147</v>
      </c>
      <c r="Y16" s="17" t="s">
        <v>267</v>
      </c>
      <c r="Z16" s="17" t="s">
        <v>396</v>
      </c>
      <c r="AA16" s="31" t="s">
        <v>361</v>
      </c>
      <c r="AB16" s="31" t="s">
        <v>490</v>
      </c>
      <c r="AC16" s="16"/>
      <c r="AD16" s="16"/>
      <c r="AE16" s="16"/>
      <c r="AF16" s="15"/>
      <c r="AG16" s="24"/>
      <c r="AK16" s="20" t="str">
        <f t="shared" si="7"/>
        <v>O</v>
      </c>
    </row>
    <row r="17" spans="1:37" ht="13.5" customHeight="1" x14ac:dyDescent="0.15">
      <c r="A17" s="3" t="s">
        <v>89</v>
      </c>
      <c r="B17" s="4"/>
      <c r="C17" s="2" t="str">
        <f t="shared" si="9"/>
        <v/>
      </c>
      <c r="D17" s="2" t="str">
        <f t="shared" si="8"/>
        <v>科学技術・イノベーション</v>
      </c>
      <c r="F17" s="7" t="s">
        <v>114</v>
      </c>
      <c r="G17" s="6"/>
      <c r="H17" s="2" t="str">
        <f t="shared" si="1"/>
        <v/>
      </c>
      <c r="I17" s="2" t="str">
        <f t="shared" si="5"/>
        <v>一般会計</v>
      </c>
      <c r="K17" s="2"/>
      <c r="L17" s="2"/>
      <c r="O17" s="2"/>
      <c r="P17" s="2"/>
      <c r="Q17" s="8"/>
      <c r="T17" s="2"/>
      <c r="U17" s="17" t="s">
        <v>512</v>
      </c>
      <c r="W17" s="17" t="s">
        <v>148</v>
      </c>
      <c r="Y17" s="17" t="s">
        <v>268</v>
      </c>
      <c r="Z17" s="17" t="s">
        <v>397</v>
      </c>
      <c r="AA17" s="31" t="s">
        <v>362</v>
      </c>
      <c r="AB17" s="31" t="s">
        <v>491</v>
      </c>
      <c r="AC17" s="16"/>
      <c r="AD17" s="16"/>
      <c r="AE17" s="16"/>
      <c r="AF17" s="15"/>
      <c r="AG17" s="24"/>
      <c r="AK17" s="20" t="str">
        <f t="shared" si="7"/>
        <v>P</v>
      </c>
    </row>
    <row r="18" spans="1:37" ht="13.5" customHeight="1" x14ac:dyDescent="0.15">
      <c r="A18" s="3" t="s">
        <v>90</v>
      </c>
      <c r="B18" s="4"/>
      <c r="C18" s="2" t="str">
        <f t="shared" si="9"/>
        <v/>
      </c>
      <c r="D18" s="2" t="str">
        <f t="shared" si="8"/>
        <v>科学技術・イノベーション</v>
      </c>
      <c r="F18" s="7" t="s">
        <v>115</v>
      </c>
      <c r="G18" s="6"/>
      <c r="H18" s="2" t="str">
        <f t="shared" si="1"/>
        <v/>
      </c>
      <c r="I18" s="2" t="str">
        <f t="shared" si="5"/>
        <v>一般会計</v>
      </c>
      <c r="K18" s="2"/>
      <c r="L18" s="2"/>
      <c r="O18" s="2"/>
      <c r="P18" s="2"/>
      <c r="Q18" s="8"/>
      <c r="T18" s="2"/>
      <c r="U18" s="17" t="s">
        <v>513</v>
      </c>
      <c r="W18" s="17" t="s">
        <v>149</v>
      </c>
      <c r="Y18" s="17" t="s">
        <v>269</v>
      </c>
      <c r="Z18" s="17" t="s">
        <v>398</v>
      </c>
      <c r="AA18" s="31" t="s">
        <v>363</v>
      </c>
      <c r="AB18" s="31" t="s">
        <v>492</v>
      </c>
      <c r="AC18" s="16"/>
      <c r="AD18" s="16"/>
      <c r="AE18" s="16"/>
      <c r="AF18" s="15"/>
      <c r="AK18" s="20" t="str">
        <f t="shared" si="7"/>
        <v>Q</v>
      </c>
    </row>
    <row r="19" spans="1:37" ht="13.5" customHeight="1" x14ac:dyDescent="0.15">
      <c r="A19" s="3" t="s">
        <v>91</v>
      </c>
      <c r="B19" s="4"/>
      <c r="C19" s="2" t="str">
        <f t="shared" si="9"/>
        <v/>
      </c>
      <c r="D19" s="2" t="str">
        <f t="shared" si="8"/>
        <v>科学技術・イノベーション</v>
      </c>
      <c r="F19" s="7" t="s">
        <v>116</v>
      </c>
      <c r="G19" s="6"/>
      <c r="H19" s="2" t="str">
        <f t="shared" si="1"/>
        <v/>
      </c>
      <c r="I19" s="2" t="str">
        <f t="shared" si="5"/>
        <v>一般会計</v>
      </c>
      <c r="K19" s="2"/>
      <c r="L19" s="2"/>
      <c r="O19" s="2"/>
      <c r="P19" s="2"/>
      <c r="Q19" s="8"/>
      <c r="T19" s="2"/>
      <c r="U19" s="17" t="s">
        <v>514</v>
      </c>
      <c r="W19" s="17" t="s">
        <v>150</v>
      </c>
      <c r="Y19" s="17" t="s">
        <v>270</v>
      </c>
      <c r="Z19" s="17" t="s">
        <v>399</v>
      </c>
      <c r="AA19" s="31" t="s">
        <v>364</v>
      </c>
      <c r="AB19" s="31" t="s">
        <v>493</v>
      </c>
      <c r="AC19" s="16"/>
      <c r="AD19" s="16"/>
      <c r="AE19" s="16"/>
      <c r="AF19" s="15"/>
      <c r="AK19" s="20" t="str">
        <f t="shared" si="7"/>
        <v>R</v>
      </c>
    </row>
    <row r="20" spans="1:37" ht="13.5" customHeight="1" x14ac:dyDescent="0.15">
      <c r="A20" s="3" t="s">
        <v>191</v>
      </c>
      <c r="B20" s="4"/>
      <c r="C20" s="2" t="str">
        <f t="shared" si="9"/>
        <v/>
      </c>
      <c r="D20" s="2" t="str">
        <f t="shared" si="8"/>
        <v>科学技術・イノベーション</v>
      </c>
      <c r="F20" s="7" t="s">
        <v>190</v>
      </c>
      <c r="G20" s="6"/>
      <c r="H20" s="2" t="str">
        <f t="shared" si="1"/>
        <v/>
      </c>
      <c r="I20" s="2" t="str">
        <f t="shared" si="5"/>
        <v>一般会計</v>
      </c>
      <c r="K20" s="2"/>
      <c r="L20" s="2"/>
      <c r="O20" s="2"/>
      <c r="P20" s="2"/>
      <c r="Q20" s="8"/>
      <c r="T20" s="2"/>
      <c r="U20" s="17" t="s">
        <v>515</v>
      </c>
      <c r="W20" s="17" t="s">
        <v>151</v>
      </c>
      <c r="Y20" s="17" t="s">
        <v>271</v>
      </c>
      <c r="Z20" s="17" t="s">
        <v>400</v>
      </c>
      <c r="AA20" s="31" t="s">
        <v>365</v>
      </c>
      <c r="AB20" s="31" t="s">
        <v>494</v>
      </c>
      <c r="AC20" s="16"/>
      <c r="AD20" s="16"/>
      <c r="AE20" s="16"/>
      <c r="AF20" s="15"/>
      <c r="AK20" s="20" t="str">
        <f t="shared" si="7"/>
        <v>S</v>
      </c>
    </row>
    <row r="21" spans="1:37" ht="13.5" customHeight="1" x14ac:dyDescent="0.15">
      <c r="A21" s="3" t="s">
        <v>192</v>
      </c>
      <c r="B21" s="4"/>
      <c r="C21" s="2" t="str">
        <f t="shared" si="9"/>
        <v/>
      </c>
      <c r="D21" s="2" t="str">
        <f t="shared" si="8"/>
        <v>科学技術・イノベーション</v>
      </c>
      <c r="F21" s="7" t="s">
        <v>117</v>
      </c>
      <c r="G21" s="6"/>
      <c r="H21" s="2" t="str">
        <f t="shared" si="1"/>
        <v/>
      </c>
      <c r="I21" s="2" t="str">
        <f t="shared" si="5"/>
        <v>一般会計</v>
      </c>
      <c r="K21" s="2"/>
      <c r="L21" s="2"/>
      <c r="O21" s="2"/>
      <c r="P21" s="2"/>
      <c r="Q21" s="8"/>
      <c r="T21" s="2"/>
      <c r="U21" s="17" t="s">
        <v>516</v>
      </c>
      <c r="W21" s="17" t="s">
        <v>152</v>
      </c>
      <c r="Y21" s="17" t="s">
        <v>272</v>
      </c>
      <c r="Z21" s="17" t="s">
        <v>401</v>
      </c>
      <c r="AA21" s="31" t="s">
        <v>366</v>
      </c>
      <c r="AB21" s="31" t="s">
        <v>495</v>
      </c>
      <c r="AC21" s="16"/>
      <c r="AD21" s="16"/>
      <c r="AE21" s="16"/>
      <c r="AF21" s="15"/>
      <c r="AK21" s="20" t="str">
        <f t="shared" si="7"/>
        <v>T</v>
      </c>
    </row>
    <row r="22" spans="1:37" ht="13.5" customHeight="1" x14ac:dyDescent="0.15">
      <c r="A22" s="3" t="s">
        <v>193</v>
      </c>
      <c r="B22" s="4"/>
      <c r="C22" s="2" t="str">
        <f t="shared" si="9"/>
        <v/>
      </c>
      <c r="D22" s="2" t="str">
        <f>IF(C22="",D21,IF(D21&lt;&gt;"",CONCATENATE(D21,"、",C22),C22))</f>
        <v>科学技術・イノベーション</v>
      </c>
      <c r="F22" s="7" t="s">
        <v>118</v>
      </c>
      <c r="G22" s="6"/>
      <c r="H22" s="2" t="str">
        <f t="shared" si="1"/>
        <v/>
      </c>
      <c r="I22" s="2" t="str">
        <f t="shared" si="5"/>
        <v>一般会計</v>
      </c>
      <c r="K22" s="2"/>
      <c r="L22" s="2"/>
      <c r="O22" s="2"/>
      <c r="P22" s="2"/>
      <c r="Q22" s="8"/>
      <c r="T22" s="2"/>
      <c r="U22" s="17" t="s">
        <v>517</v>
      </c>
      <c r="W22" s="17" t="s">
        <v>153</v>
      </c>
      <c r="Y22" s="17" t="s">
        <v>273</v>
      </c>
      <c r="Z22" s="17" t="s">
        <v>402</v>
      </c>
      <c r="AA22" s="31" t="s">
        <v>367</v>
      </c>
      <c r="AB22" s="31" t="s">
        <v>496</v>
      </c>
      <c r="AC22" s="16"/>
      <c r="AD22" s="16"/>
      <c r="AE22" s="16"/>
      <c r="AF22" s="15"/>
      <c r="AK22" s="20" t="str">
        <f t="shared" si="7"/>
        <v>U</v>
      </c>
    </row>
    <row r="23" spans="1:37" ht="13.5" customHeight="1" x14ac:dyDescent="0.15">
      <c r="A23" s="3" t="s">
        <v>194</v>
      </c>
      <c r="B23" s="4"/>
      <c r="C23" s="2" t="str">
        <f t="shared" si="9"/>
        <v/>
      </c>
      <c r="D23" s="2" t="str">
        <f>IF(C23="",D22,IF(D22&lt;&gt;"",CONCATENATE(D22,"、",C23),C23))</f>
        <v>科学技術・イノベーション</v>
      </c>
      <c r="F23" s="7" t="s">
        <v>119</v>
      </c>
      <c r="G23" s="6"/>
      <c r="H23" s="2" t="str">
        <f t="shared" si="1"/>
        <v/>
      </c>
      <c r="I23" s="2" t="str">
        <f t="shared" si="5"/>
        <v>一般会計</v>
      </c>
      <c r="K23" s="2"/>
      <c r="L23" s="2"/>
      <c r="O23" s="2"/>
      <c r="P23" s="2"/>
      <c r="Q23" s="8"/>
      <c r="T23" s="2"/>
      <c r="U23" s="17" t="s">
        <v>518</v>
      </c>
      <c r="W23" s="17" t="s">
        <v>533</v>
      </c>
      <c r="Y23" s="17" t="s">
        <v>274</v>
      </c>
      <c r="Z23" s="17" t="s">
        <v>403</v>
      </c>
      <c r="AA23" s="31" t="s">
        <v>368</v>
      </c>
      <c r="AB23" s="31" t="s">
        <v>497</v>
      </c>
      <c r="AC23" s="16"/>
      <c r="AD23" s="16"/>
      <c r="AE23" s="16"/>
      <c r="AF23" s="15"/>
      <c r="AK23" s="20" t="str">
        <f t="shared" si="7"/>
        <v>V</v>
      </c>
    </row>
    <row r="24" spans="1:37" ht="13.5" customHeight="1" x14ac:dyDescent="0.15">
      <c r="A24" s="28" t="s">
        <v>244</v>
      </c>
      <c r="B24" s="4"/>
      <c r="C24" s="2" t="str">
        <f t="shared" si="9"/>
        <v/>
      </c>
      <c r="D24" s="2" t="str">
        <f>IF(C24="",D23,IF(D23&lt;&gt;"",CONCATENATE(D23,"、",C24),C24))</f>
        <v>科学技術・イノベーション</v>
      </c>
      <c r="F24" s="7" t="s">
        <v>246</v>
      </c>
      <c r="G24" s="6"/>
      <c r="H24" s="2" t="str">
        <f t="shared" si="1"/>
        <v/>
      </c>
      <c r="I24" s="2" t="str">
        <f t="shared" si="5"/>
        <v>一般会計</v>
      </c>
      <c r="K24" s="2"/>
      <c r="L24" s="2"/>
      <c r="O24" s="2"/>
      <c r="P24" s="2"/>
      <c r="Q24" s="8"/>
      <c r="T24" s="2"/>
      <c r="U24" s="17" t="s">
        <v>519</v>
      </c>
      <c r="Y24" s="17" t="s">
        <v>275</v>
      </c>
      <c r="Z24" s="17" t="s">
        <v>404</v>
      </c>
      <c r="AA24" s="31" t="s">
        <v>369</v>
      </c>
      <c r="AB24" s="31" t="s">
        <v>498</v>
      </c>
      <c r="AC24" s="16"/>
      <c r="AD24" s="16"/>
      <c r="AE24" s="16"/>
      <c r="AF24" s="15"/>
      <c r="AK24" s="20" t="str">
        <f>CHAR(CODE(AK23)+1)</f>
        <v>W</v>
      </c>
    </row>
    <row r="25" spans="1:37" ht="13.5" customHeight="1" x14ac:dyDescent="0.15">
      <c r="A25" s="30"/>
      <c r="B25" s="29"/>
      <c r="F25" s="7" t="s">
        <v>120</v>
      </c>
      <c r="G25" s="6"/>
      <c r="H25" s="2" t="str">
        <f t="shared" si="1"/>
        <v/>
      </c>
      <c r="I25" s="2" t="str">
        <f t="shared" si="5"/>
        <v>一般会計</v>
      </c>
      <c r="K25" s="2"/>
      <c r="L25" s="2"/>
      <c r="O25" s="2"/>
      <c r="P25" s="2"/>
      <c r="Q25" s="8"/>
      <c r="T25" s="2"/>
      <c r="U25" s="17" t="s">
        <v>520</v>
      </c>
      <c r="Y25" s="17" t="s">
        <v>276</v>
      </c>
      <c r="Z25" s="17" t="s">
        <v>405</v>
      </c>
      <c r="AA25" s="31" t="s">
        <v>370</v>
      </c>
      <c r="AB25" s="31" t="s">
        <v>499</v>
      </c>
      <c r="AC25" s="16"/>
      <c r="AD25" s="16"/>
      <c r="AE25" s="16"/>
      <c r="AF25" s="15"/>
      <c r="AK25" s="20" t="str">
        <f t="shared" si="7"/>
        <v>X</v>
      </c>
    </row>
    <row r="26" spans="1:37" ht="13.5" customHeight="1" x14ac:dyDescent="0.15">
      <c r="A26" s="27"/>
      <c r="B26" s="26"/>
      <c r="F26" s="7" t="s">
        <v>121</v>
      </c>
      <c r="G26" s="6"/>
      <c r="H26" s="2" t="str">
        <f t="shared" si="1"/>
        <v/>
      </c>
      <c r="I26" s="2" t="str">
        <f t="shared" si="5"/>
        <v>一般会計</v>
      </c>
      <c r="K26" s="2"/>
      <c r="L26" s="2"/>
      <c r="O26" s="2"/>
      <c r="P26" s="2"/>
      <c r="Q26" s="8"/>
      <c r="T26" s="2"/>
      <c r="U26" s="17" t="s">
        <v>521</v>
      </c>
      <c r="Y26" s="17" t="s">
        <v>277</v>
      </c>
      <c r="Z26" s="17" t="s">
        <v>406</v>
      </c>
      <c r="AA26" s="31" t="s">
        <v>371</v>
      </c>
      <c r="AB26" s="31" t="s">
        <v>500</v>
      </c>
      <c r="AC26" s="16"/>
      <c r="AD26" s="16"/>
      <c r="AE26" s="16"/>
      <c r="AF26" s="15"/>
      <c r="AK26" s="20" t="str">
        <f t="shared" si="7"/>
        <v>Y</v>
      </c>
    </row>
    <row r="27" spans="1:37" ht="13.5" customHeight="1" x14ac:dyDescent="0.15">
      <c r="A27" s="2" t="str">
        <f>IF(D24="", "-", D24)</f>
        <v>科学技術・イノベーション</v>
      </c>
      <c r="B27" s="2"/>
      <c r="F27" s="7" t="s">
        <v>122</v>
      </c>
      <c r="G27" s="6"/>
      <c r="H27" s="2" t="str">
        <f t="shared" si="1"/>
        <v/>
      </c>
      <c r="I27" s="2" t="str">
        <f t="shared" si="5"/>
        <v>一般会計</v>
      </c>
      <c r="K27" s="2"/>
      <c r="L27" s="2"/>
      <c r="O27" s="2"/>
      <c r="P27" s="2"/>
      <c r="Q27" s="8"/>
      <c r="T27" s="2"/>
      <c r="U27" s="17" t="s">
        <v>522</v>
      </c>
      <c r="Y27" s="17" t="s">
        <v>278</v>
      </c>
      <c r="Z27" s="17" t="s">
        <v>407</v>
      </c>
      <c r="AA27" s="31" t="s">
        <v>372</v>
      </c>
      <c r="AB27" s="31" t="s">
        <v>501</v>
      </c>
      <c r="AC27" s="16"/>
      <c r="AD27" s="16"/>
      <c r="AE27" s="16"/>
      <c r="AF27" s="15"/>
      <c r="AK27" s="20" t="str">
        <f>CHAR(CODE(AK26)+1)</f>
        <v>Z</v>
      </c>
    </row>
    <row r="28" spans="1:37" ht="13.5" customHeight="1" x14ac:dyDescent="0.15">
      <c r="B28" s="2"/>
      <c r="F28" s="7" t="s">
        <v>123</v>
      </c>
      <c r="G28" s="6"/>
      <c r="H28" s="2" t="str">
        <f t="shared" si="1"/>
        <v/>
      </c>
      <c r="I28" s="2" t="str">
        <f t="shared" si="5"/>
        <v>一般会計</v>
      </c>
      <c r="K28" s="2"/>
      <c r="L28" s="2"/>
      <c r="O28" s="2"/>
      <c r="P28" s="2"/>
      <c r="Q28" s="8"/>
      <c r="T28" s="2"/>
      <c r="U28" s="17" t="s">
        <v>523</v>
      </c>
      <c r="Y28" s="17" t="s">
        <v>279</v>
      </c>
      <c r="Z28" s="17" t="s">
        <v>408</v>
      </c>
      <c r="AA28" s="31" t="s">
        <v>373</v>
      </c>
      <c r="AB28" s="31" t="s">
        <v>502</v>
      </c>
      <c r="AC28" s="16"/>
      <c r="AD28" s="16"/>
      <c r="AE28" s="16"/>
      <c r="AF28" s="15"/>
      <c r="AK28" s="20" t="s">
        <v>176</v>
      </c>
    </row>
    <row r="29" spans="1:37" ht="13.5" customHeight="1" x14ac:dyDescent="0.15">
      <c r="A29" s="2"/>
      <c r="B29" s="2"/>
      <c r="F29" s="7" t="s">
        <v>182</v>
      </c>
      <c r="G29" s="6"/>
      <c r="H29" s="2" t="str">
        <f t="shared" si="1"/>
        <v/>
      </c>
      <c r="I29" s="2" t="str">
        <f t="shared" si="5"/>
        <v>一般会計</v>
      </c>
      <c r="K29" s="2"/>
      <c r="L29" s="2"/>
      <c r="O29" s="2"/>
      <c r="P29" s="2"/>
      <c r="Q29" s="8"/>
      <c r="T29" s="2"/>
      <c r="U29" s="17" t="s">
        <v>524</v>
      </c>
      <c r="Y29" s="17" t="s">
        <v>280</v>
      </c>
      <c r="Z29" s="17" t="s">
        <v>409</v>
      </c>
      <c r="AA29" s="31" t="s">
        <v>374</v>
      </c>
      <c r="AB29" s="31" t="s">
        <v>503</v>
      </c>
      <c r="AC29" s="16"/>
      <c r="AD29" s="16"/>
      <c r="AE29" s="16"/>
      <c r="AF29" s="15"/>
      <c r="AK29" s="20" t="str">
        <f t="shared" si="7"/>
        <v>b</v>
      </c>
    </row>
    <row r="30" spans="1:37" ht="13.5" customHeight="1" x14ac:dyDescent="0.15">
      <c r="A30" s="2"/>
      <c r="B30" s="2"/>
      <c r="F30" s="7" t="s">
        <v>183</v>
      </c>
      <c r="G30" s="6"/>
      <c r="H30" s="2" t="str">
        <f t="shared" si="1"/>
        <v/>
      </c>
      <c r="I30" s="2" t="str">
        <f t="shared" si="5"/>
        <v>一般会計</v>
      </c>
      <c r="K30" s="2"/>
      <c r="L30" s="2"/>
      <c r="O30" s="2"/>
      <c r="P30" s="2"/>
      <c r="Q30" s="8"/>
      <c r="T30" s="2"/>
      <c r="U30" s="17" t="s">
        <v>525</v>
      </c>
      <c r="Y30" s="17" t="s">
        <v>281</v>
      </c>
      <c r="Z30" s="17" t="s">
        <v>410</v>
      </c>
      <c r="AA30" s="31" t="s">
        <v>375</v>
      </c>
      <c r="AB30" s="31" t="s">
        <v>504</v>
      </c>
      <c r="AC30" s="16"/>
      <c r="AD30" s="16"/>
      <c r="AE30" s="16"/>
      <c r="AF30" s="15"/>
      <c r="AK30" s="20" t="str">
        <f t="shared" si="7"/>
        <v>c</v>
      </c>
    </row>
    <row r="31" spans="1:37" ht="13.5" customHeight="1" x14ac:dyDescent="0.15">
      <c r="A31" s="2"/>
      <c r="B31" s="2"/>
      <c r="F31" s="7" t="s">
        <v>184</v>
      </c>
      <c r="G31" s="6"/>
      <c r="H31" s="2" t="str">
        <f t="shared" si="1"/>
        <v/>
      </c>
      <c r="I31" s="2" t="str">
        <f t="shared" si="5"/>
        <v>一般会計</v>
      </c>
      <c r="K31" s="2"/>
      <c r="L31" s="2"/>
      <c r="O31" s="2"/>
      <c r="P31" s="2"/>
      <c r="Q31" s="8"/>
      <c r="T31" s="2"/>
      <c r="U31" s="17" t="s">
        <v>526</v>
      </c>
      <c r="Y31" s="17" t="s">
        <v>282</v>
      </c>
      <c r="Z31" s="17" t="s">
        <v>411</v>
      </c>
      <c r="AA31" s="31" t="s">
        <v>376</v>
      </c>
      <c r="AB31" s="31" t="s">
        <v>505</v>
      </c>
      <c r="AC31" s="16"/>
      <c r="AD31" s="16"/>
      <c r="AE31" s="16"/>
      <c r="AF31" s="15"/>
      <c r="AK31" s="20" t="str">
        <f t="shared" si="7"/>
        <v>d</v>
      </c>
    </row>
    <row r="32" spans="1:37" ht="13.5" customHeight="1" x14ac:dyDescent="0.15">
      <c r="A32" s="2"/>
      <c r="B32" s="2"/>
      <c r="F32" s="7" t="s">
        <v>185</v>
      </c>
      <c r="G32" s="6"/>
      <c r="H32" s="2" t="str">
        <f t="shared" si="1"/>
        <v/>
      </c>
      <c r="I32" s="2" t="str">
        <f t="shared" si="5"/>
        <v>一般会計</v>
      </c>
      <c r="K32" s="2"/>
      <c r="L32" s="2"/>
      <c r="O32" s="2"/>
      <c r="P32" s="2"/>
      <c r="Q32" s="8"/>
      <c r="T32" s="2"/>
      <c r="U32" s="17" t="s">
        <v>527</v>
      </c>
      <c r="Y32" s="17" t="s">
        <v>283</v>
      </c>
      <c r="Z32" s="17" t="s">
        <v>412</v>
      </c>
      <c r="AA32" s="31" t="s">
        <v>60</v>
      </c>
      <c r="AB32" s="31" t="s">
        <v>60</v>
      </c>
      <c r="AC32" s="16"/>
      <c r="AD32" s="16"/>
      <c r="AE32" s="16"/>
      <c r="AF32" s="15"/>
      <c r="AK32" s="20" t="str">
        <f t="shared" si="7"/>
        <v>e</v>
      </c>
    </row>
    <row r="33" spans="1:37" ht="13.5" customHeight="1" x14ac:dyDescent="0.15">
      <c r="A33" s="2"/>
      <c r="B33" s="2"/>
      <c r="F33" s="7" t="s">
        <v>186</v>
      </c>
      <c r="G33" s="6"/>
      <c r="H33" s="2" t="str">
        <f t="shared" si="1"/>
        <v/>
      </c>
      <c r="I33" s="2" t="str">
        <f t="shared" si="5"/>
        <v>一般会計</v>
      </c>
      <c r="K33" s="2"/>
      <c r="L33" s="2"/>
      <c r="O33" s="2"/>
      <c r="P33" s="2"/>
      <c r="Q33" s="8"/>
      <c r="T33" s="2"/>
      <c r="U33" s="17" t="s">
        <v>528</v>
      </c>
      <c r="Y33" s="17" t="s">
        <v>284</v>
      </c>
      <c r="Z33" s="17" t="s">
        <v>413</v>
      </c>
      <c r="AA33" s="22"/>
      <c r="AB33" s="16"/>
      <c r="AC33" s="16"/>
      <c r="AD33" s="16"/>
      <c r="AE33" s="16"/>
      <c r="AF33" s="15"/>
      <c r="AK33" s="20" t="str">
        <f t="shared" si="7"/>
        <v>f</v>
      </c>
    </row>
    <row r="34" spans="1:37" ht="13.5" customHeight="1" x14ac:dyDescent="0.15">
      <c r="A34" s="2"/>
      <c r="B34" s="2"/>
      <c r="F34" s="7" t="s">
        <v>187</v>
      </c>
      <c r="G34" s="6"/>
      <c r="H34" s="2" t="str">
        <f t="shared" si="1"/>
        <v/>
      </c>
      <c r="I34" s="2" t="str">
        <f t="shared" si="5"/>
        <v>一般会計</v>
      </c>
      <c r="K34" s="2"/>
      <c r="L34" s="2"/>
      <c r="O34" s="2"/>
      <c r="P34" s="2"/>
      <c r="Q34" s="8"/>
      <c r="T34" s="2"/>
      <c r="U34" s="17" t="s">
        <v>529</v>
      </c>
      <c r="Y34" s="17" t="s">
        <v>285</v>
      </c>
      <c r="Z34" s="17" t="s">
        <v>414</v>
      </c>
      <c r="AB34" s="16"/>
      <c r="AC34" s="16"/>
      <c r="AD34" s="16"/>
      <c r="AE34" s="16"/>
      <c r="AF34" s="15"/>
      <c r="AK34" s="20" t="str">
        <f t="shared" si="7"/>
        <v>g</v>
      </c>
    </row>
    <row r="35" spans="1:37" ht="13.5" customHeight="1" x14ac:dyDescent="0.15">
      <c r="A35" s="2"/>
      <c r="B35" s="2"/>
      <c r="F35" s="7" t="s">
        <v>188</v>
      </c>
      <c r="G35" s="6"/>
      <c r="H35" s="2" t="str">
        <f t="shared" si="1"/>
        <v/>
      </c>
      <c r="I35" s="2" t="str">
        <f t="shared" si="5"/>
        <v>一般会計</v>
      </c>
      <c r="K35" s="2"/>
      <c r="L35" s="2"/>
      <c r="O35" s="2"/>
      <c r="P35" s="2"/>
      <c r="Q35" s="8"/>
      <c r="T35" s="2"/>
      <c r="Y35" s="17" t="s">
        <v>286</v>
      </c>
      <c r="Z35" s="17" t="s">
        <v>415</v>
      </c>
      <c r="AC35" s="16"/>
      <c r="AF35" s="15"/>
      <c r="AK35" s="20" t="str">
        <f t="shared" si="7"/>
        <v>h</v>
      </c>
    </row>
    <row r="36" spans="1:37" ht="13.5" customHeight="1" x14ac:dyDescent="0.15">
      <c r="A36" s="2"/>
      <c r="B36" s="2"/>
      <c r="F36" s="7" t="s">
        <v>189</v>
      </c>
      <c r="G36" s="6"/>
      <c r="H36" s="2" t="str">
        <f t="shared" si="1"/>
        <v/>
      </c>
      <c r="I36" s="2" t="str">
        <f t="shared" si="5"/>
        <v>一般会計</v>
      </c>
      <c r="K36" s="2"/>
      <c r="L36" s="2"/>
      <c r="O36" s="2"/>
      <c r="P36" s="2"/>
      <c r="Q36" s="8"/>
      <c r="T36" s="2"/>
      <c r="U36" s="17" t="s">
        <v>530</v>
      </c>
      <c r="Y36" s="17" t="s">
        <v>287</v>
      </c>
      <c r="Z36" s="17" t="s">
        <v>416</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288</v>
      </c>
      <c r="Z37" s="17" t="s">
        <v>417</v>
      </c>
      <c r="AF37" s="15"/>
      <c r="AK37" s="20" t="str">
        <f t="shared" si="7"/>
        <v>j</v>
      </c>
    </row>
    <row r="38" spans="1:37" x14ac:dyDescent="0.15">
      <c r="A38" s="2"/>
      <c r="B38" s="2"/>
      <c r="F38" s="2"/>
      <c r="G38" s="8"/>
      <c r="K38" s="2"/>
      <c r="L38" s="2"/>
      <c r="O38" s="2"/>
      <c r="P38" s="2"/>
      <c r="Q38" s="8"/>
      <c r="T38" s="2"/>
      <c r="U38" s="17" t="s">
        <v>235</v>
      </c>
      <c r="Y38" s="17" t="s">
        <v>289</v>
      </c>
      <c r="Z38" s="17" t="s">
        <v>418</v>
      </c>
      <c r="AF38" s="15"/>
      <c r="AK38" s="20" t="str">
        <f t="shared" si="7"/>
        <v>k</v>
      </c>
    </row>
    <row r="39" spans="1:37" x14ac:dyDescent="0.15">
      <c r="A39" s="2"/>
      <c r="B39" s="2"/>
      <c r="F39" s="2" t="str">
        <f>I37</f>
        <v>一般会計</v>
      </c>
      <c r="G39" s="8"/>
      <c r="K39" s="2"/>
      <c r="L39" s="2"/>
      <c r="O39" s="2"/>
      <c r="P39" s="2"/>
      <c r="Q39" s="8"/>
      <c r="T39" s="2"/>
      <c r="U39" s="17" t="s">
        <v>241</v>
      </c>
      <c r="Y39" s="17" t="s">
        <v>290</v>
      </c>
      <c r="Z39" s="17" t="s">
        <v>419</v>
      </c>
      <c r="AF39" s="15"/>
      <c r="AK39" s="20" t="str">
        <f t="shared" si="7"/>
        <v>l</v>
      </c>
    </row>
    <row r="40" spans="1:37" x14ac:dyDescent="0.15">
      <c r="A40" s="2"/>
      <c r="B40" s="2"/>
      <c r="F40" s="2"/>
      <c r="G40" s="8"/>
      <c r="K40" s="2"/>
      <c r="L40" s="2"/>
      <c r="O40" s="2"/>
      <c r="P40" s="2"/>
      <c r="Q40" s="8"/>
      <c r="T40" s="2"/>
      <c r="Y40" s="17" t="s">
        <v>291</v>
      </c>
      <c r="Z40" s="17" t="s">
        <v>420</v>
      </c>
      <c r="AF40" s="15"/>
      <c r="AK40" s="20" t="str">
        <f t="shared" si="7"/>
        <v>m</v>
      </c>
    </row>
    <row r="41" spans="1:37" x14ac:dyDescent="0.15">
      <c r="A41" s="2"/>
      <c r="B41" s="2"/>
      <c r="F41" s="2"/>
      <c r="G41" s="8"/>
      <c r="K41" s="2"/>
      <c r="L41" s="2"/>
      <c r="O41" s="2"/>
      <c r="P41" s="2"/>
      <c r="Q41" s="8"/>
      <c r="T41" s="2"/>
      <c r="Y41" s="17" t="s">
        <v>292</v>
      </c>
      <c r="Z41" s="17" t="s">
        <v>421</v>
      </c>
      <c r="AF41" s="15"/>
      <c r="AK41" s="20" t="str">
        <f t="shared" si="7"/>
        <v>n</v>
      </c>
    </row>
    <row r="42" spans="1:37" x14ac:dyDescent="0.15">
      <c r="A42" s="2"/>
      <c r="B42" s="2"/>
      <c r="F42" s="2"/>
      <c r="G42" s="8"/>
      <c r="K42" s="2"/>
      <c r="L42" s="2"/>
      <c r="O42" s="2"/>
      <c r="P42" s="2"/>
      <c r="Q42" s="8"/>
      <c r="T42" s="2"/>
      <c r="Y42" s="17" t="s">
        <v>293</v>
      </c>
      <c r="Z42" s="17" t="s">
        <v>422</v>
      </c>
      <c r="AF42" s="15"/>
      <c r="AK42" s="20" t="str">
        <f t="shared" si="7"/>
        <v>o</v>
      </c>
    </row>
    <row r="43" spans="1:37" x14ac:dyDescent="0.15">
      <c r="A43" s="2"/>
      <c r="B43" s="2"/>
      <c r="F43" s="2"/>
      <c r="G43" s="8"/>
      <c r="K43" s="2"/>
      <c r="L43" s="2"/>
      <c r="O43" s="2"/>
      <c r="P43" s="2"/>
      <c r="Q43" s="8"/>
      <c r="T43" s="2"/>
      <c r="Y43" s="17" t="s">
        <v>294</v>
      </c>
      <c r="Z43" s="17" t="s">
        <v>423</v>
      </c>
      <c r="AF43" s="15"/>
      <c r="AK43" s="20" t="str">
        <f t="shared" si="7"/>
        <v>p</v>
      </c>
    </row>
    <row r="44" spans="1:37" x14ac:dyDescent="0.15">
      <c r="A44" s="2"/>
      <c r="B44" s="2"/>
      <c r="F44" s="2"/>
      <c r="G44" s="8"/>
      <c r="K44" s="2"/>
      <c r="L44" s="2"/>
      <c r="O44" s="2"/>
      <c r="P44" s="2"/>
      <c r="Q44" s="8"/>
      <c r="T44" s="2"/>
      <c r="Y44" s="17" t="s">
        <v>295</v>
      </c>
      <c r="Z44" s="17" t="s">
        <v>424</v>
      </c>
      <c r="AF44" s="15"/>
      <c r="AK44" s="20" t="str">
        <f t="shared" si="7"/>
        <v>q</v>
      </c>
    </row>
    <row r="45" spans="1:37" x14ac:dyDescent="0.15">
      <c r="A45" s="2"/>
      <c r="B45" s="2"/>
      <c r="F45" s="2"/>
      <c r="G45" s="8"/>
      <c r="K45" s="2"/>
      <c r="L45" s="2"/>
      <c r="O45" s="2"/>
      <c r="P45" s="2"/>
      <c r="Q45" s="8"/>
      <c r="T45" s="2"/>
      <c r="Y45" s="17" t="s">
        <v>296</v>
      </c>
      <c r="Z45" s="17" t="s">
        <v>425</v>
      </c>
      <c r="AF45" s="15"/>
      <c r="AK45" s="20" t="str">
        <f t="shared" si="7"/>
        <v>r</v>
      </c>
    </row>
    <row r="46" spans="1:37" x14ac:dyDescent="0.15">
      <c r="A46" s="2"/>
      <c r="B46" s="2"/>
      <c r="F46" s="2"/>
      <c r="G46" s="8"/>
      <c r="K46" s="2"/>
      <c r="L46" s="2"/>
      <c r="O46" s="2"/>
      <c r="P46" s="2"/>
      <c r="Q46" s="8"/>
      <c r="T46" s="2"/>
      <c r="Y46" s="17" t="s">
        <v>297</v>
      </c>
      <c r="Z46" s="17" t="s">
        <v>426</v>
      </c>
      <c r="AF46" s="15"/>
      <c r="AK46" s="20" t="str">
        <f t="shared" si="7"/>
        <v>s</v>
      </c>
    </row>
    <row r="47" spans="1:37" x14ac:dyDescent="0.15">
      <c r="A47" s="2"/>
      <c r="B47" s="2"/>
      <c r="F47" s="2"/>
      <c r="G47" s="8"/>
      <c r="K47" s="2"/>
      <c r="L47" s="2"/>
      <c r="O47" s="2"/>
      <c r="P47" s="2"/>
      <c r="Q47" s="8"/>
      <c r="T47" s="2"/>
      <c r="Y47" s="17" t="s">
        <v>298</v>
      </c>
      <c r="Z47" s="17" t="s">
        <v>427</v>
      </c>
      <c r="AF47" s="15"/>
      <c r="AK47" s="20" t="str">
        <f t="shared" si="7"/>
        <v>t</v>
      </c>
    </row>
    <row r="48" spans="1:37" x14ac:dyDescent="0.15">
      <c r="A48" s="2"/>
      <c r="B48" s="2"/>
      <c r="F48" s="2"/>
      <c r="G48" s="8"/>
      <c r="K48" s="2"/>
      <c r="L48" s="2"/>
      <c r="O48" s="2"/>
      <c r="P48" s="2"/>
      <c r="Q48" s="8"/>
      <c r="T48" s="2"/>
      <c r="Y48" s="17" t="s">
        <v>299</v>
      </c>
      <c r="Z48" s="17" t="s">
        <v>428</v>
      </c>
      <c r="AF48" s="15"/>
      <c r="AK48" s="20" t="str">
        <f t="shared" si="7"/>
        <v>u</v>
      </c>
    </row>
    <row r="49" spans="1:37" x14ac:dyDescent="0.15">
      <c r="A49" s="2"/>
      <c r="B49" s="2"/>
      <c r="F49" s="2"/>
      <c r="G49" s="8"/>
      <c r="K49" s="2"/>
      <c r="L49" s="2"/>
      <c r="O49" s="2"/>
      <c r="P49" s="2"/>
      <c r="Q49" s="8"/>
      <c r="T49" s="2"/>
      <c r="Y49" s="17" t="s">
        <v>300</v>
      </c>
      <c r="Z49" s="17" t="s">
        <v>429</v>
      </c>
      <c r="AF49" s="15"/>
      <c r="AK49" s="20" t="str">
        <f t="shared" si="7"/>
        <v>v</v>
      </c>
    </row>
    <row r="50" spans="1:37" x14ac:dyDescent="0.15">
      <c r="A50" s="2"/>
      <c r="B50" s="2"/>
      <c r="F50" s="2"/>
      <c r="G50" s="8"/>
      <c r="K50" s="2"/>
      <c r="L50" s="2"/>
      <c r="O50" s="2"/>
      <c r="P50" s="2"/>
      <c r="Q50" s="8"/>
      <c r="T50" s="2"/>
      <c r="Y50" s="17" t="s">
        <v>301</v>
      </c>
      <c r="Z50" s="17" t="s">
        <v>430</v>
      </c>
      <c r="AF50" s="15"/>
    </row>
    <row r="51" spans="1:37" x14ac:dyDescent="0.15">
      <c r="A51" s="2"/>
      <c r="B51" s="2"/>
      <c r="F51" s="2"/>
      <c r="G51" s="8"/>
      <c r="K51" s="2"/>
      <c r="L51" s="2"/>
      <c r="O51" s="2"/>
      <c r="P51" s="2"/>
      <c r="Q51" s="8"/>
      <c r="T51" s="2"/>
      <c r="Y51" s="17" t="s">
        <v>302</v>
      </c>
      <c r="Z51" s="17" t="s">
        <v>431</v>
      </c>
      <c r="AF51" s="15"/>
    </row>
    <row r="52" spans="1:37" x14ac:dyDescent="0.15">
      <c r="A52" s="2"/>
      <c r="B52" s="2"/>
      <c r="F52" s="2"/>
      <c r="G52" s="8"/>
      <c r="K52" s="2"/>
      <c r="L52" s="2"/>
      <c r="O52" s="2"/>
      <c r="P52" s="2"/>
      <c r="Q52" s="8"/>
      <c r="T52" s="2"/>
      <c r="Y52" s="17" t="s">
        <v>303</v>
      </c>
      <c r="Z52" s="17" t="s">
        <v>432</v>
      </c>
      <c r="AF52" s="15"/>
    </row>
    <row r="53" spans="1:37" x14ac:dyDescent="0.15">
      <c r="A53" s="2"/>
      <c r="B53" s="2"/>
      <c r="F53" s="2"/>
      <c r="G53" s="8"/>
      <c r="K53" s="2"/>
      <c r="L53" s="2"/>
      <c r="O53" s="2"/>
      <c r="P53" s="2"/>
      <c r="Q53" s="8"/>
      <c r="T53" s="2"/>
      <c r="Y53" s="17" t="s">
        <v>304</v>
      </c>
      <c r="Z53" s="17" t="s">
        <v>433</v>
      </c>
      <c r="AF53" s="15"/>
    </row>
    <row r="54" spans="1:37" x14ac:dyDescent="0.15">
      <c r="A54" s="2"/>
      <c r="B54" s="2"/>
      <c r="F54" s="2"/>
      <c r="G54" s="8"/>
      <c r="K54" s="2"/>
      <c r="L54" s="2"/>
      <c r="O54" s="2"/>
      <c r="P54" s="9"/>
      <c r="Q54" s="8"/>
      <c r="T54" s="2"/>
      <c r="Y54" s="17" t="s">
        <v>305</v>
      </c>
      <c r="Z54" s="17" t="s">
        <v>434</v>
      </c>
      <c r="AF54" s="15"/>
    </row>
    <row r="55" spans="1:37" x14ac:dyDescent="0.15">
      <c r="A55" s="2"/>
      <c r="B55" s="2"/>
      <c r="F55" s="2"/>
      <c r="G55" s="8"/>
      <c r="K55" s="2"/>
      <c r="L55" s="2"/>
      <c r="O55" s="2"/>
      <c r="P55" s="2"/>
      <c r="Q55" s="8"/>
      <c r="T55" s="2"/>
      <c r="Y55" s="17" t="s">
        <v>306</v>
      </c>
      <c r="Z55" s="17" t="s">
        <v>435</v>
      </c>
      <c r="AF55" s="15"/>
    </row>
    <row r="56" spans="1:37" x14ac:dyDescent="0.15">
      <c r="A56" s="2"/>
      <c r="B56" s="2"/>
      <c r="F56" s="2"/>
      <c r="G56" s="8"/>
      <c r="K56" s="2"/>
      <c r="L56" s="2"/>
      <c r="O56" s="2"/>
      <c r="P56" s="2"/>
      <c r="Q56" s="8"/>
      <c r="T56" s="2"/>
      <c r="Y56" s="17" t="s">
        <v>307</v>
      </c>
      <c r="Z56" s="17" t="s">
        <v>436</v>
      </c>
      <c r="AF56" s="15"/>
    </row>
    <row r="57" spans="1:37" x14ac:dyDescent="0.15">
      <c r="A57" s="2"/>
      <c r="B57" s="2"/>
      <c r="F57" s="2"/>
      <c r="G57" s="8"/>
      <c r="K57" s="2"/>
      <c r="L57" s="2"/>
      <c r="O57" s="2"/>
      <c r="P57" s="2"/>
      <c r="Q57" s="8"/>
      <c r="T57" s="2"/>
      <c r="Y57" s="17" t="s">
        <v>308</v>
      </c>
      <c r="Z57" s="17" t="s">
        <v>437</v>
      </c>
      <c r="AF57" s="15"/>
    </row>
    <row r="58" spans="1:37" x14ac:dyDescent="0.15">
      <c r="A58" s="2"/>
      <c r="B58" s="2"/>
      <c r="F58" s="2"/>
      <c r="G58" s="8"/>
      <c r="K58" s="2"/>
      <c r="L58" s="2"/>
      <c r="O58" s="2"/>
      <c r="P58" s="2"/>
      <c r="Q58" s="8"/>
      <c r="T58" s="2"/>
      <c r="Y58" s="17" t="s">
        <v>309</v>
      </c>
      <c r="Z58" s="17" t="s">
        <v>438</v>
      </c>
      <c r="AF58" s="15"/>
    </row>
    <row r="59" spans="1:37" x14ac:dyDescent="0.15">
      <c r="A59" s="2"/>
      <c r="B59" s="2"/>
      <c r="F59" s="2"/>
      <c r="G59" s="8"/>
      <c r="K59" s="2"/>
      <c r="L59" s="2"/>
      <c r="O59" s="2"/>
      <c r="P59" s="2"/>
      <c r="Q59" s="8"/>
      <c r="T59" s="2"/>
      <c r="Y59" s="17" t="s">
        <v>310</v>
      </c>
      <c r="Z59" s="17" t="s">
        <v>439</v>
      </c>
      <c r="AF59" s="15"/>
    </row>
    <row r="60" spans="1:37" x14ac:dyDescent="0.15">
      <c r="A60" s="2"/>
      <c r="B60" s="2"/>
      <c r="F60" s="2"/>
      <c r="G60" s="8"/>
      <c r="K60" s="2"/>
      <c r="L60" s="2"/>
      <c r="O60" s="2"/>
      <c r="P60" s="2"/>
      <c r="Q60" s="8"/>
      <c r="T60" s="2"/>
      <c r="Y60" s="17" t="s">
        <v>311</v>
      </c>
      <c r="Z60" s="17" t="s">
        <v>440</v>
      </c>
      <c r="AF60" s="15"/>
    </row>
    <row r="61" spans="1:37" x14ac:dyDescent="0.15">
      <c r="A61" s="2"/>
      <c r="B61" s="2"/>
      <c r="F61" s="2"/>
      <c r="G61" s="8"/>
      <c r="K61" s="2"/>
      <c r="L61" s="2"/>
      <c r="O61" s="2"/>
      <c r="P61" s="2"/>
      <c r="Q61" s="8"/>
      <c r="T61" s="2"/>
      <c r="Y61" s="17" t="s">
        <v>312</v>
      </c>
      <c r="Z61" s="17" t="s">
        <v>441</v>
      </c>
      <c r="AF61" s="15"/>
    </row>
    <row r="62" spans="1:37" x14ac:dyDescent="0.15">
      <c r="A62" s="2"/>
      <c r="B62" s="2"/>
      <c r="F62" s="2"/>
      <c r="G62" s="8"/>
      <c r="K62" s="2"/>
      <c r="L62" s="2"/>
      <c r="O62" s="2"/>
      <c r="P62" s="2"/>
      <c r="Q62" s="8"/>
      <c r="T62" s="2"/>
      <c r="Y62" s="17" t="s">
        <v>313</v>
      </c>
      <c r="Z62" s="17" t="s">
        <v>442</v>
      </c>
      <c r="AF62" s="15"/>
    </row>
    <row r="63" spans="1:37" x14ac:dyDescent="0.15">
      <c r="A63" s="2"/>
      <c r="B63" s="2"/>
      <c r="F63" s="2"/>
      <c r="G63" s="8"/>
      <c r="K63" s="2"/>
      <c r="L63" s="2"/>
      <c r="O63" s="2"/>
      <c r="P63" s="2"/>
      <c r="Q63" s="8"/>
      <c r="T63" s="2"/>
      <c r="Y63" s="17" t="s">
        <v>314</v>
      </c>
      <c r="Z63" s="17" t="s">
        <v>443</v>
      </c>
      <c r="AF63" s="15"/>
    </row>
    <row r="64" spans="1:37" x14ac:dyDescent="0.15">
      <c r="A64" s="2"/>
      <c r="B64" s="2"/>
      <c r="F64" s="2"/>
      <c r="G64" s="8"/>
      <c r="K64" s="2"/>
      <c r="L64" s="2"/>
      <c r="O64" s="2"/>
      <c r="P64" s="2"/>
      <c r="Q64" s="8"/>
      <c r="T64" s="2"/>
      <c r="Y64" s="17" t="s">
        <v>315</v>
      </c>
      <c r="Z64" s="17" t="s">
        <v>444</v>
      </c>
      <c r="AF64" s="15"/>
    </row>
    <row r="65" spans="1:32" x14ac:dyDescent="0.15">
      <c r="A65" s="2"/>
      <c r="B65" s="2"/>
      <c r="F65" s="2"/>
      <c r="G65" s="8"/>
      <c r="K65" s="2"/>
      <c r="L65" s="2"/>
      <c r="O65" s="2"/>
      <c r="P65" s="2"/>
      <c r="Q65" s="8"/>
      <c r="T65" s="2"/>
      <c r="Y65" s="17" t="s">
        <v>316</v>
      </c>
      <c r="Z65" s="17" t="s">
        <v>445</v>
      </c>
      <c r="AF65" s="15"/>
    </row>
    <row r="66" spans="1:32" x14ac:dyDescent="0.15">
      <c r="A66" s="2"/>
      <c r="B66" s="2"/>
      <c r="F66" s="2"/>
      <c r="G66" s="8"/>
      <c r="K66" s="2"/>
      <c r="L66" s="2"/>
      <c r="O66" s="2"/>
      <c r="P66" s="2"/>
      <c r="Q66" s="8"/>
      <c r="T66" s="2"/>
      <c r="Y66" s="17" t="s">
        <v>61</v>
      </c>
      <c r="Z66" s="17" t="s">
        <v>446</v>
      </c>
      <c r="AF66" s="15"/>
    </row>
    <row r="67" spans="1:32" x14ac:dyDescent="0.15">
      <c r="A67" s="2"/>
      <c r="B67" s="2"/>
      <c r="F67" s="2"/>
      <c r="G67" s="8"/>
      <c r="K67" s="2"/>
      <c r="L67" s="2"/>
      <c r="O67" s="2"/>
      <c r="P67" s="2"/>
      <c r="Q67" s="8"/>
      <c r="T67" s="2"/>
      <c r="Y67" s="17" t="s">
        <v>317</v>
      </c>
      <c r="Z67" s="17" t="s">
        <v>447</v>
      </c>
      <c r="AF67" s="15"/>
    </row>
    <row r="68" spans="1:32" x14ac:dyDescent="0.15">
      <c r="A68" s="2"/>
      <c r="B68" s="2"/>
      <c r="F68" s="2"/>
      <c r="G68" s="8"/>
      <c r="K68" s="2"/>
      <c r="L68" s="2"/>
      <c r="O68" s="2"/>
      <c r="P68" s="2"/>
      <c r="Q68" s="8"/>
      <c r="T68" s="2"/>
      <c r="Y68" s="17" t="s">
        <v>318</v>
      </c>
      <c r="Z68" s="17" t="s">
        <v>448</v>
      </c>
      <c r="AF68" s="15"/>
    </row>
    <row r="69" spans="1:32" x14ac:dyDescent="0.15">
      <c r="A69" s="2"/>
      <c r="B69" s="2"/>
      <c r="F69" s="2"/>
      <c r="G69" s="8"/>
      <c r="K69" s="2"/>
      <c r="L69" s="2"/>
      <c r="O69" s="2"/>
      <c r="P69" s="2"/>
      <c r="Q69" s="8"/>
      <c r="T69" s="2"/>
      <c r="Y69" s="17" t="s">
        <v>319</v>
      </c>
      <c r="Z69" s="17" t="s">
        <v>449</v>
      </c>
      <c r="AF69" s="15"/>
    </row>
    <row r="70" spans="1:32" x14ac:dyDescent="0.15">
      <c r="A70" s="2"/>
      <c r="B70" s="2"/>
      <c r="Y70" s="17" t="s">
        <v>320</v>
      </c>
      <c r="Z70" s="17" t="s">
        <v>450</v>
      </c>
    </row>
    <row r="71" spans="1:32" x14ac:dyDescent="0.15">
      <c r="Y71" s="17" t="s">
        <v>321</v>
      </c>
      <c r="Z71" s="17" t="s">
        <v>451</v>
      </c>
    </row>
    <row r="72" spans="1:32" x14ac:dyDescent="0.15">
      <c r="Y72" s="17" t="s">
        <v>322</v>
      </c>
      <c r="Z72" s="17" t="s">
        <v>452</v>
      </c>
    </row>
    <row r="73" spans="1:32" x14ac:dyDescent="0.15">
      <c r="Y73" s="17" t="s">
        <v>323</v>
      </c>
      <c r="Z73" s="17" t="s">
        <v>453</v>
      </c>
    </row>
    <row r="74" spans="1:32" x14ac:dyDescent="0.15">
      <c r="Y74" s="17" t="s">
        <v>324</v>
      </c>
      <c r="Z74" s="17" t="s">
        <v>454</v>
      </c>
    </row>
    <row r="75" spans="1:32" x14ac:dyDescent="0.15">
      <c r="Y75" s="17" t="s">
        <v>325</v>
      </c>
      <c r="Z75" s="17" t="s">
        <v>455</v>
      </c>
    </row>
    <row r="76" spans="1:32" x14ac:dyDescent="0.15">
      <c r="Y76" s="17" t="s">
        <v>326</v>
      </c>
      <c r="Z76" s="17" t="s">
        <v>456</v>
      </c>
    </row>
    <row r="77" spans="1:32" x14ac:dyDescent="0.15">
      <c r="Y77" s="17" t="s">
        <v>327</v>
      </c>
      <c r="Z77" s="17" t="s">
        <v>457</v>
      </c>
    </row>
    <row r="78" spans="1:32" x14ac:dyDescent="0.15">
      <c r="Y78" s="17" t="s">
        <v>328</v>
      </c>
      <c r="Z78" s="17" t="s">
        <v>458</v>
      </c>
    </row>
    <row r="79" spans="1:32" x14ac:dyDescent="0.15">
      <c r="Y79" s="17" t="s">
        <v>329</v>
      </c>
      <c r="Z79" s="17" t="s">
        <v>459</v>
      </c>
    </row>
    <row r="80" spans="1:32" x14ac:dyDescent="0.15">
      <c r="Y80" s="17" t="s">
        <v>330</v>
      </c>
      <c r="Z80" s="17" t="s">
        <v>460</v>
      </c>
    </row>
    <row r="81" spans="25:26" x14ac:dyDescent="0.15">
      <c r="Y81" s="17" t="s">
        <v>331</v>
      </c>
      <c r="Z81" s="17" t="s">
        <v>461</v>
      </c>
    </row>
    <row r="82" spans="25:26" x14ac:dyDescent="0.15">
      <c r="Y82" s="17" t="s">
        <v>332</v>
      </c>
      <c r="Z82" s="17" t="s">
        <v>462</v>
      </c>
    </row>
    <row r="83" spans="25:26" x14ac:dyDescent="0.15">
      <c r="Y83" s="17" t="s">
        <v>333</v>
      </c>
      <c r="Z83" s="17" t="s">
        <v>463</v>
      </c>
    </row>
    <row r="84" spans="25:26" x14ac:dyDescent="0.15">
      <c r="Y84" s="17" t="s">
        <v>334</v>
      </c>
      <c r="Z84" s="17" t="s">
        <v>464</v>
      </c>
    </row>
    <row r="85" spans="25:26" x14ac:dyDescent="0.15">
      <c r="Y85" s="17" t="s">
        <v>335</v>
      </c>
      <c r="Z85" s="17" t="s">
        <v>465</v>
      </c>
    </row>
    <row r="86" spans="25:26" x14ac:dyDescent="0.15">
      <c r="Y86" s="17" t="s">
        <v>336</v>
      </c>
      <c r="Z86" s="17" t="s">
        <v>466</v>
      </c>
    </row>
    <row r="87" spans="25:26" x14ac:dyDescent="0.15">
      <c r="Y87" s="17" t="s">
        <v>337</v>
      </c>
      <c r="Z87" s="17" t="s">
        <v>467</v>
      </c>
    </row>
    <row r="88" spans="25:26" x14ac:dyDescent="0.15">
      <c r="Y88" s="17" t="s">
        <v>338</v>
      </c>
      <c r="Z88" s="17" t="s">
        <v>468</v>
      </c>
    </row>
    <row r="89" spans="25:26" x14ac:dyDescent="0.15">
      <c r="Y89" s="17" t="s">
        <v>339</v>
      </c>
      <c r="Z89" s="17" t="s">
        <v>469</v>
      </c>
    </row>
    <row r="90" spans="25:26" x14ac:dyDescent="0.15">
      <c r="Y90" s="17" t="s">
        <v>340</v>
      </c>
      <c r="Z90" s="17" t="s">
        <v>470</v>
      </c>
    </row>
    <row r="91" spans="25:26" x14ac:dyDescent="0.15">
      <c r="Y91" s="17" t="s">
        <v>341</v>
      </c>
      <c r="Z91" s="17" t="s">
        <v>471</v>
      </c>
    </row>
    <row r="92" spans="25:26" x14ac:dyDescent="0.15">
      <c r="Y92" s="17" t="s">
        <v>342</v>
      </c>
      <c r="Z92" s="17" t="s">
        <v>472</v>
      </c>
    </row>
    <row r="93" spans="25:26" x14ac:dyDescent="0.15">
      <c r="Y93" s="17" t="s">
        <v>343</v>
      </c>
      <c r="Z93" s="17" t="s">
        <v>473</v>
      </c>
    </row>
    <row r="94" spans="25:26" x14ac:dyDescent="0.15">
      <c r="Y94" s="17" t="s">
        <v>344</v>
      </c>
      <c r="Z94" s="17" t="s">
        <v>474</v>
      </c>
    </row>
    <row r="95" spans="25:26" x14ac:dyDescent="0.15">
      <c r="Y95" s="17" t="s">
        <v>345</v>
      </c>
      <c r="Z95" s="17" t="s">
        <v>475</v>
      </c>
    </row>
    <row r="96" spans="25:26" x14ac:dyDescent="0.15">
      <c r="Y96" s="17" t="s">
        <v>247</v>
      </c>
      <c r="Z96" s="17" t="s">
        <v>476</v>
      </c>
    </row>
    <row r="97" spans="25:26" x14ac:dyDescent="0.15">
      <c r="Y97" s="17" t="s">
        <v>346</v>
      </c>
      <c r="Z97" s="17" t="s">
        <v>477</v>
      </c>
    </row>
    <row r="98" spans="25:26" x14ac:dyDescent="0.15">
      <c r="Y98" s="17" t="s">
        <v>347</v>
      </c>
      <c r="Z98" s="17" t="s">
        <v>478</v>
      </c>
    </row>
    <row r="99" spans="25:26" x14ac:dyDescent="0.15">
      <c r="Y99" s="17" t="s">
        <v>377</v>
      </c>
      <c r="Z99" s="17" t="s">
        <v>479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2021-08-31T10:51:54Z</dcterms:created>
  <dcterms:modified xsi:type="dcterms:W3CDTF">2021-08-31T10:58:25Z</dcterms:modified>
</cp:coreProperties>
</file>