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行政事業レビューシート!$A$1:$AX$225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8" i="3" l="1"/>
  <c r="L99" i="3" l="1"/>
  <c r="I99" i="3"/>
  <c r="L98" i="3"/>
  <c r="I98" i="3"/>
  <c r="L97" i="3"/>
  <c r="I97" i="3"/>
  <c r="L96" i="3"/>
  <c r="I96" i="3"/>
  <c r="L95" i="3"/>
  <c r="I95" i="3"/>
  <c r="AY224" i="3" l="1"/>
  <c r="AY223" i="3"/>
  <c r="AY222" i="3"/>
  <c r="AY221" i="3"/>
  <c r="AY217" i="3"/>
  <c r="AY219" i="3" s="1"/>
  <c r="AY216" i="3"/>
  <c r="AY212" i="3"/>
  <c r="AY213" i="3" s="1"/>
  <c r="AY208" i="3"/>
  <c r="AY209" i="3" s="1"/>
  <c r="AY204" i="3"/>
  <c r="AY205" i="3" s="1"/>
  <c r="AY200" i="3"/>
  <c r="AY203" i="3" s="1"/>
  <c r="AY196" i="3"/>
  <c r="AY197" i="3" s="1"/>
  <c r="AY192" i="3"/>
  <c r="AY193" i="3" s="1"/>
  <c r="AY173" i="3"/>
  <c r="AY185" i="3" s="1"/>
  <c r="AY160" i="3"/>
  <c r="AY169" i="3" s="1"/>
  <c r="AY71" i="3"/>
  <c r="AY72" i="3" s="1"/>
  <c r="AY73" i="3" s="1"/>
  <c r="AY66" i="3"/>
  <c r="AY67" i="3" s="1"/>
  <c r="AY61" i="3"/>
  <c r="AY64" i="3" s="1"/>
  <c r="AY58" i="3"/>
  <c r="AY59" i="3" s="1"/>
  <c r="AY54" i="3"/>
  <c r="AY57" i="3" s="1"/>
  <c r="AY52" i="3"/>
  <c r="AY53" i="3" s="1"/>
  <c r="AY36" i="3"/>
  <c r="AY41" i="3" s="1"/>
  <c r="AY56" i="3" l="1"/>
  <c r="AY69" i="3"/>
  <c r="AY218" i="3"/>
  <c r="AY63" i="3"/>
  <c r="AY178" i="3"/>
  <c r="AY65" i="3"/>
  <c r="AY195" i="3"/>
  <c r="AY206" i="3"/>
  <c r="AY62" i="3"/>
  <c r="AY68" i="3"/>
  <c r="AY177" i="3"/>
  <c r="AY70" i="3"/>
  <c r="AY194" i="3"/>
  <c r="AY198" i="3"/>
  <c r="AY211" i="3"/>
  <c r="AY55" i="3"/>
  <c r="AY176" i="3"/>
  <c r="AY202" i="3"/>
  <c r="AY207" i="3"/>
  <c r="AY180" i="3"/>
  <c r="AY40" i="3"/>
  <c r="AY42" i="3"/>
  <c r="AY181" i="3"/>
  <c r="AY182" i="3"/>
  <c r="AY183" i="3"/>
  <c r="AY174" i="3"/>
  <c r="AY175" i="3"/>
  <c r="AY184" i="3"/>
  <c r="AY43" i="3"/>
  <c r="AY37" i="3"/>
  <c r="AY44" i="3"/>
  <c r="AY162" i="3"/>
  <c r="AY38" i="3"/>
  <c r="AY45" i="3"/>
  <c r="AY165" i="3"/>
  <c r="AY39" i="3"/>
  <c r="AY166" i="3"/>
  <c r="AY168" i="3"/>
  <c r="AY60" i="3"/>
  <c r="AY167" i="3"/>
  <c r="AY161" i="3"/>
  <c r="AY163" i="3"/>
  <c r="AY171" i="3"/>
  <c r="AY164" i="3"/>
  <c r="AY170" i="3"/>
  <c r="AY172" i="3"/>
  <c r="AY199" i="3"/>
  <c r="AY201" i="3"/>
  <c r="AY210" i="3"/>
  <c r="AY220" i="3"/>
  <c r="AY214" i="3"/>
  <c r="AY215" i="3"/>
  <c r="AY179" i="3"/>
  <c r="AW121" i="3"/>
  <c r="AT121" i="3"/>
  <c r="AQ121" i="3"/>
  <c r="AL121" i="3"/>
  <c r="AI121" i="3"/>
  <c r="AF121" i="3"/>
  <c r="Z121" i="3"/>
  <c r="W121" i="3"/>
  <c r="T121" i="3"/>
  <c r="N121" i="3"/>
  <c r="K121" i="3"/>
  <c r="H121" i="3"/>
  <c r="AW120" i="3"/>
  <c r="AT120" i="3"/>
  <c r="AQ120" i="3"/>
  <c r="AL120" i="3"/>
  <c r="AI120" i="3"/>
  <c r="AF120" i="3"/>
  <c r="Z120" i="3"/>
  <c r="W120" i="3"/>
  <c r="T120" i="3"/>
  <c r="N120" i="3"/>
  <c r="K120" i="3"/>
  <c r="H120" i="3"/>
  <c r="AV2" i="3" l="1"/>
  <c r="C12" i="4" l="1"/>
  <c r="W28" i="3" l="1"/>
  <c r="C23" i="4" l="1"/>
  <c r="C24" i="4"/>
  <c r="W21" i="3" l="1"/>
  <c r="AD21" i="3"/>
  <c r="P21" i="3"/>
  <c r="P18" i="3" l="1"/>
  <c r="P20" i="3" s="1"/>
  <c r="W18" i="3"/>
  <c r="W20" i="3" s="1"/>
  <c r="Y185" i="3"/>
  <c r="AU185" i="3"/>
  <c r="Y172" i="3"/>
  <c r="AU172" i="3"/>
  <c r="AU159" i="3"/>
  <c r="Y15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<sst xmlns="http://schemas.openxmlformats.org/spreadsheetml/2006/main" count="1040" uniqueCount="692">
  <si>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</si>
  <si>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</si>
  <si>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</si>
  <si>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</si>
  <si>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</si>
  <si>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</si>
  <si>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</si>
  <si>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</si>
  <si>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</si>
  <si>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</si>
  <si>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</si>
  <si>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</si>
  <si>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</si>
  <si>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</si>
  <si>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</si>
  <si>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</si>
  <si>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</si>
  <si>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</si>
  <si>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</si>
  <si>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</si>
  <si>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</si>
  <si>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</si>
  <si>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</si>
  <si>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</si>
  <si>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</si>
  <si>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</si>
  <si>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</si>
  <si>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</si>
  <si>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</si>
  <si>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</si>
  <si>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</si>
  <si>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</si>
  <si>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</si>
  <si>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</si>
  <si>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</si>
  <si>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</si>
  <si>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</si>
  <si>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</si>
  <si>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</si>
  <si>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</si>
  <si>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</si>
  <si>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</si>
  <si>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</si>
  <si>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</si>
  <si>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</si>
  <si>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</si>
  <si>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</si>
  <si>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</si>
  <si>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</si>
  <si>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</si>
  <si>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</si>
  <si>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</si>
  <si>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</si>
  <si>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</si>
  <si>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</si>
  <si>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</si>
  <si>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</si>
  <si>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</si>
  <si>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</si>
  <si>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</si>
  <si>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</si>
  <si>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</si>
  <si>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</si>
  <si>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</si>
  <si>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</si>
  <si>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</si>
  <si>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</si>
  <si>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</si>
  <si>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</si>
  <si>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</si>
  <si>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</si>
  <si>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</si>
  <si>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</si>
  <si>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</si>
  <si>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</si>
  <si>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</si>
  <si>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</si>
  <si>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</si>
  <si>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</si>
  <si>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</si>
  <si>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</si>
  <si>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</si>
  <si>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</si>
  <si>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</si>
  <si>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</si>
  <si>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</si>
  <si>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</si>
  <si>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</si>
  <si>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</si>
  <si>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</si>
  <si>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</si>
  <si>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</si>
  <si>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</si>
  <si>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</si>
  <si>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</si>
  <si>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</si>
  <si>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</si>
  <si>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</si>
  <si>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</si>
  <si>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</si>
  <si>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</si>
  <si>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</si>
  <si>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</si>
  <si>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</si>
  <si>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</si>
  <si>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</si>
  <si>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</si>
  <si>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</si>
  <si>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</si>
  <si>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</si>
  <si>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</si>
  <si>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</si>
  <si>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</si>
  <si>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</si>
  <si>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</si>
  <si>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</si>
  <si>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</si>
  <si>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</si>
  <si>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</si>
  <si>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</si>
  <si>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</si>
  <si>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</si>
  <si>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</si>
  <si>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</si>
  <si>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</si>
  <si>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</si>
  <si>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</si>
  <si>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</si>
  <si>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</si>
  <si>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</si>
  <si>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</si>
  <si>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</si>
  <si>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</si>
  <si>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</si>
  <si>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</si>
  <si>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</si>
  <si>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</si>
  <si>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</si>
  <si>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</si>
  <si>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</si>
  <si>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</si>
  <si>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</si>
  <si>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</si>
  <si>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</si>
  <si>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</si>
  <si>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</si>
  <si>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</si>
  <si>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</si>
  <si>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</si>
  <si>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</si>
  <si>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</si>
  <si>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</si>
  <si>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</si>
  <si>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</si>
  <si>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</si>
  <si>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</si>
  <si>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</si>
  <si>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</si>
  <si>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</si>
  <si>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</si>
  <si>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</si>
  <si>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</si>
  <si>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</si>
  <si>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</si>
  <si>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</si>
  <si>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</si>
  <si>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</si>
  <si>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</si>
  <si>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</si>
  <si>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</si>
  <si>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</si>
  <si>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</si>
  <si>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</si>
  <si>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</si>
  <si>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</si>
  <si>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</si>
  <si>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</si>
  <si>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</si>
  <si>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</si>
  <si>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</si>
  <si>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</si>
  <si>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</si>
  <si>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</si>
  <si>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</si>
  <si>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</si>
  <si>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</si>
  <si>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</si>
  <si>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</si>
  <si>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</si>
  <si>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</si>
  <si>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</si>
  <si>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</si>
  <si>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</si>
  <si>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</si>
  <si>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</si>
  <si>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</si>
  <si>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</si>
  <si>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</si>
  <si>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</si>
  <si>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</si>
  <si>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</si>
  <si>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</si>
  <si>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</si>
  <si>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</si>
  <si>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</si>
  <si>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</si>
  <si>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</si>
  <si>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</si>
  <si>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</si>
  <si>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</si>
  <si>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</si>
  <si>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</si>
  <si>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</si>
  <si>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</si>
  <si>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</si>
  <si>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</si>
  <si>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</si>
  <si>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</si>
  <si>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</si>
  <si>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</si>
  <si>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</si>
  <si>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</si>
  <si>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</si>
  <si>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</si>
  <si>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</si>
  <si>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</si>
  <si>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</si>
  <si>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</si>
  <si>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</si>
  <si>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</si>
  <si>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</si>
  <si>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</si>
  <si>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</si>
  <si>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</si>
  <si>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</si>
  <si>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</si>
  <si>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</si>
  <si>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</si>
  <si>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</si>
  <si>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</si>
  <si>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</si>
  <si>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</si>
  <si>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</si>
  <si>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</si>
  <si>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</si>
  <si>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</si>
  <si>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</si>
  <si>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</si>
  <si>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</si>
  <si>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</si>
  <si>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</si>
  <si>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</si>
  <si>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</si>
  <si>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</si>
  <si>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</si>
  <si>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</si>
  <si>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</si>
  <si>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</si>
  <si>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</si>
  <si>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</si>
  <si>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</si>
  <si>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</si>
  <si>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</si>
  <si>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</si>
  <si>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</si>
  <si>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</si>
  <si>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</si>
  <si>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</si>
  <si>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</si>
  <si>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</si>
  <si>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</si>
  <si>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</si>
  <si>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</si>
  <si>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</si>
  <si>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</si>
  <si>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</si>
  <si>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</si>
  <si>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</si>
  <si>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</si>
  <si>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</si>
  <si>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</si>
  <si>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</si>
  <si>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</si>
  <si>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</si>
  <si>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</si>
  <si>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</si>
  <si>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</si>
  <si>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</si>
  <si>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</si>
  <si>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</si>
  <si>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</si>
  <si>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</si>
  <si>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</si>
  <si>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</si>
  <si>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</si>
  <si>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</si>
  <si>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</si>
  <si>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</si>
  <si>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</si>
  <si>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</si>
  <si>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</si>
  <si>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</si>
  <si>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</si>
  <si>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</si>
  <si>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</si>
  <si>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</si>
  <si>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</si>
  <si>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</si>
  <si>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</si>
  <si>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</si>
  <si>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</si>
  <si>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</si>
  <si>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</si>
  <si>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</si>
  <si>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</si>
  <si>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</si>
  <si>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</si>
  <si>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</si>
  <si>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</si>
  <si>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</si>
  <si>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</si>
  <si>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</si>
  <si>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</si>
  <si>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</si>
  <si>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</si>
  <si>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</si>
  <si>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</si>
  <si>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</si>
  <si>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</si>
  <si>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</si>
  <si>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</si>
  <si>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</si>
  <si>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</si>
  <si>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</si>
  <si>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</si>
  <si>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</si>
  <si>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</si>
  <si>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</si>
  <si>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</si>
  <si>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</si>
  <si>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</si>
  <si>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</si>
  <si>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</si>
  <si>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</si>
  <si>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</si>
  <si>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</si>
  <si>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</si>
  <si>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</si>
  <si>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</si>
  <si>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</si>
  <si>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</si>
  <si>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</si>
  <si>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</si>
  <si>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</si>
  <si>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</si>
  <si>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</si>
  <si>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</si>
  <si>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</si>
  <si>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</si>
  <si>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</si>
  <si>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</si>
  <si>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</si>
  <si>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</si>
  <si>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</si>
  <si>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</si>
  <si>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</si>
  <si>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</si>
  <si>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</si>
  <si>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</si>
  <si>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</si>
  <si>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</si>
  <si>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</si>
  <si>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</si>
  <si>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</si>
  <si>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</si>
  <si>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</si>
  <si>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</si>
  <si>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</si>
  <si>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</si>
  <si>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</si>
  <si>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</si>
  <si>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</si>
  <si>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</si>
  <si>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</si>
  <si>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</si>
  <si>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</si>
  <si>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</si>
  <si>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</si>
  <si>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</si>
  <si>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</si>
  <si>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</si>
  <si>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</si>
  <si>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</si>
  <si>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</si>
  <si>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</si>
  <si>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</si>
  <si>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</si>
  <si>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</si>
  <si>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</si>
  <si>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</si>
  <si>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</si>
  <si>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</si>
  <si>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</si>
  <si>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</si>
  <si>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</si>
  <si>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</si>
  <si>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</si>
  <si>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</si>
  <si>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</si>
  <si>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</si>
  <si>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</si>
  <si>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</si>
  <si>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</si>
  <si>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</si>
  <si>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</si>
  <si>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</si>
  <si>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</si>
  <si>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</si>
  <si>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</si>
  <si>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</si>
  <si>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</si>
  <si>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</si>
  <si>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</si>
  <si>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</si>
  <si>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</si>
  <si>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</si>
  <si>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</si>
  <si>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</si>
  <si>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</si>
  <si>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</si>
  <si>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</si>
  <si>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</si>
  <si>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</si>
  <si>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</si>
  <si>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</si>
  <si>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</si>
  <si>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</si>
  <si>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</si>
  <si>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</si>
  <si>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</si>
  <si>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</si>
  <si>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</si>
  <si>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</si>
  <si>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</si>
  <si>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</si>
  <si>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</si>
  <si>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</si>
  <si>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</si>
  <si>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</si>
  <si>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</si>
  <si>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</si>
  <si>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</si>
  <si>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</si>
  <si>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</si>
  <si>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</si>
  <si>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</si>
  <si>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</si>
  <si>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</si>
  <si>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</si>
  <si>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</si>
  <si>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</si>
  <si>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</si>
  <si>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</si>
  <si>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</si>
  <si>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</si>
  <si>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</si>
  <si>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</si>
  <si>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</si>
  <si>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</si>
  <si>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</si>
  <si>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</si>
  <si>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</si>
  <si>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</si>
  <si>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</si>
  <si>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</si>
  <si>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</si>
  <si>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</si>
  <si>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</si>
  <si>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</si>
  <si>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</si>
  <si>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</si>
  <si>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</si>
  <si>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</si>
  <si>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</si>
  <si>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</si>
  <si>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</si>
  <si>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</si>
  <si>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</si>
  <si>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</si>
  <si>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</si>
  <si>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</si>
  <si>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</si>
  <si>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</si>
  <si>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</si>
  <si>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</si>
  <si>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</si>
  <si>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</si>
  <si>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</si>
  <si>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</si>
  <si>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</si>
  <si>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</si>
  <si>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</si>
  <si>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</si>
  <si>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</si>
  <si>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</si>
  <si>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</si>
  <si>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</si>
  <si>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</si>
  <si>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</si>
  <si>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</si>
  <si>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</si>
  <si>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</si>
  <si>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</si>
  <si>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</si>
  <si>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</si>
  <si>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</si>
  <si>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</si>
  <si>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</si>
  <si>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</si>
  <si>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</si>
  <si>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</si>
  <si>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</si>
  <si>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</si>
  <si>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</si>
  <si>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</si>
  <si>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</si>
  <si>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</si>
  <si>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</si>
  <si>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</si>
  <si>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</si>
  <si>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</si>
  <si>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</si>
  <si>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</si>
  <si>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</si>
  <si>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</si>
  <si>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</si>
  <si>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</si>
  <si>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</si>
  <si>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</si>
  <si>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</si>
  <si>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</si>
  <si>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</si>
  <si>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</si>
  <si>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</si>
  <si>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</si>
  <si>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</si>
  <si>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</si>
  <si>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</si>
  <si>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</si>
  <si>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</si>
  <si>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</si>
  <si>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</si>
  <si>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</si>
  <si>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</si>
  <si>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</si>
  <si>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</si>
  <si>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</si>
  <si>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</si>
  <si>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</si>
  <si>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</si>
  <si>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</si>
  <si>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</si>
  <si>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</si>
  <si>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</si>
  <si>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</si>
  <si>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</si>
  <si>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</si>
  <si>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</si>
  <si>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</si>
  <si>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</si>
  <si>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</si>
  <si>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</si>
  <si>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</si>
  <si>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</si>
  <si>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</si>
  <si>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</si>
  <si>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</si>
  <si>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</si>
  <si>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エビデンスシステムの構築</t>
  </si>
  <si>
    <t>平成26年度</t>
  </si>
  <si>
    <t>終了予定なし</t>
  </si>
  <si>
    <t>内閣府設置法（平11法89）第26条</t>
  </si>
  <si>
    <t>-</t>
  </si>
  <si>
    <t>科学技術基礎調査等委託費</t>
  </si>
  <si>
    <t>職員旅費</t>
  </si>
  <si>
    <t>庁費</t>
  </si>
  <si>
    <t>委員等旅費</t>
  </si>
  <si>
    <t>諸謝金</t>
  </si>
  <si>
    <t>統合イノベーション戦略等に必要な調査を実施し、総合科学技術・イノベーション会議が適切にエビデンスに基づく政策立案を行うことに資することを成果目標とする。</t>
  </si>
  <si>
    <t>統合イノベーション戦略等の総合的な政策の策定件数を成果目標とする。</t>
  </si>
  <si>
    <t>件</t>
  </si>
  <si>
    <t>総合科学技術・イノベーション会議が司令塔としてエビデンスに基づく政策立案やフォローアップを行うための委託調査の実施件数を活動指標とする。</t>
  </si>
  <si>
    <t>委託調査経費／実施件数　　　　　　　　　　　　　　</t>
    <phoneticPr fontId="5"/>
  </si>
  <si>
    <t>百万円</t>
  </si>
  <si>
    <t>委託調査経費 /件</t>
    <phoneticPr fontId="5"/>
  </si>
  <si>
    <t>529.1百万/9件</t>
  </si>
  <si>
    <t>新26-0012</t>
  </si>
  <si>
    <t>新26-0013</t>
  </si>
  <si>
    <t>0146</t>
  </si>
  <si>
    <t>0139</t>
  </si>
  <si>
    <t>0145</t>
  </si>
  <si>
    <t>0152</t>
  </si>
  <si>
    <t>○</t>
  </si>
  <si>
    <t>府</t>
  </si>
  <si>
    <t>参事官（統合戦略担当）</t>
    <phoneticPr fontId="5"/>
  </si>
  <si>
    <t>科学技術・イノベーション推進事務局</t>
    <phoneticPr fontId="5"/>
  </si>
  <si>
    <t>エビデンスシステムの活⽤により、民間投資の呼び水となるような政府研究開発投資のマネジメント等に資するＥＢＰＭ(Evidence-based Policy Making)を推進するとともに、国立大学・研究開発法人がＥＢＭｇｔ（Evidence-based Management）を通じて経営を改善し、そのポテンシャルを最大限発揮する。</t>
    <phoneticPr fontId="5"/>
  </si>
  <si>
    <t>-</t>
    <phoneticPr fontId="5"/>
  </si>
  <si>
    <t>本件は、国立大学、大学共同利用機関法人、研究開発法人を対象主体として、研究開発等に係る具体的な活動、環境、技術開発動向、課題を、アンケート、ヒアリング、文献等により調査し、調査結果を分析するための事業であり、調査内容はその時々で必要な政策課題に応じて決定される。このため、事前に定量的な数値目標として、成果目標（アウトカム）を設定することができない。</t>
    <rPh sb="106" eb="108">
      <t>ナイヨウ</t>
    </rPh>
    <phoneticPr fontId="5"/>
  </si>
  <si>
    <t>・本予算を用いて調査を実施し、その結果が毎年度の政策立案等に活用されることを成果目標とする。
・平成30年度、令和元年度は調査結果が第５期科学技術基本計画のフォローアップに活用されるなど、目標は達成された。
・令和２年度は調査結果が第６期科学技術・イノベーション基本計画の策定に活用されるなど、目標は達成された。</t>
    <rPh sb="108" eb="110">
      <t>ネンド</t>
    </rPh>
    <rPh sb="111" eb="113">
      <t>チョウサ</t>
    </rPh>
    <rPh sb="113" eb="115">
      <t>ケッカ</t>
    </rPh>
    <rPh sb="116" eb="117">
      <t>ダイ</t>
    </rPh>
    <rPh sb="118" eb="119">
      <t>キ</t>
    </rPh>
    <rPh sb="119" eb="121">
      <t>カガク</t>
    </rPh>
    <rPh sb="121" eb="123">
      <t>ギジュツ</t>
    </rPh>
    <rPh sb="131" eb="133">
      <t>キホン</t>
    </rPh>
    <rPh sb="133" eb="135">
      <t>ケイカク</t>
    </rPh>
    <rPh sb="136" eb="138">
      <t>サクテイ</t>
    </rPh>
    <rPh sb="139" eb="141">
      <t>カツヨウ</t>
    </rPh>
    <rPh sb="147" eb="149">
      <t>モクヒョウ</t>
    </rPh>
    <rPh sb="150" eb="152">
      <t>タッセイ</t>
    </rPh>
    <phoneticPr fontId="5"/>
  </si>
  <si>
    <t>154.4百万/6件</t>
    <phoneticPr fontId="5"/>
  </si>
  <si>
    <t>政策の策定、推進には必要な調査を行い、客観的なデータ等に基づくことなどが必要である。政策目的の達成手段として、必要かつ適切な事業であり、優先度は高い。</t>
    <rPh sb="0" eb="2">
      <t>セイサク</t>
    </rPh>
    <rPh sb="3" eb="5">
      <t>サクテイ</t>
    </rPh>
    <rPh sb="6" eb="8">
      <t>スイシン</t>
    </rPh>
    <rPh sb="10" eb="12">
      <t>ヒツヨウ</t>
    </rPh>
    <rPh sb="13" eb="15">
      <t>チョウサ</t>
    </rPh>
    <rPh sb="16" eb="17">
      <t>オコナ</t>
    </rPh>
    <rPh sb="19" eb="22">
      <t>キャッカンテキ</t>
    </rPh>
    <rPh sb="26" eb="27">
      <t>トウ</t>
    </rPh>
    <rPh sb="28" eb="29">
      <t>モト</t>
    </rPh>
    <rPh sb="36" eb="38">
      <t>ヒツヨウ</t>
    </rPh>
    <rPh sb="42" eb="44">
      <t>セイサク</t>
    </rPh>
    <rPh sb="44" eb="46">
      <t>モクテキ</t>
    </rPh>
    <rPh sb="47" eb="49">
      <t>タッセイ</t>
    </rPh>
    <rPh sb="49" eb="51">
      <t>シュダン</t>
    </rPh>
    <rPh sb="55" eb="57">
      <t>ヒツヨウ</t>
    </rPh>
    <rPh sb="59" eb="61">
      <t>テキセツ</t>
    </rPh>
    <rPh sb="62" eb="64">
      <t>ジギョウ</t>
    </rPh>
    <rPh sb="68" eb="71">
      <t>ユウセンド</t>
    </rPh>
    <rPh sb="72" eb="73">
      <t>タカ</t>
    </rPh>
    <phoneticPr fontId="5"/>
  </si>
  <si>
    <t>有</t>
  </si>
  <si>
    <t>‐</t>
  </si>
  <si>
    <t>一般競争入札により、コスト等の水準を確保しており、引き続き適切なコスト水準を維持したい。</t>
    <rPh sb="0" eb="2">
      <t>イッパン</t>
    </rPh>
    <rPh sb="2" eb="4">
      <t>キョウソウ</t>
    </rPh>
    <rPh sb="4" eb="6">
      <t>ニュウサツ</t>
    </rPh>
    <rPh sb="13" eb="14">
      <t>トウ</t>
    </rPh>
    <rPh sb="15" eb="17">
      <t>スイジュン</t>
    </rPh>
    <rPh sb="18" eb="20">
      <t>カクホ</t>
    </rPh>
    <rPh sb="25" eb="26">
      <t>ヒ</t>
    </rPh>
    <rPh sb="27" eb="28">
      <t>ツヅ</t>
    </rPh>
    <rPh sb="29" eb="31">
      <t>テキセツ</t>
    </rPh>
    <rPh sb="35" eb="37">
      <t>スイジュン</t>
    </rPh>
    <rPh sb="38" eb="40">
      <t>イジ</t>
    </rPh>
    <phoneticPr fontId="5"/>
  </si>
  <si>
    <t>適宜進捗を管理するなど、効率化を図っているが、引き続きコスト削減等に向けた工夫を行いたい。</t>
    <rPh sb="0" eb="2">
      <t>テキギ</t>
    </rPh>
    <rPh sb="2" eb="4">
      <t>シンチョク</t>
    </rPh>
    <rPh sb="5" eb="7">
      <t>カンリ</t>
    </rPh>
    <rPh sb="12" eb="15">
      <t>コウリツカ</t>
    </rPh>
    <rPh sb="16" eb="17">
      <t>ハカ</t>
    </rPh>
    <rPh sb="23" eb="24">
      <t>ヒ</t>
    </rPh>
    <rPh sb="25" eb="26">
      <t>ツヅ</t>
    </rPh>
    <rPh sb="30" eb="32">
      <t>サクゲン</t>
    </rPh>
    <rPh sb="32" eb="33">
      <t>トウ</t>
    </rPh>
    <rPh sb="34" eb="35">
      <t>ム</t>
    </rPh>
    <rPh sb="37" eb="39">
      <t>クフウ</t>
    </rPh>
    <rPh sb="40" eb="41">
      <t>オコナ</t>
    </rPh>
    <phoneticPr fontId="5"/>
  </si>
  <si>
    <t>科学技術は我が国の豊かさ及び人々の安全な暮らしの実現に幅広く必要なものであり、科学技術・イノベーション政策は、科学技術基本計画等において国家戦略の根幹に位置づけられている。また、内閣府設置法において科学技術の総合的かつ計画的な振興を図るための基本的な政策に関する企画・立案・総合調整事務を行うこととなっており、本件はこのための基本的な調査を実施するものである。したがって、当該事業は、国民や社会のニーズを的確に反映しており、今後とも国民や社会のニーズを的確に反映するように努めたい。</t>
    <rPh sb="0" eb="2">
      <t>カガク</t>
    </rPh>
    <rPh sb="2" eb="4">
      <t>ギジュツ</t>
    </rPh>
    <rPh sb="5" eb="6">
      <t>ワ</t>
    </rPh>
    <rPh sb="7" eb="8">
      <t>クニ</t>
    </rPh>
    <rPh sb="9" eb="10">
      <t>ユタ</t>
    </rPh>
    <rPh sb="12" eb="13">
      <t>オヨ</t>
    </rPh>
    <rPh sb="14" eb="16">
      <t>ヒトビト</t>
    </rPh>
    <rPh sb="17" eb="19">
      <t>アンゼン</t>
    </rPh>
    <rPh sb="20" eb="21">
      <t>ク</t>
    </rPh>
    <rPh sb="24" eb="26">
      <t>ジツゲン</t>
    </rPh>
    <rPh sb="27" eb="29">
      <t>ハバヒロ</t>
    </rPh>
    <rPh sb="30" eb="32">
      <t>ヒツヨウ</t>
    </rPh>
    <rPh sb="39" eb="41">
      <t>カガク</t>
    </rPh>
    <rPh sb="41" eb="43">
      <t>ギジュツ</t>
    </rPh>
    <rPh sb="51" eb="53">
      <t>セイサク</t>
    </rPh>
    <rPh sb="55" eb="57">
      <t>カガク</t>
    </rPh>
    <rPh sb="57" eb="59">
      <t>ギジュツ</t>
    </rPh>
    <rPh sb="59" eb="61">
      <t>キホン</t>
    </rPh>
    <rPh sb="61" eb="63">
      <t>ケイカク</t>
    </rPh>
    <rPh sb="63" eb="64">
      <t>トウ</t>
    </rPh>
    <rPh sb="68" eb="70">
      <t>コッカ</t>
    </rPh>
    <rPh sb="70" eb="72">
      <t>センリャク</t>
    </rPh>
    <rPh sb="73" eb="75">
      <t>コンカン</t>
    </rPh>
    <rPh sb="76" eb="78">
      <t>イチ</t>
    </rPh>
    <rPh sb="89" eb="91">
      <t>ナイカク</t>
    </rPh>
    <rPh sb="91" eb="92">
      <t>フ</t>
    </rPh>
    <rPh sb="92" eb="95">
      <t>セッチホウ</t>
    </rPh>
    <rPh sb="99" eb="101">
      <t>カガク</t>
    </rPh>
    <rPh sb="101" eb="103">
      <t>ギジュツ</t>
    </rPh>
    <rPh sb="104" eb="107">
      <t>ソウゴウテキ</t>
    </rPh>
    <rPh sb="109" eb="112">
      <t>ケイカクテキ</t>
    </rPh>
    <rPh sb="113" eb="115">
      <t>シンコウ</t>
    </rPh>
    <rPh sb="116" eb="117">
      <t>ハカ</t>
    </rPh>
    <rPh sb="121" eb="124">
      <t>キホンテキ</t>
    </rPh>
    <rPh sb="125" eb="127">
      <t>セイサク</t>
    </rPh>
    <rPh sb="128" eb="129">
      <t>カン</t>
    </rPh>
    <rPh sb="131" eb="133">
      <t>キカク</t>
    </rPh>
    <rPh sb="134" eb="136">
      <t>リツアン</t>
    </rPh>
    <rPh sb="137" eb="139">
      <t>ソウゴウ</t>
    </rPh>
    <rPh sb="139" eb="141">
      <t>チョウセイ</t>
    </rPh>
    <rPh sb="141" eb="143">
      <t>ジム</t>
    </rPh>
    <rPh sb="144" eb="145">
      <t>オコナ</t>
    </rPh>
    <rPh sb="155" eb="157">
      <t>ホンケン</t>
    </rPh>
    <rPh sb="163" eb="166">
      <t>キホンテキ</t>
    </rPh>
    <rPh sb="167" eb="169">
      <t>チョウサ</t>
    </rPh>
    <rPh sb="170" eb="172">
      <t>ジッシ</t>
    </rPh>
    <rPh sb="186" eb="188">
      <t>トウガイ</t>
    </rPh>
    <rPh sb="188" eb="190">
      <t>ジギョウ</t>
    </rPh>
    <rPh sb="192" eb="194">
      <t>コクミン</t>
    </rPh>
    <rPh sb="195" eb="197">
      <t>シャカイ</t>
    </rPh>
    <rPh sb="202" eb="204">
      <t>テキカク</t>
    </rPh>
    <rPh sb="205" eb="207">
      <t>ハンエイ</t>
    </rPh>
    <rPh sb="212" eb="214">
      <t>コンゴ</t>
    </rPh>
    <rPh sb="216" eb="218">
      <t>コクミン</t>
    </rPh>
    <rPh sb="219" eb="221">
      <t>シャカイ</t>
    </rPh>
    <rPh sb="226" eb="228">
      <t>テキカク</t>
    </rPh>
    <rPh sb="229" eb="231">
      <t>ハンエイ</t>
    </rPh>
    <rPh sb="236" eb="237">
      <t>ツト</t>
    </rPh>
    <phoneticPr fontId="5"/>
  </si>
  <si>
    <t>我が国全体の科学技術・イノベーション政策の策定、推進に必要な調査を実施するものであり、国費をもって優先的に実施すべき事業である。</t>
    <rPh sb="0" eb="1">
      <t>ワ</t>
    </rPh>
    <rPh sb="2" eb="3">
      <t>クニ</t>
    </rPh>
    <rPh sb="3" eb="5">
      <t>ゼンタイ</t>
    </rPh>
    <rPh sb="6" eb="8">
      <t>カガク</t>
    </rPh>
    <rPh sb="8" eb="10">
      <t>ギジュツ</t>
    </rPh>
    <rPh sb="18" eb="20">
      <t>セイサク</t>
    </rPh>
    <rPh sb="21" eb="23">
      <t>サクテイ</t>
    </rPh>
    <rPh sb="24" eb="26">
      <t>スイシン</t>
    </rPh>
    <rPh sb="27" eb="29">
      <t>ヒツヨウ</t>
    </rPh>
    <rPh sb="30" eb="32">
      <t>チョウサ</t>
    </rPh>
    <rPh sb="33" eb="35">
      <t>ジッシ</t>
    </rPh>
    <rPh sb="43" eb="45">
      <t>コクヒ</t>
    </rPh>
    <rPh sb="49" eb="52">
      <t>ユウセンテキ</t>
    </rPh>
    <rPh sb="53" eb="55">
      <t>ジッシ</t>
    </rPh>
    <rPh sb="58" eb="60">
      <t>ジギョウ</t>
    </rPh>
    <phoneticPr fontId="5"/>
  </si>
  <si>
    <t>第６期科学技術・イノベーション基本計画、統合イノベーション戦略の策定等に必要な最小限の項目を調査しており、今後とも調査項目を精査し、真に必要なものに限定して実施したい。</t>
    <rPh sb="0" eb="1">
      <t>ダイ</t>
    </rPh>
    <rPh sb="2" eb="3">
      <t>キ</t>
    </rPh>
    <rPh sb="3" eb="5">
      <t>カガク</t>
    </rPh>
    <rPh sb="5" eb="7">
      <t>ギジュツ</t>
    </rPh>
    <rPh sb="15" eb="17">
      <t>キホン</t>
    </rPh>
    <rPh sb="17" eb="19">
      <t>ケイカク</t>
    </rPh>
    <rPh sb="20" eb="22">
      <t>トウゴウ</t>
    </rPh>
    <rPh sb="29" eb="31">
      <t>センリャク</t>
    </rPh>
    <rPh sb="32" eb="34">
      <t>サクテイ</t>
    </rPh>
    <rPh sb="34" eb="35">
      <t>トウ</t>
    </rPh>
    <rPh sb="36" eb="38">
      <t>ヒツヨウ</t>
    </rPh>
    <rPh sb="39" eb="42">
      <t>サイショウゲン</t>
    </rPh>
    <rPh sb="43" eb="45">
      <t>コウモク</t>
    </rPh>
    <rPh sb="46" eb="48">
      <t>チョウサ</t>
    </rPh>
    <rPh sb="53" eb="55">
      <t>コンゴ</t>
    </rPh>
    <rPh sb="57" eb="59">
      <t>チョウサ</t>
    </rPh>
    <rPh sb="59" eb="61">
      <t>コウモク</t>
    </rPh>
    <rPh sb="62" eb="64">
      <t>セイサ</t>
    </rPh>
    <rPh sb="66" eb="67">
      <t>シン</t>
    </rPh>
    <rPh sb="68" eb="70">
      <t>ヒツヨウ</t>
    </rPh>
    <rPh sb="74" eb="76">
      <t>ゲンテイ</t>
    </rPh>
    <rPh sb="78" eb="80">
      <t>ジッシ</t>
    </rPh>
    <phoneticPr fontId="5"/>
  </si>
  <si>
    <t>第６期科学技術・イノベーション基本計画、統合イノベーション戦略の策定等に利用されており、見合ったものとなっている。</t>
    <rPh sb="20" eb="22">
      <t>トウゴウ</t>
    </rPh>
    <rPh sb="29" eb="31">
      <t>センリャク</t>
    </rPh>
    <rPh sb="32" eb="34">
      <t>サクテイ</t>
    </rPh>
    <rPh sb="34" eb="35">
      <t>トウ</t>
    </rPh>
    <rPh sb="36" eb="38">
      <t>リヨウ</t>
    </rPh>
    <rPh sb="44" eb="46">
      <t>ミア</t>
    </rPh>
    <phoneticPr fontId="5"/>
  </si>
  <si>
    <t>大学、大学共同利用機関法人、研究開発法人等の活動状況を把握するためのデータ及び分析結果等をエビデンスシステム（e-CSTI）で共有しており、見合ったものとなっている。</t>
    <rPh sb="0" eb="2">
      <t>ダイガク</t>
    </rPh>
    <rPh sb="3" eb="5">
      <t>ダイガク</t>
    </rPh>
    <rPh sb="5" eb="7">
      <t>キョウドウ</t>
    </rPh>
    <rPh sb="7" eb="9">
      <t>リヨウ</t>
    </rPh>
    <rPh sb="9" eb="11">
      <t>キカン</t>
    </rPh>
    <rPh sb="11" eb="13">
      <t>ホウジン</t>
    </rPh>
    <rPh sb="20" eb="21">
      <t>トウ</t>
    </rPh>
    <rPh sb="22" eb="24">
      <t>カツドウ</t>
    </rPh>
    <rPh sb="24" eb="26">
      <t>ジョウキョウ</t>
    </rPh>
    <rPh sb="27" eb="29">
      <t>ハアク</t>
    </rPh>
    <rPh sb="37" eb="38">
      <t>オヨ</t>
    </rPh>
    <rPh sb="39" eb="41">
      <t>ブンセキ</t>
    </rPh>
    <rPh sb="41" eb="43">
      <t>ケッカ</t>
    </rPh>
    <rPh sb="43" eb="44">
      <t>トウ</t>
    </rPh>
    <rPh sb="63" eb="65">
      <t>キョウユウ</t>
    </rPh>
    <rPh sb="70" eb="72">
      <t>ミア</t>
    </rPh>
    <phoneticPr fontId="5"/>
  </si>
  <si>
    <t>エビデンスシステム（e-CSTI）を通じて調査結果を関係機関に共有するとともに、公開可能部分については一般公開サイトにおいて公開している。また、第６期科学技術・イノベーション基本計画の策定をはじめ、関係府省の政策立案に活用されている。</t>
    <rPh sb="18" eb="19">
      <t>ツウ</t>
    </rPh>
    <rPh sb="21" eb="23">
      <t>チョウサ</t>
    </rPh>
    <rPh sb="23" eb="25">
      <t>ケッカ</t>
    </rPh>
    <rPh sb="26" eb="28">
      <t>カンケイ</t>
    </rPh>
    <rPh sb="28" eb="30">
      <t>キカン</t>
    </rPh>
    <rPh sb="31" eb="33">
      <t>キョウユウ</t>
    </rPh>
    <rPh sb="40" eb="42">
      <t>コウカイ</t>
    </rPh>
    <rPh sb="42" eb="44">
      <t>カノウ</t>
    </rPh>
    <rPh sb="44" eb="46">
      <t>ブブン</t>
    </rPh>
    <rPh sb="51" eb="53">
      <t>イッパン</t>
    </rPh>
    <rPh sb="53" eb="55">
      <t>コウカイ</t>
    </rPh>
    <rPh sb="62" eb="64">
      <t>コウカイ</t>
    </rPh>
    <rPh sb="92" eb="94">
      <t>サクテイ</t>
    </rPh>
    <rPh sb="99" eb="101">
      <t>カンケイ</t>
    </rPh>
    <rPh sb="101" eb="103">
      <t>フショウ</t>
    </rPh>
    <rPh sb="104" eb="106">
      <t>セイサク</t>
    </rPh>
    <rPh sb="106" eb="108">
      <t>リツアン</t>
    </rPh>
    <rPh sb="109" eb="111">
      <t>カツヨウ</t>
    </rPh>
    <phoneticPr fontId="5"/>
  </si>
  <si>
    <t>・エビデンスシステム（e-CSTI）一般公開サイト
https://e-csti.go.jp/</t>
    <rPh sb="18" eb="20">
      <t>イッパン</t>
    </rPh>
    <rPh sb="20" eb="22">
      <t>コウカイ</t>
    </rPh>
    <phoneticPr fontId="5"/>
  </si>
  <si>
    <t>引き続き効果的・効率的な予算執行に努める。また、本事業の目的を達成するため、必要に応じて調査内容等の見直しを行う。</t>
    <phoneticPr fontId="5"/>
  </si>
  <si>
    <t>調査内容は必要性を精査した上で決定しており、全体として総合評価方式の一般競争入札を積極的に行うことにより適切なコスト水準の維持を図っている。</t>
    <rPh sb="52" eb="54">
      <t>テキセツ</t>
    </rPh>
    <rPh sb="58" eb="60">
      <t>スイジュン</t>
    </rPh>
    <rPh sb="61" eb="63">
      <t>イジ</t>
    </rPh>
    <rPh sb="64" eb="65">
      <t>ハカ</t>
    </rPh>
    <phoneticPr fontId="5"/>
  </si>
  <si>
    <t>A.株式会社ジェネレーションパス</t>
    <phoneticPr fontId="5"/>
  </si>
  <si>
    <t>B.三菱ＵＦＪリサーチ＆コンサルティング（株）</t>
    <phoneticPr fontId="5"/>
  </si>
  <si>
    <t>C.（株）野村総合研究所</t>
    <phoneticPr fontId="5"/>
  </si>
  <si>
    <t>D.（株）エデュース</t>
    <phoneticPr fontId="5"/>
  </si>
  <si>
    <t>E.株式会社高等教育総合研究所</t>
    <phoneticPr fontId="5"/>
  </si>
  <si>
    <t>株式会社ジェネレーションパス</t>
    <phoneticPr fontId="5"/>
  </si>
  <si>
    <t>三菱ＵＦＪリサーチ＆コンサルティング（株）</t>
    <phoneticPr fontId="5"/>
  </si>
  <si>
    <t>（株）野村総合研究所</t>
    <phoneticPr fontId="5"/>
  </si>
  <si>
    <t>（株）エデュース</t>
    <phoneticPr fontId="5"/>
  </si>
  <si>
    <t>株式会社高等教育総合研究所</t>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</si>
  <si>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</si>
  <si>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</si>
  <si>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</si>
  <si>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</si>
  <si>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</si>
  <si>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エビデンスシステム構築における大規模性能調査</t>
    <phoneticPr fontId="5"/>
  </si>
  <si>
    <t>国立大学・研究開発法人等の研究力の分析及び地域における大学等の目指すべきビジョンの分析に係る調査</t>
    <phoneticPr fontId="5"/>
  </si>
  <si>
    <t>産学連携活動マネジメントに関する調査</t>
    <phoneticPr fontId="5"/>
  </si>
  <si>
    <t>国立大学等財務マネジメントに関する調査</t>
    <phoneticPr fontId="5"/>
  </si>
  <si>
    <t>産業界と教育機関の人材の質的・量的需給マッチング状況調査</t>
    <phoneticPr fontId="5"/>
  </si>
  <si>
    <t>J-stageとScopusの連結可能性調査</t>
    <phoneticPr fontId="5"/>
  </si>
  <si>
    <t>160.6百万/6件</t>
    <phoneticPr fontId="5"/>
  </si>
  <si>
    <t>201.9百万/4件</t>
    <phoneticPr fontId="5"/>
  </si>
  <si>
    <t>ＮＥＣネクサソリューションズ（株）</t>
    <phoneticPr fontId="5"/>
  </si>
  <si>
    <t>ｅ－Ｒａｄと科研費電子申請システムとの連携に係る調査業務</t>
    <rPh sb="26" eb="28">
      <t>ギョウム</t>
    </rPh>
    <phoneticPr fontId="5"/>
  </si>
  <si>
    <t>独立行政法人　国立印刷局</t>
    <phoneticPr fontId="5"/>
  </si>
  <si>
    <t>官報公告等掲載料</t>
    <phoneticPr fontId="5"/>
  </si>
  <si>
    <t>調査出張旅費</t>
    <phoneticPr fontId="5"/>
  </si>
  <si>
    <t>会議出席旅費</t>
    <phoneticPr fontId="5"/>
  </si>
  <si>
    <t>落札率については、予定価格が推測されるため非公表。</t>
    <rPh sb="0" eb="2">
      <t>ラクサツ</t>
    </rPh>
    <rPh sb="2" eb="3">
      <t>リツ</t>
    </rPh>
    <rPh sb="9" eb="11">
      <t>ヨテイ</t>
    </rPh>
    <rPh sb="11" eb="13">
      <t>カカク</t>
    </rPh>
    <rPh sb="14" eb="16">
      <t>スイソク</t>
    </rPh>
    <rPh sb="21" eb="24">
      <t>ヒコウヒョウ</t>
    </rPh>
    <phoneticPr fontId="5"/>
  </si>
  <si>
    <t>-</t>
    <phoneticPr fontId="5"/>
  </si>
  <si>
    <t>人件費</t>
    <rPh sb="0" eb="3">
      <t>ジンケンヒ</t>
    </rPh>
    <phoneticPr fontId="5"/>
  </si>
  <si>
    <t>その他の経費</t>
    <rPh sb="2" eb="3">
      <t>タ</t>
    </rPh>
    <rPh sb="4" eb="6">
      <t>ケイヒ</t>
    </rPh>
    <phoneticPr fontId="5"/>
  </si>
  <si>
    <t>人件費</t>
    <rPh sb="0" eb="3">
      <t>ジンケンヒ</t>
    </rPh>
    <phoneticPr fontId="5"/>
  </si>
  <si>
    <t>その他の経費</t>
    <rPh sb="2" eb="3">
      <t>タ</t>
    </rPh>
    <rPh sb="4" eb="6">
      <t>ケイヒ</t>
    </rPh>
    <phoneticPr fontId="5"/>
  </si>
  <si>
    <t>一般管理費</t>
    <rPh sb="0" eb="2">
      <t>イッパン</t>
    </rPh>
    <rPh sb="2" eb="5">
      <t>カンリヒ</t>
    </rPh>
    <phoneticPr fontId="5"/>
  </si>
  <si>
    <t>エビデンスシステム構築における大規模性能調査</t>
    <phoneticPr fontId="5"/>
  </si>
  <si>
    <t>国立大学・研究開発法人等の研究力の分析及び地域における大学等の目指すべきビジョンの分析に係る調査</t>
    <phoneticPr fontId="5"/>
  </si>
  <si>
    <t>産学連携活動マネジメントに関する調査</t>
    <phoneticPr fontId="5"/>
  </si>
  <si>
    <t>国立大学等財務マネジメントに関する調査</t>
    <phoneticPr fontId="5"/>
  </si>
  <si>
    <t>産業界と教育機関の人材の質的・量的需給マッチング状況調査</t>
    <phoneticPr fontId="5"/>
  </si>
  <si>
    <t>J-stageとScopusの連結可能性調査</t>
    <phoneticPr fontId="5"/>
  </si>
  <si>
    <t>WWWサイト再デザイン制作、英語サイト制作等</t>
    <rPh sb="6" eb="7">
      <t>サイ</t>
    </rPh>
    <rPh sb="11" eb="13">
      <t>セイサク</t>
    </rPh>
    <rPh sb="14" eb="16">
      <t>エイゴ</t>
    </rPh>
    <rPh sb="19" eb="21">
      <t>セイサク</t>
    </rPh>
    <rPh sb="21" eb="22">
      <t>トウ</t>
    </rPh>
    <phoneticPr fontId="5"/>
  </si>
  <si>
    <t>３次元表示システム開発等</t>
    <rPh sb="1" eb="3">
      <t>ジゲン</t>
    </rPh>
    <rPh sb="3" eb="5">
      <t>ヒョウジ</t>
    </rPh>
    <rPh sb="9" eb="11">
      <t>カイハツ</t>
    </rPh>
    <rPh sb="11" eb="12">
      <t>トウ</t>
    </rPh>
    <phoneticPr fontId="5"/>
  </si>
  <si>
    <t>上記の管理</t>
    <rPh sb="0" eb="2">
      <t>ジョウキ</t>
    </rPh>
    <rPh sb="3" eb="5">
      <t>カンリ</t>
    </rPh>
    <phoneticPr fontId="5"/>
  </si>
  <si>
    <t>調査先機関との連絡業務等</t>
    <rPh sb="0" eb="2">
      <t>チョウサ</t>
    </rPh>
    <rPh sb="2" eb="3">
      <t>サキ</t>
    </rPh>
    <rPh sb="3" eb="5">
      <t>キカン</t>
    </rPh>
    <rPh sb="7" eb="9">
      <t>レンラク</t>
    </rPh>
    <rPh sb="9" eb="11">
      <t>ギョウム</t>
    </rPh>
    <rPh sb="11" eb="12">
      <t>トウ</t>
    </rPh>
    <phoneticPr fontId="5"/>
  </si>
  <si>
    <t>訪問調査旅費等</t>
    <rPh sb="0" eb="2">
      <t>ホウモン</t>
    </rPh>
    <rPh sb="2" eb="4">
      <t>チョウサ</t>
    </rPh>
    <rPh sb="4" eb="6">
      <t>リョヒ</t>
    </rPh>
    <rPh sb="6" eb="7">
      <t>トウ</t>
    </rPh>
    <phoneticPr fontId="5"/>
  </si>
  <si>
    <t>基準科目別開講科目リストの作成等</t>
    <rPh sb="0" eb="2">
      <t>キジュン</t>
    </rPh>
    <rPh sb="2" eb="4">
      <t>カモク</t>
    </rPh>
    <rPh sb="4" eb="5">
      <t>ベツ</t>
    </rPh>
    <rPh sb="5" eb="7">
      <t>カイコウ</t>
    </rPh>
    <rPh sb="7" eb="9">
      <t>カモク</t>
    </rPh>
    <rPh sb="13" eb="15">
      <t>サクセイ</t>
    </rPh>
    <rPh sb="15" eb="16">
      <t>トウ</t>
    </rPh>
    <phoneticPr fontId="5"/>
  </si>
  <si>
    <t>翻訳作業</t>
    <rPh sb="0" eb="2">
      <t>ホンヤク</t>
    </rPh>
    <rPh sb="2" eb="4">
      <t>サギョウ</t>
    </rPh>
    <phoneticPr fontId="5"/>
  </si>
  <si>
    <t>F. エルゼビア・ビー・ブイ</t>
    <phoneticPr fontId="5"/>
  </si>
  <si>
    <t>エルゼビア・ビー・ブイ</t>
    <phoneticPr fontId="5"/>
  </si>
  <si>
    <t>・全体として一般競争入札等を積極的に行うことにより競争性の確保を行っている。しかしながら、専門性の高い内容のため、一者応札となってしまったものがある。
・販社が一社のみであり、随意契約となったものがある。</t>
    <rPh sb="1" eb="3">
      <t>ゼンタイ</t>
    </rPh>
    <rPh sb="6" eb="8">
      <t>イッパン</t>
    </rPh>
    <rPh sb="8" eb="10">
      <t>キョウソウ</t>
    </rPh>
    <rPh sb="10" eb="12">
      <t>ニュウサツ</t>
    </rPh>
    <rPh sb="12" eb="13">
      <t>トウ</t>
    </rPh>
    <rPh sb="14" eb="17">
      <t>セッキョクテキ</t>
    </rPh>
    <rPh sb="18" eb="19">
      <t>オコナ</t>
    </rPh>
    <rPh sb="25" eb="28">
      <t>キョウソウセイ</t>
    </rPh>
    <rPh sb="29" eb="31">
      <t>カクホ</t>
    </rPh>
    <rPh sb="32" eb="33">
      <t>オコナ</t>
    </rPh>
    <rPh sb="45" eb="48">
      <t>センモンセイ</t>
    </rPh>
    <rPh sb="49" eb="50">
      <t>タカ</t>
    </rPh>
    <rPh sb="51" eb="53">
      <t>ナイヨウ</t>
    </rPh>
    <rPh sb="57" eb="59">
      <t>イッシャ</t>
    </rPh>
    <rPh sb="59" eb="61">
      <t>オウサツ</t>
    </rPh>
    <rPh sb="77" eb="79">
      <t>ハンシャ</t>
    </rPh>
    <rPh sb="80" eb="82">
      <t>イッシャ</t>
    </rPh>
    <rPh sb="88" eb="90">
      <t>ズイイ</t>
    </rPh>
    <rPh sb="90" eb="92">
      <t>ケイヤク</t>
    </rPh>
    <phoneticPr fontId="5"/>
  </si>
  <si>
    <t>-</t>
    <phoneticPr fontId="5"/>
  </si>
  <si>
    <t>第6期科学技術・イノベーション基本計画
（令和3年3月26日閣議決定）
統合イノベーション戦略2020  （令和２年7月17日閣議決定）</t>
    <rPh sb="54" eb="56">
      <t>レイワ</t>
    </rPh>
    <rPh sb="57" eb="58">
      <t>ネン</t>
    </rPh>
    <phoneticPr fontId="5"/>
  </si>
  <si>
    <t>過去の有識者の所見を踏まえ、調査結果の活用事例についてより詳細な説明に努めるとともに、引き続き、事業の適切な進捗管理、予算の効率的執行に努めること。</t>
    <rPh sb="0" eb="2">
      <t>カコ</t>
    </rPh>
    <rPh sb="10" eb="11">
      <t>フ</t>
    </rPh>
    <rPh sb="35" eb="36">
      <t>ツト</t>
    </rPh>
    <phoneticPr fontId="5"/>
  </si>
  <si>
    <t>白井 俊行</t>
    <phoneticPr fontId="5"/>
  </si>
  <si>
    <t>新たな成長推進枠：290</t>
    <phoneticPr fontId="5"/>
  </si>
  <si>
    <t>エビデンスシステム（e-CSTI）においては、調査結果として「見える化」の目的、方法、結果を説明するページを設けている。このようなページを充実させることにより、調査結果の活用事例についてより詳細な説明に努めることとする。また、科学技術・イノベーション分野における客観的根拠に基づく政策立案や国立大学・研究開発法人の運営の推進に資する調査内容の設定や、委託先との定期的な会議による進捗状況の管理を行うことにより、予算の効率的執行に努めることとする。</t>
    <phoneticPr fontId="5"/>
  </si>
  <si>
    <t>大学等の研究機関における「研究」、「教育」、「資金獲得」に関するデータを収集し、関係機関に対して分析機能・データを共有するプラットフォームとしてエビデンスシステム（e-CSTI）を構築する。具体的には、以下５つの機能を実現するための調査を実施する。
1.科学技術関係予算の見える化
2.国立大学・研究開発法人等の研究力の見える化
3.大学・研究開発法人等の外部資金・寄付金獲得の見える化
4.人材育成に係る産業界ニーズの見える化
5.地域における大学等の目指すべきビジョンの見える化
エビデンスシステム（e-CSTI）の維持・運用に係る経費については、令和4年度概算要求からデジタル庁にて予算計上。</t>
    <rPh sb="101" eb="103">
      <t>イカ</t>
    </rPh>
    <rPh sb="260" eb="262">
      <t>イジ</t>
    </rPh>
    <rPh sb="263" eb="265">
      <t>ウンヨウ</t>
    </rPh>
    <rPh sb="266" eb="267">
      <t>カカワ</t>
    </rPh>
    <rPh sb="268" eb="270">
      <t>ケイヒ</t>
    </rPh>
    <rPh sb="276" eb="278">
      <t>レイワ</t>
    </rPh>
    <rPh sb="279" eb="281">
      <t>ネンド</t>
    </rPh>
    <rPh sb="281" eb="283">
      <t>ガイサン</t>
    </rPh>
    <rPh sb="283" eb="285">
      <t>ヨウキュウ</t>
    </rPh>
    <rPh sb="291" eb="292">
      <t>チョウ</t>
    </rPh>
    <rPh sb="294" eb="296">
      <t>ヨサン</t>
    </rPh>
    <rPh sb="296" eb="298">
      <t>ケイジョウ</t>
    </rPh>
    <phoneticPr fontId="5"/>
  </si>
  <si>
    <t>本事業の成果と取組事項・KPIとの関係</t>
    <rPh sb="0" eb="1">
      <t>ホン</t>
    </rPh>
    <rPh sb="1" eb="3">
      <t>ジギョウ</t>
    </rPh>
    <rPh sb="4" eb="6">
      <t>セイカ</t>
    </rPh>
    <rPh sb="7" eb="9">
      <t>トリクミ</t>
    </rPh>
    <rPh sb="9" eb="11">
      <t>ジコウ</t>
    </rPh>
    <rPh sb="17" eb="19">
      <t>カンケイ</t>
    </rPh>
    <phoneticPr fontId="5"/>
  </si>
  <si>
    <r>
      <t xml:space="preserve">入札者数
</t>
    </r>
    <r>
      <rPr>
        <sz val="10"/>
        <color theme="1"/>
        <rFont val="ＭＳ Ｐゴシック"/>
        <family val="3"/>
        <charset val="128"/>
      </rPr>
      <t>（応募者数）</t>
    </r>
    <rPh sb="6" eb="9">
      <t>オウボシャ</t>
    </rPh>
    <rPh sb="9" eb="10">
      <t>スウ</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</si>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</sst>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2"/>
      <color theme="1"/>
      <name val="ＭＳ Ｐゴシック"/>
      <family val="3"/>
      <charset val="128"/>
    </font>
    <font>
      <sz val="10"/>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b/>
      <sz val="9"/>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dashed">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3">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0"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lignment vertical="center"/>
    </xf>
    <xf numFmtId="0" fontId="12" fillId="0" borderId="0" xfId="0" applyFont="1" applyProtection="1">
      <alignment vertical="center"/>
      <protection locked="0"/>
    </xf>
    <xf numFmtId="0" fontId="12" fillId="2" borderId="10"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0"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2" borderId="10" xfId="0" applyFont="1" applyFill="1" applyBorder="1" applyAlignment="1">
      <alignment vertical="center" wrapText="1"/>
    </xf>
    <xf numFmtId="0" fontId="12" fillId="0" borderId="23"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181" fontId="12" fillId="5" borderId="23" xfId="0" applyNumberFormat="1" applyFont="1" applyFill="1" applyBorder="1" applyAlignment="1" applyProtection="1">
      <alignment horizontal="center" vertical="center" wrapText="1"/>
      <protection locked="0"/>
    </xf>
    <xf numFmtId="181" fontId="12" fillId="5" borderId="24" xfId="0" applyNumberFormat="1" applyFont="1" applyFill="1" applyBorder="1" applyAlignment="1" applyProtection="1">
      <alignment horizontal="center" vertical="center" wrapText="1"/>
      <protection locked="0"/>
    </xf>
    <xf numFmtId="181" fontId="12" fillId="5" borderId="25"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177" fontId="12" fillId="5" borderId="10" xfId="0" applyNumberFormat="1" applyFont="1" applyFill="1" applyBorder="1" applyAlignment="1" applyProtection="1">
      <alignment horizontal="center" vertical="center" wrapText="1" shrinkToFit="1"/>
      <protection locked="0"/>
    </xf>
    <xf numFmtId="177"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5" borderId="23" xfId="0" applyFont="1" applyFill="1" applyBorder="1" applyAlignment="1" applyProtection="1">
      <alignment horizontal="left" vertical="center" wrapText="1"/>
      <protection locked="0"/>
    </xf>
    <xf numFmtId="0" fontId="12" fillId="5" borderId="24" xfId="0" applyFont="1" applyFill="1" applyBorder="1" applyAlignment="1" applyProtection="1">
      <alignment horizontal="left" vertical="center" wrapText="1"/>
      <protection locked="0"/>
    </xf>
    <xf numFmtId="0" fontId="12" fillId="5" borderId="25" xfId="0" applyFont="1" applyFill="1" applyBorder="1" applyAlignment="1" applyProtection="1">
      <alignment horizontal="lef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0" fontId="12" fillId="5" borderId="10" xfId="0" applyFont="1" applyFill="1" applyBorder="1" applyAlignment="1" applyProtection="1">
      <alignment horizontal="left" vertical="center" wrapText="1"/>
      <protection locked="0"/>
    </xf>
    <xf numFmtId="176" fontId="12" fillId="5" borderId="10" xfId="0" applyNumberFormat="1" applyFont="1" applyFill="1" applyBorder="1" applyAlignment="1" applyProtection="1">
      <alignment horizontal="left" vertical="center" wrapText="1"/>
      <protection locked="0"/>
    </xf>
    <xf numFmtId="0" fontId="15" fillId="0" borderId="0" xfId="0" applyFont="1" applyBorder="1" applyAlignment="1">
      <alignment vertical="center"/>
    </xf>
    <xf numFmtId="0" fontId="16" fillId="0" borderId="0" xfId="0" applyFont="1">
      <alignment vertical="center"/>
    </xf>
    <xf numFmtId="0" fontId="12" fillId="0" borderId="0" xfId="0" applyFont="1" applyFill="1">
      <alignment vertical="center"/>
    </xf>
    <xf numFmtId="0" fontId="17" fillId="0" borderId="0" xfId="0" applyFont="1" applyFill="1">
      <alignment vertical="center"/>
    </xf>
    <xf numFmtId="0" fontId="18" fillId="0" borderId="6" xfId="0" applyFont="1" applyFill="1" applyBorder="1" applyAlignment="1" applyProtection="1">
      <alignment horizontal="center" vertical="center"/>
      <protection locked="0"/>
    </xf>
    <xf numFmtId="0" fontId="18" fillId="0" borderId="0" xfId="0" applyFont="1" applyFill="1" applyAlignment="1">
      <alignment horizontal="center" vertical="center"/>
    </xf>
    <xf numFmtId="0" fontId="18" fillId="0" borderId="0" xfId="0" applyFont="1" applyFill="1" applyBorder="1" applyAlignment="1" applyProtection="1">
      <alignment horizontal="center" vertical="center"/>
    </xf>
    <xf numFmtId="179" fontId="18" fillId="0" borderId="6" xfId="0" applyNumberFormat="1" applyFont="1" applyFill="1" applyBorder="1" applyAlignment="1" applyProtection="1">
      <alignment horizontal="center" vertical="center"/>
      <protection locked="0"/>
    </xf>
    <xf numFmtId="178" fontId="18" fillId="0" borderId="6" xfId="0" applyNumberFormat="1" applyFont="1" applyFill="1" applyBorder="1" applyAlignment="1" applyProtection="1">
      <alignment horizontal="center" vertical="center"/>
      <protection locked="0"/>
    </xf>
    <xf numFmtId="0" fontId="19" fillId="2" borderId="102" xfId="3" applyFont="1" applyFill="1" applyBorder="1" applyAlignment="1" applyProtection="1">
      <alignment horizontal="right" vertical="center"/>
    </xf>
    <xf numFmtId="0" fontId="19" fillId="2" borderId="8" xfId="3" applyFont="1" applyFill="1" applyBorder="1" applyAlignment="1" applyProtection="1">
      <alignment horizontal="right" vertical="center"/>
    </xf>
    <xf numFmtId="0" fontId="20" fillId="0" borderId="8" xfId="0" applyFont="1" applyFill="1" applyBorder="1" applyAlignment="1">
      <alignment vertical="center"/>
    </xf>
    <xf numFmtId="0" fontId="16" fillId="0" borderId="8" xfId="0" applyFont="1" applyFill="1" applyBorder="1" applyAlignment="1" applyProtection="1">
      <alignment horizontal="center" vertical="center"/>
      <protection locked="0"/>
    </xf>
    <xf numFmtId="0" fontId="20" fillId="0" borderId="9" xfId="0" applyFont="1" applyFill="1" applyBorder="1" applyAlignment="1">
      <alignment vertical="center"/>
    </xf>
    <xf numFmtId="0" fontId="21" fillId="2" borderId="48" xfId="3" applyFont="1" applyFill="1" applyBorder="1" applyAlignment="1" applyProtection="1">
      <alignment horizontal="center" vertical="center"/>
    </xf>
    <xf numFmtId="0" fontId="21" fillId="2" borderId="49" xfId="3" applyFont="1" applyFill="1" applyBorder="1" applyAlignment="1" applyProtection="1">
      <alignment horizontal="center" vertical="center"/>
    </xf>
    <xf numFmtId="0" fontId="22" fillId="0" borderId="81"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21" fillId="2" borderId="83"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2" xfId="0" applyFont="1" applyBorder="1" applyAlignment="1">
      <alignment horizontal="center" vertical="center"/>
    </xf>
    <xf numFmtId="0" fontId="14"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2" xfId="0" applyFont="1" applyBorder="1" applyAlignment="1" applyProtection="1">
      <alignment horizontal="left" vertical="center" wrapText="1"/>
      <protection locked="0"/>
    </xf>
    <xf numFmtId="0" fontId="21" fillId="2" borderId="83" xfId="1" applyFont="1" applyFill="1" applyBorder="1" applyAlignment="1" applyProtection="1">
      <alignment horizontal="center" vertical="center"/>
    </xf>
    <xf numFmtId="0" fontId="12" fillId="0" borderId="50" xfId="0" applyFont="1" applyBorder="1" applyAlignment="1">
      <alignment horizontal="center" vertical="center"/>
    </xf>
    <xf numFmtId="0" fontId="23" fillId="6" borderId="43" xfId="3" applyFont="1" applyFill="1" applyBorder="1" applyAlignment="1" applyProtection="1">
      <alignment horizontal="center" vertical="center" wrapText="1" shrinkToFit="1"/>
    </xf>
    <xf numFmtId="0" fontId="23" fillId="6" borderId="40" xfId="3" applyFont="1" applyFill="1" applyBorder="1" applyAlignment="1" applyProtection="1">
      <alignment horizontal="center" vertical="center" wrapText="1" shrinkToFit="1"/>
    </xf>
    <xf numFmtId="0" fontId="23" fillId="6" borderId="44" xfId="3" applyFont="1" applyFill="1" applyBorder="1" applyAlignment="1" applyProtection="1">
      <alignment horizontal="center" vertical="center" wrapText="1" shrinkToFit="1"/>
    </xf>
    <xf numFmtId="0" fontId="24" fillId="0" borderId="70" xfId="3" applyFont="1" applyFill="1" applyBorder="1" applyAlignment="1" applyProtection="1">
      <alignment horizontal="center" vertical="center"/>
      <protection locked="0"/>
    </xf>
    <xf numFmtId="0" fontId="24" fillId="0" borderId="40" xfId="3" applyFont="1" applyFill="1" applyBorder="1" applyAlignment="1" applyProtection="1">
      <alignment horizontal="center" vertical="center"/>
      <protection locked="0"/>
    </xf>
    <xf numFmtId="0" fontId="23" fillId="6" borderId="39" xfId="3" applyFont="1" applyFill="1" applyBorder="1" applyAlignment="1" applyProtection="1">
      <alignment horizontal="center" vertical="center" wrapText="1"/>
    </xf>
    <xf numFmtId="0" fontId="23" fillId="6" borderId="40" xfId="3" applyFont="1" applyFill="1" applyBorder="1" applyAlignment="1" applyProtection="1">
      <alignment horizontal="center" vertical="center" wrapText="1"/>
    </xf>
    <xf numFmtId="0" fontId="23" fillId="6" borderId="41" xfId="3" applyFont="1" applyFill="1" applyBorder="1" applyAlignment="1" applyProtection="1">
      <alignment horizontal="center" vertical="center" wrapText="1"/>
    </xf>
    <xf numFmtId="0" fontId="24" fillId="0" borderId="39" xfId="3" applyFont="1" applyFill="1" applyBorder="1" applyAlignment="1" applyProtection="1">
      <alignment horizontal="center" vertical="center"/>
      <protection locked="0"/>
    </xf>
    <xf numFmtId="0" fontId="24" fillId="0" borderId="41" xfId="3" applyFont="1" applyFill="1" applyBorder="1" applyAlignment="1" applyProtection="1">
      <alignment horizontal="center" vertical="center"/>
      <protection locked="0"/>
    </xf>
    <xf numFmtId="0" fontId="21"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4" fillId="0" borderId="39" xfId="2" applyFont="1" applyFill="1" applyBorder="1" applyAlignment="1" applyProtection="1">
      <alignment horizontal="left" vertical="center" wrapText="1" shrinkToFit="1"/>
      <protection locked="0"/>
    </xf>
    <xf numFmtId="0" fontId="24" fillId="0" borderId="40" xfId="2" applyFont="1" applyFill="1" applyBorder="1" applyAlignment="1" applyProtection="1">
      <alignment horizontal="left" vertical="center" wrapText="1" shrinkToFit="1"/>
      <protection locked="0"/>
    </xf>
    <xf numFmtId="0" fontId="24" fillId="0" borderId="59" xfId="2" applyFont="1" applyFill="1" applyBorder="1" applyAlignment="1" applyProtection="1">
      <alignment horizontal="left" vertical="center" wrapText="1" shrinkToFit="1"/>
      <protection locked="0"/>
    </xf>
    <xf numFmtId="0" fontId="25" fillId="2" borderId="31" xfId="3" applyFont="1" applyFill="1" applyBorder="1" applyAlignment="1" applyProtection="1">
      <alignment horizontal="center" vertical="center"/>
    </xf>
    <xf numFmtId="0" fontId="25" fillId="2" borderId="24" xfId="3" applyFont="1" applyFill="1" applyBorder="1" applyAlignment="1" applyProtection="1">
      <alignment horizontal="center" vertical="center"/>
    </xf>
    <xf numFmtId="0" fontId="24" fillId="0" borderId="32" xfId="1" applyFont="1" applyFill="1" applyBorder="1" applyAlignment="1" applyProtection="1">
      <alignment horizontal="left" vertical="center" wrapText="1" shrinkToFit="1"/>
    </xf>
    <xf numFmtId="0" fontId="24" fillId="0" borderId="24" xfId="1" applyFont="1" applyFill="1" applyBorder="1" applyAlignment="1" applyProtection="1">
      <alignment horizontal="left" vertical="center" wrapText="1" shrinkToFit="1"/>
    </xf>
    <xf numFmtId="0" fontId="24" fillId="0" borderId="33" xfId="1" applyFont="1" applyFill="1" applyBorder="1" applyAlignment="1" applyProtection="1">
      <alignment horizontal="left" vertical="center" wrapText="1" shrinkToFit="1"/>
    </xf>
    <xf numFmtId="0" fontId="25" fillId="2" borderId="46" xfId="3" applyFont="1" applyFill="1" applyBorder="1" applyAlignment="1" applyProtection="1">
      <alignment horizontal="center" vertical="center" wrapText="1" shrinkToFit="1"/>
    </xf>
    <xf numFmtId="0" fontId="25" fillId="2" borderId="16" xfId="3" applyFont="1" applyFill="1" applyBorder="1" applyAlignment="1" applyProtection="1">
      <alignment horizontal="center" vertical="center" wrapText="1" shrinkToFit="1"/>
    </xf>
    <xf numFmtId="0" fontId="25" fillId="2" borderId="47" xfId="3" applyFont="1" applyFill="1" applyBorder="1" applyAlignment="1" applyProtection="1">
      <alignment horizontal="center" vertical="center" wrapText="1" shrinkToFit="1"/>
    </xf>
    <xf numFmtId="0" fontId="12" fillId="5" borderId="63"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21"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6"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5" fillId="6" borderId="23" xfId="3" applyFont="1" applyFill="1" applyBorder="1" applyAlignment="1" applyProtection="1">
      <alignment horizontal="center" vertical="center" wrapText="1" shrinkToFit="1"/>
    </xf>
    <xf numFmtId="0" fontId="25" fillId="6" borderId="24" xfId="3" applyFont="1" applyFill="1" applyBorder="1" applyAlignment="1" applyProtection="1">
      <alignment horizontal="center" vertical="center" wrapText="1" shrinkToFit="1"/>
    </xf>
    <xf numFmtId="0" fontId="25"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21" fillId="2" borderId="46" xfId="3" applyFont="1" applyFill="1" applyBorder="1" applyAlignment="1" applyProtection="1">
      <alignment horizontal="center" vertical="center" wrapText="1"/>
    </xf>
    <xf numFmtId="0" fontId="21" fillId="2" borderId="16" xfId="3" applyFont="1" applyFill="1" applyBorder="1" applyAlignment="1" applyProtection="1">
      <alignment horizontal="center" vertical="center" wrapText="1"/>
    </xf>
    <xf numFmtId="0" fontId="14" fillId="0" borderId="63" xfId="1" applyFont="1" applyFill="1" applyBorder="1" applyAlignment="1" applyProtection="1">
      <alignment horizontal="left" vertical="top" wrapText="1"/>
      <protection locked="0"/>
    </xf>
    <xf numFmtId="0" fontId="14" fillId="0" borderId="16" xfId="1" applyFont="1" applyFill="1" applyBorder="1" applyAlignment="1" applyProtection="1">
      <alignment horizontal="left" vertical="top" wrapText="1"/>
      <protection locked="0"/>
    </xf>
    <xf numFmtId="0" fontId="14" fillId="0" borderId="30" xfId="1" applyFont="1" applyFill="1" applyBorder="1" applyAlignment="1" applyProtection="1">
      <alignment horizontal="left" vertical="top" wrapText="1"/>
      <protection locked="0"/>
    </xf>
    <xf numFmtId="0" fontId="21" fillId="2" borderId="31" xfId="3" applyFont="1" applyFill="1" applyBorder="1" applyAlignment="1" applyProtection="1">
      <alignment horizontal="center" vertical="center" wrapText="1"/>
    </xf>
    <xf numFmtId="0" fontId="21" fillId="2" borderId="24" xfId="3" applyFont="1" applyFill="1" applyBorder="1" applyAlignment="1" applyProtection="1">
      <alignment horizontal="center" vertical="center" wrapText="1"/>
    </xf>
    <xf numFmtId="0" fontId="14" fillId="0" borderId="32" xfId="1" applyFont="1" applyFill="1" applyBorder="1" applyAlignment="1" applyProtection="1">
      <alignment horizontal="left" vertical="top" wrapText="1"/>
      <protection locked="0"/>
    </xf>
    <xf numFmtId="0" fontId="14" fillId="0" borderId="24" xfId="1" applyFont="1" applyFill="1" applyBorder="1" applyAlignment="1" applyProtection="1">
      <alignment horizontal="left" vertical="top" wrapText="1"/>
      <protection locked="0"/>
    </xf>
    <xf numFmtId="0" fontId="14" fillId="0" borderId="33" xfId="1" applyFont="1" applyFill="1" applyBorder="1" applyAlignment="1" applyProtection="1">
      <alignment horizontal="left" vertical="top" wrapText="1"/>
      <protection locked="0"/>
    </xf>
    <xf numFmtId="0" fontId="21"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21" fillId="2" borderId="43" xfId="3" applyFont="1" applyFill="1" applyBorder="1" applyAlignment="1" applyProtection="1">
      <alignment horizontal="center" vertical="center" wrapText="1"/>
    </xf>
    <xf numFmtId="0" fontId="21" fillId="2" borderId="40" xfId="3" applyFont="1" applyFill="1" applyBorder="1" applyAlignment="1" applyProtection="1">
      <alignment horizontal="center" vertical="center" wrapText="1"/>
    </xf>
    <xf numFmtId="0" fontId="21" fillId="2" borderId="44" xfId="3" applyFont="1" applyFill="1" applyBorder="1" applyAlignment="1" applyProtection="1">
      <alignment horizontal="center" vertical="center" wrapText="1"/>
    </xf>
    <xf numFmtId="0" fontId="21" fillId="0" borderId="84" xfId="3" applyFont="1" applyFill="1" applyBorder="1" applyAlignment="1" applyProtection="1">
      <alignment horizontal="center" vertical="center" wrapText="1"/>
    </xf>
    <xf numFmtId="0" fontId="21" fillId="0" borderId="85"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21" fillId="2" borderId="3" xfId="3" applyFont="1" applyFill="1" applyBorder="1" applyAlignment="1" applyProtection="1">
      <alignment horizontal="center" vertical="center" wrapText="1"/>
    </xf>
    <xf numFmtId="0" fontId="21" fillId="2" borderId="0" xfId="3" applyFont="1" applyFill="1" applyBorder="1" applyAlignment="1" applyProtection="1">
      <alignment horizontal="center" vertical="center" wrapText="1"/>
    </xf>
    <xf numFmtId="0" fontId="21" fillId="2" borderId="45" xfId="3" applyFont="1" applyFill="1" applyBorder="1" applyAlignment="1" applyProtection="1">
      <alignment horizontal="center" vertical="center" wrapText="1"/>
    </xf>
    <xf numFmtId="0" fontId="24" fillId="2" borderId="70"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4" fillId="2" borderId="39" xfId="3" applyFont="1" applyFill="1" applyBorder="1" applyAlignment="1" applyProtection="1">
      <alignment horizontal="center" vertical="center" wrapText="1"/>
    </xf>
    <xf numFmtId="0" fontId="24" fillId="2" borderId="40" xfId="3" applyFont="1" applyFill="1" applyBorder="1" applyAlignment="1" applyProtection="1">
      <alignment horizontal="center" vertical="center" wrapText="1"/>
    </xf>
    <xf numFmtId="0" fontId="24"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7" xfId="0" applyNumberFormat="1" applyFont="1" applyFill="1" applyBorder="1" applyAlignment="1" applyProtection="1">
      <alignment horizontal="center" vertical="center"/>
      <protection locked="0"/>
    </xf>
    <xf numFmtId="177" fontId="12" fillId="0" borderId="68" xfId="0" applyNumberFormat="1" applyFont="1" applyFill="1" applyBorder="1" applyAlignment="1" applyProtection="1">
      <alignment horizontal="center" vertical="center"/>
      <protection locked="0"/>
    </xf>
    <xf numFmtId="177" fontId="12" fillId="0" borderId="90" xfId="0" applyNumberFormat="1" applyFont="1" applyFill="1" applyBorder="1" applyAlignment="1" applyProtection="1">
      <alignment horizontal="center" vertical="center"/>
      <protection locked="0"/>
    </xf>
    <xf numFmtId="177" fontId="12" fillId="0" borderId="92"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6" xfId="0" applyFont="1" applyFill="1" applyBorder="1" applyAlignment="1">
      <alignment horizontal="center" vertical="center" wrapText="1"/>
    </xf>
    <xf numFmtId="0" fontId="24" fillId="2" borderId="12" xfId="3" applyFont="1" applyFill="1" applyBorder="1" applyAlignment="1" applyProtection="1">
      <alignment horizontal="center" vertical="center" wrapText="1"/>
    </xf>
    <xf numFmtId="0" fontId="24" fillId="2" borderId="13" xfId="3" applyFont="1" applyFill="1" applyBorder="1" applyAlignment="1" applyProtection="1">
      <alignment horizontal="center" vertical="center" wrapText="1"/>
    </xf>
    <xf numFmtId="0" fontId="24" fillId="2" borderId="14" xfId="3" applyFont="1" applyFill="1" applyBorder="1" applyAlignment="1" applyProtection="1">
      <alignment horizontal="center" vertical="center" wrapText="1"/>
    </xf>
    <xf numFmtId="177" fontId="12" fillId="0" borderId="105" xfId="0" applyNumberFormat="1" applyFont="1" applyFill="1" applyBorder="1" applyAlignment="1">
      <alignment horizontal="right" vertical="center"/>
    </xf>
    <xf numFmtId="177" fontId="12" fillId="0" borderId="106"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07" xfId="0" applyNumberFormat="1" applyFont="1" applyFill="1" applyBorder="1" applyAlignment="1">
      <alignment horizontal="right" vertical="center"/>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177" fontId="12" fillId="0" borderId="115" xfId="0" applyNumberFormat="1" applyFont="1" applyFill="1" applyBorder="1" applyAlignment="1">
      <alignment horizontal="right" vertical="center"/>
    </xf>
    <xf numFmtId="177" fontId="12" fillId="0" borderId="116" xfId="0" applyNumberFormat="1" applyFont="1" applyFill="1" applyBorder="1" applyAlignment="1">
      <alignment horizontal="right" vertical="center"/>
    </xf>
    <xf numFmtId="0" fontId="12" fillId="2" borderId="6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4" fillId="2" borderId="15" xfId="3" applyFont="1" applyFill="1" applyBorder="1" applyAlignment="1" applyProtection="1">
      <alignment horizontal="center" vertical="center" wrapText="1"/>
    </xf>
    <xf numFmtId="0" fontId="24" fillId="2" borderId="16" xfId="3" applyFont="1" applyFill="1" applyBorder="1" applyAlignment="1" applyProtection="1">
      <alignment horizontal="center" vertical="center" wrapText="1"/>
    </xf>
    <xf numFmtId="0" fontId="24"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4"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4" fillId="2" borderId="87" xfId="3" applyFont="1" applyFill="1" applyBorder="1" applyAlignment="1" applyProtection="1">
      <alignment horizontal="center" vertical="center" wrapText="1"/>
    </xf>
    <xf numFmtId="0" fontId="24" fillId="2" borderId="10" xfId="3" applyFont="1" applyFill="1" applyBorder="1" applyAlignment="1" applyProtection="1">
      <alignment horizontal="center" vertical="center" wrapText="1"/>
    </xf>
    <xf numFmtId="177" fontId="12" fillId="0" borderId="85" xfId="0" applyNumberFormat="1" applyFont="1" applyFill="1" applyBorder="1" applyAlignment="1">
      <alignment horizontal="right" vertical="center"/>
    </xf>
    <xf numFmtId="177" fontId="12" fillId="0" borderId="88"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89" xfId="0" applyNumberFormat="1" applyFont="1" applyFill="1" applyBorder="1" applyAlignment="1">
      <alignment horizontal="right" vertical="center"/>
    </xf>
    <xf numFmtId="0" fontId="21" fillId="2" borderId="47" xfId="3" applyFont="1" applyFill="1" applyBorder="1" applyAlignment="1" applyProtection="1">
      <alignment horizontal="center" vertical="center" wrapText="1"/>
    </xf>
    <xf numFmtId="0" fontId="27" fillId="2" borderId="87"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0" fontId="28" fillId="2" borderId="43" xfId="0" applyFont="1" applyFill="1" applyBorder="1" applyAlignment="1">
      <alignment horizontal="center" vertical="center" wrapText="1"/>
    </xf>
    <xf numFmtId="0" fontId="28" fillId="2" borderId="40" xfId="0" applyFont="1" applyFill="1" applyBorder="1" applyAlignment="1">
      <alignment horizontal="center" vertical="center" wrapText="1"/>
    </xf>
    <xf numFmtId="0" fontId="28"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8" fillId="2" borderId="3"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45" xfId="0" applyFont="1" applyFill="1" applyBorder="1" applyAlignment="1">
      <alignment horizontal="center" vertical="center" wrapText="1"/>
    </xf>
    <xf numFmtId="0" fontId="12" fillId="0" borderId="77" xfId="0" applyFont="1" applyFill="1" applyBorder="1" applyAlignment="1" applyProtection="1">
      <alignment horizontal="center" vertical="center" wrapText="1"/>
      <protection locked="0"/>
    </xf>
    <xf numFmtId="0" fontId="12" fillId="0" borderId="68" xfId="0" applyFont="1" applyFill="1" applyBorder="1" applyAlignment="1" applyProtection="1">
      <alignment horizontal="center" vertical="center" wrapText="1"/>
      <protection locked="0"/>
    </xf>
    <xf numFmtId="0" fontId="12" fillId="0" borderId="90" xfId="0" applyFont="1" applyFill="1" applyBorder="1" applyAlignment="1" applyProtection="1">
      <alignment horizontal="center" vertical="center" wrapText="1"/>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59" xfId="0" applyFont="1" applyFill="1" applyBorder="1" applyAlignment="1" applyProtection="1">
      <alignment horizontal="left" vertical="top" wrapText="1"/>
      <protection locked="0"/>
    </xf>
    <xf numFmtId="0" fontId="12" fillId="0" borderId="69"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6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28" fillId="2" borderId="6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66" xfId="0" applyFont="1" applyFill="1" applyBorder="1" applyAlignment="1">
      <alignment horizontal="center" vertical="center" wrapText="1"/>
    </xf>
    <xf numFmtId="0" fontId="12" fillId="0" borderId="118" xfId="0" applyFont="1" applyFill="1" applyBorder="1" applyAlignment="1">
      <alignment horizontal="center" vertical="center"/>
    </xf>
    <xf numFmtId="0" fontId="12" fillId="0" borderId="73" xfId="0" applyFont="1" applyFill="1" applyBorder="1" applyAlignment="1">
      <alignment horizontal="center" vertical="center"/>
    </xf>
    <xf numFmtId="0" fontId="12" fillId="0" borderId="94" xfId="0" applyFont="1" applyFill="1" applyBorder="1" applyAlignment="1">
      <alignment horizontal="center" vertical="center"/>
    </xf>
    <xf numFmtId="177" fontId="12" fillId="0" borderId="93" xfId="0" applyNumberFormat="1" applyFont="1" applyFill="1" applyBorder="1" applyAlignment="1" applyProtection="1">
      <alignment horizontal="center" vertical="center"/>
      <protection locked="0"/>
    </xf>
    <xf numFmtId="177" fontId="12" fillId="0" borderId="73"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5" fillId="2" borderId="125" xfId="0" applyFont="1" applyFill="1" applyBorder="1" applyAlignment="1">
      <alignment horizontal="center" vertical="center" wrapText="1"/>
    </xf>
    <xf numFmtId="0" fontId="25" fillId="2" borderId="126" xfId="0" applyFont="1" applyFill="1" applyBorder="1" applyAlignment="1">
      <alignment horizontal="center" vertical="center"/>
    </xf>
    <xf numFmtId="0" fontId="25" fillId="2" borderId="136" xfId="0" applyFont="1" applyFill="1" applyBorder="1" applyAlignment="1">
      <alignment horizontal="center" vertical="center"/>
    </xf>
    <xf numFmtId="0" fontId="12" fillId="6" borderId="134" xfId="0" applyFont="1" applyFill="1" applyBorder="1" applyAlignment="1">
      <alignment horizontal="center" vertical="center"/>
    </xf>
    <xf numFmtId="0" fontId="12" fillId="6" borderId="79" xfId="0" applyFont="1" applyFill="1" applyBorder="1" applyAlignment="1">
      <alignment horizontal="center" vertical="center"/>
    </xf>
    <xf numFmtId="0" fontId="12" fillId="6" borderId="131" xfId="0" applyFont="1" applyFill="1" applyBorder="1" applyAlignment="1">
      <alignment horizontal="center" vertical="center"/>
    </xf>
    <xf numFmtId="0" fontId="12" fillId="6" borderId="132" xfId="0" applyFont="1" applyFill="1" applyBorder="1" applyAlignment="1">
      <alignment horizontal="center" vertical="center"/>
    </xf>
    <xf numFmtId="0" fontId="12" fillId="0" borderId="128" xfId="0" applyFont="1" applyBorder="1" applyAlignment="1">
      <alignment horizontal="center" vertical="center"/>
    </xf>
    <xf numFmtId="0" fontId="12" fillId="0" borderId="129" xfId="0" applyFont="1" applyBorder="1" applyAlignment="1">
      <alignment horizontal="center" vertical="center"/>
    </xf>
    <xf numFmtId="0" fontId="12" fillId="0" borderId="130" xfId="0" applyFont="1" applyBorder="1" applyAlignment="1">
      <alignment horizontal="center" vertical="center"/>
    </xf>
    <xf numFmtId="0" fontId="12" fillId="2" borderId="132"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131" xfId="0" applyFont="1" applyFill="1" applyBorder="1" applyAlignment="1">
      <alignment horizontal="center" vertical="center"/>
    </xf>
    <xf numFmtId="0" fontId="12" fillId="2" borderId="137" xfId="0" applyFont="1" applyFill="1" applyBorder="1" applyAlignment="1">
      <alignment horizontal="center" vertical="center"/>
    </xf>
    <xf numFmtId="0" fontId="12" fillId="3" borderId="132" xfId="0" applyFont="1" applyFill="1" applyBorder="1" applyAlignment="1">
      <alignment horizontal="center" vertical="center"/>
    </xf>
    <xf numFmtId="0" fontId="12" fillId="3" borderId="79" xfId="0" applyFont="1" applyFill="1" applyBorder="1" applyAlignment="1">
      <alignment horizontal="center" vertical="center"/>
    </xf>
    <xf numFmtId="0" fontId="12" fillId="3" borderId="131" xfId="0" applyFont="1" applyFill="1" applyBorder="1" applyAlignment="1">
      <alignment horizontal="center" vertical="center"/>
    </xf>
    <xf numFmtId="0" fontId="12" fillId="6" borderId="135" xfId="0" applyFont="1" applyFill="1" applyBorder="1" applyAlignment="1">
      <alignment horizontal="center" vertical="center"/>
    </xf>
    <xf numFmtId="0" fontId="25" fillId="2" borderId="34" xfId="0" applyFont="1" applyFill="1" applyBorder="1" applyAlignment="1">
      <alignment horizontal="center" vertical="center" wrapText="1"/>
    </xf>
    <xf numFmtId="0" fontId="25" fillId="2" borderId="10" xfId="0" applyFont="1" applyFill="1" applyBorder="1" applyAlignment="1">
      <alignment horizontal="center" vertical="center"/>
    </xf>
    <xf numFmtId="0" fontId="25" fillId="2" borderId="35" xfId="0" applyFont="1" applyFill="1" applyBorder="1" applyAlignment="1">
      <alignment horizontal="center" vertical="center"/>
    </xf>
    <xf numFmtId="0" fontId="12" fillId="6" borderId="63"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19"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5" fillId="2" borderId="34" xfId="0" applyFont="1" applyFill="1" applyBorder="1" applyAlignment="1">
      <alignment horizontal="center" vertical="center"/>
    </xf>
    <xf numFmtId="0" fontId="12" fillId="0" borderId="70"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25" fillId="2" borderId="36"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6"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6"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3"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25" fillId="4" borderId="43" xfId="0" applyFont="1" applyFill="1" applyBorder="1" applyAlignment="1">
      <alignment horizontal="center" vertical="center" wrapText="1"/>
    </xf>
    <xf numFmtId="0" fontId="25" fillId="4" borderId="40" xfId="0" applyFont="1" applyFill="1" applyBorder="1" applyAlignment="1">
      <alignment horizontal="center" vertical="center" wrapText="1"/>
    </xf>
    <xf numFmtId="0" fontId="25" fillId="4" borderId="44" xfId="0" applyFont="1" applyFill="1" applyBorder="1" applyAlignment="1">
      <alignment horizontal="center" vertical="center" wrapText="1"/>
    </xf>
    <xf numFmtId="0" fontId="12" fillId="0" borderId="59" xfId="0" applyFont="1" applyBorder="1" applyAlignment="1" applyProtection="1">
      <alignment horizontal="left" vertical="center" wrapText="1"/>
      <protection locked="0"/>
    </xf>
    <xf numFmtId="0" fontId="25" fillId="4" borderId="46"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29" fillId="6" borderId="36" xfId="0" applyFont="1" applyFill="1" applyBorder="1" applyAlignment="1">
      <alignment horizontal="left" vertical="center" wrapText="1"/>
    </xf>
    <xf numFmtId="0" fontId="25" fillId="6" borderId="39" xfId="0" applyFont="1" applyFill="1" applyBorder="1" applyAlignment="1">
      <alignment horizontal="center" vertical="center" wrapText="1"/>
    </xf>
    <xf numFmtId="0" fontId="25" fillId="6" borderId="40" xfId="0" applyFont="1" applyFill="1" applyBorder="1" applyAlignment="1">
      <alignment horizontal="center" vertical="center" wrapText="1"/>
    </xf>
    <xf numFmtId="0" fontId="25" fillId="6" borderId="44" xfId="0" applyFont="1" applyFill="1" applyBorder="1" applyAlignment="1">
      <alignment horizontal="center" vertical="center" wrapText="1"/>
    </xf>
    <xf numFmtId="0" fontId="12" fillId="6" borderId="40" xfId="0" applyFont="1" applyFill="1" applyBorder="1" applyAlignment="1">
      <alignment horizontal="center" vertical="center"/>
    </xf>
    <xf numFmtId="0" fontId="12" fillId="6" borderId="41" xfId="0" applyFont="1" applyFill="1" applyBorder="1" applyAlignment="1">
      <alignment horizontal="center" vertical="center"/>
    </xf>
    <xf numFmtId="0" fontId="12" fillId="6" borderId="39" xfId="0" applyFont="1" applyFill="1" applyBorder="1" applyAlignment="1">
      <alignment horizontal="center" vertical="center"/>
    </xf>
    <xf numFmtId="0" fontId="12" fillId="6" borderId="59" xfId="0" applyFont="1" applyFill="1" applyBorder="1" applyAlignment="1">
      <alignment horizontal="center" vertical="center"/>
    </xf>
    <xf numFmtId="0" fontId="29" fillId="6" borderId="113" xfId="0" applyFont="1" applyFill="1" applyBorder="1" applyAlignment="1">
      <alignment horizontal="left" vertical="center" wrapText="1"/>
    </xf>
    <xf numFmtId="0" fontId="25" fillId="6" borderId="60" xfId="0" applyFont="1" applyFill="1" applyBorder="1" applyAlignment="1">
      <alignment horizontal="center" vertical="center" wrapText="1"/>
    </xf>
    <xf numFmtId="0" fontId="25" fillId="6" borderId="0" xfId="0" applyFont="1" applyFill="1" applyBorder="1" applyAlignment="1">
      <alignment horizontal="center" vertical="center" wrapText="1"/>
    </xf>
    <xf numFmtId="0" fontId="25" fillId="6" borderId="45" xfId="0" applyFont="1" applyFill="1" applyBorder="1" applyAlignment="1">
      <alignment horizontal="center" vertical="center" wrapText="1"/>
    </xf>
    <xf numFmtId="0" fontId="12" fillId="5" borderId="40" xfId="0" applyFont="1" applyFill="1" applyBorder="1" applyAlignment="1" applyProtection="1">
      <alignment horizontal="left" vertical="center" wrapText="1" shrinkToFit="1"/>
      <protection locked="0"/>
    </xf>
    <xf numFmtId="0" fontId="12" fillId="5" borderId="41" xfId="0" applyFont="1" applyFill="1" applyBorder="1" applyAlignment="1" applyProtection="1">
      <alignment horizontal="left" vertical="center" wrapText="1" shrinkToFit="1"/>
      <protection locked="0"/>
    </xf>
    <xf numFmtId="0" fontId="12" fillId="5" borderId="39" xfId="0" applyFont="1" applyFill="1" applyBorder="1" applyAlignment="1" applyProtection="1">
      <alignment horizontal="left" vertical="center" wrapText="1" shrinkToFit="1"/>
      <protection locked="0"/>
    </xf>
    <xf numFmtId="0" fontId="12" fillId="5" borderId="59" xfId="0" applyFont="1" applyFill="1" applyBorder="1" applyAlignment="1" applyProtection="1">
      <alignment horizontal="left" vertical="center" wrapText="1" shrinkToFit="1"/>
      <protection locked="0"/>
    </xf>
    <xf numFmtId="0" fontId="12" fillId="5" borderId="0" xfId="0" applyFont="1" applyFill="1" applyBorder="1" applyAlignment="1" applyProtection="1">
      <alignment horizontal="left" vertical="center" wrapText="1" shrinkToFit="1"/>
      <protection locked="0"/>
    </xf>
    <xf numFmtId="0" fontId="12" fillId="5" borderId="86" xfId="0" applyFont="1" applyFill="1" applyBorder="1" applyAlignment="1" applyProtection="1">
      <alignment horizontal="left" vertical="center" wrapText="1" shrinkToFit="1"/>
      <protection locked="0"/>
    </xf>
    <xf numFmtId="0" fontId="12" fillId="5" borderId="60" xfId="0" applyFont="1" applyFill="1" applyBorder="1" applyAlignment="1" applyProtection="1">
      <alignment horizontal="left" vertical="center" wrapText="1" shrinkToFit="1"/>
      <protection locked="0"/>
    </xf>
    <xf numFmtId="0" fontId="12" fillId="5" borderId="2" xfId="0" applyFont="1" applyFill="1" applyBorder="1" applyAlignment="1" applyProtection="1">
      <alignment horizontal="left" vertical="center" wrapText="1" shrinkToFit="1"/>
      <protection locked="0"/>
    </xf>
    <xf numFmtId="0" fontId="25" fillId="6" borderId="15" xfId="0" applyFont="1" applyFill="1" applyBorder="1" applyAlignment="1">
      <alignment horizontal="center" vertical="center" wrapText="1"/>
    </xf>
    <xf numFmtId="0" fontId="25" fillId="6" borderId="16" xfId="0" applyFont="1" applyFill="1" applyBorder="1" applyAlignment="1">
      <alignment horizontal="center" vertical="center" wrapText="1"/>
    </xf>
    <xf numFmtId="0" fontId="25" fillId="6" borderId="47" xfId="0" applyFont="1" applyFill="1" applyBorder="1" applyAlignment="1">
      <alignment horizontal="center" vertical="center" wrapText="1"/>
    </xf>
    <xf numFmtId="0" fontId="12" fillId="5" borderId="16"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12" fillId="5" borderId="15" xfId="0" applyFont="1" applyFill="1" applyBorder="1" applyAlignment="1" applyProtection="1">
      <alignment horizontal="left" vertical="center" wrapText="1" shrinkToFit="1"/>
      <protection locked="0"/>
    </xf>
    <xf numFmtId="0" fontId="12" fillId="5" borderId="30" xfId="0" applyFont="1" applyFill="1" applyBorder="1" applyAlignment="1" applyProtection="1">
      <alignment horizontal="left" vertical="center" wrapText="1" shrinkToFit="1"/>
      <protection locked="0"/>
    </xf>
    <xf numFmtId="0" fontId="12" fillId="6" borderId="7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40" xfId="0" applyFont="1" applyFill="1" applyBorder="1" applyAlignment="1">
      <alignment horizontal="center" vertical="center"/>
    </xf>
    <xf numFmtId="0" fontId="12" fillId="2" borderId="41"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6" borderId="40" xfId="0" applyFont="1" applyFill="1" applyBorder="1" applyAlignment="1">
      <alignment horizontal="center" vertical="center" wrapText="1"/>
    </xf>
    <xf numFmtId="0" fontId="12" fillId="6" borderId="59" xfId="0" applyFont="1" applyFill="1" applyBorder="1" applyAlignment="1">
      <alignment horizontal="center" vertical="center" wrapText="1"/>
    </xf>
    <xf numFmtId="0" fontId="12" fillId="0" borderId="0" xfId="0" applyFont="1" applyBorder="1">
      <alignment vertical="center"/>
    </xf>
    <xf numFmtId="180" fontId="12" fillId="0" borderId="15" xfId="0" applyNumberFormat="1" applyFont="1" applyFill="1" applyBorder="1" applyAlignment="1" applyProtection="1">
      <alignment horizontal="center" vertical="center" shrinkToFit="1"/>
      <protection locked="0"/>
    </xf>
    <xf numFmtId="0" fontId="12" fillId="5" borderId="70"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protection locked="0"/>
    </xf>
    <xf numFmtId="0" fontId="12" fillId="5" borderId="41" xfId="0" applyFont="1" applyFill="1" applyBorder="1" applyAlignment="1" applyProtection="1">
      <alignment horizontal="left" vertical="center"/>
      <protection locked="0"/>
    </xf>
    <xf numFmtId="0" fontId="12" fillId="6" borderId="23" xfId="0" applyFont="1" applyFill="1" applyBorder="1" applyAlignment="1">
      <alignment horizontal="center" vertical="center" shrinkToFit="1"/>
    </xf>
    <xf numFmtId="0" fontId="12" fillId="6" borderId="24" xfId="0" applyFont="1" applyFill="1" applyBorder="1" applyAlignment="1">
      <alignment horizontal="center" vertical="center" shrinkToFit="1"/>
    </xf>
    <xf numFmtId="0" fontId="12" fillId="6" borderId="25" xfId="0" applyFont="1" applyFill="1" applyBorder="1" applyAlignment="1">
      <alignment horizontal="center" vertical="center" shrinkToFit="1"/>
    </xf>
    <xf numFmtId="0" fontId="12" fillId="5" borderId="1" xfId="0" applyFont="1" applyFill="1" applyBorder="1" applyAlignment="1" applyProtection="1">
      <alignment horizontal="left" vertical="center" wrapText="1"/>
      <protection locked="0"/>
    </xf>
    <xf numFmtId="0" fontId="12" fillId="5" borderId="0" xfId="0" applyFont="1" applyFill="1" applyBorder="1" applyAlignment="1" applyProtection="1">
      <alignment horizontal="left" vertical="center"/>
      <protection locked="0"/>
    </xf>
    <xf numFmtId="0" fontId="12" fillId="5" borderId="86" xfId="0" applyFont="1" applyFill="1" applyBorder="1" applyAlignment="1" applyProtection="1">
      <alignment horizontal="left" vertical="center"/>
      <protection locked="0"/>
    </xf>
    <xf numFmtId="0" fontId="12" fillId="6" borderId="23"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25" xfId="0" applyFont="1" applyFill="1" applyBorder="1" applyAlignment="1">
      <alignment horizontal="center" vertical="center"/>
    </xf>
    <xf numFmtId="0" fontId="12" fillId="5" borderId="63"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17" xfId="0" applyFont="1" applyFill="1" applyBorder="1" applyAlignment="1" applyProtection="1">
      <alignment horizontal="left" vertical="center"/>
      <protection locked="0"/>
    </xf>
    <xf numFmtId="0" fontId="12" fillId="0" borderId="37" xfId="0" applyFont="1" applyBorder="1" applyAlignment="1">
      <alignment horizontal="center" vertical="center"/>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0" fontId="25" fillId="3" borderId="78" xfId="0" applyFont="1" applyFill="1" applyBorder="1" applyAlignment="1">
      <alignment horizontal="center" vertical="center" wrapText="1"/>
    </xf>
    <xf numFmtId="0" fontId="25" fillId="3" borderId="79" xfId="0" applyFont="1" applyFill="1" applyBorder="1" applyAlignment="1">
      <alignment horizontal="center" vertical="center" wrapText="1"/>
    </xf>
    <xf numFmtId="0" fontId="25" fillId="3" borderId="80"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2" xfId="0" applyFont="1" applyFill="1" applyBorder="1" applyAlignment="1">
      <alignment horizontal="center" vertical="center"/>
    </xf>
    <xf numFmtId="0" fontId="12" fillId="2" borderId="126" xfId="0" applyFont="1" applyFill="1" applyBorder="1" applyAlignment="1">
      <alignment horizontal="center" vertical="center"/>
    </xf>
    <xf numFmtId="0" fontId="12" fillId="2" borderId="83"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2" xfId="0" applyFont="1" applyFill="1" applyBorder="1" applyAlignment="1">
      <alignment horizontal="center" vertical="center"/>
    </xf>
    <xf numFmtId="0" fontId="14" fillId="2" borderId="83" xfId="0" applyFont="1" applyFill="1" applyBorder="1" applyAlignment="1">
      <alignment horizontal="center" vertical="center" wrapText="1"/>
    </xf>
    <xf numFmtId="0" fontId="14" fillId="2" borderId="49" xfId="0" applyFont="1" applyFill="1" applyBorder="1" applyAlignment="1">
      <alignment horizontal="center" vertical="center"/>
    </xf>
    <xf numFmtId="0" fontId="14" fillId="2" borderId="82" xfId="0" applyFont="1" applyFill="1" applyBorder="1" applyAlignment="1">
      <alignment horizontal="center" vertical="center"/>
    </xf>
    <xf numFmtId="0" fontId="14" fillId="2" borderId="50" xfId="0" applyFont="1" applyFill="1" applyBorder="1" applyAlignment="1">
      <alignment horizontal="center" vertical="center"/>
    </xf>
    <xf numFmtId="0" fontId="25" fillId="3" borderId="3" xfId="0" applyFont="1" applyFill="1" applyBorder="1" applyAlignment="1">
      <alignment horizontal="center" vertical="center" wrapText="1"/>
    </xf>
    <xf numFmtId="0" fontId="25" fillId="3" borderId="0" xfId="0" applyFont="1" applyFill="1" applyBorder="1" applyAlignment="1">
      <alignment horizontal="center" vertical="center" wrapText="1"/>
    </xf>
    <xf numFmtId="0" fontId="25" fillId="3" borderId="45" xfId="0" applyFont="1" applyFill="1" applyBorder="1" applyAlignment="1">
      <alignment horizontal="center" vertical="center" wrapText="1"/>
    </xf>
    <xf numFmtId="0" fontId="30"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25" fillId="3" borderId="46"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5" fillId="3" borderId="47" xfId="0" applyFont="1" applyFill="1" applyBorder="1" applyAlignment="1">
      <alignment horizontal="center" vertical="center" wrapText="1"/>
    </xf>
    <xf numFmtId="0" fontId="30"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59" xfId="0" applyNumberFormat="1" applyFont="1" applyFill="1" applyBorder="1" applyAlignment="1" applyProtection="1">
      <alignment horizontal="center" vertical="center" shrinkToFit="1"/>
      <protection locked="0"/>
    </xf>
    <xf numFmtId="0" fontId="25"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30"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31" fillId="2" borderId="23" xfId="0" applyFont="1" applyFill="1" applyBorder="1" applyAlignment="1">
      <alignment horizontal="center" vertical="center" wrapText="1" shrinkToFit="1"/>
    </xf>
    <xf numFmtId="0" fontId="31" fillId="2" borderId="24" xfId="0" applyFont="1" applyFill="1" applyBorder="1" applyAlignment="1">
      <alignment horizontal="center" vertical="center" shrinkToFit="1"/>
    </xf>
    <xf numFmtId="0" fontId="31"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32" fillId="0" borderId="23" xfId="0" applyFont="1" applyFill="1" applyBorder="1" applyAlignment="1" applyProtection="1">
      <alignment vertical="center" wrapText="1"/>
      <protection locked="0"/>
    </xf>
    <xf numFmtId="0" fontId="32" fillId="0" borderId="24" xfId="0" applyFont="1" applyFill="1" applyBorder="1" applyAlignment="1" applyProtection="1">
      <alignment vertical="center" wrapText="1"/>
      <protection locked="0"/>
    </xf>
    <xf numFmtId="0" fontId="32"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20" xfId="0" applyNumberFormat="1" applyFont="1" applyFill="1" applyBorder="1" applyAlignment="1" applyProtection="1">
      <alignment horizontal="center" vertical="center" shrinkToFit="1"/>
      <protection locked="0"/>
    </xf>
    <xf numFmtId="0" fontId="28" fillId="3" borderId="78" xfId="0" applyFont="1" applyFill="1" applyBorder="1" applyAlignment="1">
      <alignment horizontal="center" vertical="center" textRotation="255" wrapText="1"/>
    </xf>
    <xf numFmtId="0" fontId="28" fillId="3" borderId="131" xfId="0" applyFont="1" applyFill="1" applyBorder="1" applyAlignment="1">
      <alignment horizontal="center" vertical="center" textRotation="255" wrapText="1"/>
    </xf>
    <xf numFmtId="0" fontId="28" fillId="3" borderId="132" xfId="0" applyFont="1" applyFill="1" applyBorder="1" applyAlignment="1">
      <alignment horizontal="center" vertical="center" textRotation="255" wrapText="1"/>
    </xf>
    <xf numFmtId="0" fontId="25" fillId="3" borderId="83" xfId="0" applyFont="1" applyFill="1" applyBorder="1" applyAlignment="1">
      <alignment horizontal="center" vertical="center" wrapText="1"/>
    </xf>
    <xf numFmtId="0" fontId="25" fillId="3" borderId="133" xfId="0" applyFont="1" applyFill="1" applyBorder="1" applyAlignment="1">
      <alignment horizontal="center" vertical="center"/>
    </xf>
    <xf numFmtId="0" fontId="12" fillId="5" borderId="81"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8" fillId="3" borderId="3" xfId="0" applyFont="1" applyFill="1" applyBorder="1" applyAlignment="1">
      <alignment horizontal="center" vertical="center" textRotation="255" wrapText="1"/>
    </xf>
    <xf numFmtId="0" fontId="28" fillId="3" borderId="86" xfId="0" applyFont="1" applyFill="1" applyBorder="1" applyAlignment="1">
      <alignment horizontal="center" vertical="center" textRotation="255" wrapText="1"/>
    </xf>
    <xf numFmtId="0" fontId="28" fillId="3" borderId="60" xfId="0" applyFont="1" applyFill="1" applyBorder="1" applyAlignment="1">
      <alignment horizontal="center" vertical="center" textRotation="255" wrapText="1"/>
    </xf>
    <xf numFmtId="0" fontId="25" fillId="3" borderId="23"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12" fillId="5" borderId="30" xfId="0" applyFont="1" applyFill="1" applyBorder="1" applyAlignment="1" applyProtection="1">
      <alignment horizontal="left" vertical="center"/>
      <protection locked="0"/>
    </xf>
    <xf numFmtId="0" fontId="28" fillId="3" borderId="39" xfId="0" applyFont="1" applyFill="1" applyBorder="1" applyAlignment="1">
      <alignment horizontal="center" vertical="center" textRotation="255" wrapText="1"/>
    </xf>
    <xf numFmtId="0" fontId="28"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6" xfId="0" applyFont="1" applyFill="1" applyBorder="1" applyAlignment="1">
      <alignment horizontal="center" vertical="center"/>
    </xf>
    <xf numFmtId="0" fontId="12" fillId="5" borderId="110" xfId="0" applyFont="1" applyFill="1" applyBorder="1" applyAlignment="1">
      <alignment horizontal="center" vertical="center"/>
    </xf>
    <xf numFmtId="0" fontId="12" fillId="5" borderId="111" xfId="0" applyFont="1" applyFill="1" applyBorder="1" applyAlignment="1">
      <alignment horizontal="center" vertical="center"/>
    </xf>
    <xf numFmtId="0" fontId="12" fillId="5" borderId="112" xfId="0" applyFont="1" applyFill="1" applyBorder="1" applyAlignment="1">
      <alignment horizontal="center" vertical="center"/>
    </xf>
    <xf numFmtId="0" fontId="12" fillId="3" borderId="60"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8" fillId="3" borderId="45" xfId="0" applyFont="1" applyFill="1" applyBorder="1" applyAlignment="1">
      <alignment horizontal="center" vertical="center" textRotation="255" wrapText="1"/>
    </xf>
    <xf numFmtId="0" fontId="12" fillId="3" borderId="63"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5" borderId="39"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28" fillId="3" borderId="10" xfId="0" applyFont="1" applyFill="1" applyBorder="1" applyAlignment="1">
      <alignment horizontal="center" vertical="center" textRotation="255" wrapText="1"/>
    </xf>
    <xf numFmtId="0" fontId="28" fillId="3" borderId="35" xfId="0" applyFont="1" applyFill="1" applyBorder="1" applyAlignment="1">
      <alignment horizontal="center" vertical="center" textRotation="255" wrapText="1"/>
    </xf>
    <xf numFmtId="0" fontId="12" fillId="3" borderId="70" xfId="0" applyFont="1" applyFill="1" applyBorder="1" applyAlignment="1">
      <alignment horizontal="center" vertical="center" wrapText="1"/>
    </xf>
    <xf numFmtId="0" fontId="14" fillId="3" borderId="39"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59" xfId="0" applyFont="1" applyFill="1" applyBorder="1" applyAlignment="1">
      <alignment horizontal="center" vertical="center" wrapText="1"/>
    </xf>
    <xf numFmtId="0" fontId="12" fillId="3" borderId="119" xfId="0" applyFont="1" applyFill="1" applyBorder="1" applyAlignment="1">
      <alignment horizontal="center" vertical="center"/>
    </xf>
    <xf numFmtId="0" fontId="12" fillId="5" borderId="37" xfId="0" applyFont="1" applyFill="1" applyBorder="1" applyAlignment="1">
      <alignment horizontal="center" vertical="center"/>
    </xf>
    <xf numFmtId="0" fontId="12" fillId="5" borderId="15"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25" fillId="2" borderId="4" xfId="0" applyFont="1" applyFill="1" applyBorder="1" applyAlignment="1">
      <alignment horizontal="center" vertical="center" textRotation="255" wrapText="1"/>
    </xf>
    <xf numFmtId="0" fontId="25" fillId="2" borderId="5" xfId="0" applyFont="1" applyFill="1" applyBorder="1" applyAlignment="1">
      <alignment horizontal="center" vertical="center" textRotation="255" wrapText="1"/>
    </xf>
    <xf numFmtId="0" fontId="12" fillId="0" borderId="99" xfId="0" applyFont="1" applyFill="1" applyBorder="1" applyAlignment="1">
      <alignment horizontal="center" vertical="center"/>
    </xf>
    <xf numFmtId="0" fontId="12" fillId="0" borderId="52" xfId="0" applyFont="1" applyBorder="1" applyAlignment="1">
      <alignment horizontal="center" vertical="center"/>
    </xf>
    <xf numFmtId="0" fontId="12" fillId="0" borderId="100"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5" fillId="2" borderId="97" xfId="0" applyFont="1" applyFill="1" applyBorder="1" applyAlignment="1">
      <alignment horizontal="center" vertical="center" textRotation="255" wrapText="1"/>
    </xf>
    <xf numFmtId="0" fontId="12" fillId="0" borderId="98" xfId="0" applyFont="1" applyBorder="1" applyAlignment="1">
      <alignment horizontal="center" vertical="center" textRotation="255" wrapText="1"/>
    </xf>
    <xf numFmtId="0" fontId="12" fillId="5" borderId="75"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138"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69"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1" xfId="0" applyFont="1" applyFill="1" applyBorder="1" applyAlignment="1">
      <alignment vertical="center" wrapText="1"/>
    </xf>
    <xf numFmtId="0" fontId="12" fillId="5" borderId="101" xfId="0" applyFont="1" applyFill="1" applyBorder="1" applyAlignment="1">
      <alignment vertical="center" wrapText="1"/>
    </xf>
    <xf numFmtId="0" fontId="12" fillId="5" borderId="123" xfId="0" applyFont="1" applyFill="1" applyBorder="1" applyAlignment="1">
      <alignment vertical="center" wrapText="1"/>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4"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5" fillId="2" borderId="43" xfId="0" applyFont="1" applyFill="1" applyBorder="1" applyAlignment="1">
      <alignment horizontal="center" vertical="center" textRotation="255" wrapText="1"/>
    </xf>
    <xf numFmtId="0" fontId="25" fillId="2" borderId="40" xfId="0" applyFont="1" applyFill="1" applyBorder="1" applyAlignment="1">
      <alignment horizontal="center" vertical="center" textRotation="255" wrapText="1"/>
    </xf>
    <xf numFmtId="0" fontId="12" fillId="5" borderId="70" xfId="0" applyFont="1" applyFill="1" applyBorder="1" applyAlignment="1">
      <alignment vertical="center"/>
    </xf>
    <xf numFmtId="0" fontId="12" fillId="5" borderId="40" xfId="0" applyFont="1" applyFill="1" applyBorder="1" applyAlignment="1">
      <alignment vertical="center"/>
    </xf>
    <xf numFmtId="0" fontId="12" fillId="5" borderId="68" xfId="0" applyFont="1" applyFill="1" applyBorder="1" applyAlignment="1">
      <alignment vertical="center"/>
    </xf>
    <xf numFmtId="0" fontId="12" fillId="5" borderId="90" xfId="0" applyFont="1" applyFill="1" applyBorder="1" applyAlignment="1">
      <alignment vertical="center"/>
    </xf>
    <xf numFmtId="0" fontId="12" fillId="5" borderId="67" xfId="0" applyFont="1" applyFill="1" applyBorder="1" applyAlignment="1" applyProtection="1">
      <alignment horizontal="center" vertical="center"/>
      <protection locked="0"/>
    </xf>
    <xf numFmtId="0" fontId="12" fillId="5" borderId="68" xfId="0" applyFont="1" applyFill="1" applyBorder="1" applyAlignment="1" applyProtection="1">
      <alignment horizontal="center" vertical="center"/>
      <protection locked="0"/>
    </xf>
    <xf numFmtId="0" fontId="12" fillId="5" borderId="90" xfId="0" applyFont="1" applyFill="1" applyBorder="1" applyAlignment="1" applyProtection="1">
      <alignment horizontal="center" vertical="center"/>
      <protection locked="0"/>
    </xf>
    <xf numFmtId="0" fontId="25" fillId="2" borderId="3" xfId="0" applyFont="1" applyFill="1" applyBorder="1" applyAlignment="1">
      <alignment horizontal="center" vertical="center" textRotation="255" wrapText="1"/>
    </xf>
    <xf numFmtId="0" fontId="25"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2" xfId="0" applyFont="1" applyFill="1" applyBorder="1" applyAlignment="1">
      <alignment horizontal="center" vertical="center"/>
    </xf>
    <xf numFmtId="0" fontId="12" fillId="5" borderId="104"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63" xfId="0" applyFont="1" applyFill="1" applyBorder="1" applyAlignment="1">
      <alignment horizontal="center" vertical="center"/>
    </xf>
    <xf numFmtId="0" fontId="12" fillId="5" borderId="124" xfId="0" applyFont="1" applyFill="1" applyBorder="1" applyAlignment="1">
      <alignment horizontal="center" vertical="center"/>
    </xf>
    <xf numFmtId="0" fontId="12" fillId="5" borderId="71"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4" xfId="0" applyFont="1" applyFill="1" applyBorder="1" applyAlignment="1">
      <alignment horizontal="left" vertical="center" wrapText="1"/>
    </xf>
    <xf numFmtId="0" fontId="25" fillId="2" borderId="45" xfId="0" applyFont="1" applyFill="1" applyBorder="1" applyAlignment="1">
      <alignment horizontal="center" vertical="center" textRotation="255" wrapText="1"/>
    </xf>
    <xf numFmtId="0" fontId="12" fillId="5" borderId="61" xfId="0" applyFont="1" applyFill="1" applyBorder="1" applyAlignment="1">
      <alignment vertical="center"/>
    </xf>
    <xf numFmtId="0" fontId="12" fillId="5" borderId="58" xfId="0" applyFont="1" applyFill="1" applyBorder="1" applyAlignment="1">
      <alignment vertical="center"/>
    </xf>
    <xf numFmtId="0" fontId="12" fillId="5" borderId="67" xfId="0" applyFont="1" applyFill="1" applyBorder="1" applyAlignment="1" applyProtection="1">
      <alignment horizontal="left" vertical="center" wrapText="1"/>
      <protection locked="0"/>
    </xf>
    <xf numFmtId="0" fontId="12" fillId="5" borderId="68" xfId="0" applyFont="1" applyFill="1" applyBorder="1" applyAlignment="1" applyProtection="1">
      <alignment horizontal="left" vertical="center" wrapText="1"/>
      <protection locked="0"/>
    </xf>
    <xf numFmtId="0" fontId="12" fillId="5" borderId="92" xfId="0" applyFont="1" applyFill="1" applyBorder="1" applyAlignment="1" applyProtection="1">
      <alignment horizontal="left" vertical="center" wrapText="1"/>
      <protection locked="0"/>
    </xf>
    <xf numFmtId="0" fontId="12" fillId="5" borderId="69" xfId="0" applyFont="1" applyFill="1" applyBorder="1" applyAlignment="1">
      <alignment vertical="center"/>
    </xf>
    <xf numFmtId="0" fontId="12" fillId="5" borderId="14" xfId="0" applyFont="1" applyFill="1" applyBorder="1" applyAlignment="1">
      <alignment vertical="center"/>
    </xf>
    <xf numFmtId="0" fontId="12" fillId="5" borderId="69"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5" fillId="2" borderId="46" xfId="0" applyFont="1" applyFill="1" applyBorder="1" applyAlignment="1">
      <alignment horizontal="center" vertical="center" textRotation="255" wrapText="1"/>
    </xf>
    <xf numFmtId="0" fontId="25" fillId="2" borderId="47" xfId="0" applyFont="1" applyFill="1" applyBorder="1" applyAlignment="1">
      <alignment horizontal="center" vertical="center" textRotation="255" wrapText="1"/>
    </xf>
    <xf numFmtId="0" fontId="12" fillId="5" borderId="76"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4" xfId="0" applyFont="1" applyFill="1" applyBorder="1" applyAlignment="1">
      <alignment horizontal="left" vertical="center"/>
    </xf>
    <xf numFmtId="0" fontId="25" fillId="2" borderId="44" xfId="0" applyFont="1" applyFill="1" applyBorder="1" applyAlignment="1">
      <alignment horizontal="center" vertical="center" textRotation="255" wrapText="1"/>
    </xf>
    <xf numFmtId="0" fontId="12" fillId="5" borderId="77"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90" xfId="0" applyFont="1" applyFill="1" applyBorder="1" applyAlignment="1">
      <alignment horizontal="left" vertical="center"/>
    </xf>
    <xf numFmtId="0" fontId="12" fillId="5" borderId="61" xfId="0" applyFont="1" applyFill="1" applyBorder="1" applyAlignment="1">
      <alignment vertical="center" wrapText="1"/>
    </xf>
    <xf numFmtId="0" fontId="12" fillId="5" borderId="58" xfId="0" applyFont="1" applyFill="1" applyBorder="1" applyAlignment="1">
      <alignment vertical="center" wrapText="1"/>
    </xf>
    <xf numFmtId="0" fontId="12" fillId="5" borderId="62" xfId="0" applyFont="1" applyFill="1" applyBorder="1" applyAlignment="1">
      <alignment vertical="center" wrapText="1"/>
    </xf>
    <xf numFmtId="0" fontId="25"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7" xfId="0" applyFont="1" applyFill="1" applyBorder="1" applyAlignment="1">
      <alignment horizontal="left" vertical="center" wrapText="1"/>
    </xf>
    <xf numFmtId="0" fontId="12" fillId="5" borderId="68"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3" fillId="5" borderId="69" xfId="0" applyFont="1" applyFill="1" applyBorder="1" applyAlignment="1">
      <alignment horizontal="center" vertical="center" wrapText="1"/>
    </xf>
    <xf numFmtId="0" fontId="33" fillId="5" borderId="13" xfId="0" applyFont="1" applyFill="1" applyBorder="1" applyAlignment="1">
      <alignment horizontal="center" vertical="center" wrapText="1"/>
    </xf>
    <xf numFmtId="0" fontId="33" fillId="5" borderId="91" xfId="0" applyFont="1" applyFill="1" applyBorder="1" applyAlignment="1">
      <alignment horizontal="center" vertical="center" wrapText="1"/>
    </xf>
    <xf numFmtId="0" fontId="33" fillId="5" borderId="104" xfId="0" applyFont="1" applyFill="1" applyBorder="1" applyAlignment="1">
      <alignment horizontal="center" vertical="center" wrapText="1"/>
    </xf>
    <xf numFmtId="0" fontId="33" fillId="5" borderId="14" xfId="0" applyFont="1" applyFill="1" applyBorder="1" applyAlignment="1">
      <alignment horizontal="center" vertical="center" wrapText="1"/>
    </xf>
    <xf numFmtId="0" fontId="33" fillId="5" borderId="69" xfId="0" applyFont="1" applyFill="1" applyBorder="1" applyAlignment="1" applyProtection="1">
      <alignment horizontal="center" vertical="center" wrapText="1"/>
      <protection locked="0"/>
    </xf>
    <xf numFmtId="0" fontId="33" fillId="5" borderId="13" xfId="0" applyFont="1" applyFill="1" applyBorder="1" applyAlignment="1" applyProtection="1">
      <alignment horizontal="center" vertical="center" wrapText="1"/>
      <protection locked="0"/>
    </xf>
    <xf numFmtId="0" fontId="33" fillId="5" borderId="91" xfId="0" applyFont="1" applyFill="1" applyBorder="1" applyAlignment="1" applyProtection="1">
      <alignment horizontal="center" vertical="center" wrapText="1"/>
      <protection locked="0"/>
    </xf>
    <xf numFmtId="0" fontId="33" fillId="5" borderId="104"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right" vertical="center" wrapText="1"/>
      <protection locked="0"/>
    </xf>
    <xf numFmtId="0" fontId="33" fillId="5" borderId="13" xfId="0" applyFont="1" applyFill="1" applyBorder="1" applyAlignment="1" applyProtection="1">
      <alignment horizontal="center" vertical="center" wrapText="1"/>
    </xf>
    <xf numFmtId="179" fontId="33" fillId="5" borderId="13" xfId="0" applyNumberFormat="1" applyFont="1" applyFill="1" applyBorder="1" applyAlignment="1" applyProtection="1">
      <alignment horizontal="center" vertical="center" wrapText="1"/>
      <protection locked="0"/>
    </xf>
    <xf numFmtId="178" fontId="33" fillId="5" borderId="91" xfId="0" applyNumberFormat="1" applyFont="1" applyFill="1" applyBorder="1" applyAlignment="1" applyProtection="1">
      <alignment vertical="center" wrapText="1"/>
      <protection locked="0"/>
    </xf>
    <xf numFmtId="0" fontId="33" fillId="5" borderId="104" xfId="0" applyFont="1" applyFill="1" applyBorder="1" applyAlignment="1" applyProtection="1">
      <alignment horizontal="left" vertical="center" wrapText="1"/>
      <protection locked="0"/>
    </xf>
    <xf numFmtId="0" fontId="33" fillId="5" borderId="13"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3" fillId="5" borderId="71"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right" vertical="center" wrapText="1"/>
      <protection locked="0"/>
    </xf>
    <xf numFmtId="0" fontId="33" fillId="5" borderId="19" xfId="0" applyFont="1" applyFill="1" applyBorder="1" applyAlignment="1" applyProtection="1">
      <alignment horizontal="center" vertical="center" wrapText="1"/>
    </xf>
    <xf numFmtId="179" fontId="33" fillId="5" borderId="19" xfId="0" applyNumberFormat="1" applyFont="1" applyFill="1" applyBorder="1" applyAlignment="1" applyProtection="1">
      <alignment horizontal="center" vertical="center" wrapText="1"/>
      <protection locked="0"/>
    </xf>
    <xf numFmtId="178" fontId="33" fillId="5" borderId="103" xfId="0" applyNumberFormat="1" applyFont="1" applyFill="1" applyBorder="1" applyAlignment="1" applyProtection="1">
      <alignment vertical="center" wrapText="1"/>
      <protection locked="0"/>
    </xf>
    <xf numFmtId="0" fontId="33" fillId="5" borderId="71" xfId="0" applyFont="1" applyFill="1" applyBorder="1" applyAlignment="1" applyProtection="1">
      <alignment horizontal="left" vertical="center" wrapText="1"/>
      <protection locked="0"/>
    </xf>
    <xf numFmtId="0" fontId="33" fillId="5" borderId="19" xfId="0" applyFont="1" applyFill="1" applyBorder="1" applyAlignment="1" applyProtection="1">
      <alignment horizontal="left" vertical="center" wrapText="1"/>
      <protection locked="0"/>
    </xf>
    <xf numFmtId="0" fontId="33" fillId="5" borderId="64" xfId="0" applyFont="1" applyFill="1" applyBorder="1" applyAlignment="1" applyProtection="1">
      <alignment horizontal="left" vertical="center" wrapText="1"/>
      <protection locked="0"/>
    </xf>
    <xf numFmtId="0" fontId="25" fillId="2" borderId="44" xfId="0" applyFont="1" applyFill="1" applyBorder="1" applyAlignment="1">
      <alignment horizontal="center" vertical="center" textRotation="255"/>
    </xf>
    <xf numFmtId="0" fontId="12" fillId="0" borderId="70"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139" xfId="0" applyFont="1" applyFill="1" applyBorder="1" applyAlignment="1" applyProtection="1">
      <alignment horizontal="left" vertical="center" wrapText="1"/>
      <protection locked="0"/>
    </xf>
    <xf numFmtId="0" fontId="12" fillId="0" borderId="140" xfId="0" applyFont="1" applyFill="1" applyBorder="1" applyAlignment="1" applyProtection="1">
      <alignment horizontal="left" vertical="center" wrapText="1"/>
      <protection locked="0"/>
    </xf>
    <xf numFmtId="0" fontId="12" fillId="0" borderId="141" xfId="0" applyFont="1" applyFill="1" applyBorder="1" applyAlignment="1" applyProtection="1">
      <alignment horizontal="left" vertical="center" wrapText="1"/>
      <protection locked="0"/>
    </xf>
    <xf numFmtId="0" fontId="12" fillId="0" borderId="65" xfId="0" applyFont="1" applyBorder="1" applyAlignment="1">
      <alignment horizontal="center" vertical="center" textRotation="255"/>
    </xf>
    <xf numFmtId="0" fontId="12" fillId="0" borderId="66"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142" xfId="0" applyFont="1" applyFill="1" applyBorder="1" applyAlignment="1" applyProtection="1">
      <alignment horizontal="left" vertical="center" wrapText="1"/>
      <protection locked="0"/>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2" fillId="0" borderId="72" xfId="0" applyFont="1" applyFill="1" applyBorder="1" applyAlignment="1" applyProtection="1">
      <alignment horizontal="left" vertical="center" wrapText="1"/>
      <protection locked="0"/>
    </xf>
    <xf numFmtId="0" fontId="12" fillId="0" borderId="73" xfId="0" applyFont="1" applyBorder="1" applyAlignment="1" applyProtection="1">
      <alignment horizontal="left" vertical="center" wrapText="1"/>
      <protection locked="0"/>
    </xf>
    <xf numFmtId="0" fontId="12" fillId="0" borderId="95" xfId="0" applyFont="1" applyBorder="1" applyAlignment="1" applyProtection="1">
      <alignment horizontal="left" vertical="center" wrapText="1"/>
      <protection locked="0"/>
    </xf>
    <xf numFmtId="0" fontId="13" fillId="2" borderId="4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2" fillId="0" borderId="72" xfId="0" applyFont="1" applyFill="1" applyBorder="1" applyAlignment="1" applyProtection="1">
      <alignment horizontal="center" vertical="center" textRotation="255" wrapText="1"/>
      <protection locked="0"/>
    </xf>
    <xf numFmtId="0" fontId="12" fillId="0" borderId="73" xfId="0" applyFont="1" applyBorder="1" applyAlignment="1" applyProtection="1">
      <alignment horizontal="center" vertical="center" textRotation="255" wrapText="1"/>
      <protection locked="0"/>
    </xf>
    <xf numFmtId="0" fontId="12" fillId="0" borderId="74" xfId="0" applyFont="1" applyBorder="1" applyAlignment="1" applyProtection="1">
      <alignment horizontal="center" vertical="center" textRotation="255" wrapText="1"/>
      <protection locked="0"/>
    </xf>
    <xf numFmtId="0" fontId="12" fillId="0" borderId="96" xfId="0" applyFont="1" applyFill="1" applyBorder="1" applyAlignment="1" applyProtection="1">
      <alignment horizontal="left" vertical="center" wrapText="1"/>
      <protection locked="0"/>
    </xf>
    <xf numFmtId="0" fontId="12" fillId="0" borderId="96" xfId="0" applyFont="1" applyBorder="1" applyAlignment="1" applyProtection="1">
      <alignment horizontal="left" vertical="center" wrapText="1"/>
      <protection locked="0"/>
    </xf>
    <xf numFmtId="0" fontId="13" fillId="3" borderId="48" xfId="0" applyFont="1" applyFill="1" applyBorder="1" applyAlignment="1">
      <alignment horizontal="center" vertical="center"/>
    </xf>
    <xf numFmtId="0" fontId="13" fillId="3" borderId="49" xfId="0" applyFont="1" applyFill="1" applyBorder="1" applyAlignment="1">
      <alignment horizontal="center" vertical="center"/>
    </xf>
    <xf numFmtId="0" fontId="13" fillId="3" borderId="50" xfId="0" applyFont="1" applyFill="1" applyBorder="1" applyAlignment="1">
      <alignment horizontal="center" vertical="center"/>
    </xf>
    <xf numFmtId="0" fontId="12" fillId="5" borderId="72" xfId="0" applyFont="1" applyFill="1" applyBorder="1" applyAlignment="1" applyProtection="1">
      <alignment horizontal="left" vertical="center" wrapText="1"/>
      <protection locked="0"/>
    </xf>
    <xf numFmtId="0" fontId="12" fillId="5" borderId="73" xfId="0" applyFont="1" applyFill="1" applyBorder="1" applyAlignment="1" applyProtection="1">
      <alignment horizontal="left" vertical="center" wrapText="1"/>
      <protection locked="0"/>
    </xf>
    <xf numFmtId="0" fontId="12" fillId="5" borderId="95" xfId="0" applyFont="1" applyFill="1" applyBorder="1" applyAlignment="1" applyProtection="1">
      <alignment horizontal="left" vertical="center" wrapText="1"/>
      <protection locked="0"/>
    </xf>
    <xf numFmtId="0" fontId="25" fillId="3" borderId="125" xfId="0" applyFont="1" applyFill="1" applyBorder="1" applyAlignment="1">
      <alignment horizontal="center" vertical="center" wrapText="1"/>
    </xf>
    <xf numFmtId="0" fontId="12" fillId="3" borderId="126" xfId="0" applyFont="1" applyFill="1" applyBorder="1" applyAlignment="1">
      <alignment horizontal="center" vertical="center" wrapText="1"/>
    </xf>
    <xf numFmtId="0" fontId="12" fillId="3" borderId="127" xfId="0" applyFont="1" applyFill="1" applyBorder="1" applyAlignment="1">
      <alignment horizontal="center" vertical="center" wrapText="1"/>
    </xf>
    <xf numFmtId="0" fontId="12" fillId="3" borderId="31" xfId="0" applyFont="1" applyFill="1" applyBorder="1" applyAlignment="1">
      <alignment horizontal="center" vertical="center"/>
    </xf>
    <xf numFmtId="49" fontId="33" fillId="0" borderId="23" xfId="0" applyNumberFormat="1" applyFont="1" applyFill="1" applyBorder="1" applyAlignment="1" applyProtection="1">
      <alignment horizontal="left" vertical="center" wrapText="1"/>
      <protection locked="0"/>
    </xf>
    <xf numFmtId="49" fontId="33" fillId="0" borderId="24" xfId="0" applyNumberFormat="1" applyFont="1" applyFill="1" applyBorder="1" applyAlignment="1" applyProtection="1">
      <alignment horizontal="left" vertical="center" wrapText="1"/>
      <protection locked="0"/>
    </xf>
    <xf numFmtId="49" fontId="33" fillId="0" borderId="25" xfId="0" applyNumberFormat="1" applyFont="1" applyFill="1" applyBorder="1" applyAlignment="1" applyProtection="1">
      <alignment horizontal="left" vertical="center" wrapText="1"/>
      <protection locked="0"/>
    </xf>
    <xf numFmtId="49" fontId="33" fillId="0" borderId="33" xfId="0" applyNumberFormat="1" applyFont="1" applyFill="1" applyBorder="1" applyAlignment="1" applyProtection="1">
      <alignment horizontal="left" vertical="center" wrapText="1"/>
      <protection locked="0"/>
    </xf>
    <xf numFmtId="0" fontId="33" fillId="5" borderId="0" xfId="0" applyFont="1" applyFill="1" applyBorder="1" applyAlignment="1" applyProtection="1">
      <alignment vertical="center" wrapText="1"/>
      <protection locked="0"/>
    </xf>
    <xf numFmtId="49" fontId="33" fillId="0" borderId="39" xfId="0" applyNumberFormat="1" applyFont="1" applyFill="1" applyBorder="1" applyAlignment="1" applyProtection="1">
      <alignment horizontal="left" vertical="center" wrapText="1"/>
      <protection locked="0"/>
    </xf>
    <xf numFmtId="49" fontId="33" fillId="0" borderId="40" xfId="0" applyNumberFormat="1" applyFont="1" applyFill="1" applyBorder="1" applyAlignment="1" applyProtection="1">
      <alignment horizontal="left" vertical="center" wrapText="1"/>
      <protection locked="0"/>
    </xf>
    <xf numFmtId="49" fontId="33" fillId="0" borderId="41" xfId="0" applyNumberFormat="1" applyFont="1" applyFill="1" applyBorder="1" applyAlignment="1" applyProtection="1">
      <alignment horizontal="left" vertical="center" wrapText="1"/>
      <protection locked="0"/>
    </xf>
    <xf numFmtId="0" fontId="32" fillId="0" borderId="23"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xf>
    <xf numFmtId="179" fontId="32" fillId="0" borderId="24" xfId="0" applyNumberFormat="1" applyFont="1" applyFill="1" applyBorder="1" applyAlignment="1" applyProtection="1">
      <alignment horizontal="center" vertical="center" wrapText="1"/>
      <protection locked="0"/>
    </xf>
    <xf numFmtId="178" fontId="32" fillId="0" borderId="24" xfId="0" applyNumberFormat="1" applyFont="1" applyFill="1" applyBorder="1" applyAlignment="1" applyProtection="1">
      <alignment horizontal="center" vertical="center" wrapText="1"/>
      <protection locked="0"/>
    </xf>
    <xf numFmtId="178" fontId="32" fillId="0" borderId="25" xfId="0" applyNumberFormat="1" applyFont="1" applyFill="1" applyBorder="1" applyAlignment="1" applyProtection="1">
      <alignment horizontal="center" vertical="center" wrapText="1"/>
      <protection locked="0"/>
    </xf>
    <xf numFmtId="178" fontId="32" fillId="0" borderId="33" xfId="0" applyNumberFormat="1" applyFont="1" applyFill="1" applyBorder="1" applyAlignment="1" applyProtection="1">
      <alignment horizontal="center" vertical="center" wrapText="1"/>
      <protection locked="0"/>
    </xf>
    <xf numFmtId="0" fontId="14" fillId="0" borderId="1" xfId="1" applyFont="1" applyFill="1" applyBorder="1" applyAlignment="1" applyProtection="1">
      <alignment vertical="top"/>
    </xf>
    <xf numFmtId="0" fontId="14" fillId="0" borderId="0" xfId="1" applyFont="1" applyFill="1" applyBorder="1" applyAlignment="1" applyProtection="1">
      <alignment vertical="top"/>
      <protection locked="0"/>
    </xf>
    <xf numFmtId="0" fontId="14" fillId="0" borderId="2" xfId="1" applyFont="1" applyFill="1" applyBorder="1" applyAlignment="1" applyProtection="1">
      <alignment vertical="top"/>
      <protection locked="0"/>
    </xf>
    <xf numFmtId="0" fontId="14" fillId="0" borderId="1" xfId="1" applyFont="1" applyFill="1" applyBorder="1" applyAlignment="1" applyProtection="1">
      <alignment vertical="top"/>
      <protection locked="0"/>
    </xf>
    <xf numFmtId="0" fontId="25" fillId="2" borderId="78" xfId="0" applyFont="1" applyFill="1" applyBorder="1" applyAlignment="1">
      <alignment horizontal="center" vertical="center" wrapText="1"/>
    </xf>
    <xf numFmtId="0" fontId="25" fillId="2" borderId="79" xfId="0" applyFont="1" applyFill="1" applyBorder="1" applyAlignment="1">
      <alignment horizontal="center" vertical="center" wrapText="1"/>
    </xf>
    <xf numFmtId="0" fontId="25" fillId="2" borderId="80" xfId="0" applyFont="1" applyFill="1" applyBorder="1" applyAlignment="1">
      <alignment horizontal="center" vertical="center" wrapText="1"/>
    </xf>
    <xf numFmtId="0" fontId="18" fillId="0" borderId="81" xfId="0" applyFont="1" applyFill="1" applyBorder="1" applyAlignment="1" applyProtection="1">
      <alignment horizontal="center" vertical="center" wrapText="1"/>
      <protection locked="0"/>
    </xf>
    <xf numFmtId="0" fontId="18" fillId="0" borderId="49" xfId="0" applyFont="1" applyBorder="1" applyAlignment="1" applyProtection="1">
      <alignment horizontal="center" vertical="center" wrapText="1"/>
      <protection locked="0"/>
    </xf>
    <xf numFmtId="0" fontId="18" fillId="0" borderId="82" xfId="0" applyFont="1" applyBorder="1" applyAlignment="1" applyProtection="1">
      <alignment horizontal="center" vertical="center" wrapText="1"/>
      <protection locked="0"/>
    </xf>
    <xf numFmtId="0" fontId="18" fillId="0" borderId="50" xfId="0" applyFont="1" applyBorder="1" applyAlignment="1" applyProtection="1">
      <alignment horizontal="center" vertical="center" wrapText="1"/>
      <protection locked="0"/>
    </xf>
    <xf numFmtId="0" fontId="25" fillId="2" borderId="3"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14" fillId="0" borderId="39" xfId="0" applyFont="1" applyBorder="1" applyAlignment="1">
      <alignment horizontal="center" vertical="center" wrapText="1"/>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59" xfId="0" applyFont="1" applyBorder="1" applyAlignment="1">
      <alignment horizontal="center" vertical="center"/>
    </xf>
    <xf numFmtId="0" fontId="12" fillId="0" borderId="77"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0" fontId="12" fillId="0" borderId="90" xfId="0" applyFont="1" applyBorder="1" applyAlignment="1" applyProtection="1">
      <alignment horizontal="left" vertical="center" wrapText="1"/>
      <protection locked="0"/>
    </xf>
    <xf numFmtId="0" fontId="14" fillId="0" borderId="67"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protection locked="0"/>
    </xf>
    <xf numFmtId="0" fontId="12" fillId="0" borderId="90" xfId="0" applyFont="1" applyBorder="1" applyAlignment="1" applyProtection="1">
      <alignment horizontal="left" vertical="center"/>
      <protection locked="0"/>
    </xf>
    <xf numFmtId="177" fontId="12" fillId="0" borderId="67" xfId="0" applyNumberFormat="1" applyFont="1" applyFill="1" applyBorder="1" applyAlignment="1" applyProtection="1">
      <alignment horizontal="right" vertical="center"/>
      <protection locked="0"/>
    </xf>
    <xf numFmtId="177" fontId="12" fillId="0" borderId="68" xfId="0" applyNumberFormat="1" applyFont="1" applyFill="1" applyBorder="1" applyAlignment="1" applyProtection="1">
      <alignment horizontal="right" vertical="center"/>
      <protection locked="0"/>
    </xf>
    <xf numFmtId="177" fontId="12" fillId="0" borderId="117" xfId="0" applyNumberFormat="1" applyFont="1" applyFill="1" applyBorder="1" applyAlignment="1" applyProtection="1">
      <alignment horizontal="right" vertical="center"/>
      <protection locked="0"/>
    </xf>
    <xf numFmtId="177" fontId="12" fillId="0" borderId="92" xfId="0" applyNumberFormat="1" applyFont="1" applyFill="1" applyBorder="1" applyAlignment="1" applyProtection="1">
      <alignment horizontal="right" vertical="center"/>
      <protection locked="0"/>
    </xf>
    <xf numFmtId="0" fontId="12" fillId="0" borderId="69"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14"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4"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14"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25"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14"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25" fillId="5" borderId="0" xfId="0" applyFont="1" applyFill="1" applyBorder="1" applyAlignment="1">
      <alignment horizontal="center" vertical="center" wrapText="1"/>
    </xf>
    <xf numFmtId="0" fontId="12" fillId="5" borderId="0"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40">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123</xdr:row>
      <xdr:rowOff>0</xdr:rowOff>
    </xdr:from>
    <xdr:to>
      <xdr:col>27</xdr:col>
      <xdr:colOff>48484</xdr:colOff>
      <xdr:row>124</xdr:row>
      <xdr:rowOff>181905</xdr:rowOff>
    </xdr:to>
    <xdr:sp macro="" textlink="">
      <xdr:nvSpPr>
        <xdr:cNvPr id="2" name="AutoShape 18"/>
        <xdr:cNvSpPr>
          <a:spLocks noChangeArrowheads="1"/>
        </xdr:cNvSpPr>
      </xdr:nvSpPr>
      <xdr:spPr bwMode="auto">
        <a:xfrm>
          <a:off x="1600200" y="238677450"/>
          <a:ext cx="3848959" cy="53433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18288" anchor="ctr" upright="1"/>
        <a:lstStyle/>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政策統括官（科学技術・イノベーション担当）</a:t>
          </a:r>
          <a:endParaRPr lang="en-US" altLang="ja-JP" sz="1100" b="0" i="0" u="none" strike="noStrike" baseline="0">
            <a:solidFill>
              <a:sysClr val="windowText" lastClr="000000"/>
            </a:solidFill>
            <a:latin typeface="ＭＳ Ｐゴシック"/>
            <a:ea typeface="ＭＳ Ｐゴシック"/>
          </a:endParaRPr>
        </a:p>
        <a:p>
          <a:pPr algn="ctr" rtl="0">
            <a:lnSpc>
              <a:spcPts val="1200"/>
            </a:lnSpc>
            <a:defRPr sz="1000"/>
          </a:pP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162.4</a:t>
          </a:r>
          <a:r>
            <a:rPr lang="ja-JP" altLang="en-US" sz="1100" b="0" i="0" u="none" strike="noStrike" baseline="0">
              <a:solidFill>
                <a:sysClr val="windowText" lastClr="000000"/>
              </a:solidFill>
              <a:latin typeface="ＭＳ Ｐゴシック"/>
              <a:ea typeface="ＭＳ Ｐゴシック"/>
            </a:rPr>
            <a:t>百万円</a:t>
          </a:r>
        </a:p>
      </xdr:txBody>
    </xdr:sp>
    <xdr:clientData/>
  </xdr:twoCellAnchor>
  <xdr:twoCellAnchor>
    <xdr:from>
      <xdr:col>8</xdr:col>
      <xdr:colOff>0</xdr:colOff>
      <xdr:row>124</xdr:row>
      <xdr:rowOff>337185</xdr:rowOff>
    </xdr:from>
    <xdr:to>
      <xdr:col>31</xdr:col>
      <xdr:colOff>10948</xdr:colOff>
      <xdr:row>128</xdr:row>
      <xdr:rowOff>206747</xdr:rowOff>
    </xdr:to>
    <xdr:sp macro="" textlink="">
      <xdr:nvSpPr>
        <xdr:cNvPr id="3" name="AutoShape 4"/>
        <xdr:cNvSpPr>
          <a:spLocks noChangeArrowheads="1"/>
        </xdr:cNvSpPr>
      </xdr:nvSpPr>
      <xdr:spPr bwMode="auto">
        <a:xfrm>
          <a:off x="1600200" y="239367060"/>
          <a:ext cx="4611523" cy="127926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11</xdr:col>
      <xdr:colOff>190714</xdr:colOff>
      <xdr:row>131</xdr:row>
      <xdr:rowOff>6843</xdr:rowOff>
    </xdr:from>
    <xdr:ext cx="2159566" cy="275717"/>
    <xdr:sp macro="" textlink="">
      <xdr:nvSpPr>
        <xdr:cNvPr id="4" name="テキスト ボックス 3"/>
        <xdr:cNvSpPr txBox="1"/>
      </xdr:nvSpPr>
      <xdr:spPr>
        <a:xfrm>
          <a:off x="2390989" y="241503693"/>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一般競争入札（総合評価）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23</xdr:col>
      <xdr:colOff>171451</xdr:colOff>
      <xdr:row>131</xdr:row>
      <xdr:rowOff>288986</xdr:rowOff>
    </xdr:from>
    <xdr:to>
      <xdr:col>38</xdr:col>
      <xdr:colOff>142876</xdr:colOff>
      <xdr:row>133</xdr:row>
      <xdr:rowOff>57132</xdr:rowOff>
    </xdr:to>
    <xdr:sp macro="" textlink="">
      <xdr:nvSpPr>
        <xdr:cNvPr id="5" name="AutoShape 18"/>
        <xdr:cNvSpPr>
          <a:spLocks noChangeArrowheads="1"/>
        </xdr:cNvSpPr>
      </xdr:nvSpPr>
      <xdr:spPr bwMode="auto">
        <a:xfrm>
          <a:off x="4772026" y="241785836"/>
          <a:ext cx="2971800" cy="47299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B</a:t>
          </a:r>
          <a:r>
            <a:rPr lang="ja-JP" altLang="en-US" sz="1050" b="0" i="0" u="none" strike="noStrike" baseline="0">
              <a:solidFill>
                <a:sysClr val="windowText" lastClr="000000"/>
              </a:solidFill>
              <a:latin typeface="+mn-ea"/>
              <a:ea typeface="+mn-ea"/>
            </a:rPr>
            <a:t>．三菱ＵＦＪリサーチ＆コンサルティング（株）</a:t>
          </a:r>
          <a:endParaRPr lang="en-US" altLang="ja-JP" sz="1050" b="0" i="0" u="none" strike="noStrike" baseline="0">
            <a:solidFill>
              <a:sysClr val="windowText" lastClr="000000"/>
            </a:solidFill>
            <a:latin typeface="+mn-ea"/>
            <a:ea typeface="+mn-ea"/>
          </a:endParaRPr>
        </a:p>
        <a:p>
          <a:pPr algn="ctr" rtl="0">
            <a:lnSpc>
              <a:spcPts val="1200"/>
            </a:lnSpc>
            <a:defRPr sz="1000"/>
          </a:pPr>
          <a:r>
            <a:rPr lang="en-US" altLang="ja-JP" sz="1050" b="0" i="0" baseline="0">
              <a:effectLst/>
              <a:latin typeface="+mn-lt"/>
              <a:ea typeface="+mn-ea"/>
              <a:cs typeface="+mn-cs"/>
            </a:rPr>
            <a:t>37</a:t>
          </a:r>
          <a:r>
            <a:rPr lang="ja-JP" altLang="ja-JP" sz="1050" b="0" i="0" baseline="0">
              <a:effectLst/>
              <a:latin typeface="+mn-lt"/>
              <a:ea typeface="+mn-ea"/>
              <a:cs typeface="+mn-cs"/>
            </a:rPr>
            <a:t>百万円</a:t>
          </a:r>
          <a:endParaRPr lang="ja-JP" altLang="ja-JP" sz="1050">
            <a:effectLst/>
          </a:endParaRPr>
        </a:p>
      </xdr:txBody>
    </xdr:sp>
    <xdr:clientData/>
  </xdr:twoCellAnchor>
  <xdr:oneCellAnchor>
    <xdr:from>
      <xdr:col>25</xdr:col>
      <xdr:colOff>18338</xdr:colOff>
      <xdr:row>131</xdr:row>
      <xdr:rowOff>6843</xdr:rowOff>
    </xdr:from>
    <xdr:ext cx="2159566" cy="275717"/>
    <xdr:sp macro="" textlink="">
      <xdr:nvSpPr>
        <xdr:cNvPr id="6" name="テキスト ボックス 5"/>
        <xdr:cNvSpPr txBox="1"/>
      </xdr:nvSpPr>
      <xdr:spPr>
        <a:xfrm>
          <a:off x="5018963" y="241503693"/>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一般競争入札（総合評価）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12</xdr:col>
      <xdr:colOff>76562</xdr:colOff>
      <xdr:row>131</xdr:row>
      <xdr:rowOff>278038</xdr:rowOff>
    </xdr:from>
    <xdr:to>
      <xdr:col>23</xdr:col>
      <xdr:colOff>109598</xdr:colOff>
      <xdr:row>133</xdr:row>
      <xdr:rowOff>60892</xdr:rowOff>
    </xdr:to>
    <xdr:sp macro="" textlink="">
      <xdr:nvSpPr>
        <xdr:cNvPr id="7" name="AutoShape 18"/>
        <xdr:cNvSpPr>
          <a:spLocks noChangeArrowheads="1"/>
        </xdr:cNvSpPr>
      </xdr:nvSpPr>
      <xdr:spPr bwMode="auto">
        <a:xfrm>
          <a:off x="2476862" y="241774888"/>
          <a:ext cx="2233311" cy="48770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A</a:t>
          </a:r>
          <a:r>
            <a:rPr lang="ja-JP" altLang="en-US" sz="1050" b="0" i="0" u="none" strike="noStrike" baseline="0">
              <a:solidFill>
                <a:sysClr val="windowText" lastClr="000000"/>
              </a:solidFill>
              <a:latin typeface="+mn-ea"/>
              <a:ea typeface="+mn-ea"/>
            </a:rPr>
            <a:t>．株式会社ジェネレーションパス</a:t>
          </a:r>
          <a:endParaRPr lang="en-US" altLang="ja-JP" sz="1050" b="0" i="0" u="none" strike="noStrike" baseline="0">
            <a:solidFill>
              <a:sysClr val="windowText" lastClr="000000"/>
            </a:solidFill>
            <a:latin typeface="+mn-ea"/>
            <a:ea typeface="+mn-ea"/>
          </a:endParaRPr>
        </a:p>
        <a:p>
          <a:pPr algn="ctr" rtl="0">
            <a:lnSpc>
              <a:spcPts val="1200"/>
            </a:lnSpc>
            <a:defRPr sz="1000"/>
          </a:pPr>
          <a:r>
            <a:rPr lang="en-US" altLang="ja-JP" sz="1050" b="0" i="0" baseline="0">
              <a:effectLst/>
              <a:latin typeface="+mn-lt"/>
              <a:ea typeface="+mn-ea"/>
              <a:cs typeface="+mn-cs"/>
            </a:rPr>
            <a:t>16.4</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12</xdr:col>
      <xdr:colOff>21059</xdr:colOff>
      <xdr:row>133</xdr:row>
      <xdr:rowOff>169906</xdr:rowOff>
    </xdr:from>
    <xdr:to>
      <xdr:col>23</xdr:col>
      <xdr:colOff>107668</xdr:colOff>
      <xdr:row>134</xdr:row>
      <xdr:rowOff>257788</xdr:rowOff>
    </xdr:to>
    <xdr:sp macro="" textlink="">
      <xdr:nvSpPr>
        <xdr:cNvPr id="8" name="AutoShape 20"/>
        <xdr:cNvSpPr>
          <a:spLocks noChangeArrowheads="1"/>
        </xdr:cNvSpPr>
      </xdr:nvSpPr>
      <xdr:spPr bwMode="auto">
        <a:xfrm>
          <a:off x="2421359" y="242371606"/>
          <a:ext cx="2286884" cy="44030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19049</xdr:colOff>
      <xdr:row>131</xdr:row>
      <xdr:rowOff>278038</xdr:rowOff>
    </xdr:from>
    <xdr:to>
      <xdr:col>47</xdr:col>
      <xdr:colOff>139438</xdr:colOff>
      <xdr:row>133</xdr:row>
      <xdr:rowOff>53052</xdr:rowOff>
    </xdr:to>
    <xdr:sp macro="" textlink="">
      <xdr:nvSpPr>
        <xdr:cNvPr id="9" name="AutoShape 18"/>
        <xdr:cNvSpPr>
          <a:spLocks noChangeArrowheads="1"/>
        </xdr:cNvSpPr>
      </xdr:nvSpPr>
      <xdr:spPr bwMode="auto">
        <a:xfrm>
          <a:off x="7820024" y="241774888"/>
          <a:ext cx="1720589" cy="47986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C</a:t>
          </a:r>
          <a:r>
            <a:rPr lang="ja-JP" altLang="en-US" sz="1050" b="0" i="0" u="none" strike="noStrike" baseline="0">
              <a:solidFill>
                <a:sysClr val="windowText" lastClr="000000"/>
              </a:solidFill>
              <a:latin typeface="+mn-ea"/>
              <a:ea typeface="+mn-ea"/>
            </a:rPr>
            <a:t>．（株）野村総合研究所</a:t>
          </a:r>
          <a:endParaRPr lang="en-US" altLang="ja-JP" sz="1050" b="0" i="0" u="none" strike="noStrike" baseline="0">
            <a:solidFill>
              <a:sysClr val="windowText" lastClr="000000"/>
            </a:solidFill>
            <a:latin typeface="+mn-ea"/>
            <a:ea typeface="+mn-ea"/>
          </a:endParaRPr>
        </a:p>
        <a:p>
          <a:pPr algn="ctr" rtl="0">
            <a:lnSpc>
              <a:spcPts val="1200"/>
            </a:lnSpc>
            <a:defRPr sz="1000"/>
          </a:pPr>
          <a:r>
            <a:rPr lang="en-US" altLang="ja-JP" sz="1050" b="0" i="0" baseline="0">
              <a:effectLst/>
              <a:latin typeface="+mn-lt"/>
              <a:ea typeface="+mn-ea"/>
              <a:cs typeface="+mn-cs"/>
            </a:rPr>
            <a:t>45</a:t>
          </a:r>
          <a:r>
            <a:rPr lang="ja-JP" altLang="ja-JP" sz="1050" b="0" i="0" baseline="0">
              <a:effectLst/>
              <a:latin typeface="+mn-lt"/>
              <a:ea typeface="+mn-ea"/>
              <a:cs typeface="+mn-cs"/>
            </a:rPr>
            <a:t>百万円</a:t>
          </a:r>
          <a:endParaRPr lang="ja-JP" altLang="ja-JP" sz="1050">
            <a:effectLst/>
          </a:endParaRPr>
        </a:p>
      </xdr:txBody>
    </xdr:sp>
    <xdr:clientData/>
  </xdr:twoCellAnchor>
  <xdr:oneCellAnchor>
    <xdr:from>
      <xdr:col>38</xdr:col>
      <xdr:colOff>24650</xdr:colOff>
      <xdr:row>131</xdr:row>
      <xdr:rowOff>6843</xdr:rowOff>
    </xdr:from>
    <xdr:ext cx="2159566" cy="275717"/>
    <xdr:sp macro="" textlink="">
      <xdr:nvSpPr>
        <xdr:cNvPr id="10" name="テキスト ボックス 9"/>
        <xdr:cNvSpPr txBox="1"/>
      </xdr:nvSpPr>
      <xdr:spPr>
        <a:xfrm>
          <a:off x="7625600" y="241503693"/>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一般競争入札（総合評価）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12</xdr:col>
      <xdr:colOff>129644</xdr:colOff>
      <xdr:row>133</xdr:row>
      <xdr:rowOff>211868</xdr:rowOff>
    </xdr:from>
    <xdr:to>
      <xdr:col>23</xdr:col>
      <xdr:colOff>10660</xdr:colOff>
      <xdr:row>135</xdr:row>
      <xdr:rowOff>28270</xdr:rowOff>
    </xdr:to>
    <xdr:sp macro="" textlink="">
      <xdr:nvSpPr>
        <xdr:cNvPr id="11" name="AutoShape 3"/>
        <xdr:cNvSpPr>
          <a:spLocks noChangeArrowheads="1"/>
        </xdr:cNvSpPr>
      </xdr:nvSpPr>
      <xdr:spPr bwMode="auto">
        <a:xfrm>
          <a:off x="2529944" y="242413568"/>
          <a:ext cx="2081291" cy="521252"/>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エビデンスシステム構築における大規模性能調査</a:t>
          </a:r>
        </a:p>
      </xdr:txBody>
    </xdr:sp>
    <xdr:clientData/>
  </xdr:twoCellAnchor>
  <xdr:twoCellAnchor>
    <xdr:from>
      <xdr:col>25</xdr:col>
      <xdr:colOff>115885</xdr:colOff>
      <xdr:row>133</xdr:row>
      <xdr:rowOff>211868</xdr:rowOff>
    </xdr:from>
    <xdr:to>
      <xdr:col>37</xdr:col>
      <xdr:colOff>25977</xdr:colOff>
      <xdr:row>135</xdr:row>
      <xdr:rowOff>28270</xdr:rowOff>
    </xdr:to>
    <xdr:sp macro="" textlink="">
      <xdr:nvSpPr>
        <xdr:cNvPr id="12" name="AutoShape 3"/>
        <xdr:cNvSpPr>
          <a:spLocks noChangeArrowheads="1"/>
        </xdr:cNvSpPr>
      </xdr:nvSpPr>
      <xdr:spPr bwMode="auto">
        <a:xfrm>
          <a:off x="5094862" y="53716391"/>
          <a:ext cx="2300001" cy="526447"/>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国立大学・研究開発法人等の研究力の分析及び地域における大学等の目指すべきビジョンの分析に係る調査</a:t>
          </a:r>
        </a:p>
      </xdr:txBody>
    </xdr:sp>
    <xdr:clientData/>
  </xdr:twoCellAnchor>
  <xdr:twoCellAnchor>
    <xdr:from>
      <xdr:col>38</xdr:col>
      <xdr:colOff>182309</xdr:colOff>
      <xdr:row>133</xdr:row>
      <xdr:rowOff>211868</xdr:rowOff>
    </xdr:from>
    <xdr:to>
      <xdr:col>49</xdr:col>
      <xdr:colOff>389660</xdr:colOff>
      <xdr:row>135</xdr:row>
      <xdr:rowOff>28270</xdr:rowOff>
    </xdr:to>
    <xdr:sp macro="" textlink="">
      <xdr:nvSpPr>
        <xdr:cNvPr id="13" name="AutoShape 3"/>
        <xdr:cNvSpPr>
          <a:spLocks noChangeArrowheads="1"/>
        </xdr:cNvSpPr>
      </xdr:nvSpPr>
      <xdr:spPr bwMode="auto">
        <a:xfrm>
          <a:off x="7750354" y="53716391"/>
          <a:ext cx="2398101" cy="526447"/>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産学連携活動マネジメントに関する調査</a:t>
          </a:r>
        </a:p>
      </xdr:txBody>
    </xdr:sp>
    <xdr:clientData/>
  </xdr:twoCellAnchor>
  <xdr:twoCellAnchor>
    <xdr:from>
      <xdr:col>25</xdr:col>
      <xdr:colOff>33938</xdr:colOff>
      <xdr:row>133</xdr:row>
      <xdr:rowOff>169906</xdr:rowOff>
    </xdr:from>
    <xdr:to>
      <xdr:col>37</xdr:col>
      <xdr:colOff>147205</xdr:colOff>
      <xdr:row>134</xdr:row>
      <xdr:rowOff>264138</xdr:rowOff>
    </xdr:to>
    <xdr:sp macro="" textlink="">
      <xdr:nvSpPr>
        <xdr:cNvPr id="14" name="AutoShape 20"/>
        <xdr:cNvSpPr>
          <a:spLocks noChangeArrowheads="1"/>
        </xdr:cNvSpPr>
      </xdr:nvSpPr>
      <xdr:spPr bwMode="auto">
        <a:xfrm>
          <a:off x="5012915" y="53674429"/>
          <a:ext cx="2503176" cy="44925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112025</xdr:colOff>
      <xdr:row>133</xdr:row>
      <xdr:rowOff>169906</xdr:rowOff>
    </xdr:from>
    <xdr:to>
      <xdr:col>49</xdr:col>
      <xdr:colOff>398318</xdr:colOff>
      <xdr:row>134</xdr:row>
      <xdr:rowOff>283188</xdr:rowOff>
    </xdr:to>
    <xdr:sp macro="" textlink="">
      <xdr:nvSpPr>
        <xdr:cNvPr id="15" name="AutoShape 20"/>
        <xdr:cNvSpPr>
          <a:spLocks noChangeArrowheads="1"/>
        </xdr:cNvSpPr>
      </xdr:nvSpPr>
      <xdr:spPr bwMode="auto">
        <a:xfrm>
          <a:off x="7680070" y="53674429"/>
          <a:ext cx="2477043" cy="46830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11</xdr:col>
      <xdr:colOff>190714</xdr:colOff>
      <xdr:row>136</xdr:row>
      <xdr:rowOff>336178</xdr:rowOff>
    </xdr:from>
    <xdr:ext cx="2159566" cy="275717"/>
    <xdr:sp macro="" textlink="">
      <xdr:nvSpPr>
        <xdr:cNvPr id="16" name="テキスト ボックス 15"/>
        <xdr:cNvSpPr txBox="1"/>
      </xdr:nvSpPr>
      <xdr:spPr>
        <a:xfrm>
          <a:off x="2390989" y="243595153"/>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一般競争入札（総合評価）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24</xdr:col>
      <xdr:colOff>61588</xdr:colOff>
      <xdr:row>137</xdr:row>
      <xdr:rowOff>239323</xdr:rowOff>
    </xdr:from>
    <xdr:to>
      <xdr:col>37</xdr:col>
      <xdr:colOff>198125</xdr:colOff>
      <xdr:row>138</xdr:row>
      <xdr:rowOff>471282</xdr:rowOff>
    </xdr:to>
    <xdr:sp macro="" textlink="">
      <xdr:nvSpPr>
        <xdr:cNvPr id="17" name="AutoShape 18"/>
        <xdr:cNvSpPr>
          <a:spLocks noChangeArrowheads="1"/>
        </xdr:cNvSpPr>
      </xdr:nvSpPr>
      <xdr:spPr bwMode="auto">
        <a:xfrm>
          <a:off x="4862188" y="243850723"/>
          <a:ext cx="2736862" cy="58438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100"/>
            </a:lnSpc>
            <a:defRPr sz="1000"/>
          </a:pPr>
          <a:r>
            <a:rPr lang="en-US" altLang="ja-JP" sz="1050" b="0" i="0" u="none" strike="noStrike" baseline="0">
              <a:solidFill>
                <a:sysClr val="windowText" lastClr="000000"/>
              </a:solidFill>
              <a:latin typeface="+mn-ea"/>
              <a:ea typeface="+mn-ea"/>
            </a:rPr>
            <a:t>E</a:t>
          </a:r>
          <a:r>
            <a:rPr lang="ja-JP" altLang="en-US" sz="1050" b="0" i="0" u="none" strike="noStrike" baseline="0">
              <a:solidFill>
                <a:sysClr val="windowText" lastClr="000000"/>
              </a:solidFill>
              <a:latin typeface="+mn-ea"/>
              <a:ea typeface="+mn-ea"/>
            </a:rPr>
            <a:t>．</a:t>
          </a:r>
          <a:r>
            <a:rPr lang="ja-JP" altLang="en-US" sz="1050"/>
            <a:t>株式会社高等教育総合研究所</a:t>
          </a:r>
          <a:endParaRPr lang="en-US" altLang="ja-JP" sz="1050" b="0" i="0" u="none" strike="noStrike" baseline="0">
            <a:solidFill>
              <a:sysClr val="windowText" lastClr="000000"/>
            </a:solidFill>
            <a:latin typeface="+mn-ea"/>
            <a:ea typeface="+mn-ea"/>
          </a:endParaRPr>
        </a:p>
        <a:p>
          <a:pPr algn="ctr" rtl="0">
            <a:lnSpc>
              <a:spcPts val="1100"/>
            </a:lnSpc>
            <a:defRPr sz="1000"/>
          </a:pPr>
          <a:r>
            <a:rPr lang="en-US" altLang="ja-JP" sz="1050" b="0" i="0" baseline="0">
              <a:effectLst/>
              <a:latin typeface="+mn-lt"/>
              <a:ea typeface="+mn-ea"/>
              <a:cs typeface="+mn-cs"/>
            </a:rPr>
            <a:t>33.6</a:t>
          </a:r>
          <a:r>
            <a:rPr lang="ja-JP" altLang="ja-JP" sz="1050" b="0" i="0" baseline="0">
              <a:effectLst/>
              <a:latin typeface="+mn-lt"/>
              <a:ea typeface="+mn-ea"/>
              <a:cs typeface="+mn-cs"/>
            </a:rPr>
            <a:t>百万円</a:t>
          </a:r>
          <a:endParaRPr lang="ja-JP" altLang="ja-JP" sz="1050">
            <a:effectLst/>
          </a:endParaRPr>
        </a:p>
      </xdr:txBody>
    </xdr:sp>
    <xdr:clientData/>
  </xdr:twoCellAnchor>
  <xdr:oneCellAnchor>
    <xdr:from>
      <xdr:col>25</xdr:col>
      <xdr:colOff>18338</xdr:colOff>
      <xdr:row>136</xdr:row>
      <xdr:rowOff>336178</xdr:rowOff>
    </xdr:from>
    <xdr:ext cx="2159566" cy="275717"/>
    <xdr:sp macro="" textlink="">
      <xdr:nvSpPr>
        <xdr:cNvPr id="18" name="テキスト ボックス 17"/>
        <xdr:cNvSpPr txBox="1"/>
      </xdr:nvSpPr>
      <xdr:spPr>
        <a:xfrm>
          <a:off x="5018963" y="243595153"/>
          <a:ext cx="21595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lang="ja-JP" altLang="ja-JP" sz="1100">
              <a:solidFill>
                <a:schemeClr val="tx1"/>
              </a:solidFill>
              <a:effectLst/>
              <a:latin typeface="+mn-ea"/>
              <a:ea typeface="+mn-ea"/>
              <a:cs typeface="+mn-cs"/>
            </a:rPr>
            <a:t>一般競争入札（総合評価）</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11</xdr:col>
      <xdr:colOff>61408</xdr:colOff>
      <xdr:row>137</xdr:row>
      <xdr:rowOff>239323</xdr:rowOff>
    </xdr:from>
    <xdr:to>
      <xdr:col>23</xdr:col>
      <xdr:colOff>98405</xdr:colOff>
      <xdr:row>138</xdr:row>
      <xdr:rowOff>464737</xdr:rowOff>
    </xdr:to>
    <xdr:sp macro="" textlink="">
      <xdr:nvSpPr>
        <xdr:cNvPr id="19" name="AutoShape 18"/>
        <xdr:cNvSpPr>
          <a:spLocks noChangeArrowheads="1"/>
        </xdr:cNvSpPr>
      </xdr:nvSpPr>
      <xdr:spPr bwMode="auto">
        <a:xfrm>
          <a:off x="2261683" y="243850723"/>
          <a:ext cx="2437297" cy="577839"/>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D</a:t>
          </a:r>
          <a:r>
            <a:rPr lang="ja-JP" altLang="en-US" sz="1050" b="0" i="0" u="none" strike="noStrike" baseline="0">
              <a:solidFill>
                <a:sysClr val="windowText" lastClr="000000"/>
              </a:solidFill>
              <a:latin typeface="+mn-ea"/>
              <a:ea typeface="+mn-ea"/>
            </a:rPr>
            <a:t>．（株）エデュース</a:t>
          </a:r>
          <a:endParaRPr lang="en-US" altLang="ja-JP" sz="1050" b="0" i="0" u="none" strike="noStrike" baseline="0">
            <a:solidFill>
              <a:sysClr val="windowText" lastClr="000000"/>
            </a:solidFill>
            <a:latin typeface="+mn-ea"/>
            <a:ea typeface="+mn-ea"/>
          </a:endParaRPr>
        </a:p>
        <a:p>
          <a:pPr marL="0" marR="0" lvl="0" indent="0" algn="ctr" defTabSz="914400" rtl="0" eaLnBrk="1" fontAlgn="auto" latinLnBrk="0" hangingPunct="1">
            <a:lnSpc>
              <a:spcPts val="1100"/>
            </a:lnSpc>
            <a:spcBef>
              <a:spcPts val="0"/>
            </a:spcBef>
            <a:spcAft>
              <a:spcPts val="0"/>
            </a:spcAft>
            <a:buClrTx/>
            <a:buSzTx/>
            <a:buFontTx/>
            <a:buNone/>
            <a:tabLst/>
            <a:defRPr sz="1000"/>
          </a:pPr>
          <a:r>
            <a:rPr lang="en-US" altLang="ja-JP" sz="1050" b="0" i="0" baseline="0">
              <a:effectLst/>
              <a:latin typeface="+mn-lt"/>
              <a:ea typeface="+mn-ea"/>
              <a:cs typeface="+mn-cs"/>
            </a:rPr>
            <a:t>19.2</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12</xdr:col>
      <xdr:colOff>21059</xdr:colOff>
      <xdr:row>138</xdr:row>
      <xdr:rowOff>612902</xdr:rowOff>
    </xdr:from>
    <xdr:to>
      <xdr:col>23</xdr:col>
      <xdr:colOff>107668</xdr:colOff>
      <xdr:row>139</xdr:row>
      <xdr:rowOff>474063</xdr:rowOff>
    </xdr:to>
    <xdr:sp macro="" textlink="">
      <xdr:nvSpPr>
        <xdr:cNvPr id="20" name="AutoShape 20"/>
        <xdr:cNvSpPr>
          <a:spLocks noChangeArrowheads="1"/>
        </xdr:cNvSpPr>
      </xdr:nvSpPr>
      <xdr:spPr bwMode="auto">
        <a:xfrm>
          <a:off x="2421359" y="244576727"/>
          <a:ext cx="2286884" cy="52791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478</xdr:colOff>
      <xdr:row>137</xdr:row>
      <xdr:rowOff>239323</xdr:rowOff>
    </xdr:from>
    <xdr:to>
      <xdr:col>49</xdr:col>
      <xdr:colOff>104374</xdr:colOff>
      <xdr:row>138</xdr:row>
      <xdr:rowOff>493601</xdr:rowOff>
    </xdr:to>
    <xdr:sp macro="" textlink="">
      <xdr:nvSpPr>
        <xdr:cNvPr id="21" name="AutoShape 18"/>
        <xdr:cNvSpPr>
          <a:spLocks noChangeArrowheads="1"/>
        </xdr:cNvSpPr>
      </xdr:nvSpPr>
      <xdr:spPr bwMode="auto">
        <a:xfrm>
          <a:off x="7801453" y="243850723"/>
          <a:ext cx="2104146" cy="606703"/>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F</a:t>
          </a:r>
          <a:r>
            <a:rPr lang="ja-JP" altLang="en-US" sz="1050" b="0" i="0" u="none" strike="noStrike" baseline="0">
              <a:solidFill>
                <a:sysClr val="windowText" lastClr="000000"/>
              </a:solidFill>
              <a:latin typeface="+mn-ea"/>
              <a:ea typeface="+mn-ea"/>
            </a:rPr>
            <a:t>．</a:t>
          </a:r>
          <a:r>
            <a:rPr lang="ja-JP" altLang="ja-JP" sz="1000">
              <a:effectLst/>
              <a:latin typeface="+mn-lt"/>
              <a:ea typeface="+mn-ea"/>
              <a:cs typeface="+mn-cs"/>
            </a:rPr>
            <a:t>エルゼビア・ビー・ブイ</a:t>
          </a:r>
          <a:r>
            <a:rPr lang="ja-JP" altLang="en-US" sz="1050" b="0" i="0" u="none" strike="noStrike" baseline="0">
              <a:solidFill>
                <a:sysClr val="windowText" lastClr="000000"/>
              </a:solidFill>
              <a:latin typeface="+mn-ea"/>
              <a:ea typeface="+mn-ea"/>
            </a:rPr>
            <a:t>　</a:t>
          </a:r>
          <a:endParaRPr lang="en-US" altLang="ja-JP" sz="1050" b="0" i="0" u="none" strike="noStrike" baseline="0">
            <a:solidFill>
              <a:sysClr val="windowText" lastClr="000000"/>
            </a:solidFill>
            <a:latin typeface="+mn-ea"/>
            <a:ea typeface="+mn-ea"/>
          </a:endParaRPr>
        </a:p>
        <a:p>
          <a:pPr algn="ctr" rtl="0">
            <a:lnSpc>
              <a:spcPts val="1100"/>
            </a:lnSpc>
            <a:defRPr sz="1000"/>
          </a:pPr>
          <a:r>
            <a:rPr lang="en-US" altLang="ja-JP" sz="1050" b="0" i="0" baseline="0">
              <a:effectLst/>
              <a:latin typeface="+mn-lt"/>
              <a:ea typeface="+mn-ea"/>
              <a:cs typeface="+mn-cs"/>
            </a:rPr>
            <a:t>9.5</a:t>
          </a:r>
          <a:r>
            <a:rPr lang="ja-JP" altLang="ja-JP" sz="1050" b="0" i="0" baseline="0">
              <a:effectLst/>
              <a:latin typeface="+mn-lt"/>
              <a:ea typeface="+mn-ea"/>
              <a:cs typeface="+mn-cs"/>
            </a:rPr>
            <a:t>百万円</a:t>
          </a:r>
          <a:endParaRPr lang="ja-JP" altLang="ja-JP" sz="1050">
            <a:effectLst/>
          </a:endParaRPr>
        </a:p>
      </xdr:txBody>
    </xdr:sp>
    <xdr:clientData/>
  </xdr:twoCellAnchor>
  <xdr:oneCellAnchor>
    <xdr:from>
      <xdr:col>38</xdr:col>
      <xdr:colOff>120403</xdr:colOff>
      <xdr:row>136</xdr:row>
      <xdr:rowOff>336178</xdr:rowOff>
    </xdr:from>
    <xdr:ext cx="1714315" cy="275717"/>
    <xdr:sp macro="" textlink="">
      <xdr:nvSpPr>
        <xdr:cNvPr id="22" name="テキスト ボックス 21"/>
        <xdr:cNvSpPr txBox="1"/>
      </xdr:nvSpPr>
      <xdr:spPr>
        <a:xfrm>
          <a:off x="7842003" y="55035078"/>
          <a:ext cx="17143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委託</a:t>
          </a:r>
          <a:r>
            <a:rPr kumimoji="1" lang="en-US" altLang="ja-JP" sz="1100">
              <a:latin typeface="+mn-ea"/>
              <a:ea typeface="+mn-ea"/>
            </a:rPr>
            <a:t>【</a:t>
          </a:r>
          <a:r>
            <a:rPr kumimoji="1" lang="ja-JP" altLang="ja-JP" sz="1100">
              <a:solidFill>
                <a:schemeClr val="tx1"/>
              </a:solidFill>
              <a:effectLst/>
              <a:latin typeface="+mn-lt"/>
              <a:ea typeface="+mn-ea"/>
              <a:cs typeface="+mn-cs"/>
            </a:rPr>
            <a:t>随意契約（</a:t>
          </a:r>
          <a:r>
            <a:rPr kumimoji="1" lang="ja-JP" altLang="en-US" sz="1100">
              <a:solidFill>
                <a:schemeClr val="tx1"/>
              </a:solidFill>
              <a:effectLst/>
              <a:latin typeface="+mn-lt"/>
              <a:ea typeface="+mn-ea"/>
              <a:cs typeface="+mn-cs"/>
            </a:rPr>
            <a:t>その他</a:t>
          </a:r>
          <a:r>
            <a:rPr kumimoji="1" lang="ja-JP" altLang="ja-JP" sz="1100">
              <a:solidFill>
                <a:schemeClr val="tx1"/>
              </a:solidFill>
              <a:effectLst/>
              <a:latin typeface="+mn-lt"/>
              <a:ea typeface="+mn-ea"/>
              <a:cs typeface="+mn-cs"/>
            </a:rPr>
            <a:t>）</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12</xdr:col>
      <xdr:colOff>129644</xdr:colOff>
      <xdr:row>139</xdr:row>
      <xdr:rowOff>30766</xdr:rowOff>
    </xdr:from>
    <xdr:to>
      <xdr:col>23</xdr:col>
      <xdr:colOff>10660</xdr:colOff>
      <xdr:row>139</xdr:row>
      <xdr:rowOff>512767</xdr:rowOff>
    </xdr:to>
    <xdr:sp macro="" textlink="">
      <xdr:nvSpPr>
        <xdr:cNvPr id="23" name="AutoShape 3"/>
        <xdr:cNvSpPr>
          <a:spLocks noChangeArrowheads="1"/>
        </xdr:cNvSpPr>
      </xdr:nvSpPr>
      <xdr:spPr bwMode="auto">
        <a:xfrm>
          <a:off x="2529944" y="244661341"/>
          <a:ext cx="2081291" cy="482001"/>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国立大学等財務マネジメントに関する調査</a:t>
          </a:r>
        </a:p>
      </xdr:txBody>
    </xdr:sp>
    <xdr:clientData/>
  </xdr:twoCellAnchor>
  <xdr:twoCellAnchor>
    <xdr:from>
      <xdr:col>25</xdr:col>
      <xdr:colOff>132527</xdr:colOff>
      <xdr:row>138</xdr:row>
      <xdr:rowOff>658903</xdr:rowOff>
    </xdr:from>
    <xdr:to>
      <xdr:col>36</xdr:col>
      <xdr:colOff>10763</xdr:colOff>
      <xdr:row>139</xdr:row>
      <xdr:rowOff>474037</xdr:rowOff>
    </xdr:to>
    <xdr:sp macro="" textlink="">
      <xdr:nvSpPr>
        <xdr:cNvPr id="24" name="AutoShape 3"/>
        <xdr:cNvSpPr>
          <a:spLocks noChangeArrowheads="1"/>
        </xdr:cNvSpPr>
      </xdr:nvSpPr>
      <xdr:spPr bwMode="auto">
        <a:xfrm>
          <a:off x="5133152" y="244622728"/>
          <a:ext cx="2078511" cy="481884"/>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ja-JP" altLang="en-US" sz="1000" b="0" i="0" u="none" strike="noStrike" baseline="0">
              <a:solidFill>
                <a:schemeClr val="tx1"/>
              </a:solidFill>
              <a:latin typeface="ＭＳ Ｐゴシック"/>
              <a:ea typeface="ＭＳ Ｐゴシック"/>
            </a:rPr>
            <a:t>産業界と教育機関の人材の質的・量的需給マッチング状況調査</a:t>
          </a:r>
        </a:p>
      </xdr:txBody>
    </xdr:sp>
    <xdr:clientData/>
  </xdr:twoCellAnchor>
  <xdr:twoCellAnchor>
    <xdr:from>
      <xdr:col>38</xdr:col>
      <xdr:colOff>102278</xdr:colOff>
      <xdr:row>138</xdr:row>
      <xdr:rowOff>658905</xdr:rowOff>
    </xdr:from>
    <xdr:to>
      <xdr:col>49</xdr:col>
      <xdr:colOff>199160</xdr:colOff>
      <xdr:row>139</xdr:row>
      <xdr:rowOff>474039</xdr:rowOff>
    </xdr:to>
    <xdr:sp macro="" textlink="">
      <xdr:nvSpPr>
        <xdr:cNvPr id="25" name="AutoShape 3"/>
        <xdr:cNvSpPr>
          <a:spLocks noChangeArrowheads="1"/>
        </xdr:cNvSpPr>
      </xdr:nvSpPr>
      <xdr:spPr bwMode="auto">
        <a:xfrm>
          <a:off x="7670323" y="55938541"/>
          <a:ext cx="2287632" cy="481884"/>
        </a:xfrm>
        <a:prstGeom prst="flowChartProcess">
          <a:avLst/>
        </a:prstGeom>
        <a:noFill/>
        <a:ln>
          <a:noFill/>
        </a:ln>
        <a:extLst/>
      </xdr:spPr>
      <xdr:txBody>
        <a:bodyPr vertOverflow="clip" wrap="square" lIns="27432" tIns="18288" rIns="0" bIns="0" anchor="t" upright="1"/>
        <a:lstStyle/>
        <a:p>
          <a:pPr algn="l" rtl="0">
            <a:lnSpc>
              <a:spcPts val="900"/>
            </a:lnSpc>
            <a:defRPr sz="1000"/>
          </a:pPr>
          <a:r>
            <a:rPr lang="en-US" altLang="ja-JP" sz="1000" b="0" i="0" u="none" strike="noStrike" baseline="0">
              <a:solidFill>
                <a:schemeClr val="tx1"/>
              </a:solidFill>
              <a:latin typeface="ＭＳ Ｐゴシック"/>
              <a:ea typeface="ＭＳ Ｐゴシック"/>
            </a:rPr>
            <a:t>J-stage</a:t>
          </a:r>
          <a:r>
            <a:rPr lang="ja-JP" altLang="en-US" sz="1000" b="0" i="0" u="none" strike="noStrike" baseline="0">
              <a:solidFill>
                <a:schemeClr val="tx1"/>
              </a:solidFill>
              <a:latin typeface="ＭＳ Ｐゴシック"/>
              <a:ea typeface="ＭＳ Ｐゴシック"/>
            </a:rPr>
            <a:t>と</a:t>
          </a:r>
          <a:r>
            <a:rPr lang="en-US" altLang="ja-JP" sz="1000" b="0" i="0" u="none" strike="noStrike" baseline="0">
              <a:solidFill>
                <a:schemeClr val="tx1"/>
              </a:solidFill>
              <a:latin typeface="ＭＳ Ｐゴシック"/>
              <a:ea typeface="ＭＳ Ｐゴシック"/>
            </a:rPr>
            <a:t>Scopus</a:t>
          </a:r>
          <a:r>
            <a:rPr lang="ja-JP" altLang="en-US" sz="1000" b="0" i="0" u="none" strike="noStrike" baseline="0">
              <a:solidFill>
                <a:schemeClr val="tx1"/>
              </a:solidFill>
              <a:latin typeface="ＭＳ Ｐゴシック"/>
              <a:ea typeface="ＭＳ Ｐゴシック"/>
            </a:rPr>
            <a:t>の連結可能性調査</a:t>
          </a:r>
        </a:p>
      </xdr:txBody>
    </xdr:sp>
    <xdr:clientData/>
  </xdr:twoCellAnchor>
  <xdr:twoCellAnchor>
    <xdr:from>
      <xdr:col>25</xdr:col>
      <xdr:colOff>33938</xdr:colOff>
      <xdr:row>138</xdr:row>
      <xdr:rowOff>612902</xdr:rowOff>
    </xdr:from>
    <xdr:to>
      <xdr:col>36</xdr:col>
      <xdr:colOff>114197</xdr:colOff>
      <xdr:row>139</xdr:row>
      <xdr:rowOff>474063</xdr:rowOff>
    </xdr:to>
    <xdr:sp macro="" textlink="">
      <xdr:nvSpPr>
        <xdr:cNvPr id="26" name="AutoShape 20"/>
        <xdr:cNvSpPr>
          <a:spLocks noChangeArrowheads="1"/>
        </xdr:cNvSpPr>
      </xdr:nvSpPr>
      <xdr:spPr bwMode="auto">
        <a:xfrm>
          <a:off x="5034563" y="244576727"/>
          <a:ext cx="2280534" cy="52791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38</xdr:col>
      <xdr:colOff>26301</xdr:colOff>
      <xdr:row>138</xdr:row>
      <xdr:rowOff>587502</xdr:rowOff>
    </xdr:from>
    <xdr:to>
      <xdr:col>49</xdr:col>
      <xdr:colOff>259773</xdr:colOff>
      <xdr:row>139</xdr:row>
      <xdr:rowOff>474063</xdr:rowOff>
    </xdr:to>
    <xdr:sp macro="" textlink="">
      <xdr:nvSpPr>
        <xdr:cNvPr id="27" name="AutoShape 20"/>
        <xdr:cNvSpPr>
          <a:spLocks noChangeArrowheads="1"/>
        </xdr:cNvSpPr>
      </xdr:nvSpPr>
      <xdr:spPr bwMode="auto">
        <a:xfrm>
          <a:off x="7594346" y="55867138"/>
          <a:ext cx="2424222" cy="55331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184302</xdr:colOff>
      <xdr:row>141</xdr:row>
      <xdr:rowOff>2187</xdr:rowOff>
    </xdr:from>
    <xdr:to>
      <xdr:col>37</xdr:col>
      <xdr:colOff>9684</xdr:colOff>
      <xdr:row>142</xdr:row>
      <xdr:rowOff>228599</xdr:rowOff>
    </xdr:to>
    <xdr:sp macro="" textlink="">
      <xdr:nvSpPr>
        <xdr:cNvPr id="28" name="AutoShape 18"/>
        <xdr:cNvSpPr>
          <a:spLocks noChangeArrowheads="1"/>
        </xdr:cNvSpPr>
      </xdr:nvSpPr>
      <xdr:spPr bwMode="auto">
        <a:xfrm>
          <a:off x="4984902" y="247242612"/>
          <a:ext cx="2425707" cy="59788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r>
            <a:rPr lang="en-US" altLang="ja-JP" sz="1050" b="0" i="0" u="none" strike="noStrike" baseline="0">
              <a:solidFill>
                <a:sysClr val="windowText" lastClr="000000"/>
              </a:solidFill>
              <a:latin typeface="+mn-ea"/>
              <a:ea typeface="+mn-ea"/>
            </a:rPr>
            <a:t>H</a:t>
          </a:r>
          <a:r>
            <a:rPr lang="ja-JP" altLang="en-US" sz="1050" b="0" i="0" u="none" strike="noStrike" baseline="0">
              <a:solidFill>
                <a:sysClr val="windowText" lastClr="000000"/>
              </a:solidFill>
              <a:latin typeface="+mn-ea"/>
              <a:ea typeface="+mn-ea"/>
            </a:rPr>
            <a:t>．</a:t>
          </a:r>
          <a:r>
            <a:rPr lang="ja-JP" altLang="ja-JP" sz="1050" b="0" i="0" baseline="0">
              <a:effectLst/>
              <a:latin typeface="+mn-lt"/>
              <a:ea typeface="+mn-ea"/>
              <a:cs typeface="+mn-cs"/>
            </a:rPr>
            <a:t>その他（職員）</a:t>
          </a:r>
          <a:endParaRPr lang="ja-JP" altLang="ja-JP" sz="1050">
            <a:effectLst/>
          </a:endParaRPr>
        </a:p>
        <a:p>
          <a:pPr algn="ctr" rtl="0"/>
          <a:r>
            <a:rPr lang="en-US" altLang="ja-JP" sz="1050" b="0" i="0" baseline="0">
              <a:effectLst/>
              <a:latin typeface="+mn-lt"/>
              <a:ea typeface="+mn-ea"/>
              <a:cs typeface="+mn-cs"/>
            </a:rPr>
            <a:t>0.5</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12</xdr:col>
      <xdr:colOff>76562</xdr:colOff>
      <xdr:row>140</xdr:row>
      <xdr:rowOff>659413</xdr:rowOff>
    </xdr:from>
    <xdr:to>
      <xdr:col>23</xdr:col>
      <xdr:colOff>109598</xdr:colOff>
      <xdr:row>142</xdr:row>
      <xdr:rowOff>215235</xdr:rowOff>
    </xdr:to>
    <xdr:sp macro="" textlink="">
      <xdr:nvSpPr>
        <xdr:cNvPr id="29" name="AutoShape 18"/>
        <xdr:cNvSpPr>
          <a:spLocks noChangeArrowheads="1"/>
        </xdr:cNvSpPr>
      </xdr:nvSpPr>
      <xdr:spPr bwMode="auto">
        <a:xfrm>
          <a:off x="2476862" y="245956738"/>
          <a:ext cx="2233311" cy="594047"/>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6000" rIns="0" bIns="36000" anchor="t" anchorCtr="0" upright="1"/>
        <a:lstStyle/>
        <a:p>
          <a:pPr algn="ctr" rtl="0">
            <a:lnSpc>
              <a:spcPts val="1200"/>
            </a:lnSpc>
            <a:defRPr sz="1000"/>
          </a:pPr>
          <a:r>
            <a:rPr lang="en-US" altLang="ja-JP" sz="1050" b="0" i="0" u="none" strike="noStrike" baseline="0">
              <a:solidFill>
                <a:sysClr val="windowText" lastClr="000000"/>
              </a:solidFill>
              <a:latin typeface="+mn-ea"/>
              <a:ea typeface="+mn-ea"/>
            </a:rPr>
            <a:t>G</a:t>
          </a:r>
          <a:r>
            <a:rPr lang="ja-JP" altLang="en-US" sz="1050" b="0" i="0" u="none" strike="noStrike" baseline="0">
              <a:solidFill>
                <a:sysClr val="windowText" lastClr="000000"/>
              </a:solidFill>
              <a:latin typeface="+mn-ea"/>
              <a:ea typeface="+mn-ea"/>
            </a:rPr>
            <a:t>．民間企業（</a:t>
          </a:r>
          <a:r>
            <a:rPr lang="en-US" altLang="ja-JP" sz="1050" b="0" i="0" u="none" strike="noStrike" baseline="0">
              <a:solidFill>
                <a:sysClr val="windowText" lastClr="000000"/>
              </a:solidFill>
              <a:latin typeface="+mn-ea"/>
              <a:ea typeface="+mn-ea"/>
            </a:rPr>
            <a:t>1</a:t>
          </a:r>
          <a:r>
            <a:rPr lang="ja-JP" altLang="en-US" sz="1050" b="0" i="0" u="none" strike="noStrike" baseline="0">
              <a:solidFill>
                <a:sysClr val="windowText" lastClr="000000"/>
              </a:solidFill>
              <a:latin typeface="+mn-ea"/>
              <a:ea typeface="+mn-ea"/>
            </a:rPr>
            <a:t>法人）、</a:t>
          </a:r>
          <a:endParaRPr lang="en-US" altLang="ja-JP" sz="1050" b="0" i="0" u="none" strike="noStrike" baseline="0">
            <a:solidFill>
              <a:sysClr val="windowText" lastClr="000000"/>
            </a:solidFill>
            <a:latin typeface="+mn-ea"/>
            <a:ea typeface="+mn-ea"/>
          </a:endParaRPr>
        </a:p>
        <a:p>
          <a:pPr algn="ctr" rtl="0">
            <a:lnSpc>
              <a:spcPts val="1200"/>
            </a:lnSpc>
            <a:defRPr sz="1000"/>
          </a:pPr>
          <a:r>
            <a:rPr lang="ja-JP" altLang="en-US" sz="1050" b="0" i="0" u="none" strike="noStrike" baseline="0">
              <a:solidFill>
                <a:sysClr val="windowText" lastClr="000000"/>
              </a:solidFill>
              <a:latin typeface="+mn-ea"/>
              <a:ea typeface="+mn-ea"/>
            </a:rPr>
            <a:t>独立行政法人（</a:t>
          </a:r>
          <a:r>
            <a:rPr lang="en-US" altLang="ja-JP" sz="1050" b="0" i="0" u="none" strike="noStrike" baseline="0">
              <a:solidFill>
                <a:sysClr val="windowText" lastClr="000000"/>
              </a:solidFill>
              <a:latin typeface="+mn-ea"/>
              <a:ea typeface="+mn-ea"/>
            </a:rPr>
            <a:t>1</a:t>
          </a:r>
          <a:r>
            <a:rPr lang="ja-JP" altLang="en-US" sz="1050" b="0" i="0" u="none" strike="noStrike" baseline="0">
              <a:solidFill>
                <a:sysClr val="windowText" lastClr="000000"/>
              </a:solidFill>
              <a:latin typeface="+mn-ea"/>
              <a:ea typeface="+mn-ea"/>
            </a:rPr>
            <a:t>法人）</a:t>
          </a:r>
          <a:endParaRPr lang="en-US" altLang="ja-JP" sz="1050" b="0" i="0" u="none" strike="noStrike" baseline="0">
            <a:solidFill>
              <a:sysClr val="windowText" lastClr="000000"/>
            </a:solidFill>
            <a:latin typeface="+mn-ea"/>
            <a:ea typeface="+mn-ea"/>
          </a:endParaRPr>
        </a:p>
        <a:p>
          <a:pPr algn="ctr" rtl="0">
            <a:lnSpc>
              <a:spcPts val="1200"/>
            </a:lnSpc>
            <a:defRPr sz="1000"/>
          </a:pPr>
          <a:r>
            <a:rPr lang="en-US" altLang="ja-JP" sz="1050" b="0" i="0" baseline="0">
              <a:effectLst/>
              <a:latin typeface="+mn-lt"/>
              <a:ea typeface="+mn-ea"/>
              <a:cs typeface="+mn-cs"/>
            </a:rPr>
            <a:t>1.3</a:t>
          </a:r>
          <a:r>
            <a:rPr lang="ja-JP" altLang="ja-JP" sz="1050" b="0" i="0" baseline="0">
              <a:effectLst/>
              <a:latin typeface="+mn-lt"/>
              <a:ea typeface="+mn-ea"/>
              <a:cs typeface="+mn-cs"/>
            </a:rPr>
            <a:t>百万円</a:t>
          </a:r>
          <a:endParaRPr lang="ja-JP" altLang="ja-JP" sz="1050">
            <a:effectLst/>
          </a:endParaRPr>
        </a:p>
      </xdr:txBody>
    </xdr:sp>
    <xdr:clientData/>
  </xdr:twoCellAnchor>
  <xdr:twoCellAnchor>
    <xdr:from>
      <xdr:col>25</xdr:col>
      <xdr:colOff>33938</xdr:colOff>
      <xdr:row>143</xdr:row>
      <xdr:rowOff>106499</xdr:rowOff>
    </xdr:from>
    <xdr:to>
      <xdr:col>36</xdr:col>
      <xdr:colOff>114197</xdr:colOff>
      <xdr:row>144</xdr:row>
      <xdr:rowOff>218106</xdr:rowOff>
    </xdr:to>
    <xdr:sp macro="" textlink="">
      <xdr:nvSpPr>
        <xdr:cNvPr id="30" name="AutoShape 20"/>
        <xdr:cNvSpPr>
          <a:spLocks noChangeArrowheads="1"/>
        </xdr:cNvSpPr>
      </xdr:nvSpPr>
      <xdr:spPr bwMode="auto">
        <a:xfrm>
          <a:off x="5034563" y="247946999"/>
          <a:ext cx="2280534" cy="559282"/>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21059</xdr:colOff>
      <xdr:row>143</xdr:row>
      <xdr:rowOff>96974</xdr:rowOff>
    </xdr:from>
    <xdr:to>
      <xdr:col>23</xdr:col>
      <xdr:colOff>109134</xdr:colOff>
      <xdr:row>144</xdr:row>
      <xdr:rowOff>302895</xdr:rowOff>
    </xdr:to>
    <xdr:sp macro="" textlink="">
      <xdr:nvSpPr>
        <xdr:cNvPr id="32" name="AutoShape 20"/>
        <xdr:cNvSpPr>
          <a:spLocks noChangeArrowheads="1"/>
        </xdr:cNvSpPr>
      </xdr:nvSpPr>
      <xdr:spPr bwMode="auto">
        <a:xfrm>
          <a:off x="2421359" y="246661124"/>
          <a:ext cx="2288350" cy="653596"/>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141155</xdr:colOff>
      <xdr:row>143</xdr:row>
      <xdr:rowOff>183042</xdr:rowOff>
    </xdr:from>
    <xdr:to>
      <xdr:col>36</xdr:col>
      <xdr:colOff>26877</xdr:colOff>
      <xdr:row>144</xdr:row>
      <xdr:rowOff>239536</xdr:rowOff>
    </xdr:to>
    <xdr:sp macro="" textlink="">
      <xdr:nvSpPr>
        <xdr:cNvPr id="33" name="AutoShape 3"/>
        <xdr:cNvSpPr>
          <a:spLocks noChangeArrowheads="1"/>
        </xdr:cNvSpPr>
      </xdr:nvSpPr>
      <xdr:spPr bwMode="auto">
        <a:xfrm>
          <a:off x="5141780" y="248023542"/>
          <a:ext cx="2085997" cy="504169"/>
        </a:xfrm>
        <a:prstGeom prst="flowChartProcess">
          <a:avLst/>
        </a:prstGeom>
        <a:noFill/>
        <a:ln>
          <a:noFill/>
        </a:ln>
        <a:extLst/>
      </xdr:spPr>
      <xdr:txBody>
        <a:bodyPr vertOverflow="clip" wrap="square" lIns="27432" tIns="18288" rIns="0" bIns="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ja-JP" sz="1000">
              <a:effectLst/>
              <a:latin typeface="+mn-lt"/>
              <a:ea typeface="+mn-ea"/>
              <a:cs typeface="+mn-cs"/>
            </a:rPr>
            <a:t>エビデンスシステムにかかる会議出席旅費及び訪問調査旅費</a:t>
          </a:r>
          <a:endParaRPr lang="ja-JP" altLang="ja-JP">
            <a:effectLst/>
          </a:endParaRPr>
        </a:p>
      </xdr:txBody>
    </xdr:sp>
    <xdr:clientData/>
  </xdr:twoCellAnchor>
  <xdr:twoCellAnchor>
    <xdr:from>
      <xdr:col>9</xdr:col>
      <xdr:colOff>189537</xdr:colOff>
      <xdr:row>128</xdr:row>
      <xdr:rowOff>348604</xdr:rowOff>
    </xdr:from>
    <xdr:to>
      <xdr:col>9</xdr:col>
      <xdr:colOff>189537</xdr:colOff>
      <xdr:row>140</xdr:row>
      <xdr:rowOff>3295</xdr:rowOff>
    </xdr:to>
    <xdr:cxnSp macro="">
      <xdr:nvCxnSpPr>
        <xdr:cNvPr id="34" name="直線コネクタ 33"/>
        <xdr:cNvCxnSpPr/>
      </xdr:nvCxnSpPr>
      <xdr:spPr>
        <a:xfrm>
          <a:off x="1989762" y="240788179"/>
          <a:ext cx="0" cy="451244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70078</xdr:colOff>
      <xdr:row>130</xdr:row>
      <xdr:rowOff>27254</xdr:rowOff>
    </xdr:from>
    <xdr:to>
      <xdr:col>30</xdr:col>
      <xdr:colOff>70078</xdr:colOff>
      <xdr:row>131</xdr:row>
      <xdr:rowOff>48762</xdr:rowOff>
    </xdr:to>
    <xdr:cxnSp macro="">
      <xdr:nvCxnSpPr>
        <xdr:cNvPr id="35" name="直線矢印コネクタ 34"/>
        <xdr:cNvCxnSpPr/>
      </xdr:nvCxnSpPr>
      <xdr:spPr>
        <a:xfrm>
          <a:off x="6070828" y="241171679"/>
          <a:ext cx="0" cy="37393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153853</xdr:colOff>
      <xdr:row>130</xdr:row>
      <xdr:rowOff>27254</xdr:rowOff>
    </xdr:from>
    <xdr:to>
      <xdr:col>16</xdr:col>
      <xdr:colOff>153853</xdr:colOff>
      <xdr:row>131</xdr:row>
      <xdr:rowOff>48762</xdr:rowOff>
    </xdr:to>
    <xdr:cxnSp macro="">
      <xdr:nvCxnSpPr>
        <xdr:cNvPr id="36" name="直線矢印コネクタ 35"/>
        <xdr:cNvCxnSpPr/>
      </xdr:nvCxnSpPr>
      <xdr:spPr>
        <a:xfrm>
          <a:off x="3354253" y="241171679"/>
          <a:ext cx="0" cy="37393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1176</xdr:colOff>
      <xdr:row>135</xdr:row>
      <xdr:rowOff>340712</xdr:rowOff>
    </xdr:from>
    <xdr:to>
      <xdr:col>43</xdr:col>
      <xdr:colOff>25985</xdr:colOff>
      <xdr:row>135</xdr:row>
      <xdr:rowOff>340712</xdr:rowOff>
    </xdr:to>
    <xdr:cxnSp macro="">
      <xdr:nvCxnSpPr>
        <xdr:cNvPr id="37" name="直線コネクタ 36"/>
        <xdr:cNvCxnSpPr/>
      </xdr:nvCxnSpPr>
      <xdr:spPr>
        <a:xfrm>
          <a:off x="2001426" y="243247262"/>
          <a:ext cx="662563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70078</xdr:colOff>
      <xdr:row>135</xdr:row>
      <xdr:rowOff>345963</xdr:rowOff>
    </xdr:from>
    <xdr:to>
      <xdr:col>30</xdr:col>
      <xdr:colOff>70078</xdr:colOff>
      <xdr:row>137</xdr:row>
      <xdr:rowOff>38941</xdr:rowOff>
    </xdr:to>
    <xdr:cxnSp macro="">
      <xdr:nvCxnSpPr>
        <xdr:cNvPr id="38" name="直線矢印コネクタ 37"/>
        <xdr:cNvCxnSpPr/>
      </xdr:nvCxnSpPr>
      <xdr:spPr>
        <a:xfrm>
          <a:off x="6070828" y="243252513"/>
          <a:ext cx="0" cy="3978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29324</xdr:colOff>
      <xdr:row>135</xdr:row>
      <xdr:rowOff>345963</xdr:rowOff>
    </xdr:from>
    <xdr:to>
      <xdr:col>43</xdr:col>
      <xdr:colOff>29324</xdr:colOff>
      <xdr:row>137</xdr:row>
      <xdr:rowOff>38941</xdr:rowOff>
    </xdr:to>
    <xdr:cxnSp macro="">
      <xdr:nvCxnSpPr>
        <xdr:cNvPr id="39" name="直線矢印コネクタ 38"/>
        <xdr:cNvCxnSpPr/>
      </xdr:nvCxnSpPr>
      <xdr:spPr>
        <a:xfrm>
          <a:off x="8630399" y="244528863"/>
          <a:ext cx="0" cy="3978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153853</xdr:colOff>
      <xdr:row>135</xdr:row>
      <xdr:rowOff>345963</xdr:rowOff>
    </xdr:from>
    <xdr:to>
      <xdr:col>16</xdr:col>
      <xdr:colOff>153853</xdr:colOff>
      <xdr:row>137</xdr:row>
      <xdr:rowOff>38941</xdr:rowOff>
    </xdr:to>
    <xdr:cxnSp macro="">
      <xdr:nvCxnSpPr>
        <xdr:cNvPr id="40" name="直線矢印コネクタ 39"/>
        <xdr:cNvCxnSpPr/>
      </xdr:nvCxnSpPr>
      <xdr:spPr>
        <a:xfrm>
          <a:off x="3354253" y="243252513"/>
          <a:ext cx="0" cy="3978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70078</xdr:colOff>
      <xdr:row>140</xdr:row>
      <xdr:rowOff>7938</xdr:rowOff>
    </xdr:from>
    <xdr:to>
      <xdr:col>30</xdr:col>
      <xdr:colOff>70078</xdr:colOff>
      <xdr:row>140</xdr:row>
      <xdr:rowOff>387013</xdr:rowOff>
    </xdr:to>
    <xdr:cxnSp macro="">
      <xdr:nvCxnSpPr>
        <xdr:cNvPr id="42" name="直線矢印コネクタ 41"/>
        <xdr:cNvCxnSpPr/>
      </xdr:nvCxnSpPr>
      <xdr:spPr>
        <a:xfrm>
          <a:off x="6070828" y="245305263"/>
          <a:ext cx="0" cy="379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153853</xdr:colOff>
      <xdr:row>140</xdr:row>
      <xdr:rowOff>7938</xdr:rowOff>
    </xdr:from>
    <xdr:to>
      <xdr:col>16</xdr:col>
      <xdr:colOff>153853</xdr:colOff>
      <xdr:row>140</xdr:row>
      <xdr:rowOff>395259</xdr:rowOff>
    </xdr:to>
    <xdr:cxnSp macro="">
      <xdr:nvCxnSpPr>
        <xdr:cNvPr id="43" name="直線矢印コネクタ 42"/>
        <xdr:cNvCxnSpPr/>
      </xdr:nvCxnSpPr>
      <xdr:spPr>
        <a:xfrm>
          <a:off x="3354253" y="245305263"/>
          <a:ext cx="0" cy="3873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10</xdr:col>
      <xdr:colOff>131815</xdr:colOff>
      <xdr:row>128</xdr:row>
      <xdr:rowOff>348604</xdr:rowOff>
    </xdr:from>
    <xdr:ext cx="2796535" cy="275717"/>
    <xdr:sp macro="" textlink="">
      <xdr:nvSpPr>
        <xdr:cNvPr id="44" name="テキスト ボックス 43"/>
        <xdr:cNvSpPr txBox="1"/>
      </xdr:nvSpPr>
      <xdr:spPr>
        <a:xfrm>
          <a:off x="2132065" y="240788179"/>
          <a:ext cx="279653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四捨五入の関係で費目合計が一致しない</a:t>
          </a:r>
        </a:p>
      </xdr:txBody>
    </xdr:sp>
    <xdr:clientData/>
  </xdr:oneCellAnchor>
  <xdr:twoCellAnchor>
    <xdr:from>
      <xdr:col>43</xdr:col>
      <xdr:colOff>21230</xdr:colOff>
      <xdr:row>130</xdr:row>
      <xdr:rowOff>5259</xdr:rowOff>
    </xdr:from>
    <xdr:to>
      <xdr:col>43</xdr:col>
      <xdr:colOff>21230</xdr:colOff>
      <xdr:row>131</xdr:row>
      <xdr:rowOff>26767</xdr:rowOff>
    </xdr:to>
    <xdr:cxnSp macro="">
      <xdr:nvCxnSpPr>
        <xdr:cNvPr id="45" name="直線矢印コネクタ 44"/>
        <xdr:cNvCxnSpPr/>
      </xdr:nvCxnSpPr>
      <xdr:spPr>
        <a:xfrm>
          <a:off x="8622305" y="241149684"/>
          <a:ext cx="0" cy="37393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132496</xdr:colOff>
      <xdr:row>125</xdr:row>
      <xdr:rowOff>83820</xdr:rowOff>
    </xdr:from>
    <xdr:to>
      <xdr:col>30</xdr:col>
      <xdr:colOff>87585</xdr:colOff>
      <xdr:row>128</xdr:row>
      <xdr:rowOff>222225</xdr:rowOff>
    </xdr:to>
    <xdr:sp macro="" textlink="">
      <xdr:nvSpPr>
        <xdr:cNvPr id="46" name="テキスト ボックス 45"/>
        <xdr:cNvSpPr txBox="1"/>
      </xdr:nvSpPr>
      <xdr:spPr>
        <a:xfrm>
          <a:off x="1732696" y="239466120"/>
          <a:ext cx="4355639" cy="1195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000" b="0" i="0" baseline="0">
              <a:solidFill>
                <a:schemeClr val="dk1"/>
              </a:solidFill>
              <a:effectLst/>
              <a:latin typeface="+mn-lt"/>
              <a:ea typeface="+mn-ea"/>
              <a:cs typeface="+mn-cs"/>
            </a:rPr>
            <a:t>第</a:t>
          </a:r>
          <a:r>
            <a:rPr lang="ja-JP" altLang="en-US" sz="1000" b="0" i="0" baseline="0">
              <a:solidFill>
                <a:schemeClr val="dk1"/>
              </a:solidFill>
              <a:effectLst/>
              <a:latin typeface="+mn-lt"/>
              <a:ea typeface="+mn-ea"/>
              <a:cs typeface="+mn-cs"/>
            </a:rPr>
            <a:t>６</a:t>
          </a:r>
          <a:r>
            <a:rPr lang="ja-JP" altLang="ja-JP" sz="1000" b="0" i="0" baseline="0">
              <a:solidFill>
                <a:schemeClr val="dk1"/>
              </a:solidFill>
              <a:effectLst/>
              <a:latin typeface="+mn-lt"/>
              <a:ea typeface="+mn-ea"/>
              <a:cs typeface="+mn-cs"/>
            </a:rPr>
            <a:t>期科学技術</a:t>
          </a:r>
          <a:r>
            <a:rPr lang="ja-JP" altLang="en-US" sz="1000" b="0" i="0" baseline="0">
              <a:solidFill>
                <a:schemeClr val="dk1"/>
              </a:solidFill>
              <a:effectLst/>
              <a:latin typeface="+mn-lt"/>
              <a:ea typeface="+mn-ea"/>
              <a:cs typeface="+mn-cs"/>
            </a:rPr>
            <a:t>・イノベーション</a:t>
          </a:r>
          <a:r>
            <a:rPr lang="ja-JP" altLang="ja-JP" sz="1000" b="0" i="0" baseline="0">
              <a:solidFill>
                <a:schemeClr val="dk1"/>
              </a:solidFill>
              <a:effectLst/>
              <a:latin typeface="+mn-lt"/>
              <a:ea typeface="+mn-ea"/>
              <a:cs typeface="+mn-cs"/>
            </a:rPr>
            <a:t>基本計画の策定</a:t>
          </a:r>
          <a:r>
            <a:rPr lang="ja-JP" altLang="en-US" sz="1000" b="0" i="0" baseline="0">
              <a:solidFill>
                <a:schemeClr val="dk1"/>
              </a:solidFill>
              <a:effectLst/>
              <a:latin typeface="+mn-lt"/>
              <a:ea typeface="+mn-ea"/>
              <a:cs typeface="+mn-cs"/>
            </a:rPr>
            <a:t>等</a:t>
          </a:r>
          <a:r>
            <a:rPr lang="ja-JP" altLang="ja-JP" sz="1000" b="0" i="0" baseline="0">
              <a:solidFill>
                <a:schemeClr val="dk1"/>
              </a:solidFill>
              <a:effectLst/>
              <a:latin typeface="+mn-lt"/>
              <a:ea typeface="+mn-ea"/>
              <a:cs typeface="+mn-cs"/>
            </a:rPr>
            <a:t>のため、客観的根拠に基づく政策立案の推進に必要な調査を行った。例えば、大学、研究開発法人等の科学技術イノベーション関係活動の担い手の研究教育活動の状況や法人運営の状況、教員・研究者等の状況等の情報を把握した。また、把握したデータを用い、エビデンスシステムの構築のための調査を行った。</a:t>
          </a:r>
          <a:endParaRPr lang="ja-JP" altLang="ja-JP" sz="1000">
            <a:effectLst/>
          </a:endParaRPr>
        </a:p>
        <a:p>
          <a:endParaRPr kumimoji="1" lang="ja-JP" altLang="en-US" sz="1000"/>
        </a:p>
      </xdr:txBody>
    </xdr:sp>
    <xdr:clientData/>
  </xdr:twoCellAnchor>
  <xdr:oneCellAnchor>
    <xdr:from>
      <xdr:col>11</xdr:col>
      <xdr:colOff>174825</xdr:colOff>
      <xdr:row>140</xdr:row>
      <xdr:rowOff>373884</xdr:rowOff>
    </xdr:from>
    <xdr:ext cx="1595309" cy="275717"/>
    <xdr:sp macro="" textlink="">
      <xdr:nvSpPr>
        <xdr:cNvPr id="47" name="テキスト ボックス 46"/>
        <xdr:cNvSpPr txBox="1"/>
      </xdr:nvSpPr>
      <xdr:spPr>
        <a:xfrm>
          <a:off x="2410025" y="57130184"/>
          <a:ext cx="159530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n-ea"/>
              <a:ea typeface="+mn-ea"/>
            </a:rPr>
            <a:t>役務</a:t>
          </a:r>
          <a:r>
            <a:rPr kumimoji="1" lang="en-US" altLang="ja-JP" sz="1100">
              <a:latin typeface="+mn-ea"/>
              <a:ea typeface="+mn-ea"/>
            </a:rPr>
            <a:t>【</a:t>
          </a:r>
          <a:r>
            <a:rPr kumimoji="1" lang="ja-JP" altLang="en-US" sz="1100">
              <a:latin typeface="+mn-ea"/>
              <a:ea typeface="+mn-ea"/>
            </a:rPr>
            <a:t>随意契約（少額）</a:t>
          </a:r>
          <a:r>
            <a:rPr kumimoji="1" lang="en-US" altLang="ja-JP" sz="1100">
              <a:latin typeface="+mn-ea"/>
              <a:ea typeface="+mn-ea"/>
            </a:rPr>
            <a:t>】</a:t>
          </a:r>
          <a:endParaRPr kumimoji="1" lang="ja-JP" altLang="en-US" sz="1100">
            <a:latin typeface="+mn-ea"/>
            <a:ea typeface="+mn-ea"/>
          </a:endParaRPr>
        </a:p>
      </xdr:txBody>
    </xdr:sp>
    <xdr:clientData/>
  </xdr:oneCellAnchor>
  <xdr:twoCellAnchor>
    <xdr:from>
      <xdr:col>10</xdr:col>
      <xdr:colOff>0</xdr:colOff>
      <xdr:row>130</xdr:row>
      <xdr:rowOff>9525</xdr:rowOff>
    </xdr:from>
    <xdr:to>
      <xdr:col>43</xdr:col>
      <xdr:colOff>24809</xdr:colOff>
      <xdr:row>130</xdr:row>
      <xdr:rowOff>9525</xdr:rowOff>
    </xdr:to>
    <xdr:cxnSp macro="">
      <xdr:nvCxnSpPr>
        <xdr:cNvPr id="49" name="直線コネクタ 48"/>
        <xdr:cNvCxnSpPr/>
      </xdr:nvCxnSpPr>
      <xdr:spPr>
        <a:xfrm>
          <a:off x="2000250" y="241153950"/>
          <a:ext cx="662563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140</xdr:row>
      <xdr:rowOff>0</xdr:rowOff>
    </xdr:from>
    <xdr:to>
      <xdr:col>30</xdr:col>
      <xdr:colOff>67500</xdr:colOff>
      <xdr:row>140</xdr:row>
      <xdr:rowOff>0</xdr:rowOff>
    </xdr:to>
    <xdr:cxnSp macro="">
      <xdr:nvCxnSpPr>
        <xdr:cNvPr id="48" name="直線コネクタ 47"/>
        <xdr:cNvCxnSpPr/>
      </xdr:nvCxnSpPr>
      <xdr:spPr>
        <a:xfrm>
          <a:off x="2000250" y="246573675"/>
          <a:ext cx="4068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150680</xdr:colOff>
      <xdr:row>143</xdr:row>
      <xdr:rowOff>221142</xdr:rowOff>
    </xdr:from>
    <xdr:to>
      <xdr:col>23</xdr:col>
      <xdr:colOff>36402</xdr:colOff>
      <xdr:row>144</xdr:row>
      <xdr:rowOff>277636</xdr:rowOff>
    </xdr:to>
    <xdr:sp macro="" textlink="">
      <xdr:nvSpPr>
        <xdr:cNvPr id="55" name="AutoShape 3"/>
        <xdr:cNvSpPr>
          <a:spLocks noChangeArrowheads="1"/>
        </xdr:cNvSpPr>
      </xdr:nvSpPr>
      <xdr:spPr bwMode="auto">
        <a:xfrm>
          <a:off x="2550980" y="248061642"/>
          <a:ext cx="2085997" cy="504169"/>
        </a:xfrm>
        <a:prstGeom prst="flowChartProcess">
          <a:avLst/>
        </a:prstGeom>
        <a:noFill/>
        <a:ln>
          <a:noFill/>
        </a:ln>
        <a:extLst/>
      </xdr:spPr>
      <xdr:txBody>
        <a:bodyPr vertOverflow="clip" wrap="square" lIns="27432" tIns="18288" rIns="0" bIns="0" anchor="t" upright="1"/>
        <a:lstStyle/>
        <a:p>
          <a:pPr marL="0" marR="0" lvl="0" indent="0" algn="l" defTabSz="914400" rtl="0" eaLnBrk="1" fontAlgn="auto" latinLnBrk="0" hangingPunct="1">
            <a:lnSpc>
              <a:spcPts val="900"/>
            </a:lnSpc>
            <a:spcBef>
              <a:spcPts val="0"/>
            </a:spcBef>
            <a:spcAft>
              <a:spcPts val="0"/>
            </a:spcAft>
            <a:buClrTx/>
            <a:buSzTx/>
            <a:buFontTx/>
            <a:buNone/>
            <a:tabLst/>
            <a:defRPr sz="1000"/>
          </a:pPr>
          <a:r>
            <a:rPr lang="ja-JP" altLang="en-US" sz="1000" b="0" i="0" u="none" strike="noStrike" baseline="0">
              <a:solidFill>
                <a:schemeClr val="tx1"/>
              </a:solidFill>
              <a:latin typeface="ＭＳ Ｐゴシック"/>
              <a:ea typeface="ＭＳ Ｐゴシック"/>
            </a:rPr>
            <a:t>ｅ－Ｒａｄと科研費電子申請システムとの連携に係る調査業務、</a:t>
          </a:r>
          <a:r>
            <a:rPr lang="ja-JP" altLang="ja-JP" sz="1000" b="0" i="0" baseline="0">
              <a:effectLst/>
              <a:latin typeface="+mn-lt"/>
              <a:ea typeface="+mn-ea"/>
              <a:cs typeface="+mn-cs"/>
            </a:rPr>
            <a:t>官報公告等掲載料</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25"/>
  <sheetViews>
    <sheetView tabSelected="1" view="pageBreakPreview" zoomScaleNormal="75" zoomScaleSheetLayoutView="10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75"/>
      <c r="AQ1" s="75"/>
      <c r="AR1" s="75"/>
      <c r="AS1" s="75"/>
      <c r="AT1" s="75"/>
      <c r="AU1" s="75"/>
      <c r="AV1" s="75"/>
      <c r="AW1" s="76"/>
    </row>
    <row r="2" spans="1:50" ht="21.75" customHeight="1" thickBot="1" x14ac:dyDescent="0.2">
      <c r="A2" s="77"/>
      <c r="B2" s="77"/>
      <c r="C2" s="77"/>
      <c r="D2" s="77"/>
      <c r="E2" s="77"/>
      <c r="F2" s="77"/>
      <c r="G2" s="77"/>
      <c r="H2" s="77"/>
      <c r="I2" s="77"/>
      <c r="J2" s="77"/>
      <c r="K2" s="77"/>
      <c r="L2" s="77"/>
      <c r="M2" s="77"/>
      <c r="N2" s="77"/>
      <c r="O2" s="77"/>
      <c r="P2" s="77"/>
      <c r="Q2" s="77"/>
      <c r="R2" s="77"/>
      <c r="S2" s="77"/>
      <c r="T2" s="77"/>
      <c r="U2" s="77"/>
      <c r="V2" s="77"/>
      <c r="W2" s="77"/>
      <c r="X2" s="78" t="s">
        <v>0</v>
      </c>
      <c r="Y2" s="77"/>
      <c r="AD2" s="79">
        <v>2021</v>
      </c>
      <c r="AE2" s="79"/>
      <c r="AF2" s="79"/>
      <c r="AG2" s="79"/>
      <c r="AH2" s="79"/>
      <c r="AI2" s="80" t="s">
        <v>276</v>
      </c>
      <c r="AJ2" s="79" t="s">
        <v>603</v>
      </c>
      <c r="AK2" s="79"/>
      <c r="AL2" s="79"/>
      <c r="AM2" s="79"/>
      <c r="AN2" s="80" t="s">
        <v>276</v>
      </c>
      <c r="AO2" s="79">
        <v>20</v>
      </c>
      <c r="AP2" s="79"/>
      <c r="AQ2" s="79"/>
      <c r="AR2" s="81" t="s">
        <v>576</v>
      </c>
      <c r="AS2" s="82">
        <v>176</v>
      </c>
      <c r="AT2" s="82"/>
      <c r="AU2" s="82"/>
      <c r="AV2" s="80" t="str">
        <f>IF(AW2="","","-")</f>
        <v/>
      </c>
      <c r="AW2" s="83"/>
      <c r="AX2" s="83"/>
    </row>
    <row r="3" spans="1:50" ht="21" customHeight="1" thickBot="1" x14ac:dyDescent="0.2">
      <c r="A3" s="84" t="s">
        <v>569</v>
      </c>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6" t="s">
        <v>58</v>
      </c>
      <c r="AJ3" s="87" t="s">
        <v>577</v>
      </c>
      <c r="AK3" s="87"/>
      <c r="AL3" s="87"/>
      <c r="AM3" s="87"/>
      <c r="AN3" s="87"/>
      <c r="AO3" s="87"/>
      <c r="AP3" s="87"/>
      <c r="AQ3" s="87"/>
      <c r="AR3" s="87"/>
      <c r="AS3" s="87"/>
      <c r="AT3" s="87"/>
      <c r="AU3" s="87"/>
      <c r="AV3" s="87"/>
      <c r="AW3" s="87"/>
      <c r="AX3" s="88" t="s">
        <v>59</v>
      </c>
    </row>
    <row r="4" spans="1:50" ht="24.75" customHeight="1" x14ac:dyDescent="0.15">
      <c r="A4" s="89" t="s">
        <v>22</v>
      </c>
      <c r="B4" s="90"/>
      <c r="C4" s="90"/>
      <c r="D4" s="90"/>
      <c r="E4" s="90"/>
      <c r="F4" s="90"/>
      <c r="G4" s="91" t="s">
        <v>578</v>
      </c>
      <c r="H4" s="92"/>
      <c r="I4" s="92"/>
      <c r="J4" s="92"/>
      <c r="K4" s="92"/>
      <c r="L4" s="92"/>
      <c r="M4" s="92"/>
      <c r="N4" s="92"/>
      <c r="O4" s="92"/>
      <c r="P4" s="92"/>
      <c r="Q4" s="92"/>
      <c r="R4" s="92"/>
      <c r="S4" s="92"/>
      <c r="T4" s="92"/>
      <c r="U4" s="92"/>
      <c r="V4" s="92"/>
      <c r="W4" s="92"/>
      <c r="X4" s="92"/>
      <c r="Y4" s="93" t="s">
        <v>1</v>
      </c>
      <c r="Z4" s="94"/>
      <c r="AA4" s="94"/>
      <c r="AB4" s="94"/>
      <c r="AC4" s="94"/>
      <c r="AD4" s="95"/>
      <c r="AE4" s="96" t="s">
        <v>605</v>
      </c>
      <c r="AF4" s="97"/>
      <c r="AG4" s="97"/>
      <c r="AH4" s="97"/>
      <c r="AI4" s="97"/>
      <c r="AJ4" s="97"/>
      <c r="AK4" s="97"/>
      <c r="AL4" s="97"/>
      <c r="AM4" s="97"/>
      <c r="AN4" s="97"/>
      <c r="AO4" s="97"/>
      <c r="AP4" s="98"/>
      <c r="AQ4" s="99" t="s">
        <v>2</v>
      </c>
      <c r="AR4" s="94"/>
      <c r="AS4" s="94"/>
      <c r="AT4" s="94"/>
      <c r="AU4" s="94"/>
      <c r="AV4" s="94"/>
      <c r="AW4" s="94"/>
      <c r="AX4" s="100"/>
    </row>
    <row r="5" spans="1:50" ht="30" customHeight="1" x14ac:dyDescent="0.15">
      <c r="A5" s="101" t="s">
        <v>61</v>
      </c>
      <c r="B5" s="102"/>
      <c r="C5" s="102"/>
      <c r="D5" s="102"/>
      <c r="E5" s="102"/>
      <c r="F5" s="103"/>
      <c r="G5" s="104" t="s">
        <v>579</v>
      </c>
      <c r="H5" s="105"/>
      <c r="I5" s="105"/>
      <c r="J5" s="105"/>
      <c r="K5" s="105"/>
      <c r="L5" s="105"/>
      <c r="M5" s="106" t="s">
        <v>60</v>
      </c>
      <c r="N5" s="107"/>
      <c r="O5" s="107"/>
      <c r="P5" s="107"/>
      <c r="Q5" s="107"/>
      <c r="R5" s="108"/>
      <c r="S5" s="109" t="s">
        <v>580</v>
      </c>
      <c r="T5" s="105"/>
      <c r="U5" s="105"/>
      <c r="V5" s="105"/>
      <c r="W5" s="105"/>
      <c r="X5" s="110"/>
      <c r="Y5" s="111" t="s">
        <v>3</v>
      </c>
      <c r="Z5" s="112"/>
      <c r="AA5" s="112"/>
      <c r="AB5" s="112"/>
      <c r="AC5" s="112"/>
      <c r="AD5" s="113"/>
      <c r="AE5" s="114" t="s">
        <v>604</v>
      </c>
      <c r="AF5" s="114"/>
      <c r="AG5" s="114"/>
      <c r="AH5" s="114"/>
      <c r="AI5" s="114"/>
      <c r="AJ5" s="114"/>
      <c r="AK5" s="114"/>
      <c r="AL5" s="114"/>
      <c r="AM5" s="114"/>
      <c r="AN5" s="114"/>
      <c r="AO5" s="114"/>
      <c r="AP5" s="115"/>
      <c r="AQ5" s="116" t="s">
        <v>680</v>
      </c>
      <c r="AR5" s="117"/>
      <c r="AS5" s="117"/>
      <c r="AT5" s="117"/>
      <c r="AU5" s="117"/>
      <c r="AV5" s="117"/>
      <c r="AW5" s="117"/>
      <c r="AX5" s="118"/>
    </row>
    <row r="6" spans="1:50" ht="39" customHeight="1" x14ac:dyDescent="0.15">
      <c r="A6" s="119" t="s">
        <v>4</v>
      </c>
      <c r="B6" s="120"/>
      <c r="C6" s="120"/>
      <c r="D6" s="120"/>
      <c r="E6" s="120"/>
      <c r="F6" s="120"/>
      <c r="G6" s="121" t="str">
        <f>入力規則等!F39</f>
        <v>一般会計</v>
      </c>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3"/>
    </row>
    <row r="7" spans="1:50" ht="49.5" customHeight="1" x14ac:dyDescent="0.15">
      <c r="A7" s="124" t="s">
        <v>686</v>
      </c>
      <c r="B7" s="125"/>
      <c r="C7" s="125"/>
      <c r="D7" s="125"/>
      <c r="E7" s="125"/>
      <c r="F7" s="126"/>
      <c r="G7" s="127" t="s">
        <v>581</v>
      </c>
      <c r="H7" s="128"/>
      <c r="I7" s="128"/>
      <c r="J7" s="128"/>
      <c r="K7" s="128"/>
      <c r="L7" s="128"/>
      <c r="M7" s="128"/>
      <c r="N7" s="128"/>
      <c r="O7" s="128"/>
      <c r="P7" s="128"/>
      <c r="Q7" s="128"/>
      <c r="R7" s="128"/>
      <c r="S7" s="128"/>
      <c r="T7" s="128"/>
      <c r="U7" s="128"/>
      <c r="V7" s="128"/>
      <c r="W7" s="128"/>
      <c r="X7" s="129"/>
      <c r="Y7" s="130" t="s">
        <v>262</v>
      </c>
      <c r="Z7" s="131"/>
      <c r="AA7" s="131"/>
      <c r="AB7" s="131"/>
      <c r="AC7" s="131"/>
      <c r="AD7" s="132"/>
      <c r="AE7" s="133" t="s">
        <v>678</v>
      </c>
      <c r="AF7" s="134"/>
      <c r="AG7" s="134"/>
      <c r="AH7" s="134"/>
      <c r="AI7" s="134"/>
      <c r="AJ7" s="134"/>
      <c r="AK7" s="134"/>
      <c r="AL7" s="134"/>
      <c r="AM7" s="134"/>
      <c r="AN7" s="134"/>
      <c r="AO7" s="134"/>
      <c r="AP7" s="134"/>
      <c r="AQ7" s="134"/>
      <c r="AR7" s="134"/>
      <c r="AS7" s="134"/>
      <c r="AT7" s="134"/>
      <c r="AU7" s="134"/>
      <c r="AV7" s="134"/>
      <c r="AW7" s="134"/>
      <c r="AX7" s="135"/>
    </row>
    <row r="8" spans="1:50" ht="53.25" customHeight="1" x14ac:dyDescent="0.15">
      <c r="A8" s="124" t="s">
        <v>194</v>
      </c>
      <c r="B8" s="125"/>
      <c r="C8" s="125"/>
      <c r="D8" s="125"/>
      <c r="E8" s="125"/>
      <c r="F8" s="126"/>
      <c r="G8" s="136" t="str">
        <f>入力規則等!A27</f>
        <v>科学技術・イノベーション</v>
      </c>
      <c r="H8" s="137"/>
      <c r="I8" s="137"/>
      <c r="J8" s="137"/>
      <c r="K8" s="137"/>
      <c r="L8" s="137"/>
      <c r="M8" s="137"/>
      <c r="N8" s="137"/>
      <c r="O8" s="137"/>
      <c r="P8" s="137"/>
      <c r="Q8" s="137"/>
      <c r="R8" s="137"/>
      <c r="S8" s="137"/>
      <c r="T8" s="137"/>
      <c r="U8" s="137"/>
      <c r="V8" s="137"/>
      <c r="W8" s="137"/>
      <c r="X8" s="138"/>
      <c r="Y8" s="139" t="s">
        <v>195</v>
      </c>
      <c r="Z8" s="140"/>
      <c r="AA8" s="140"/>
      <c r="AB8" s="140"/>
      <c r="AC8" s="140"/>
      <c r="AD8" s="141"/>
      <c r="AE8" s="142" t="str">
        <f>入力規則等!K13</f>
        <v>その他の事項経費</v>
      </c>
      <c r="AF8" s="137"/>
      <c r="AG8" s="137"/>
      <c r="AH8" s="137"/>
      <c r="AI8" s="137"/>
      <c r="AJ8" s="137"/>
      <c r="AK8" s="137"/>
      <c r="AL8" s="137"/>
      <c r="AM8" s="137"/>
      <c r="AN8" s="137"/>
      <c r="AO8" s="137"/>
      <c r="AP8" s="137"/>
      <c r="AQ8" s="137"/>
      <c r="AR8" s="137"/>
      <c r="AS8" s="137"/>
      <c r="AT8" s="137"/>
      <c r="AU8" s="137"/>
      <c r="AV8" s="137"/>
      <c r="AW8" s="137"/>
      <c r="AX8" s="143"/>
    </row>
    <row r="9" spans="1:50" ht="58.5" customHeight="1" x14ac:dyDescent="0.15">
      <c r="A9" s="144" t="s">
        <v>687</v>
      </c>
      <c r="B9" s="145"/>
      <c r="C9" s="145"/>
      <c r="D9" s="145"/>
      <c r="E9" s="145"/>
      <c r="F9" s="145"/>
      <c r="G9" s="146" t="s">
        <v>606</v>
      </c>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7"/>
      <c r="AU9" s="147"/>
      <c r="AV9" s="147"/>
      <c r="AW9" s="147"/>
      <c r="AX9" s="148"/>
    </row>
    <row r="10" spans="1:50" ht="98.25" customHeight="1" x14ac:dyDescent="0.15">
      <c r="A10" s="149" t="s">
        <v>688</v>
      </c>
      <c r="B10" s="150"/>
      <c r="C10" s="150"/>
      <c r="D10" s="150"/>
      <c r="E10" s="150"/>
      <c r="F10" s="150"/>
      <c r="G10" s="151" t="s">
        <v>683</v>
      </c>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3"/>
    </row>
    <row r="11" spans="1:50" ht="42" customHeight="1" x14ac:dyDescent="0.15">
      <c r="A11" s="149" t="s">
        <v>5</v>
      </c>
      <c r="B11" s="150"/>
      <c r="C11" s="150"/>
      <c r="D11" s="150"/>
      <c r="E11" s="150"/>
      <c r="F11" s="154"/>
      <c r="G11" s="155" t="str">
        <f>入力規則等!P10</f>
        <v>直接実施、委託・請負</v>
      </c>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7"/>
    </row>
    <row r="12" spans="1:50" ht="21" customHeight="1" x14ac:dyDescent="0.15">
      <c r="A12" s="158" t="s">
        <v>689</v>
      </c>
      <c r="B12" s="159"/>
      <c r="C12" s="159"/>
      <c r="D12" s="159"/>
      <c r="E12" s="159"/>
      <c r="F12" s="160"/>
      <c r="G12" s="161"/>
      <c r="H12" s="162"/>
      <c r="I12" s="162"/>
      <c r="J12" s="162"/>
      <c r="K12" s="162"/>
      <c r="L12" s="162"/>
      <c r="M12" s="162"/>
      <c r="N12" s="162"/>
      <c r="O12" s="162"/>
      <c r="P12" s="163" t="s">
        <v>263</v>
      </c>
      <c r="Q12" s="164"/>
      <c r="R12" s="164"/>
      <c r="S12" s="164"/>
      <c r="T12" s="164"/>
      <c r="U12" s="164"/>
      <c r="V12" s="165"/>
      <c r="W12" s="163" t="s">
        <v>280</v>
      </c>
      <c r="X12" s="164"/>
      <c r="Y12" s="164"/>
      <c r="Z12" s="164"/>
      <c r="AA12" s="164"/>
      <c r="AB12" s="164"/>
      <c r="AC12" s="165"/>
      <c r="AD12" s="163" t="s">
        <v>566</v>
      </c>
      <c r="AE12" s="164"/>
      <c r="AF12" s="164"/>
      <c r="AG12" s="164"/>
      <c r="AH12" s="164"/>
      <c r="AI12" s="164"/>
      <c r="AJ12" s="165"/>
      <c r="AK12" s="163" t="s">
        <v>570</v>
      </c>
      <c r="AL12" s="164"/>
      <c r="AM12" s="164"/>
      <c r="AN12" s="164"/>
      <c r="AO12" s="164"/>
      <c r="AP12" s="164"/>
      <c r="AQ12" s="165"/>
      <c r="AR12" s="163" t="s">
        <v>571</v>
      </c>
      <c r="AS12" s="164"/>
      <c r="AT12" s="164"/>
      <c r="AU12" s="164"/>
      <c r="AV12" s="164"/>
      <c r="AW12" s="164"/>
      <c r="AX12" s="166"/>
    </row>
    <row r="13" spans="1:50" ht="21" customHeight="1" x14ac:dyDescent="0.15">
      <c r="A13" s="167"/>
      <c r="B13" s="168"/>
      <c r="C13" s="168"/>
      <c r="D13" s="168"/>
      <c r="E13" s="168"/>
      <c r="F13" s="169"/>
      <c r="G13" s="170" t="s">
        <v>6</v>
      </c>
      <c r="H13" s="171"/>
      <c r="I13" s="172" t="s">
        <v>7</v>
      </c>
      <c r="J13" s="173"/>
      <c r="K13" s="173"/>
      <c r="L13" s="173"/>
      <c r="M13" s="173"/>
      <c r="N13" s="173"/>
      <c r="O13" s="174"/>
      <c r="P13" s="175">
        <v>171.18799999999999</v>
      </c>
      <c r="Q13" s="176"/>
      <c r="R13" s="176"/>
      <c r="S13" s="176"/>
      <c r="T13" s="176"/>
      <c r="U13" s="176"/>
      <c r="V13" s="177"/>
      <c r="W13" s="175">
        <v>159.928</v>
      </c>
      <c r="X13" s="176"/>
      <c r="Y13" s="176"/>
      <c r="Z13" s="176"/>
      <c r="AA13" s="176"/>
      <c r="AB13" s="176"/>
      <c r="AC13" s="177"/>
      <c r="AD13" s="175">
        <v>206.59</v>
      </c>
      <c r="AE13" s="176"/>
      <c r="AF13" s="176"/>
      <c r="AG13" s="176"/>
      <c r="AH13" s="176"/>
      <c r="AI13" s="176"/>
      <c r="AJ13" s="177"/>
      <c r="AK13" s="178">
        <v>206.59</v>
      </c>
      <c r="AL13" s="179"/>
      <c r="AM13" s="179"/>
      <c r="AN13" s="179"/>
      <c r="AO13" s="179"/>
      <c r="AP13" s="179"/>
      <c r="AQ13" s="180"/>
      <c r="AR13" s="178">
        <v>436.43799999999999</v>
      </c>
      <c r="AS13" s="179"/>
      <c r="AT13" s="179"/>
      <c r="AU13" s="179"/>
      <c r="AV13" s="179"/>
      <c r="AW13" s="179"/>
      <c r="AX13" s="181"/>
    </row>
    <row r="14" spans="1:50" ht="21" customHeight="1" x14ac:dyDescent="0.15">
      <c r="A14" s="167"/>
      <c r="B14" s="168"/>
      <c r="C14" s="168"/>
      <c r="D14" s="168"/>
      <c r="E14" s="168"/>
      <c r="F14" s="169"/>
      <c r="G14" s="182"/>
      <c r="H14" s="183"/>
      <c r="I14" s="184" t="s">
        <v>8</v>
      </c>
      <c r="J14" s="185"/>
      <c r="K14" s="185"/>
      <c r="L14" s="185"/>
      <c r="M14" s="185"/>
      <c r="N14" s="185"/>
      <c r="O14" s="186"/>
      <c r="P14" s="175" t="s">
        <v>582</v>
      </c>
      <c r="Q14" s="176"/>
      <c r="R14" s="176"/>
      <c r="S14" s="176"/>
      <c r="T14" s="176"/>
      <c r="U14" s="176"/>
      <c r="V14" s="177"/>
      <c r="W14" s="175" t="s">
        <v>582</v>
      </c>
      <c r="X14" s="176"/>
      <c r="Y14" s="176"/>
      <c r="Z14" s="176"/>
      <c r="AA14" s="176"/>
      <c r="AB14" s="176"/>
      <c r="AC14" s="177"/>
      <c r="AD14" s="175" t="s">
        <v>582</v>
      </c>
      <c r="AE14" s="176"/>
      <c r="AF14" s="176"/>
      <c r="AG14" s="176"/>
      <c r="AH14" s="176"/>
      <c r="AI14" s="176"/>
      <c r="AJ14" s="177"/>
      <c r="AK14" s="175" t="s">
        <v>607</v>
      </c>
      <c r="AL14" s="176"/>
      <c r="AM14" s="176"/>
      <c r="AN14" s="176"/>
      <c r="AO14" s="176"/>
      <c r="AP14" s="176"/>
      <c r="AQ14" s="177"/>
      <c r="AR14" s="187"/>
      <c r="AS14" s="187"/>
      <c r="AT14" s="187"/>
      <c r="AU14" s="187"/>
      <c r="AV14" s="187"/>
      <c r="AW14" s="187"/>
      <c r="AX14" s="188"/>
    </row>
    <row r="15" spans="1:50" ht="21" customHeight="1" x14ac:dyDescent="0.15">
      <c r="A15" s="167"/>
      <c r="B15" s="168"/>
      <c r="C15" s="168"/>
      <c r="D15" s="168"/>
      <c r="E15" s="168"/>
      <c r="F15" s="169"/>
      <c r="G15" s="182"/>
      <c r="H15" s="183"/>
      <c r="I15" s="184" t="s">
        <v>45</v>
      </c>
      <c r="J15" s="189"/>
      <c r="K15" s="189"/>
      <c r="L15" s="189"/>
      <c r="M15" s="189"/>
      <c r="N15" s="189"/>
      <c r="O15" s="190"/>
      <c r="P15" s="175">
        <v>516.20000000000005</v>
      </c>
      <c r="Q15" s="176"/>
      <c r="R15" s="176"/>
      <c r="S15" s="176"/>
      <c r="T15" s="176"/>
      <c r="U15" s="176"/>
      <c r="V15" s="177"/>
      <c r="W15" s="175" t="s">
        <v>582</v>
      </c>
      <c r="X15" s="176"/>
      <c r="Y15" s="176"/>
      <c r="Z15" s="176"/>
      <c r="AA15" s="176"/>
      <c r="AB15" s="176"/>
      <c r="AC15" s="177"/>
      <c r="AD15" s="175" t="s">
        <v>582</v>
      </c>
      <c r="AE15" s="176"/>
      <c r="AF15" s="176"/>
      <c r="AG15" s="176"/>
      <c r="AH15" s="176"/>
      <c r="AI15" s="176"/>
      <c r="AJ15" s="177"/>
      <c r="AK15" s="175" t="s">
        <v>607</v>
      </c>
      <c r="AL15" s="176"/>
      <c r="AM15" s="176"/>
      <c r="AN15" s="176"/>
      <c r="AO15" s="176"/>
      <c r="AP15" s="176"/>
      <c r="AQ15" s="177"/>
      <c r="AR15" s="175"/>
      <c r="AS15" s="176"/>
      <c r="AT15" s="176"/>
      <c r="AU15" s="176"/>
      <c r="AV15" s="176"/>
      <c r="AW15" s="176"/>
      <c r="AX15" s="191"/>
    </row>
    <row r="16" spans="1:50" ht="21" customHeight="1" x14ac:dyDescent="0.15">
      <c r="A16" s="167"/>
      <c r="B16" s="168"/>
      <c r="C16" s="168"/>
      <c r="D16" s="168"/>
      <c r="E16" s="168"/>
      <c r="F16" s="169"/>
      <c r="G16" s="182"/>
      <c r="H16" s="183"/>
      <c r="I16" s="184" t="s">
        <v>46</v>
      </c>
      <c r="J16" s="189"/>
      <c r="K16" s="189"/>
      <c r="L16" s="189"/>
      <c r="M16" s="189"/>
      <c r="N16" s="189"/>
      <c r="O16" s="190"/>
      <c r="P16" s="175" t="s">
        <v>582</v>
      </c>
      <c r="Q16" s="176"/>
      <c r="R16" s="176"/>
      <c r="S16" s="176"/>
      <c r="T16" s="176"/>
      <c r="U16" s="176"/>
      <c r="V16" s="177"/>
      <c r="W16" s="175" t="s">
        <v>582</v>
      </c>
      <c r="X16" s="176"/>
      <c r="Y16" s="176"/>
      <c r="Z16" s="176"/>
      <c r="AA16" s="176"/>
      <c r="AB16" s="176"/>
      <c r="AC16" s="177"/>
      <c r="AD16" s="175" t="s">
        <v>582</v>
      </c>
      <c r="AE16" s="176"/>
      <c r="AF16" s="176"/>
      <c r="AG16" s="176"/>
      <c r="AH16" s="176"/>
      <c r="AI16" s="176"/>
      <c r="AJ16" s="177"/>
      <c r="AK16" s="175" t="s">
        <v>276</v>
      </c>
      <c r="AL16" s="176"/>
      <c r="AM16" s="176"/>
      <c r="AN16" s="176"/>
      <c r="AO16" s="176"/>
      <c r="AP16" s="176"/>
      <c r="AQ16" s="177"/>
      <c r="AR16" s="192"/>
      <c r="AS16" s="193"/>
      <c r="AT16" s="193"/>
      <c r="AU16" s="193"/>
      <c r="AV16" s="193"/>
      <c r="AW16" s="193"/>
      <c r="AX16" s="194"/>
    </row>
    <row r="17" spans="1:50" ht="24.75" customHeight="1" x14ac:dyDescent="0.15">
      <c r="A17" s="167"/>
      <c r="B17" s="168"/>
      <c r="C17" s="168"/>
      <c r="D17" s="168"/>
      <c r="E17" s="168"/>
      <c r="F17" s="169"/>
      <c r="G17" s="182"/>
      <c r="H17" s="183"/>
      <c r="I17" s="184" t="s">
        <v>44</v>
      </c>
      <c r="J17" s="185"/>
      <c r="K17" s="185"/>
      <c r="L17" s="185"/>
      <c r="M17" s="185"/>
      <c r="N17" s="185"/>
      <c r="O17" s="186"/>
      <c r="P17" s="175" t="s">
        <v>582</v>
      </c>
      <c r="Q17" s="176"/>
      <c r="R17" s="176"/>
      <c r="S17" s="176"/>
      <c r="T17" s="176"/>
      <c r="U17" s="176"/>
      <c r="V17" s="177"/>
      <c r="W17" s="175" t="s">
        <v>582</v>
      </c>
      <c r="X17" s="176"/>
      <c r="Y17" s="176"/>
      <c r="Z17" s="176"/>
      <c r="AA17" s="176"/>
      <c r="AB17" s="176"/>
      <c r="AC17" s="177"/>
      <c r="AD17" s="175">
        <v>-2</v>
      </c>
      <c r="AE17" s="176"/>
      <c r="AF17" s="176"/>
      <c r="AG17" s="176"/>
      <c r="AH17" s="176"/>
      <c r="AI17" s="176"/>
      <c r="AJ17" s="177"/>
      <c r="AK17" s="175" t="s">
        <v>677</v>
      </c>
      <c r="AL17" s="176"/>
      <c r="AM17" s="176"/>
      <c r="AN17" s="176"/>
      <c r="AO17" s="176"/>
      <c r="AP17" s="176"/>
      <c r="AQ17" s="177"/>
      <c r="AR17" s="195"/>
      <c r="AS17" s="195"/>
      <c r="AT17" s="195"/>
      <c r="AU17" s="195"/>
      <c r="AV17" s="195"/>
      <c r="AW17" s="195"/>
      <c r="AX17" s="196"/>
    </row>
    <row r="18" spans="1:50" ht="24.75" customHeight="1" x14ac:dyDescent="0.15">
      <c r="A18" s="167"/>
      <c r="B18" s="168"/>
      <c r="C18" s="168"/>
      <c r="D18" s="168"/>
      <c r="E18" s="168"/>
      <c r="F18" s="169"/>
      <c r="G18" s="197"/>
      <c r="H18" s="198"/>
      <c r="I18" s="199" t="s">
        <v>20</v>
      </c>
      <c r="J18" s="200"/>
      <c r="K18" s="200"/>
      <c r="L18" s="200"/>
      <c r="M18" s="200"/>
      <c r="N18" s="200"/>
      <c r="O18" s="201"/>
      <c r="P18" s="202">
        <f>SUM(P13:V17)</f>
        <v>687.38800000000003</v>
      </c>
      <c r="Q18" s="203"/>
      <c r="R18" s="203"/>
      <c r="S18" s="203"/>
      <c r="T18" s="203"/>
      <c r="U18" s="203"/>
      <c r="V18" s="204"/>
      <c r="W18" s="202">
        <f>SUM(W13:AC17)</f>
        <v>159.928</v>
      </c>
      <c r="X18" s="203"/>
      <c r="Y18" s="203"/>
      <c r="Z18" s="203"/>
      <c r="AA18" s="203"/>
      <c r="AB18" s="203"/>
      <c r="AC18" s="204"/>
      <c r="AD18" s="202">
        <f>SUM(AD13:AJ17)</f>
        <v>204.59</v>
      </c>
      <c r="AE18" s="203"/>
      <c r="AF18" s="203"/>
      <c r="AG18" s="203"/>
      <c r="AH18" s="203"/>
      <c r="AI18" s="203"/>
      <c r="AJ18" s="204"/>
      <c r="AK18" s="202">
        <f>SUM(AK13:AQ17)</f>
        <v>206.59</v>
      </c>
      <c r="AL18" s="203"/>
      <c r="AM18" s="203"/>
      <c r="AN18" s="203"/>
      <c r="AO18" s="203"/>
      <c r="AP18" s="203"/>
      <c r="AQ18" s="204"/>
      <c r="AR18" s="202">
        <f>SUM(AR13:AX17)</f>
        <v>436.43799999999999</v>
      </c>
      <c r="AS18" s="203"/>
      <c r="AT18" s="203"/>
      <c r="AU18" s="203"/>
      <c r="AV18" s="203"/>
      <c r="AW18" s="203"/>
      <c r="AX18" s="205"/>
    </row>
    <row r="19" spans="1:50" ht="24.75" customHeight="1" x14ac:dyDescent="0.15">
      <c r="A19" s="167"/>
      <c r="B19" s="168"/>
      <c r="C19" s="168"/>
      <c r="D19" s="168"/>
      <c r="E19" s="168"/>
      <c r="F19" s="169"/>
      <c r="G19" s="206" t="s">
        <v>9</v>
      </c>
      <c r="H19" s="207"/>
      <c r="I19" s="207"/>
      <c r="J19" s="207"/>
      <c r="K19" s="207"/>
      <c r="L19" s="207"/>
      <c r="M19" s="207"/>
      <c r="N19" s="207"/>
      <c r="O19" s="207"/>
      <c r="P19" s="175">
        <v>599.59400000000005</v>
      </c>
      <c r="Q19" s="176"/>
      <c r="R19" s="176"/>
      <c r="S19" s="176"/>
      <c r="T19" s="176"/>
      <c r="U19" s="176"/>
      <c r="V19" s="177"/>
      <c r="W19" s="175">
        <v>156.476</v>
      </c>
      <c r="X19" s="176"/>
      <c r="Y19" s="176"/>
      <c r="Z19" s="176"/>
      <c r="AA19" s="176"/>
      <c r="AB19" s="176"/>
      <c r="AC19" s="177"/>
      <c r="AD19" s="175">
        <v>162.423</v>
      </c>
      <c r="AE19" s="176"/>
      <c r="AF19" s="176"/>
      <c r="AG19" s="176"/>
      <c r="AH19" s="176"/>
      <c r="AI19" s="176"/>
      <c r="AJ19" s="177"/>
      <c r="AK19" s="208"/>
      <c r="AL19" s="208"/>
      <c r="AM19" s="208"/>
      <c r="AN19" s="208"/>
      <c r="AO19" s="208"/>
      <c r="AP19" s="208"/>
      <c r="AQ19" s="208"/>
      <c r="AR19" s="208"/>
      <c r="AS19" s="208"/>
      <c r="AT19" s="208"/>
      <c r="AU19" s="208"/>
      <c r="AV19" s="208"/>
      <c r="AW19" s="208"/>
      <c r="AX19" s="209"/>
    </row>
    <row r="20" spans="1:50" ht="24.75" customHeight="1" x14ac:dyDescent="0.15">
      <c r="A20" s="167"/>
      <c r="B20" s="168"/>
      <c r="C20" s="168"/>
      <c r="D20" s="168"/>
      <c r="E20" s="168"/>
      <c r="F20" s="169"/>
      <c r="G20" s="206" t="s">
        <v>10</v>
      </c>
      <c r="H20" s="207"/>
      <c r="I20" s="207"/>
      <c r="J20" s="207"/>
      <c r="K20" s="207"/>
      <c r="L20" s="207"/>
      <c r="M20" s="207"/>
      <c r="N20" s="207"/>
      <c r="O20" s="207"/>
      <c r="P20" s="210">
        <f>IF(P18=0, "-", SUM(P19)/P18)</f>
        <v>0.87227882942384793</v>
      </c>
      <c r="Q20" s="210"/>
      <c r="R20" s="210"/>
      <c r="S20" s="210"/>
      <c r="T20" s="210"/>
      <c r="U20" s="210"/>
      <c r="V20" s="210"/>
      <c r="W20" s="210">
        <f t="shared" ref="W20" si="0">IF(W18=0, "-", SUM(W19)/W18)</f>
        <v>0.97841528687909562</v>
      </c>
      <c r="X20" s="210"/>
      <c r="Y20" s="210"/>
      <c r="Z20" s="210"/>
      <c r="AA20" s="210"/>
      <c r="AB20" s="210"/>
      <c r="AC20" s="210"/>
      <c r="AD20" s="210">
        <f t="shared" ref="AD20" si="1">IF(AD18=0, "-", SUM(AD19)/AD18)</f>
        <v>0.79389510728774626</v>
      </c>
      <c r="AE20" s="210"/>
      <c r="AF20" s="210"/>
      <c r="AG20" s="210"/>
      <c r="AH20" s="210"/>
      <c r="AI20" s="210"/>
      <c r="AJ20" s="210"/>
      <c r="AK20" s="208"/>
      <c r="AL20" s="208"/>
      <c r="AM20" s="208"/>
      <c r="AN20" s="208"/>
      <c r="AO20" s="208"/>
      <c r="AP20" s="208"/>
      <c r="AQ20" s="211"/>
      <c r="AR20" s="211"/>
      <c r="AS20" s="211"/>
      <c r="AT20" s="211"/>
      <c r="AU20" s="208"/>
      <c r="AV20" s="208"/>
      <c r="AW20" s="208"/>
      <c r="AX20" s="209"/>
    </row>
    <row r="21" spans="1:50" ht="25.5" customHeight="1" x14ac:dyDescent="0.15">
      <c r="A21" s="144"/>
      <c r="B21" s="145"/>
      <c r="C21" s="145"/>
      <c r="D21" s="145"/>
      <c r="E21" s="145"/>
      <c r="F21" s="212"/>
      <c r="G21" s="213" t="s">
        <v>240</v>
      </c>
      <c r="H21" s="214"/>
      <c r="I21" s="214"/>
      <c r="J21" s="214"/>
      <c r="K21" s="214"/>
      <c r="L21" s="214"/>
      <c r="M21" s="214"/>
      <c r="N21" s="214"/>
      <c r="O21" s="214"/>
      <c r="P21" s="210">
        <f>IF(P19=0, "-", SUM(P19)/SUM(P13,P14))</f>
        <v>3.5025469074935165</v>
      </c>
      <c r="Q21" s="210"/>
      <c r="R21" s="210"/>
      <c r="S21" s="210"/>
      <c r="T21" s="210"/>
      <c r="U21" s="210"/>
      <c r="V21" s="210"/>
      <c r="W21" s="210">
        <f t="shared" ref="W21" si="2">IF(W19=0, "-", SUM(W19)/SUM(W13,W14))</f>
        <v>0.97841528687909562</v>
      </c>
      <c r="X21" s="210"/>
      <c r="Y21" s="210"/>
      <c r="Z21" s="210"/>
      <c r="AA21" s="210"/>
      <c r="AB21" s="210"/>
      <c r="AC21" s="210"/>
      <c r="AD21" s="210">
        <f t="shared" ref="AD21" si="3">IF(AD19=0, "-", SUM(AD19)/SUM(AD13,AD14))</f>
        <v>0.7862094002613873</v>
      </c>
      <c r="AE21" s="210"/>
      <c r="AF21" s="210"/>
      <c r="AG21" s="210"/>
      <c r="AH21" s="210"/>
      <c r="AI21" s="210"/>
      <c r="AJ21" s="210"/>
      <c r="AK21" s="208"/>
      <c r="AL21" s="208"/>
      <c r="AM21" s="208"/>
      <c r="AN21" s="208"/>
      <c r="AO21" s="208"/>
      <c r="AP21" s="208"/>
      <c r="AQ21" s="211"/>
      <c r="AR21" s="211"/>
      <c r="AS21" s="211"/>
      <c r="AT21" s="211"/>
      <c r="AU21" s="208"/>
      <c r="AV21" s="208"/>
      <c r="AW21" s="208"/>
      <c r="AX21" s="209"/>
    </row>
    <row r="22" spans="1:50" ht="18.75" customHeight="1" x14ac:dyDescent="0.15">
      <c r="A22" s="215" t="s">
        <v>574</v>
      </c>
      <c r="B22" s="216"/>
      <c r="C22" s="216"/>
      <c r="D22" s="216"/>
      <c r="E22" s="216"/>
      <c r="F22" s="217"/>
      <c r="G22" s="218" t="s">
        <v>227</v>
      </c>
      <c r="H22" s="219"/>
      <c r="I22" s="219"/>
      <c r="J22" s="219"/>
      <c r="K22" s="219"/>
      <c r="L22" s="219"/>
      <c r="M22" s="219"/>
      <c r="N22" s="219"/>
      <c r="O22" s="220"/>
      <c r="P22" s="221" t="s">
        <v>572</v>
      </c>
      <c r="Q22" s="219"/>
      <c r="R22" s="219"/>
      <c r="S22" s="219"/>
      <c r="T22" s="219"/>
      <c r="U22" s="219"/>
      <c r="V22" s="220"/>
      <c r="W22" s="221" t="s">
        <v>573</v>
      </c>
      <c r="X22" s="219"/>
      <c r="Y22" s="219"/>
      <c r="Z22" s="219"/>
      <c r="AA22" s="219"/>
      <c r="AB22" s="219"/>
      <c r="AC22" s="220"/>
      <c r="AD22" s="221" t="s">
        <v>226</v>
      </c>
      <c r="AE22" s="219"/>
      <c r="AF22" s="219"/>
      <c r="AG22" s="219"/>
      <c r="AH22" s="219"/>
      <c r="AI22" s="219"/>
      <c r="AJ22" s="219"/>
      <c r="AK22" s="219"/>
      <c r="AL22" s="219"/>
      <c r="AM22" s="219"/>
      <c r="AN22" s="219"/>
      <c r="AO22" s="219"/>
      <c r="AP22" s="219"/>
      <c r="AQ22" s="219"/>
      <c r="AR22" s="219"/>
      <c r="AS22" s="219"/>
      <c r="AT22" s="219"/>
      <c r="AU22" s="219"/>
      <c r="AV22" s="219"/>
      <c r="AW22" s="219"/>
      <c r="AX22" s="222"/>
    </row>
    <row r="23" spans="1:50" ht="25.5" customHeight="1" x14ac:dyDescent="0.15">
      <c r="A23" s="223"/>
      <c r="B23" s="224"/>
      <c r="C23" s="224"/>
      <c r="D23" s="224"/>
      <c r="E23" s="224"/>
      <c r="F23" s="225"/>
      <c r="G23" s="226" t="s">
        <v>583</v>
      </c>
      <c r="H23" s="227"/>
      <c r="I23" s="227"/>
      <c r="J23" s="227"/>
      <c r="K23" s="227"/>
      <c r="L23" s="227"/>
      <c r="M23" s="227"/>
      <c r="N23" s="227"/>
      <c r="O23" s="228"/>
      <c r="P23" s="178">
        <v>201.86600000000001</v>
      </c>
      <c r="Q23" s="179"/>
      <c r="R23" s="179"/>
      <c r="S23" s="179"/>
      <c r="T23" s="179"/>
      <c r="U23" s="179"/>
      <c r="V23" s="180"/>
      <c r="W23" s="178">
        <v>312.815</v>
      </c>
      <c r="X23" s="179"/>
      <c r="Y23" s="179"/>
      <c r="Z23" s="179"/>
      <c r="AA23" s="179"/>
      <c r="AB23" s="179"/>
      <c r="AC23" s="180"/>
      <c r="AD23" s="229" t="s">
        <v>681</v>
      </c>
      <c r="AE23" s="230"/>
      <c r="AF23" s="230"/>
      <c r="AG23" s="230"/>
      <c r="AH23" s="230"/>
      <c r="AI23" s="230"/>
      <c r="AJ23" s="230"/>
      <c r="AK23" s="230"/>
      <c r="AL23" s="230"/>
      <c r="AM23" s="230"/>
      <c r="AN23" s="230"/>
      <c r="AO23" s="230"/>
      <c r="AP23" s="230"/>
      <c r="AQ23" s="230"/>
      <c r="AR23" s="230"/>
      <c r="AS23" s="230"/>
      <c r="AT23" s="230"/>
      <c r="AU23" s="230"/>
      <c r="AV23" s="230"/>
      <c r="AW23" s="230"/>
      <c r="AX23" s="231"/>
    </row>
    <row r="24" spans="1:50" ht="25.5" customHeight="1" x14ac:dyDescent="0.15">
      <c r="A24" s="223"/>
      <c r="B24" s="224"/>
      <c r="C24" s="224"/>
      <c r="D24" s="224"/>
      <c r="E24" s="224"/>
      <c r="F24" s="225"/>
      <c r="G24" s="232" t="s">
        <v>584</v>
      </c>
      <c r="H24" s="233"/>
      <c r="I24" s="233"/>
      <c r="J24" s="233"/>
      <c r="K24" s="233"/>
      <c r="L24" s="233"/>
      <c r="M24" s="233"/>
      <c r="N24" s="233"/>
      <c r="O24" s="234"/>
      <c r="P24" s="175">
        <v>2.383</v>
      </c>
      <c r="Q24" s="176"/>
      <c r="R24" s="176"/>
      <c r="S24" s="176"/>
      <c r="T24" s="176"/>
      <c r="U24" s="176"/>
      <c r="V24" s="177"/>
      <c r="W24" s="175">
        <v>2.383</v>
      </c>
      <c r="X24" s="176"/>
      <c r="Y24" s="176"/>
      <c r="Z24" s="176"/>
      <c r="AA24" s="176"/>
      <c r="AB24" s="176"/>
      <c r="AC24" s="177"/>
      <c r="AD24" s="235"/>
      <c r="AE24" s="236"/>
      <c r="AF24" s="236"/>
      <c r="AG24" s="236"/>
      <c r="AH24" s="236"/>
      <c r="AI24" s="236"/>
      <c r="AJ24" s="236"/>
      <c r="AK24" s="236"/>
      <c r="AL24" s="236"/>
      <c r="AM24" s="236"/>
      <c r="AN24" s="236"/>
      <c r="AO24" s="236"/>
      <c r="AP24" s="236"/>
      <c r="AQ24" s="236"/>
      <c r="AR24" s="236"/>
      <c r="AS24" s="236"/>
      <c r="AT24" s="236"/>
      <c r="AU24" s="236"/>
      <c r="AV24" s="236"/>
      <c r="AW24" s="236"/>
      <c r="AX24" s="237"/>
    </row>
    <row r="25" spans="1:50" ht="25.5" customHeight="1" x14ac:dyDescent="0.15">
      <c r="A25" s="223"/>
      <c r="B25" s="224"/>
      <c r="C25" s="224"/>
      <c r="D25" s="224"/>
      <c r="E25" s="224"/>
      <c r="F25" s="225"/>
      <c r="G25" s="232" t="s">
        <v>585</v>
      </c>
      <c r="H25" s="233"/>
      <c r="I25" s="233"/>
      <c r="J25" s="233"/>
      <c r="K25" s="233"/>
      <c r="L25" s="233"/>
      <c r="M25" s="233"/>
      <c r="N25" s="233"/>
      <c r="O25" s="234"/>
      <c r="P25" s="175">
        <v>1.43</v>
      </c>
      <c r="Q25" s="176"/>
      <c r="R25" s="176"/>
      <c r="S25" s="176"/>
      <c r="T25" s="176"/>
      <c r="U25" s="176"/>
      <c r="V25" s="177"/>
      <c r="W25" s="175">
        <v>120.32899999999999</v>
      </c>
      <c r="X25" s="176"/>
      <c r="Y25" s="176"/>
      <c r="Z25" s="176"/>
      <c r="AA25" s="176"/>
      <c r="AB25" s="176"/>
      <c r="AC25" s="177"/>
      <c r="AD25" s="235"/>
      <c r="AE25" s="236"/>
      <c r="AF25" s="236"/>
      <c r="AG25" s="236"/>
      <c r="AH25" s="236"/>
      <c r="AI25" s="236"/>
      <c r="AJ25" s="236"/>
      <c r="AK25" s="236"/>
      <c r="AL25" s="236"/>
      <c r="AM25" s="236"/>
      <c r="AN25" s="236"/>
      <c r="AO25" s="236"/>
      <c r="AP25" s="236"/>
      <c r="AQ25" s="236"/>
      <c r="AR25" s="236"/>
      <c r="AS25" s="236"/>
      <c r="AT25" s="236"/>
      <c r="AU25" s="236"/>
      <c r="AV25" s="236"/>
      <c r="AW25" s="236"/>
      <c r="AX25" s="237"/>
    </row>
    <row r="26" spans="1:50" ht="25.5" customHeight="1" x14ac:dyDescent="0.15">
      <c r="A26" s="223"/>
      <c r="B26" s="224"/>
      <c r="C26" s="224"/>
      <c r="D26" s="224"/>
      <c r="E26" s="224"/>
      <c r="F26" s="225"/>
      <c r="G26" s="232" t="s">
        <v>586</v>
      </c>
      <c r="H26" s="233"/>
      <c r="I26" s="233"/>
      <c r="J26" s="233"/>
      <c r="K26" s="233"/>
      <c r="L26" s="233"/>
      <c r="M26" s="233"/>
      <c r="N26" s="233"/>
      <c r="O26" s="234"/>
      <c r="P26" s="175">
        <v>0.68200000000000005</v>
      </c>
      <c r="Q26" s="176"/>
      <c r="R26" s="176"/>
      <c r="S26" s="176"/>
      <c r="T26" s="176"/>
      <c r="U26" s="176"/>
      <c r="V26" s="177"/>
      <c r="W26" s="175">
        <v>0.68200000000000005</v>
      </c>
      <c r="X26" s="176"/>
      <c r="Y26" s="176"/>
      <c r="Z26" s="176"/>
      <c r="AA26" s="176"/>
      <c r="AB26" s="176"/>
      <c r="AC26" s="177"/>
      <c r="AD26" s="235"/>
      <c r="AE26" s="236"/>
      <c r="AF26" s="236"/>
      <c r="AG26" s="236"/>
      <c r="AH26" s="236"/>
      <c r="AI26" s="236"/>
      <c r="AJ26" s="236"/>
      <c r="AK26" s="236"/>
      <c r="AL26" s="236"/>
      <c r="AM26" s="236"/>
      <c r="AN26" s="236"/>
      <c r="AO26" s="236"/>
      <c r="AP26" s="236"/>
      <c r="AQ26" s="236"/>
      <c r="AR26" s="236"/>
      <c r="AS26" s="236"/>
      <c r="AT26" s="236"/>
      <c r="AU26" s="236"/>
      <c r="AV26" s="236"/>
      <c r="AW26" s="236"/>
      <c r="AX26" s="237"/>
    </row>
    <row r="27" spans="1:50" ht="25.5" customHeight="1" x14ac:dyDescent="0.15">
      <c r="A27" s="223"/>
      <c r="B27" s="224"/>
      <c r="C27" s="224"/>
      <c r="D27" s="224"/>
      <c r="E27" s="224"/>
      <c r="F27" s="225"/>
      <c r="G27" s="232" t="s">
        <v>587</v>
      </c>
      <c r="H27" s="233"/>
      <c r="I27" s="233"/>
      <c r="J27" s="233"/>
      <c r="K27" s="233"/>
      <c r="L27" s="233"/>
      <c r="M27" s="233"/>
      <c r="N27" s="233"/>
      <c r="O27" s="234"/>
      <c r="P27" s="175">
        <v>0.22900000000000001</v>
      </c>
      <c r="Q27" s="176"/>
      <c r="R27" s="176"/>
      <c r="S27" s="176"/>
      <c r="T27" s="176"/>
      <c r="U27" s="176"/>
      <c r="V27" s="177"/>
      <c r="W27" s="175">
        <v>0.22900000000000001</v>
      </c>
      <c r="X27" s="176"/>
      <c r="Y27" s="176"/>
      <c r="Z27" s="176"/>
      <c r="AA27" s="176"/>
      <c r="AB27" s="176"/>
      <c r="AC27" s="177"/>
      <c r="AD27" s="235"/>
      <c r="AE27" s="236"/>
      <c r="AF27" s="236"/>
      <c r="AG27" s="236"/>
      <c r="AH27" s="236"/>
      <c r="AI27" s="236"/>
      <c r="AJ27" s="236"/>
      <c r="AK27" s="236"/>
      <c r="AL27" s="236"/>
      <c r="AM27" s="236"/>
      <c r="AN27" s="236"/>
      <c r="AO27" s="236"/>
      <c r="AP27" s="236"/>
      <c r="AQ27" s="236"/>
      <c r="AR27" s="236"/>
      <c r="AS27" s="236"/>
      <c r="AT27" s="236"/>
      <c r="AU27" s="236"/>
      <c r="AV27" s="236"/>
      <c r="AW27" s="236"/>
      <c r="AX27" s="237"/>
    </row>
    <row r="28" spans="1:50" ht="25.5" customHeight="1" thickBot="1" x14ac:dyDescent="0.2">
      <c r="A28" s="238"/>
      <c r="B28" s="239"/>
      <c r="C28" s="239"/>
      <c r="D28" s="239"/>
      <c r="E28" s="239"/>
      <c r="F28" s="240"/>
      <c r="G28" s="241" t="s">
        <v>228</v>
      </c>
      <c r="H28" s="242"/>
      <c r="I28" s="242"/>
      <c r="J28" s="242"/>
      <c r="K28" s="242"/>
      <c r="L28" s="242"/>
      <c r="M28" s="242"/>
      <c r="N28" s="242"/>
      <c r="O28" s="243"/>
      <c r="P28" s="175">
        <f>AK13</f>
        <v>206.59</v>
      </c>
      <c r="Q28" s="176"/>
      <c r="R28" s="176"/>
      <c r="S28" s="176"/>
      <c r="T28" s="176"/>
      <c r="U28" s="176"/>
      <c r="V28" s="177"/>
      <c r="W28" s="244">
        <f>AR13</f>
        <v>436.43799999999999</v>
      </c>
      <c r="X28" s="245"/>
      <c r="Y28" s="245"/>
      <c r="Z28" s="245"/>
      <c r="AA28" s="245"/>
      <c r="AB28" s="245"/>
      <c r="AC28" s="246"/>
      <c r="AD28" s="247"/>
      <c r="AE28" s="247"/>
      <c r="AF28" s="247"/>
      <c r="AG28" s="247"/>
      <c r="AH28" s="247"/>
      <c r="AI28" s="247"/>
      <c r="AJ28" s="247"/>
      <c r="AK28" s="247"/>
      <c r="AL28" s="247"/>
      <c r="AM28" s="247"/>
      <c r="AN28" s="247"/>
      <c r="AO28" s="247"/>
      <c r="AP28" s="247"/>
      <c r="AQ28" s="247"/>
      <c r="AR28" s="247"/>
      <c r="AS28" s="247"/>
      <c r="AT28" s="247"/>
      <c r="AU28" s="247"/>
      <c r="AV28" s="247"/>
      <c r="AW28" s="247"/>
      <c r="AX28" s="248"/>
    </row>
    <row r="29" spans="1:50" ht="18.75" customHeight="1" x14ac:dyDescent="0.15">
      <c r="A29" s="249" t="s">
        <v>237</v>
      </c>
      <c r="B29" s="250"/>
      <c r="C29" s="250"/>
      <c r="D29" s="250"/>
      <c r="E29" s="250"/>
      <c r="F29" s="251"/>
      <c r="G29" s="252" t="s">
        <v>140</v>
      </c>
      <c r="H29" s="253"/>
      <c r="I29" s="253"/>
      <c r="J29" s="253"/>
      <c r="K29" s="253"/>
      <c r="L29" s="253"/>
      <c r="M29" s="253"/>
      <c r="N29" s="253"/>
      <c r="O29" s="254"/>
      <c r="P29" s="255" t="s">
        <v>53</v>
      </c>
      <c r="Q29" s="253"/>
      <c r="R29" s="253"/>
      <c r="S29" s="253"/>
      <c r="T29" s="253"/>
      <c r="U29" s="253"/>
      <c r="V29" s="253"/>
      <c r="W29" s="253"/>
      <c r="X29" s="254"/>
      <c r="Y29" s="256"/>
      <c r="Z29" s="257"/>
      <c r="AA29" s="258"/>
      <c r="AB29" s="259" t="s">
        <v>11</v>
      </c>
      <c r="AC29" s="260"/>
      <c r="AD29" s="261"/>
      <c r="AE29" s="259" t="s">
        <v>263</v>
      </c>
      <c r="AF29" s="260"/>
      <c r="AG29" s="260"/>
      <c r="AH29" s="261"/>
      <c r="AI29" s="262" t="s">
        <v>280</v>
      </c>
      <c r="AJ29" s="262"/>
      <c r="AK29" s="262"/>
      <c r="AL29" s="259"/>
      <c r="AM29" s="262" t="s">
        <v>377</v>
      </c>
      <c r="AN29" s="262"/>
      <c r="AO29" s="262"/>
      <c r="AP29" s="259"/>
      <c r="AQ29" s="263" t="s">
        <v>176</v>
      </c>
      <c r="AR29" s="264"/>
      <c r="AS29" s="264"/>
      <c r="AT29" s="265"/>
      <c r="AU29" s="253" t="s">
        <v>128</v>
      </c>
      <c r="AV29" s="253"/>
      <c r="AW29" s="253"/>
      <c r="AX29" s="266"/>
    </row>
    <row r="30" spans="1:50" ht="18.75" customHeight="1" x14ac:dyDescent="0.15">
      <c r="A30" s="267"/>
      <c r="B30" s="268"/>
      <c r="C30" s="268"/>
      <c r="D30" s="268"/>
      <c r="E30" s="268"/>
      <c r="F30" s="269"/>
      <c r="G30" s="270"/>
      <c r="H30" s="271"/>
      <c r="I30" s="271"/>
      <c r="J30" s="271"/>
      <c r="K30" s="271"/>
      <c r="L30" s="271"/>
      <c r="M30" s="271"/>
      <c r="N30" s="271"/>
      <c r="O30" s="272"/>
      <c r="P30" s="273"/>
      <c r="Q30" s="271"/>
      <c r="R30" s="271"/>
      <c r="S30" s="271"/>
      <c r="T30" s="271"/>
      <c r="U30" s="271"/>
      <c r="V30" s="271"/>
      <c r="W30" s="271"/>
      <c r="X30" s="272"/>
      <c r="Y30" s="274"/>
      <c r="Z30" s="275"/>
      <c r="AA30" s="276"/>
      <c r="AB30" s="277"/>
      <c r="AC30" s="278"/>
      <c r="AD30" s="279"/>
      <c r="AE30" s="277"/>
      <c r="AF30" s="278"/>
      <c r="AG30" s="278"/>
      <c r="AH30" s="279"/>
      <c r="AI30" s="280"/>
      <c r="AJ30" s="280"/>
      <c r="AK30" s="280"/>
      <c r="AL30" s="277"/>
      <c r="AM30" s="280"/>
      <c r="AN30" s="280"/>
      <c r="AO30" s="280"/>
      <c r="AP30" s="277"/>
      <c r="AQ30" s="281" t="s">
        <v>582</v>
      </c>
      <c r="AR30" s="282"/>
      <c r="AS30" s="283" t="s">
        <v>177</v>
      </c>
      <c r="AT30" s="284"/>
      <c r="AU30" s="285" t="s">
        <v>582</v>
      </c>
      <c r="AV30" s="285"/>
      <c r="AW30" s="271" t="s">
        <v>168</v>
      </c>
      <c r="AX30" s="286"/>
    </row>
    <row r="31" spans="1:50" ht="23.25" customHeight="1" x14ac:dyDescent="0.15">
      <c r="A31" s="287"/>
      <c r="B31" s="268"/>
      <c r="C31" s="268"/>
      <c r="D31" s="268"/>
      <c r="E31" s="268"/>
      <c r="F31" s="269"/>
      <c r="G31" s="288" t="s">
        <v>582</v>
      </c>
      <c r="H31" s="289"/>
      <c r="I31" s="289"/>
      <c r="J31" s="289"/>
      <c r="K31" s="289"/>
      <c r="L31" s="289"/>
      <c r="M31" s="289"/>
      <c r="N31" s="289"/>
      <c r="O31" s="290"/>
      <c r="P31" s="291" t="s">
        <v>582</v>
      </c>
      <c r="Q31" s="291"/>
      <c r="R31" s="291"/>
      <c r="S31" s="291"/>
      <c r="T31" s="291"/>
      <c r="U31" s="291"/>
      <c r="V31" s="291"/>
      <c r="W31" s="291"/>
      <c r="X31" s="292"/>
      <c r="Y31" s="293" t="s">
        <v>12</v>
      </c>
      <c r="Z31" s="294"/>
      <c r="AA31" s="295"/>
      <c r="AB31" s="296" t="s">
        <v>582</v>
      </c>
      <c r="AC31" s="296"/>
      <c r="AD31" s="296"/>
      <c r="AE31" s="297" t="s">
        <v>582</v>
      </c>
      <c r="AF31" s="298"/>
      <c r="AG31" s="298"/>
      <c r="AH31" s="298"/>
      <c r="AI31" s="297" t="s">
        <v>582</v>
      </c>
      <c r="AJ31" s="298"/>
      <c r="AK31" s="298"/>
      <c r="AL31" s="298"/>
      <c r="AM31" s="297"/>
      <c r="AN31" s="298"/>
      <c r="AO31" s="298"/>
      <c r="AP31" s="298"/>
      <c r="AQ31" s="299" t="s">
        <v>582</v>
      </c>
      <c r="AR31" s="300"/>
      <c r="AS31" s="300"/>
      <c r="AT31" s="301"/>
      <c r="AU31" s="298" t="s">
        <v>582</v>
      </c>
      <c r="AV31" s="298"/>
      <c r="AW31" s="298"/>
      <c r="AX31" s="302"/>
    </row>
    <row r="32" spans="1:50" ht="23.25" customHeight="1" x14ac:dyDescent="0.15">
      <c r="A32" s="303"/>
      <c r="B32" s="304"/>
      <c r="C32" s="304"/>
      <c r="D32" s="304"/>
      <c r="E32" s="304"/>
      <c r="F32" s="305"/>
      <c r="G32" s="306"/>
      <c r="H32" s="307"/>
      <c r="I32" s="307"/>
      <c r="J32" s="307"/>
      <c r="K32" s="307"/>
      <c r="L32" s="307"/>
      <c r="M32" s="307"/>
      <c r="N32" s="307"/>
      <c r="O32" s="308"/>
      <c r="P32" s="309"/>
      <c r="Q32" s="309"/>
      <c r="R32" s="309"/>
      <c r="S32" s="309"/>
      <c r="T32" s="309"/>
      <c r="U32" s="309"/>
      <c r="V32" s="309"/>
      <c r="W32" s="309"/>
      <c r="X32" s="310"/>
      <c r="Y32" s="163" t="s">
        <v>48</v>
      </c>
      <c r="Z32" s="164"/>
      <c r="AA32" s="165"/>
      <c r="AB32" s="311" t="s">
        <v>582</v>
      </c>
      <c r="AC32" s="311"/>
      <c r="AD32" s="311"/>
      <c r="AE32" s="297" t="s">
        <v>582</v>
      </c>
      <c r="AF32" s="298"/>
      <c r="AG32" s="298"/>
      <c r="AH32" s="298"/>
      <c r="AI32" s="297" t="s">
        <v>582</v>
      </c>
      <c r="AJ32" s="298"/>
      <c r="AK32" s="298"/>
      <c r="AL32" s="298"/>
      <c r="AM32" s="297"/>
      <c r="AN32" s="298"/>
      <c r="AO32" s="298"/>
      <c r="AP32" s="298"/>
      <c r="AQ32" s="299" t="s">
        <v>582</v>
      </c>
      <c r="AR32" s="300"/>
      <c r="AS32" s="300"/>
      <c r="AT32" s="301"/>
      <c r="AU32" s="298" t="s">
        <v>582</v>
      </c>
      <c r="AV32" s="298"/>
      <c r="AW32" s="298"/>
      <c r="AX32" s="302"/>
    </row>
    <row r="33" spans="1:60" ht="23.25" customHeight="1" x14ac:dyDescent="0.15">
      <c r="A33" s="287"/>
      <c r="B33" s="268"/>
      <c r="C33" s="268"/>
      <c r="D33" s="268"/>
      <c r="E33" s="268"/>
      <c r="F33" s="269"/>
      <c r="G33" s="312"/>
      <c r="H33" s="313"/>
      <c r="I33" s="313"/>
      <c r="J33" s="313"/>
      <c r="K33" s="313"/>
      <c r="L33" s="313"/>
      <c r="M33" s="313"/>
      <c r="N33" s="313"/>
      <c r="O33" s="314"/>
      <c r="P33" s="315"/>
      <c r="Q33" s="315"/>
      <c r="R33" s="315"/>
      <c r="S33" s="315"/>
      <c r="T33" s="315"/>
      <c r="U33" s="315"/>
      <c r="V33" s="315"/>
      <c r="W33" s="315"/>
      <c r="X33" s="316"/>
      <c r="Y33" s="163" t="s">
        <v>13</v>
      </c>
      <c r="Z33" s="164"/>
      <c r="AA33" s="165"/>
      <c r="AB33" s="41" t="s">
        <v>169</v>
      </c>
      <c r="AC33" s="41"/>
      <c r="AD33" s="41"/>
      <c r="AE33" s="297" t="s">
        <v>582</v>
      </c>
      <c r="AF33" s="298"/>
      <c r="AG33" s="298"/>
      <c r="AH33" s="298"/>
      <c r="AI33" s="297" t="s">
        <v>582</v>
      </c>
      <c r="AJ33" s="298"/>
      <c r="AK33" s="298"/>
      <c r="AL33" s="298"/>
      <c r="AM33" s="297"/>
      <c r="AN33" s="298"/>
      <c r="AO33" s="298"/>
      <c r="AP33" s="298"/>
      <c r="AQ33" s="299" t="s">
        <v>582</v>
      </c>
      <c r="AR33" s="300"/>
      <c r="AS33" s="300"/>
      <c r="AT33" s="301"/>
      <c r="AU33" s="298" t="s">
        <v>582</v>
      </c>
      <c r="AV33" s="298"/>
      <c r="AW33" s="298"/>
      <c r="AX33" s="302"/>
    </row>
    <row r="34" spans="1:60" ht="23.25" customHeight="1" x14ac:dyDescent="0.15">
      <c r="A34" s="317" t="s">
        <v>256</v>
      </c>
      <c r="B34" s="318"/>
      <c r="C34" s="318"/>
      <c r="D34" s="318"/>
      <c r="E34" s="318"/>
      <c r="F34" s="319"/>
      <c r="G34" s="288" t="s">
        <v>582</v>
      </c>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320"/>
    </row>
    <row r="35" spans="1:60" ht="23.25" customHeight="1" x14ac:dyDescent="0.15">
      <c r="A35" s="321"/>
      <c r="B35" s="322"/>
      <c r="C35" s="322"/>
      <c r="D35" s="322"/>
      <c r="E35" s="322"/>
      <c r="F35" s="323"/>
      <c r="G35" s="312"/>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07"/>
      <c r="AF35" s="307"/>
      <c r="AG35" s="307"/>
      <c r="AH35" s="307"/>
      <c r="AI35" s="307"/>
      <c r="AJ35" s="307"/>
      <c r="AK35" s="307"/>
      <c r="AL35" s="307"/>
      <c r="AM35" s="307"/>
      <c r="AN35" s="307"/>
      <c r="AO35" s="307"/>
      <c r="AP35" s="307"/>
      <c r="AQ35" s="313"/>
      <c r="AR35" s="313"/>
      <c r="AS35" s="313"/>
      <c r="AT35" s="313"/>
      <c r="AU35" s="313"/>
      <c r="AV35" s="313"/>
      <c r="AW35" s="313"/>
      <c r="AX35" s="324"/>
    </row>
    <row r="36" spans="1:60" ht="18.75" customHeight="1" x14ac:dyDescent="0.15">
      <c r="A36" s="325" t="s">
        <v>141</v>
      </c>
      <c r="B36" s="326" t="s">
        <v>232</v>
      </c>
      <c r="C36" s="327"/>
      <c r="D36" s="327"/>
      <c r="E36" s="327"/>
      <c r="F36" s="328"/>
      <c r="G36" s="329" t="s">
        <v>133</v>
      </c>
      <c r="H36" s="329"/>
      <c r="I36" s="329"/>
      <c r="J36" s="329"/>
      <c r="K36" s="329"/>
      <c r="L36" s="329"/>
      <c r="M36" s="329"/>
      <c r="N36" s="329"/>
      <c r="O36" s="329"/>
      <c r="P36" s="329"/>
      <c r="Q36" s="329"/>
      <c r="R36" s="329"/>
      <c r="S36" s="329"/>
      <c r="T36" s="329"/>
      <c r="U36" s="329"/>
      <c r="V36" s="329"/>
      <c r="W36" s="329"/>
      <c r="X36" s="329"/>
      <c r="Y36" s="329"/>
      <c r="Z36" s="329"/>
      <c r="AA36" s="330"/>
      <c r="AB36" s="331" t="s">
        <v>567</v>
      </c>
      <c r="AC36" s="329"/>
      <c r="AD36" s="329"/>
      <c r="AE36" s="329"/>
      <c r="AF36" s="329"/>
      <c r="AG36" s="329"/>
      <c r="AH36" s="329"/>
      <c r="AI36" s="329"/>
      <c r="AJ36" s="329"/>
      <c r="AK36" s="329"/>
      <c r="AL36" s="329"/>
      <c r="AM36" s="329"/>
      <c r="AN36" s="329"/>
      <c r="AO36" s="329"/>
      <c r="AP36" s="329"/>
      <c r="AQ36" s="329"/>
      <c r="AR36" s="329"/>
      <c r="AS36" s="329"/>
      <c r="AT36" s="329"/>
      <c r="AU36" s="329"/>
      <c r="AV36" s="329"/>
      <c r="AW36" s="329"/>
      <c r="AX36" s="332"/>
      <c r="AY36" s="34">
        <f>COUNTA($G$38)</f>
        <v>1</v>
      </c>
    </row>
    <row r="37" spans="1:60" ht="22.5" customHeight="1" x14ac:dyDescent="0.15">
      <c r="A37" s="333"/>
      <c r="B37" s="334"/>
      <c r="C37" s="335"/>
      <c r="D37" s="335"/>
      <c r="E37" s="335"/>
      <c r="F37" s="336"/>
      <c r="G37" s="271"/>
      <c r="H37" s="271"/>
      <c r="I37" s="271"/>
      <c r="J37" s="271"/>
      <c r="K37" s="271"/>
      <c r="L37" s="271"/>
      <c r="M37" s="271"/>
      <c r="N37" s="271"/>
      <c r="O37" s="271"/>
      <c r="P37" s="271"/>
      <c r="Q37" s="271"/>
      <c r="R37" s="271"/>
      <c r="S37" s="271"/>
      <c r="T37" s="271"/>
      <c r="U37" s="271"/>
      <c r="V37" s="271"/>
      <c r="W37" s="271"/>
      <c r="X37" s="271"/>
      <c r="Y37" s="271"/>
      <c r="Z37" s="271"/>
      <c r="AA37" s="272"/>
      <c r="AB37" s="273"/>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86"/>
      <c r="AY37" s="34">
        <f>$AY$36</f>
        <v>1</v>
      </c>
    </row>
    <row r="38" spans="1:60" ht="40.5" customHeight="1" x14ac:dyDescent="0.15">
      <c r="A38" s="333"/>
      <c r="B38" s="334"/>
      <c r="C38" s="335"/>
      <c r="D38" s="335"/>
      <c r="E38" s="335"/>
      <c r="F38" s="336"/>
      <c r="G38" s="337" t="s">
        <v>608</v>
      </c>
      <c r="H38" s="337"/>
      <c r="I38" s="337"/>
      <c r="J38" s="337"/>
      <c r="K38" s="337"/>
      <c r="L38" s="337"/>
      <c r="M38" s="337"/>
      <c r="N38" s="337"/>
      <c r="O38" s="337"/>
      <c r="P38" s="337"/>
      <c r="Q38" s="337"/>
      <c r="R38" s="337"/>
      <c r="S38" s="337"/>
      <c r="T38" s="337"/>
      <c r="U38" s="337"/>
      <c r="V38" s="337"/>
      <c r="W38" s="337"/>
      <c r="X38" s="337"/>
      <c r="Y38" s="337"/>
      <c r="Z38" s="337"/>
      <c r="AA38" s="338"/>
      <c r="AB38" s="339" t="s">
        <v>609</v>
      </c>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40"/>
      <c r="AY38" s="34">
        <f t="shared" ref="AY38:AY45" si="4">$AY$36</f>
        <v>1</v>
      </c>
    </row>
    <row r="39" spans="1:60" ht="40.5" customHeight="1" x14ac:dyDescent="0.15">
      <c r="A39" s="333"/>
      <c r="B39" s="334"/>
      <c r="C39" s="335"/>
      <c r="D39" s="335"/>
      <c r="E39" s="335"/>
      <c r="F39" s="336"/>
      <c r="G39" s="341"/>
      <c r="H39" s="341"/>
      <c r="I39" s="341"/>
      <c r="J39" s="341"/>
      <c r="K39" s="341"/>
      <c r="L39" s="341"/>
      <c r="M39" s="341"/>
      <c r="N39" s="341"/>
      <c r="O39" s="341"/>
      <c r="P39" s="341"/>
      <c r="Q39" s="341"/>
      <c r="R39" s="341"/>
      <c r="S39" s="341"/>
      <c r="T39" s="341"/>
      <c r="U39" s="341"/>
      <c r="V39" s="341"/>
      <c r="W39" s="341"/>
      <c r="X39" s="341"/>
      <c r="Y39" s="341"/>
      <c r="Z39" s="341"/>
      <c r="AA39" s="342"/>
      <c r="AB39" s="343"/>
      <c r="AC39" s="341"/>
      <c r="AD39" s="341"/>
      <c r="AE39" s="341"/>
      <c r="AF39" s="341"/>
      <c r="AG39" s="341"/>
      <c r="AH39" s="341"/>
      <c r="AI39" s="341"/>
      <c r="AJ39" s="341"/>
      <c r="AK39" s="341"/>
      <c r="AL39" s="341"/>
      <c r="AM39" s="341"/>
      <c r="AN39" s="341"/>
      <c r="AO39" s="341"/>
      <c r="AP39" s="341"/>
      <c r="AQ39" s="341"/>
      <c r="AR39" s="341"/>
      <c r="AS39" s="341"/>
      <c r="AT39" s="341"/>
      <c r="AU39" s="341"/>
      <c r="AV39" s="341"/>
      <c r="AW39" s="341"/>
      <c r="AX39" s="344"/>
      <c r="AY39" s="34">
        <f t="shared" si="4"/>
        <v>1</v>
      </c>
    </row>
    <row r="40" spans="1:60" ht="40.5" customHeight="1" x14ac:dyDescent="0.15">
      <c r="A40" s="333"/>
      <c r="B40" s="345"/>
      <c r="C40" s="346"/>
      <c r="D40" s="346"/>
      <c r="E40" s="346"/>
      <c r="F40" s="347"/>
      <c r="G40" s="348"/>
      <c r="H40" s="348"/>
      <c r="I40" s="348"/>
      <c r="J40" s="348"/>
      <c r="K40" s="348"/>
      <c r="L40" s="348"/>
      <c r="M40" s="348"/>
      <c r="N40" s="348"/>
      <c r="O40" s="348"/>
      <c r="P40" s="348"/>
      <c r="Q40" s="348"/>
      <c r="R40" s="348"/>
      <c r="S40" s="348"/>
      <c r="T40" s="348"/>
      <c r="U40" s="348"/>
      <c r="V40" s="348"/>
      <c r="W40" s="348"/>
      <c r="X40" s="348"/>
      <c r="Y40" s="348"/>
      <c r="Z40" s="348"/>
      <c r="AA40" s="349"/>
      <c r="AB40" s="350"/>
      <c r="AC40" s="348"/>
      <c r="AD40" s="348"/>
      <c r="AE40" s="341"/>
      <c r="AF40" s="341"/>
      <c r="AG40" s="341"/>
      <c r="AH40" s="341"/>
      <c r="AI40" s="341"/>
      <c r="AJ40" s="341"/>
      <c r="AK40" s="341"/>
      <c r="AL40" s="341"/>
      <c r="AM40" s="341"/>
      <c r="AN40" s="341"/>
      <c r="AO40" s="341"/>
      <c r="AP40" s="341"/>
      <c r="AQ40" s="341"/>
      <c r="AR40" s="341"/>
      <c r="AS40" s="341"/>
      <c r="AT40" s="341"/>
      <c r="AU40" s="348"/>
      <c r="AV40" s="348"/>
      <c r="AW40" s="348"/>
      <c r="AX40" s="351"/>
      <c r="AY40" s="34">
        <f t="shared" si="4"/>
        <v>1</v>
      </c>
    </row>
    <row r="41" spans="1:60" ht="18.75" customHeight="1" x14ac:dyDescent="0.15">
      <c r="A41" s="333"/>
      <c r="B41" s="335" t="s">
        <v>139</v>
      </c>
      <c r="C41" s="335"/>
      <c r="D41" s="335"/>
      <c r="E41" s="335"/>
      <c r="F41" s="336"/>
      <c r="G41" s="352" t="s">
        <v>55</v>
      </c>
      <c r="H41" s="329"/>
      <c r="I41" s="329"/>
      <c r="J41" s="329"/>
      <c r="K41" s="329"/>
      <c r="L41" s="329"/>
      <c r="M41" s="329"/>
      <c r="N41" s="329"/>
      <c r="O41" s="330"/>
      <c r="P41" s="331" t="s">
        <v>57</v>
      </c>
      <c r="Q41" s="329"/>
      <c r="R41" s="329"/>
      <c r="S41" s="329"/>
      <c r="T41" s="329"/>
      <c r="U41" s="329"/>
      <c r="V41" s="329"/>
      <c r="W41" s="329"/>
      <c r="X41" s="330"/>
      <c r="Y41" s="353"/>
      <c r="Z41" s="354"/>
      <c r="AA41" s="355"/>
      <c r="AB41" s="356" t="s">
        <v>11</v>
      </c>
      <c r="AC41" s="357"/>
      <c r="AD41" s="358"/>
      <c r="AE41" s="37" t="s">
        <v>263</v>
      </c>
      <c r="AF41" s="37"/>
      <c r="AG41" s="37"/>
      <c r="AH41" s="37"/>
      <c r="AI41" s="37" t="s">
        <v>280</v>
      </c>
      <c r="AJ41" s="37"/>
      <c r="AK41" s="37"/>
      <c r="AL41" s="37"/>
      <c r="AM41" s="37" t="s">
        <v>377</v>
      </c>
      <c r="AN41" s="37"/>
      <c r="AO41" s="37"/>
      <c r="AP41" s="37"/>
      <c r="AQ41" s="359" t="s">
        <v>176</v>
      </c>
      <c r="AR41" s="360"/>
      <c r="AS41" s="360"/>
      <c r="AT41" s="361"/>
      <c r="AU41" s="362" t="s">
        <v>128</v>
      </c>
      <c r="AV41" s="362"/>
      <c r="AW41" s="362"/>
      <c r="AX41" s="363"/>
      <c r="AY41" s="34">
        <f t="shared" si="4"/>
        <v>1</v>
      </c>
      <c r="AZ41" s="364"/>
      <c r="BA41" s="364"/>
      <c r="BB41" s="364"/>
      <c r="BC41" s="364"/>
    </row>
    <row r="42" spans="1:60" ht="18.75" customHeight="1" x14ac:dyDescent="0.15">
      <c r="A42" s="333"/>
      <c r="B42" s="335"/>
      <c r="C42" s="335"/>
      <c r="D42" s="335"/>
      <c r="E42" s="335"/>
      <c r="F42" s="336"/>
      <c r="G42" s="270"/>
      <c r="H42" s="271"/>
      <c r="I42" s="271"/>
      <c r="J42" s="271"/>
      <c r="K42" s="271"/>
      <c r="L42" s="271"/>
      <c r="M42" s="271"/>
      <c r="N42" s="271"/>
      <c r="O42" s="272"/>
      <c r="P42" s="273"/>
      <c r="Q42" s="271"/>
      <c r="R42" s="271"/>
      <c r="S42" s="271"/>
      <c r="T42" s="271"/>
      <c r="U42" s="271"/>
      <c r="V42" s="271"/>
      <c r="W42" s="271"/>
      <c r="X42" s="272"/>
      <c r="Y42" s="353"/>
      <c r="Z42" s="354"/>
      <c r="AA42" s="355"/>
      <c r="AB42" s="277"/>
      <c r="AC42" s="278"/>
      <c r="AD42" s="279"/>
      <c r="AE42" s="37"/>
      <c r="AF42" s="37"/>
      <c r="AG42" s="37"/>
      <c r="AH42" s="37"/>
      <c r="AI42" s="37"/>
      <c r="AJ42" s="37"/>
      <c r="AK42" s="37"/>
      <c r="AL42" s="37"/>
      <c r="AM42" s="37"/>
      <c r="AN42" s="37"/>
      <c r="AO42" s="37"/>
      <c r="AP42" s="37"/>
      <c r="AQ42" s="365" t="s">
        <v>582</v>
      </c>
      <c r="AR42" s="285"/>
      <c r="AS42" s="283" t="s">
        <v>177</v>
      </c>
      <c r="AT42" s="284"/>
      <c r="AU42" s="285" t="s">
        <v>582</v>
      </c>
      <c r="AV42" s="285"/>
      <c r="AW42" s="271" t="s">
        <v>168</v>
      </c>
      <c r="AX42" s="286"/>
      <c r="AY42" s="34">
        <f t="shared" si="4"/>
        <v>1</v>
      </c>
      <c r="AZ42" s="364"/>
      <c r="BA42" s="364"/>
      <c r="BB42" s="364"/>
      <c r="BC42" s="364"/>
      <c r="BD42" s="364"/>
      <c r="BE42" s="364"/>
      <c r="BF42" s="364"/>
      <c r="BG42" s="364"/>
      <c r="BH42" s="364"/>
    </row>
    <row r="43" spans="1:60" ht="36.75" customHeight="1" x14ac:dyDescent="0.15">
      <c r="A43" s="333"/>
      <c r="B43" s="335"/>
      <c r="C43" s="335"/>
      <c r="D43" s="335"/>
      <c r="E43" s="335"/>
      <c r="F43" s="336"/>
      <c r="G43" s="366" t="s">
        <v>588</v>
      </c>
      <c r="H43" s="291"/>
      <c r="I43" s="291"/>
      <c r="J43" s="291"/>
      <c r="K43" s="291"/>
      <c r="L43" s="291"/>
      <c r="M43" s="291"/>
      <c r="N43" s="291"/>
      <c r="O43" s="292"/>
      <c r="P43" s="291" t="s">
        <v>589</v>
      </c>
      <c r="Q43" s="367"/>
      <c r="R43" s="367"/>
      <c r="S43" s="367"/>
      <c r="T43" s="367"/>
      <c r="U43" s="367"/>
      <c r="V43" s="367"/>
      <c r="W43" s="367"/>
      <c r="X43" s="368"/>
      <c r="Y43" s="369" t="s">
        <v>56</v>
      </c>
      <c r="Z43" s="370"/>
      <c r="AA43" s="371"/>
      <c r="AB43" s="296" t="s">
        <v>590</v>
      </c>
      <c r="AC43" s="296"/>
      <c r="AD43" s="296"/>
      <c r="AE43" s="297">
        <v>1</v>
      </c>
      <c r="AF43" s="298"/>
      <c r="AG43" s="298"/>
      <c r="AH43" s="298"/>
      <c r="AI43" s="297">
        <v>1</v>
      </c>
      <c r="AJ43" s="298"/>
      <c r="AK43" s="298"/>
      <c r="AL43" s="298"/>
      <c r="AM43" s="297">
        <v>2</v>
      </c>
      <c r="AN43" s="298"/>
      <c r="AO43" s="298"/>
      <c r="AP43" s="298"/>
      <c r="AQ43" s="299" t="s">
        <v>582</v>
      </c>
      <c r="AR43" s="300"/>
      <c r="AS43" s="300"/>
      <c r="AT43" s="301"/>
      <c r="AU43" s="298" t="s">
        <v>582</v>
      </c>
      <c r="AV43" s="298"/>
      <c r="AW43" s="298"/>
      <c r="AX43" s="302"/>
      <c r="AY43" s="34">
        <f t="shared" si="4"/>
        <v>1</v>
      </c>
    </row>
    <row r="44" spans="1:60" ht="36.75" customHeight="1" x14ac:dyDescent="0.15">
      <c r="A44" s="333"/>
      <c r="B44" s="335"/>
      <c r="C44" s="335"/>
      <c r="D44" s="335"/>
      <c r="E44" s="335"/>
      <c r="F44" s="336"/>
      <c r="G44" s="372"/>
      <c r="H44" s="309"/>
      <c r="I44" s="309"/>
      <c r="J44" s="309"/>
      <c r="K44" s="309"/>
      <c r="L44" s="309"/>
      <c r="M44" s="309"/>
      <c r="N44" s="309"/>
      <c r="O44" s="310"/>
      <c r="P44" s="373"/>
      <c r="Q44" s="373"/>
      <c r="R44" s="373"/>
      <c r="S44" s="373"/>
      <c r="T44" s="373"/>
      <c r="U44" s="373"/>
      <c r="V44" s="373"/>
      <c r="W44" s="373"/>
      <c r="X44" s="374"/>
      <c r="Y44" s="375" t="s">
        <v>48</v>
      </c>
      <c r="Z44" s="376"/>
      <c r="AA44" s="377"/>
      <c r="AB44" s="311" t="s">
        <v>590</v>
      </c>
      <c r="AC44" s="311"/>
      <c r="AD44" s="311"/>
      <c r="AE44" s="297">
        <v>1</v>
      </c>
      <c r="AF44" s="298"/>
      <c r="AG44" s="298"/>
      <c r="AH44" s="298"/>
      <c r="AI44" s="297">
        <v>1</v>
      </c>
      <c r="AJ44" s="298"/>
      <c r="AK44" s="298"/>
      <c r="AL44" s="298"/>
      <c r="AM44" s="297">
        <v>2</v>
      </c>
      <c r="AN44" s="298"/>
      <c r="AO44" s="298"/>
      <c r="AP44" s="298"/>
      <c r="AQ44" s="299" t="s">
        <v>582</v>
      </c>
      <c r="AR44" s="300"/>
      <c r="AS44" s="300"/>
      <c r="AT44" s="301"/>
      <c r="AU44" s="298">
        <v>1</v>
      </c>
      <c r="AV44" s="298"/>
      <c r="AW44" s="298"/>
      <c r="AX44" s="302"/>
      <c r="AY44" s="34">
        <f t="shared" si="4"/>
        <v>1</v>
      </c>
      <c r="AZ44" s="364"/>
      <c r="BA44" s="364"/>
      <c r="BB44" s="364"/>
      <c r="BC44" s="364"/>
    </row>
    <row r="45" spans="1:60" ht="36.75" customHeight="1" thickBot="1" x14ac:dyDescent="0.2">
      <c r="A45" s="333"/>
      <c r="B45" s="346"/>
      <c r="C45" s="346"/>
      <c r="D45" s="346"/>
      <c r="E45" s="346"/>
      <c r="F45" s="347"/>
      <c r="G45" s="378"/>
      <c r="H45" s="315"/>
      <c r="I45" s="315"/>
      <c r="J45" s="315"/>
      <c r="K45" s="315"/>
      <c r="L45" s="315"/>
      <c r="M45" s="315"/>
      <c r="N45" s="315"/>
      <c r="O45" s="316"/>
      <c r="P45" s="379"/>
      <c r="Q45" s="379"/>
      <c r="R45" s="379"/>
      <c r="S45" s="379"/>
      <c r="T45" s="379"/>
      <c r="U45" s="379"/>
      <c r="V45" s="379"/>
      <c r="W45" s="379"/>
      <c r="X45" s="380"/>
      <c r="Y45" s="375" t="s">
        <v>13</v>
      </c>
      <c r="Z45" s="376"/>
      <c r="AA45" s="377"/>
      <c r="AB45" s="381" t="s">
        <v>14</v>
      </c>
      <c r="AC45" s="381"/>
      <c r="AD45" s="381"/>
      <c r="AE45" s="382">
        <v>100</v>
      </c>
      <c r="AF45" s="383"/>
      <c r="AG45" s="383"/>
      <c r="AH45" s="383"/>
      <c r="AI45" s="382">
        <v>100</v>
      </c>
      <c r="AJ45" s="383"/>
      <c r="AK45" s="383"/>
      <c r="AL45" s="383"/>
      <c r="AM45" s="382">
        <v>100</v>
      </c>
      <c r="AN45" s="383"/>
      <c r="AO45" s="383"/>
      <c r="AP45" s="383"/>
      <c r="AQ45" s="299" t="s">
        <v>582</v>
      </c>
      <c r="AR45" s="300"/>
      <c r="AS45" s="300"/>
      <c r="AT45" s="301"/>
      <c r="AU45" s="298" t="s">
        <v>582</v>
      </c>
      <c r="AV45" s="298"/>
      <c r="AW45" s="298"/>
      <c r="AX45" s="302"/>
      <c r="AY45" s="34">
        <f t="shared" si="4"/>
        <v>1</v>
      </c>
      <c r="AZ45" s="364"/>
      <c r="BA45" s="364"/>
      <c r="BB45" s="364"/>
      <c r="BC45" s="364"/>
      <c r="BD45" s="364"/>
      <c r="BE45" s="364"/>
      <c r="BF45" s="364"/>
      <c r="BG45" s="364"/>
      <c r="BH45" s="364"/>
    </row>
    <row r="46" spans="1:60" ht="31.5" customHeight="1" x14ac:dyDescent="0.15">
      <c r="A46" s="384" t="s">
        <v>238</v>
      </c>
      <c r="B46" s="385"/>
      <c r="C46" s="385"/>
      <c r="D46" s="385"/>
      <c r="E46" s="385"/>
      <c r="F46" s="386"/>
      <c r="G46" s="387" t="s">
        <v>54</v>
      </c>
      <c r="H46" s="387"/>
      <c r="I46" s="387"/>
      <c r="J46" s="387"/>
      <c r="K46" s="387"/>
      <c r="L46" s="387"/>
      <c r="M46" s="387"/>
      <c r="N46" s="387"/>
      <c r="O46" s="387"/>
      <c r="P46" s="387"/>
      <c r="Q46" s="387"/>
      <c r="R46" s="387"/>
      <c r="S46" s="387"/>
      <c r="T46" s="387"/>
      <c r="U46" s="387"/>
      <c r="V46" s="387"/>
      <c r="W46" s="387"/>
      <c r="X46" s="388"/>
      <c r="Y46" s="256"/>
      <c r="Z46" s="257"/>
      <c r="AA46" s="258"/>
      <c r="AB46" s="389" t="s">
        <v>11</v>
      </c>
      <c r="AC46" s="389"/>
      <c r="AD46" s="389"/>
      <c r="AE46" s="390" t="s">
        <v>263</v>
      </c>
      <c r="AF46" s="391"/>
      <c r="AG46" s="391"/>
      <c r="AH46" s="392"/>
      <c r="AI46" s="390" t="s">
        <v>280</v>
      </c>
      <c r="AJ46" s="391"/>
      <c r="AK46" s="391"/>
      <c r="AL46" s="392"/>
      <c r="AM46" s="390" t="s">
        <v>377</v>
      </c>
      <c r="AN46" s="391"/>
      <c r="AO46" s="391"/>
      <c r="AP46" s="392"/>
      <c r="AQ46" s="393" t="s">
        <v>285</v>
      </c>
      <c r="AR46" s="394"/>
      <c r="AS46" s="394"/>
      <c r="AT46" s="395"/>
      <c r="AU46" s="393" t="s">
        <v>409</v>
      </c>
      <c r="AV46" s="394"/>
      <c r="AW46" s="394"/>
      <c r="AX46" s="396"/>
    </row>
    <row r="47" spans="1:60" ht="23.25" customHeight="1" x14ac:dyDescent="0.15">
      <c r="A47" s="397"/>
      <c r="B47" s="398"/>
      <c r="C47" s="398"/>
      <c r="D47" s="398"/>
      <c r="E47" s="398"/>
      <c r="F47" s="399"/>
      <c r="G47" s="291" t="s">
        <v>591</v>
      </c>
      <c r="H47" s="291"/>
      <c r="I47" s="291"/>
      <c r="J47" s="291"/>
      <c r="K47" s="291"/>
      <c r="L47" s="291"/>
      <c r="M47" s="291"/>
      <c r="N47" s="291"/>
      <c r="O47" s="291"/>
      <c r="P47" s="291"/>
      <c r="Q47" s="291"/>
      <c r="R47" s="291"/>
      <c r="S47" s="291"/>
      <c r="T47" s="291"/>
      <c r="U47" s="291"/>
      <c r="V47" s="291"/>
      <c r="W47" s="291"/>
      <c r="X47" s="292"/>
      <c r="Y47" s="400" t="s">
        <v>49</v>
      </c>
      <c r="Z47" s="112"/>
      <c r="AA47" s="113"/>
      <c r="AB47" s="296" t="s">
        <v>590</v>
      </c>
      <c r="AC47" s="296"/>
      <c r="AD47" s="296"/>
      <c r="AE47" s="401">
        <v>9</v>
      </c>
      <c r="AF47" s="401"/>
      <c r="AG47" s="401"/>
      <c r="AH47" s="401"/>
      <c r="AI47" s="401">
        <v>6</v>
      </c>
      <c r="AJ47" s="401"/>
      <c r="AK47" s="401"/>
      <c r="AL47" s="401"/>
      <c r="AM47" s="401">
        <v>6</v>
      </c>
      <c r="AN47" s="401"/>
      <c r="AO47" s="401"/>
      <c r="AP47" s="401"/>
      <c r="AQ47" s="401" t="s">
        <v>607</v>
      </c>
      <c r="AR47" s="401"/>
      <c r="AS47" s="401"/>
      <c r="AT47" s="401"/>
      <c r="AU47" s="297" t="s">
        <v>607</v>
      </c>
      <c r="AV47" s="298"/>
      <c r="AW47" s="298"/>
      <c r="AX47" s="302"/>
    </row>
    <row r="48" spans="1:60" ht="23.25" customHeight="1" x14ac:dyDescent="0.15">
      <c r="A48" s="402"/>
      <c r="B48" s="403"/>
      <c r="C48" s="403"/>
      <c r="D48" s="403"/>
      <c r="E48" s="403"/>
      <c r="F48" s="404"/>
      <c r="G48" s="315"/>
      <c r="H48" s="315"/>
      <c r="I48" s="315"/>
      <c r="J48" s="315"/>
      <c r="K48" s="315"/>
      <c r="L48" s="315"/>
      <c r="M48" s="315"/>
      <c r="N48" s="315"/>
      <c r="O48" s="315"/>
      <c r="P48" s="315"/>
      <c r="Q48" s="315"/>
      <c r="R48" s="315"/>
      <c r="S48" s="315"/>
      <c r="T48" s="315"/>
      <c r="U48" s="315"/>
      <c r="V48" s="315"/>
      <c r="W48" s="315"/>
      <c r="X48" s="316"/>
      <c r="Y48" s="405" t="s">
        <v>50</v>
      </c>
      <c r="Z48" s="406"/>
      <c r="AA48" s="407"/>
      <c r="AB48" s="296" t="s">
        <v>590</v>
      </c>
      <c r="AC48" s="296"/>
      <c r="AD48" s="296"/>
      <c r="AE48" s="401">
        <v>2</v>
      </c>
      <c r="AF48" s="401"/>
      <c r="AG48" s="401"/>
      <c r="AH48" s="401"/>
      <c r="AI48" s="401">
        <v>6</v>
      </c>
      <c r="AJ48" s="401"/>
      <c r="AK48" s="401"/>
      <c r="AL48" s="401"/>
      <c r="AM48" s="401">
        <v>5</v>
      </c>
      <c r="AN48" s="401"/>
      <c r="AO48" s="401"/>
      <c r="AP48" s="401"/>
      <c r="AQ48" s="401">
        <v>4</v>
      </c>
      <c r="AR48" s="401"/>
      <c r="AS48" s="401"/>
      <c r="AT48" s="401"/>
      <c r="AU48" s="382">
        <v>4</v>
      </c>
      <c r="AV48" s="383"/>
      <c r="AW48" s="383"/>
      <c r="AX48" s="408"/>
    </row>
    <row r="49" spans="1:51" ht="23.25" customHeight="1" x14ac:dyDescent="0.15">
      <c r="A49" s="409" t="s">
        <v>15</v>
      </c>
      <c r="B49" s="410"/>
      <c r="C49" s="410"/>
      <c r="D49" s="410"/>
      <c r="E49" s="410"/>
      <c r="F49" s="411"/>
      <c r="G49" s="164" t="s">
        <v>16</v>
      </c>
      <c r="H49" s="164"/>
      <c r="I49" s="164"/>
      <c r="J49" s="164"/>
      <c r="K49" s="164"/>
      <c r="L49" s="164"/>
      <c r="M49" s="164"/>
      <c r="N49" s="164"/>
      <c r="O49" s="164"/>
      <c r="P49" s="164"/>
      <c r="Q49" s="164"/>
      <c r="R49" s="164"/>
      <c r="S49" s="164"/>
      <c r="T49" s="164"/>
      <c r="U49" s="164"/>
      <c r="V49" s="164"/>
      <c r="W49" s="164"/>
      <c r="X49" s="165"/>
      <c r="Y49" s="412"/>
      <c r="Z49" s="413"/>
      <c r="AA49" s="414"/>
      <c r="AB49" s="163" t="s">
        <v>11</v>
      </c>
      <c r="AC49" s="164"/>
      <c r="AD49" s="165"/>
      <c r="AE49" s="37" t="s">
        <v>263</v>
      </c>
      <c r="AF49" s="37"/>
      <c r="AG49" s="37"/>
      <c r="AH49" s="37"/>
      <c r="AI49" s="37" t="s">
        <v>280</v>
      </c>
      <c r="AJ49" s="37"/>
      <c r="AK49" s="37"/>
      <c r="AL49" s="37"/>
      <c r="AM49" s="37" t="s">
        <v>377</v>
      </c>
      <c r="AN49" s="37"/>
      <c r="AO49" s="37"/>
      <c r="AP49" s="37"/>
      <c r="AQ49" s="415" t="s">
        <v>410</v>
      </c>
      <c r="AR49" s="416"/>
      <c r="AS49" s="416"/>
      <c r="AT49" s="416"/>
      <c r="AU49" s="416"/>
      <c r="AV49" s="416"/>
      <c r="AW49" s="416"/>
      <c r="AX49" s="417"/>
    </row>
    <row r="50" spans="1:51" ht="23.25" customHeight="1" x14ac:dyDescent="0.15">
      <c r="A50" s="418"/>
      <c r="B50" s="419"/>
      <c r="C50" s="419"/>
      <c r="D50" s="419"/>
      <c r="E50" s="419"/>
      <c r="F50" s="420"/>
      <c r="G50" s="421" t="s">
        <v>592</v>
      </c>
      <c r="H50" s="421"/>
      <c r="I50" s="421"/>
      <c r="J50" s="421"/>
      <c r="K50" s="421"/>
      <c r="L50" s="421"/>
      <c r="M50" s="421"/>
      <c r="N50" s="421"/>
      <c r="O50" s="421"/>
      <c r="P50" s="421"/>
      <c r="Q50" s="421"/>
      <c r="R50" s="421"/>
      <c r="S50" s="421"/>
      <c r="T50" s="421"/>
      <c r="U50" s="421"/>
      <c r="V50" s="421"/>
      <c r="W50" s="421"/>
      <c r="X50" s="421"/>
      <c r="Y50" s="422" t="s">
        <v>15</v>
      </c>
      <c r="Z50" s="423"/>
      <c r="AA50" s="424"/>
      <c r="AB50" s="425" t="s">
        <v>593</v>
      </c>
      <c r="AC50" s="426"/>
      <c r="AD50" s="427"/>
      <c r="AE50" s="401">
        <v>58.8</v>
      </c>
      <c r="AF50" s="401"/>
      <c r="AG50" s="401"/>
      <c r="AH50" s="401"/>
      <c r="AI50" s="401">
        <v>25.7</v>
      </c>
      <c r="AJ50" s="401"/>
      <c r="AK50" s="401"/>
      <c r="AL50" s="401"/>
      <c r="AM50" s="401">
        <v>26.8</v>
      </c>
      <c r="AN50" s="401"/>
      <c r="AO50" s="401"/>
      <c r="AP50" s="401"/>
      <c r="AQ50" s="297">
        <v>50.5</v>
      </c>
      <c r="AR50" s="298"/>
      <c r="AS50" s="298"/>
      <c r="AT50" s="298"/>
      <c r="AU50" s="298"/>
      <c r="AV50" s="298"/>
      <c r="AW50" s="298"/>
      <c r="AX50" s="302"/>
    </row>
    <row r="51" spans="1:51" ht="46.5" customHeight="1" thickBot="1" x14ac:dyDescent="0.2">
      <c r="A51" s="428"/>
      <c r="B51" s="131"/>
      <c r="C51" s="131"/>
      <c r="D51" s="131"/>
      <c r="E51" s="131"/>
      <c r="F51" s="429"/>
      <c r="G51" s="430"/>
      <c r="H51" s="430"/>
      <c r="I51" s="430"/>
      <c r="J51" s="430"/>
      <c r="K51" s="430"/>
      <c r="L51" s="430"/>
      <c r="M51" s="430"/>
      <c r="N51" s="430"/>
      <c r="O51" s="430"/>
      <c r="P51" s="430"/>
      <c r="Q51" s="430"/>
      <c r="R51" s="430"/>
      <c r="S51" s="430"/>
      <c r="T51" s="430"/>
      <c r="U51" s="430"/>
      <c r="V51" s="430"/>
      <c r="W51" s="430"/>
      <c r="X51" s="430"/>
      <c r="Y51" s="293" t="s">
        <v>43</v>
      </c>
      <c r="Z51" s="406"/>
      <c r="AA51" s="407"/>
      <c r="AB51" s="431" t="s">
        <v>594</v>
      </c>
      <c r="AC51" s="432"/>
      <c r="AD51" s="433"/>
      <c r="AE51" s="434" t="s">
        <v>595</v>
      </c>
      <c r="AF51" s="434"/>
      <c r="AG51" s="434"/>
      <c r="AH51" s="434"/>
      <c r="AI51" s="434" t="s">
        <v>610</v>
      </c>
      <c r="AJ51" s="434"/>
      <c r="AK51" s="434"/>
      <c r="AL51" s="434"/>
      <c r="AM51" s="434" t="s">
        <v>646</v>
      </c>
      <c r="AN51" s="434"/>
      <c r="AO51" s="434"/>
      <c r="AP51" s="434"/>
      <c r="AQ51" s="434" t="s">
        <v>647</v>
      </c>
      <c r="AR51" s="434"/>
      <c r="AS51" s="434"/>
      <c r="AT51" s="434"/>
      <c r="AU51" s="434"/>
      <c r="AV51" s="434"/>
      <c r="AW51" s="434"/>
      <c r="AX51" s="435"/>
    </row>
    <row r="52" spans="1:51" ht="45" customHeight="1" x14ac:dyDescent="0.15">
      <c r="A52" s="436" t="s">
        <v>275</v>
      </c>
      <c r="B52" s="437"/>
      <c r="C52" s="438" t="s">
        <v>178</v>
      </c>
      <c r="D52" s="437"/>
      <c r="E52" s="439" t="s">
        <v>200</v>
      </c>
      <c r="F52" s="440"/>
      <c r="G52" s="441" t="s">
        <v>582</v>
      </c>
      <c r="H52" s="442"/>
      <c r="I52" s="442"/>
      <c r="J52" s="442"/>
      <c r="K52" s="442"/>
      <c r="L52" s="442"/>
      <c r="M52" s="442"/>
      <c r="N52" s="442"/>
      <c r="O52" s="442"/>
      <c r="P52" s="442"/>
      <c r="Q52" s="442"/>
      <c r="R52" s="442"/>
      <c r="S52" s="442"/>
      <c r="T52" s="442"/>
      <c r="U52" s="442"/>
      <c r="V52" s="442"/>
      <c r="W52" s="442"/>
      <c r="X52" s="442"/>
      <c r="Y52" s="442"/>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442"/>
      <c r="AV52" s="442"/>
      <c r="AW52" s="442"/>
      <c r="AX52" s="443"/>
      <c r="AY52" s="34">
        <f>COUNTA($G$52)</f>
        <v>1</v>
      </c>
    </row>
    <row r="53" spans="1:51" ht="45" customHeight="1" x14ac:dyDescent="0.15">
      <c r="A53" s="444"/>
      <c r="B53" s="445"/>
      <c r="C53" s="446"/>
      <c r="D53" s="445"/>
      <c r="E53" s="447" t="s">
        <v>199</v>
      </c>
      <c r="F53" s="448"/>
      <c r="G53" s="378" t="s">
        <v>582</v>
      </c>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379"/>
      <c r="AU53" s="379"/>
      <c r="AV53" s="379"/>
      <c r="AW53" s="379"/>
      <c r="AX53" s="449"/>
      <c r="AY53" s="34">
        <f>$AY$52</f>
        <v>1</v>
      </c>
    </row>
    <row r="54" spans="1:51" ht="18.75" customHeight="1" x14ac:dyDescent="0.15">
      <c r="A54" s="444"/>
      <c r="B54" s="445"/>
      <c r="C54" s="446"/>
      <c r="D54" s="445"/>
      <c r="E54" s="450" t="s">
        <v>179</v>
      </c>
      <c r="F54" s="451"/>
      <c r="G54" s="452" t="s">
        <v>188</v>
      </c>
      <c r="H54" s="453"/>
      <c r="I54" s="453"/>
      <c r="J54" s="453"/>
      <c r="K54" s="453"/>
      <c r="L54" s="453"/>
      <c r="M54" s="453"/>
      <c r="N54" s="453"/>
      <c r="O54" s="453"/>
      <c r="P54" s="453"/>
      <c r="Q54" s="453"/>
      <c r="R54" s="453"/>
      <c r="S54" s="453"/>
      <c r="T54" s="453"/>
      <c r="U54" s="453"/>
      <c r="V54" s="453"/>
      <c r="W54" s="453"/>
      <c r="X54" s="454"/>
      <c r="Y54" s="455"/>
      <c r="Z54" s="456"/>
      <c r="AA54" s="457"/>
      <c r="AB54" s="458" t="s">
        <v>11</v>
      </c>
      <c r="AC54" s="453"/>
      <c r="AD54" s="454"/>
      <c r="AE54" s="359" t="s">
        <v>263</v>
      </c>
      <c r="AF54" s="360"/>
      <c r="AG54" s="360"/>
      <c r="AH54" s="361"/>
      <c r="AI54" s="359" t="s">
        <v>280</v>
      </c>
      <c r="AJ54" s="360"/>
      <c r="AK54" s="360"/>
      <c r="AL54" s="361"/>
      <c r="AM54" s="359" t="s">
        <v>566</v>
      </c>
      <c r="AN54" s="360"/>
      <c r="AO54" s="360"/>
      <c r="AP54" s="361"/>
      <c r="AQ54" s="458" t="s">
        <v>176</v>
      </c>
      <c r="AR54" s="453"/>
      <c r="AS54" s="453"/>
      <c r="AT54" s="454"/>
      <c r="AU54" s="459" t="s">
        <v>190</v>
      </c>
      <c r="AV54" s="459"/>
      <c r="AW54" s="459"/>
      <c r="AX54" s="460"/>
      <c r="AY54" s="34">
        <f>COUNTA($G$56)</f>
        <v>1</v>
      </c>
    </row>
    <row r="55" spans="1:51" ht="18.75" customHeight="1" x14ac:dyDescent="0.15">
      <c r="A55" s="444"/>
      <c r="B55" s="445"/>
      <c r="C55" s="446"/>
      <c r="D55" s="445"/>
      <c r="E55" s="446"/>
      <c r="F55" s="461"/>
      <c r="G55" s="462"/>
      <c r="H55" s="283"/>
      <c r="I55" s="283"/>
      <c r="J55" s="283"/>
      <c r="K55" s="283"/>
      <c r="L55" s="283"/>
      <c r="M55" s="283"/>
      <c r="N55" s="283"/>
      <c r="O55" s="283"/>
      <c r="P55" s="283"/>
      <c r="Q55" s="283"/>
      <c r="R55" s="283"/>
      <c r="S55" s="283"/>
      <c r="T55" s="283"/>
      <c r="U55" s="283"/>
      <c r="V55" s="283"/>
      <c r="W55" s="283"/>
      <c r="X55" s="284"/>
      <c r="Y55" s="353"/>
      <c r="Z55" s="354"/>
      <c r="AA55" s="355"/>
      <c r="AB55" s="463"/>
      <c r="AC55" s="283"/>
      <c r="AD55" s="284"/>
      <c r="AE55" s="463"/>
      <c r="AF55" s="283"/>
      <c r="AG55" s="283"/>
      <c r="AH55" s="284"/>
      <c r="AI55" s="463"/>
      <c r="AJ55" s="283"/>
      <c r="AK55" s="283"/>
      <c r="AL55" s="284"/>
      <c r="AM55" s="463"/>
      <c r="AN55" s="283"/>
      <c r="AO55" s="283"/>
      <c r="AP55" s="284"/>
      <c r="AQ55" s="365" t="s">
        <v>582</v>
      </c>
      <c r="AR55" s="285"/>
      <c r="AS55" s="283" t="s">
        <v>177</v>
      </c>
      <c r="AT55" s="284"/>
      <c r="AU55" s="282" t="s">
        <v>582</v>
      </c>
      <c r="AV55" s="282"/>
      <c r="AW55" s="283" t="s">
        <v>168</v>
      </c>
      <c r="AX55" s="464"/>
      <c r="AY55" s="34">
        <f>$AY$54</f>
        <v>1</v>
      </c>
    </row>
    <row r="56" spans="1:51" ht="39.75" customHeight="1" x14ac:dyDescent="0.15">
      <c r="A56" s="444"/>
      <c r="B56" s="445"/>
      <c r="C56" s="446"/>
      <c r="D56" s="445"/>
      <c r="E56" s="446"/>
      <c r="F56" s="461"/>
      <c r="G56" s="366" t="s">
        <v>582</v>
      </c>
      <c r="H56" s="291"/>
      <c r="I56" s="291"/>
      <c r="J56" s="291"/>
      <c r="K56" s="291"/>
      <c r="L56" s="291"/>
      <c r="M56" s="291"/>
      <c r="N56" s="291"/>
      <c r="O56" s="291"/>
      <c r="P56" s="291"/>
      <c r="Q56" s="291"/>
      <c r="R56" s="291"/>
      <c r="S56" s="291"/>
      <c r="T56" s="291"/>
      <c r="U56" s="291"/>
      <c r="V56" s="291"/>
      <c r="W56" s="291"/>
      <c r="X56" s="292"/>
      <c r="Y56" s="465" t="s">
        <v>189</v>
      </c>
      <c r="Z56" s="466"/>
      <c r="AA56" s="467"/>
      <c r="AB56" s="468" t="s">
        <v>582</v>
      </c>
      <c r="AC56" s="469"/>
      <c r="AD56" s="469"/>
      <c r="AE56" s="470" t="s">
        <v>582</v>
      </c>
      <c r="AF56" s="300"/>
      <c r="AG56" s="300"/>
      <c r="AH56" s="300"/>
      <c r="AI56" s="470" t="s">
        <v>582</v>
      </c>
      <c r="AJ56" s="300"/>
      <c r="AK56" s="300"/>
      <c r="AL56" s="300"/>
      <c r="AM56" s="470" t="s">
        <v>607</v>
      </c>
      <c r="AN56" s="300"/>
      <c r="AO56" s="300"/>
      <c r="AP56" s="300"/>
      <c r="AQ56" s="470" t="s">
        <v>582</v>
      </c>
      <c r="AR56" s="300"/>
      <c r="AS56" s="300"/>
      <c r="AT56" s="300"/>
      <c r="AU56" s="470" t="s">
        <v>582</v>
      </c>
      <c r="AV56" s="300"/>
      <c r="AW56" s="300"/>
      <c r="AX56" s="471"/>
      <c r="AY56" s="34">
        <f t="shared" ref="AY56:AY57" si="5">$AY$54</f>
        <v>1</v>
      </c>
    </row>
    <row r="57" spans="1:51" ht="39.75" customHeight="1" x14ac:dyDescent="0.15">
      <c r="A57" s="444"/>
      <c r="B57" s="445"/>
      <c r="C57" s="446"/>
      <c r="D57" s="445"/>
      <c r="E57" s="446"/>
      <c r="F57" s="461"/>
      <c r="G57" s="378"/>
      <c r="H57" s="315"/>
      <c r="I57" s="315"/>
      <c r="J57" s="315"/>
      <c r="K57" s="315"/>
      <c r="L57" s="315"/>
      <c r="M57" s="315"/>
      <c r="N57" s="315"/>
      <c r="O57" s="315"/>
      <c r="P57" s="315"/>
      <c r="Q57" s="315"/>
      <c r="R57" s="315"/>
      <c r="S57" s="315"/>
      <c r="T57" s="315"/>
      <c r="U57" s="315"/>
      <c r="V57" s="315"/>
      <c r="W57" s="315"/>
      <c r="X57" s="316"/>
      <c r="Y57" s="472" t="s">
        <v>48</v>
      </c>
      <c r="Z57" s="473"/>
      <c r="AA57" s="474"/>
      <c r="AB57" s="475" t="s">
        <v>582</v>
      </c>
      <c r="AC57" s="476"/>
      <c r="AD57" s="476"/>
      <c r="AE57" s="470" t="s">
        <v>582</v>
      </c>
      <c r="AF57" s="300"/>
      <c r="AG57" s="300"/>
      <c r="AH57" s="300"/>
      <c r="AI57" s="470" t="s">
        <v>582</v>
      </c>
      <c r="AJ57" s="300"/>
      <c r="AK57" s="300"/>
      <c r="AL57" s="300"/>
      <c r="AM57" s="470" t="s">
        <v>607</v>
      </c>
      <c r="AN57" s="300"/>
      <c r="AO57" s="300"/>
      <c r="AP57" s="300"/>
      <c r="AQ57" s="470" t="s">
        <v>582</v>
      </c>
      <c r="AR57" s="300"/>
      <c r="AS57" s="300"/>
      <c r="AT57" s="300"/>
      <c r="AU57" s="470" t="s">
        <v>582</v>
      </c>
      <c r="AV57" s="300"/>
      <c r="AW57" s="300"/>
      <c r="AX57" s="471"/>
      <c r="AY57" s="34">
        <f t="shared" si="5"/>
        <v>1</v>
      </c>
    </row>
    <row r="58" spans="1:51" ht="23.25" customHeight="1" x14ac:dyDescent="0.15">
      <c r="A58" s="444"/>
      <c r="B58" s="445"/>
      <c r="C58" s="446"/>
      <c r="D58" s="445"/>
      <c r="E58" s="477" t="s">
        <v>202</v>
      </c>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8"/>
      <c r="AL58" s="478"/>
      <c r="AM58" s="478"/>
      <c r="AN58" s="478"/>
      <c r="AO58" s="478"/>
      <c r="AP58" s="478"/>
      <c r="AQ58" s="478"/>
      <c r="AR58" s="478"/>
      <c r="AS58" s="478"/>
      <c r="AT58" s="478"/>
      <c r="AU58" s="478"/>
      <c r="AV58" s="478"/>
      <c r="AW58" s="478"/>
      <c r="AX58" s="479"/>
      <c r="AY58" s="34">
        <f>COUNTA($E$59)</f>
        <v>1</v>
      </c>
    </row>
    <row r="59" spans="1:51" ht="24.75" customHeight="1" x14ac:dyDescent="0.15">
      <c r="A59" s="444"/>
      <c r="B59" s="445"/>
      <c r="C59" s="446"/>
      <c r="D59" s="445"/>
      <c r="E59" s="480" t="s">
        <v>607</v>
      </c>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1"/>
      <c r="AO59" s="291"/>
      <c r="AP59" s="291"/>
      <c r="AQ59" s="291"/>
      <c r="AR59" s="291"/>
      <c r="AS59" s="291"/>
      <c r="AT59" s="291"/>
      <c r="AU59" s="291"/>
      <c r="AV59" s="291"/>
      <c r="AW59" s="291"/>
      <c r="AX59" s="481"/>
      <c r="AY59" s="34">
        <f>$AY$58</f>
        <v>1</v>
      </c>
    </row>
    <row r="60" spans="1:51" ht="24.75" customHeight="1" x14ac:dyDescent="0.15">
      <c r="A60" s="444"/>
      <c r="B60" s="445"/>
      <c r="C60" s="446"/>
      <c r="D60" s="445"/>
      <c r="E60" s="482"/>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309"/>
      <c r="AV60" s="309"/>
      <c r="AW60" s="309"/>
      <c r="AX60" s="483"/>
      <c r="AY60" s="34">
        <f>$AY$58</f>
        <v>1</v>
      </c>
    </row>
    <row r="61" spans="1:51" ht="18.75" customHeight="1" x14ac:dyDescent="0.15">
      <c r="A61" s="444"/>
      <c r="B61" s="445"/>
      <c r="C61" s="446"/>
      <c r="D61" s="445"/>
      <c r="E61" s="484" t="s">
        <v>183</v>
      </c>
      <c r="F61" s="485"/>
      <c r="G61" s="486" t="s">
        <v>180</v>
      </c>
      <c r="H61" s="360"/>
      <c r="I61" s="360"/>
      <c r="J61" s="360"/>
      <c r="K61" s="360"/>
      <c r="L61" s="360"/>
      <c r="M61" s="360"/>
      <c r="N61" s="360"/>
      <c r="O61" s="360"/>
      <c r="P61" s="360"/>
      <c r="Q61" s="360"/>
      <c r="R61" s="360"/>
      <c r="S61" s="360"/>
      <c r="T61" s="360"/>
      <c r="U61" s="360"/>
      <c r="V61" s="360"/>
      <c r="W61" s="360"/>
      <c r="X61" s="361"/>
      <c r="Y61" s="353"/>
      <c r="Z61" s="354"/>
      <c r="AA61" s="355"/>
      <c r="AB61" s="359" t="s">
        <v>11</v>
      </c>
      <c r="AC61" s="360"/>
      <c r="AD61" s="361"/>
      <c r="AE61" s="487" t="s">
        <v>182</v>
      </c>
      <c r="AF61" s="488"/>
      <c r="AG61" s="488"/>
      <c r="AH61" s="489"/>
      <c r="AI61" s="490" t="s">
        <v>411</v>
      </c>
      <c r="AJ61" s="490"/>
      <c r="AK61" s="490"/>
      <c r="AL61" s="359"/>
      <c r="AM61" s="490" t="s">
        <v>412</v>
      </c>
      <c r="AN61" s="490"/>
      <c r="AO61" s="490"/>
      <c r="AP61" s="359"/>
      <c r="AQ61" s="359" t="s">
        <v>176</v>
      </c>
      <c r="AR61" s="360"/>
      <c r="AS61" s="360"/>
      <c r="AT61" s="361"/>
      <c r="AU61" s="491" t="s">
        <v>128</v>
      </c>
      <c r="AV61" s="491"/>
      <c r="AW61" s="491"/>
      <c r="AX61" s="492"/>
      <c r="AY61" s="34">
        <f>COUNTA($G$63)</f>
        <v>1</v>
      </c>
    </row>
    <row r="62" spans="1:51" ht="18.75" customHeight="1" x14ac:dyDescent="0.15">
      <c r="A62" s="444"/>
      <c r="B62" s="445"/>
      <c r="C62" s="446"/>
      <c r="D62" s="445"/>
      <c r="E62" s="484"/>
      <c r="F62" s="485"/>
      <c r="G62" s="462"/>
      <c r="H62" s="283"/>
      <c r="I62" s="283"/>
      <c r="J62" s="283"/>
      <c r="K62" s="283"/>
      <c r="L62" s="283"/>
      <c r="M62" s="283"/>
      <c r="N62" s="283"/>
      <c r="O62" s="283"/>
      <c r="P62" s="283"/>
      <c r="Q62" s="283"/>
      <c r="R62" s="283"/>
      <c r="S62" s="283"/>
      <c r="T62" s="283"/>
      <c r="U62" s="283"/>
      <c r="V62" s="283"/>
      <c r="W62" s="283"/>
      <c r="X62" s="284"/>
      <c r="Y62" s="353"/>
      <c r="Z62" s="354"/>
      <c r="AA62" s="355"/>
      <c r="AB62" s="463"/>
      <c r="AC62" s="283"/>
      <c r="AD62" s="284"/>
      <c r="AE62" s="282" t="s">
        <v>582</v>
      </c>
      <c r="AF62" s="282"/>
      <c r="AG62" s="283" t="s">
        <v>177</v>
      </c>
      <c r="AH62" s="284"/>
      <c r="AI62" s="493"/>
      <c r="AJ62" s="493"/>
      <c r="AK62" s="493"/>
      <c r="AL62" s="463"/>
      <c r="AM62" s="493"/>
      <c r="AN62" s="493"/>
      <c r="AO62" s="493"/>
      <c r="AP62" s="463"/>
      <c r="AQ62" s="281" t="s">
        <v>582</v>
      </c>
      <c r="AR62" s="282"/>
      <c r="AS62" s="283" t="s">
        <v>177</v>
      </c>
      <c r="AT62" s="284"/>
      <c r="AU62" s="282" t="s">
        <v>582</v>
      </c>
      <c r="AV62" s="282"/>
      <c r="AW62" s="283" t="s">
        <v>168</v>
      </c>
      <c r="AX62" s="464"/>
      <c r="AY62" s="34">
        <f>$AY$61</f>
        <v>1</v>
      </c>
    </row>
    <row r="63" spans="1:51" ht="23.25" customHeight="1" x14ac:dyDescent="0.15">
      <c r="A63" s="444"/>
      <c r="B63" s="445"/>
      <c r="C63" s="446"/>
      <c r="D63" s="445"/>
      <c r="E63" s="484"/>
      <c r="F63" s="485"/>
      <c r="G63" s="366" t="s">
        <v>582</v>
      </c>
      <c r="H63" s="291"/>
      <c r="I63" s="291"/>
      <c r="J63" s="291"/>
      <c r="K63" s="291"/>
      <c r="L63" s="291"/>
      <c r="M63" s="291"/>
      <c r="N63" s="291"/>
      <c r="O63" s="291"/>
      <c r="P63" s="291"/>
      <c r="Q63" s="291"/>
      <c r="R63" s="291"/>
      <c r="S63" s="291"/>
      <c r="T63" s="291"/>
      <c r="U63" s="291"/>
      <c r="V63" s="291"/>
      <c r="W63" s="291"/>
      <c r="X63" s="292"/>
      <c r="Y63" s="465" t="s">
        <v>12</v>
      </c>
      <c r="Z63" s="466"/>
      <c r="AA63" s="467"/>
      <c r="AB63" s="476" t="s">
        <v>582</v>
      </c>
      <c r="AC63" s="476"/>
      <c r="AD63" s="476"/>
      <c r="AE63" s="299" t="s">
        <v>582</v>
      </c>
      <c r="AF63" s="300"/>
      <c r="AG63" s="300"/>
      <c r="AH63" s="300"/>
      <c r="AI63" s="299" t="s">
        <v>582</v>
      </c>
      <c r="AJ63" s="300"/>
      <c r="AK63" s="300"/>
      <c r="AL63" s="300"/>
      <c r="AM63" s="299" t="s">
        <v>607</v>
      </c>
      <c r="AN63" s="300"/>
      <c r="AO63" s="300"/>
      <c r="AP63" s="301"/>
      <c r="AQ63" s="299" t="s">
        <v>582</v>
      </c>
      <c r="AR63" s="300"/>
      <c r="AS63" s="300"/>
      <c r="AT63" s="301"/>
      <c r="AU63" s="300" t="s">
        <v>582</v>
      </c>
      <c r="AV63" s="300"/>
      <c r="AW63" s="300"/>
      <c r="AX63" s="471"/>
      <c r="AY63" s="34">
        <f t="shared" ref="AY63:AY65" si="6">$AY$61</f>
        <v>1</v>
      </c>
    </row>
    <row r="64" spans="1:51" ht="23.25" customHeight="1" x14ac:dyDescent="0.15">
      <c r="A64" s="444"/>
      <c r="B64" s="445"/>
      <c r="C64" s="446"/>
      <c r="D64" s="445"/>
      <c r="E64" s="484"/>
      <c r="F64" s="485"/>
      <c r="G64" s="372"/>
      <c r="H64" s="309"/>
      <c r="I64" s="309"/>
      <c r="J64" s="309"/>
      <c r="K64" s="309"/>
      <c r="L64" s="309"/>
      <c r="M64" s="309"/>
      <c r="N64" s="309"/>
      <c r="O64" s="309"/>
      <c r="P64" s="309"/>
      <c r="Q64" s="309"/>
      <c r="R64" s="309"/>
      <c r="S64" s="309"/>
      <c r="T64" s="309"/>
      <c r="U64" s="309"/>
      <c r="V64" s="309"/>
      <c r="W64" s="309"/>
      <c r="X64" s="310"/>
      <c r="Y64" s="472" t="s">
        <v>48</v>
      </c>
      <c r="Z64" s="473"/>
      <c r="AA64" s="474"/>
      <c r="AB64" s="469" t="s">
        <v>582</v>
      </c>
      <c r="AC64" s="469"/>
      <c r="AD64" s="469"/>
      <c r="AE64" s="299" t="s">
        <v>582</v>
      </c>
      <c r="AF64" s="300"/>
      <c r="AG64" s="300"/>
      <c r="AH64" s="301"/>
      <c r="AI64" s="299" t="s">
        <v>582</v>
      </c>
      <c r="AJ64" s="300"/>
      <c r="AK64" s="300"/>
      <c r="AL64" s="300"/>
      <c r="AM64" s="299" t="s">
        <v>607</v>
      </c>
      <c r="AN64" s="300"/>
      <c r="AO64" s="300"/>
      <c r="AP64" s="301"/>
      <c r="AQ64" s="299" t="s">
        <v>582</v>
      </c>
      <c r="AR64" s="300"/>
      <c r="AS64" s="300"/>
      <c r="AT64" s="301"/>
      <c r="AU64" s="300" t="s">
        <v>582</v>
      </c>
      <c r="AV64" s="300"/>
      <c r="AW64" s="300"/>
      <c r="AX64" s="471"/>
      <c r="AY64" s="34">
        <f t="shared" si="6"/>
        <v>1</v>
      </c>
    </row>
    <row r="65" spans="1:51" ht="23.25" customHeight="1" x14ac:dyDescent="0.15">
      <c r="A65" s="444"/>
      <c r="B65" s="445"/>
      <c r="C65" s="446"/>
      <c r="D65" s="445"/>
      <c r="E65" s="484"/>
      <c r="F65" s="485"/>
      <c r="G65" s="378"/>
      <c r="H65" s="315"/>
      <c r="I65" s="315"/>
      <c r="J65" s="315"/>
      <c r="K65" s="315"/>
      <c r="L65" s="315"/>
      <c r="M65" s="315"/>
      <c r="N65" s="315"/>
      <c r="O65" s="315"/>
      <c r="P65" s="315"/>
      <c r="Q65" s="315"/>
      <c r="R65" s="315"/>
      <c r="S65" s="315"/>
      <c r="T65" s="315"/>
      <c r="U65" s="315"/>
      <c r="V65" s="315"/>
      <c r="W65" s="315"/>
      <c r="X65" s="316"/>
      <c r="Y65" s="472" t="s">
        <v>13</v>
      </c>
      <c r="Z65" s="473"/>
      <c r="AA65" s="474"/>
      <c r="AB65" s="494" t="s">
        <v>169</v>
      </c>
      <c r="AC65" s="494"/>
      <c r="AD65" s="494"/>
      <c r="AE65" s="299" t="s">
        <v>582</v>
      </c>
      <c r="AF65" s="300"/>
      <c r="AG65" s="300"/>
      <c r="AH65" s="301"/>
      <c r="AI65" s="299" t="s">
        <v>582</v>
      </c>
      <c r="AJ65" s="300"/>
      <c r="AK65" s="300"/>
      <c r="AL65" s="300"/>
      <c r="AM65" s="299" t="s">
        <v>607</v>
      </c>
      <c r="AN65" s="300"/>
      <c r="AO65" s="300"/>
      <c r="AP65" s="301"/>
      <c r="AQ65" s="299" t="s">
        <v>582</v>
      </c>
      <c r="AR65" s="300"/>
      <c r="AS65" s="300"/>
      <c r="AT65" s="301"/>
      <c r="AU65" s="300" t="s">
        <v>582</v>
      </c>
      <c r="AV65" s="300"/>
      <c r="AW65" s="300"/>
      <c r="AX65" s="471"/>
      <c r="AY65" s="34">
        <f t="shared" si="6"/>
        <v>1</v>
      </c>
    </row>
    <row r="66" spans="1:51" ht="18.75" customHeight="1" x14ac:dyDescent="0.15">
      <c r="A66" s="444"/>
      <c r="B66" s="445"/>
      <c r="C66" s="446"/>
      <c r="D66" s="445"/>
      <c r="E66" s="484" t="s">
        <v>184</v>
      </c>
      <c r="F66" s="485"/>
      <c r="G66" s="486" t="s">
        <v>181</v>
      </c>
      <c r="H66" s="360"/>
      <c r="I66" s="360"/>
      <c r="J66" s="360"/>
      <c r="K66" s="360"/>
      <c r="L66" s="360"/>
      <c r="M66" s="360"/>
      <c r="N66" s="360"/>
      <c r="O66" s="360"/>
      <c r="P66" s="360"/>
      <c r="Q66" s="360"/>
      <c r="R66" s="360"/>
      <c r="S66" s="360"/>
      <c r="T66" s="360"/>
      <c r="U66" s="360"/>
      <c r="V66" s="360"/>
      <c r="W66" s="360"/>
      <c r="X66" s="361"/>
      <c r="Y66" s="353"/>
      <c r="Z66" s="354"/>
      <c r="AA66" s="355"/>
      <c r="AB66" s="359" t="s">
        <v>11</v>
      </c>
      <c r="AC66" s="360"/>
      <c r="AD66" s="361"/>
      <c r="AE66" s="487" t="s">
        <v>182</v>
      </c>
      <c r="AF66" s="488"/>
      <c r="AG66" s="488"/>
      <c r="AH66" s="489"/>
      <c r="AI66" s="490" t="s">
        <v>411</v>
      </c>
      <c r="AJ66" s="490"/>
      <c r="AK66" s="490"/>
      <c r="AL66" s="359"/>
      <c r="AM66" s="490" t="s">
        <v>412</v>
      </c>
      <c r="AN66" s="490"/>
      <c r="AO66" s="490"/>
      <c r="AP66" s="359"/>
      <c r="AQ66" s="359" t="s">
        <v>176</v>
      </c>
      <c r="AR66" s="360"/>
      <c r="AS66" s="360"/>
      <c r="AT66" s="361"/>
      <c r="AU66" s="491" t="s">
        <v>128</v>
      </c>
      <c r="AV66" s="491"/>
      <c r="AW66" s="491"/>
      <c r="AX66" s="492"/>
      <c r="AY66" s="34">
        <f>COUNTA($G$68)</f>
        <v>1</v>
      </c>
    </row>
    <row r="67" spans="1:51" ht="18.75" customHeight="1" x14ac:dyDescent="0.15">
      <c r="A67" s="444"/>
      <c r="B67" s="445"/>
      <c r="C67" s="446"/>
      <c r="D67" s="445"/>
      <c r="E67" s="484"/>
      <c r="F67" s="485"/>
      <c r="G67" s="462"/>
      <c r="H67" s="283"/>
      <c r="I67" s="283"/>
      <c r="J67" s="283"/>
      <c r="K67" s="283"/>
      <c r="L67" s="283"/>
      <c r="M67" s="283"/>
      <c r="N67" s="283"/>
      <c r="O67" s="283"/>
      <c r="P67" s="283"/>
      <c r="Q67" s="283"/>
      <c r="R67" s="283"/>
      <c r="S67" s="283"/>
      <c r="T67" s="283"/>
      <c r="U67" s="283"/>
      <c r="V67" s="283"/>
      <c r="W67" s="283"/>
      <c r="X67" s="284"/>
      <c r="Y67" s="353"/>
      <c r="Z67" s="354"/>
      <c r="AA67" s="355"/>
      <c r="AB67" s="463"/>
      <c r="AC67" s="283"/>
      <c r="AD67" s="284"/>
      <c r="AE67" s="282" t="s">
        <v>582</v>
      </c>
      <c r="AF67" s="282"/>
      <c r="AG67" s="283" t="s">
        <v>177</v>
      </c>
      <c r="AH67" s="284"/>
      <c r="AI67" s="493"/>
      <c r="AJ67" s="493"/>
      <c r="AK67" s="493"/>
      <c r="AL67" s="463"/>
      <c r="AM67" s="493"/>
      <c r="AN67" s="493"/>
      <c r="AO67" s="493"/>
      <c r="AP67" s="463"/>
      <c r="AQ67" s="281" t="s">
        <v>582</v>
      </c>
      <c r="AR67" s="282"/>
      <c r="AS67" s="283" t="s">
        <v>177</v>
      </c>
      <c r="AT67" s="284"/>
      <c r="AU67" s="282" t="s">
        <v>582</v>
      </c>
      <c r="AV67" s="282"/>
      <c r="AW67" s="283" t="s">
        <v>168</v>
      </c>
      <c r="AX67" s="464"/>
      <c r="AY67" s="34">
        <f>$AY$66</f>
        <v>1</v>
      </c>
    </row>
    <row r="68" spans="1:51" ht="23.25" customHeight="1" x14ac:dyDescent="0.15">
      <c r="A68" s="444"/>
      <c r="B68" s="445"/>
      <c r="C68" s="446"/>
      <c r="D68" s="445"/>
      <c r="E68" s="484"/>
      <c r="F68" s="485"/>
      <c r="G68" s="366" t="s">
        <v>582</v>
      </c>
      <c r="H68" s="291"/>
      <c r="I68" s="291"/>
      <c r="J68" s="291"/>
      <c r="K68" s="291"/>
      <c r="L68" s="291"/>
      <c r="M68" s="291"/>
      <c r="N68" s="291"/>
      <c r="O68" s="291"/>
      <c r="P68" s="291"/>
      <c r="Q68" s="291"/>
      <c r="R68" s="291"/>
      <c r="S68" s="291"/>
      <c r="T68" s="291"/>
      <c r="U68" s="291"/>
      <c r="V68" s="291"/>
      <c r="W68" s="291"/>
      <c r="X68" s="292"/>
      <c r="Y68" s="465" t="s">
        <v>12</v>
      </c>
      <c r="Z68" s="466"/>
      <c r="AA68" s="467"/>
      <c r="AB68" s="476" t="s">
        <v>582</v>
      </c>
      <c r="AC68" s="476"/>
      <c r="AD68" s="476"/>
      <c r="AE68" s="299" t="s">
        <v>582</v>
      </c>
      <c r="AF68" s="300"/>
      <c r="AG68" s="300"/>
      <c r="AH68" s="300"/>
      <c r="AI68" s="299" t="s">
        <v>582</v>
      </c>
      <c r="AJ68" s="300"/>
      <c r="AK68" s="300"/>
      <c r="AL68" s="300"/>
      <c r="AM68" s="299" t="s">
        <v>607</v>
      </c>
      <c r="AN68" s="300"/>
      <c r="AO68" s="300"/>
      <c r="AP68" s="301"/>
      <c r="AQ68" s="299" t="s">
        <v>582</v>
      </c>
      <c r="AR68" s="300"/>
      <c r="AS68" s="300"/>
      <c r="AT68" s="301"/>
      <c r="AU68" s="300" t="s">
        <v>582</v>
      </c>
      <c r="AV68" s="300"/>
      <c r="AW68" s="300"/>
      <c r="AX68" s="471"/>
      <c r="AY68" s="34">
        <f t="shared" ref="AY68:AY70" si="7">$AY$66</f>
        <v>1</v>
      </c>
    </row>
    <row r="69" spans="1:51" ht="23.25" customHeight="1" x14ac:dyDescent="0.15">
      <c r="A69" s="444"/>
      <c r="B69" s="445"/>
      <c r="C69" s="446"/>
      <c r="D69" s="445"/>
      <c r="E69" s="484"/>
      <c r="F69" s="485"/>
      <c r="G69" s="372"/>
      <c r="H69" s="309"/>
      <c r="I69" s="309"/>
      <c r="J69" s="309"/>
      <c r="K69" s="309"/>
      <c r="L69" s="309"/>
      <c r="M69" s="309"/>
      <c r="N69" s="309"/>
      <c r="O69" s="309"/>
      <c r="P69" s="309"/>
      <c r="Q69" s="309"/>
      <c r="R69" s="309"/>
      <c r="S69" s="309"/>
      <c r="T69" s="309"/>
      <c r="U69" s="309"/>
      <c r="V69" s="309"/>
      <c r="W69" s="309"/>
      <c r="X69" s="310"/>
      <c r="Y69" s="472" t="s">
        <v>48</v>
      </c>
      <c r="Z69" s="473"/>
      <c r="AA69" s="474"/>
      <c r="AB69" s="469" t="s">
        <v>582</v>
      </c>
      <c r="AC69" s="469"/>
      <c r="AD69" s="469"/>
      <c r="AE69" s="299" t="s">
        <v>582</v>
      </c>
      <c r="AF69" s="300"/>
      <c r="AG69" s="300"/>
      <c r="AH69" s="301"/>
      <c r="AI69" s="299" t="s">
        <v>582</v>
      </c>
      <c r="AJ69" s="300"/>
      <c r="AK69" s="300"/>
      <c r="AL69" s="300"/>
      <c r="AM69" s="299" t="s">
        <v>607</v>
      </c>
      <c r="AN69" s="300"/>
      <c r="AO69" s="300"/>
      <c r="AP69" s="301"/>
      <c r="AQ69" s="299" t="s">
        <v>582</v>
      </c>
      <c r="AR69" s="300"/>
      <c r="AS69" s="300"/>
      <c r="AT69" s="301"/>
      <c r="AU69" s="300" t="s">
        <v>582</v>
      </c>
      <c r="AV69" s="300"/>
      <c r="AW69" s="300"/>
      <c r="AX69" s="471"/>
      <c r="AY69" s="34">
        <f t="shared" si="7"/>
        <v>1</v>
      </c>
    </row>
    <row r="70" spans="1:51" ht="23.25" customHeight="1" x14ac:dyDescent="0.15">
      <c r="A70" s="444"/>
      <c r="B70" s="445"/>
      <c r="C70" s="446"/>
      <c r="D70" s="445"/>
      <c r="E70" s="484"/>
      <c r="F70" s="485"/>
      <c r="G70" s="378"/>
      <c r="H70" s="315"/>
      <c r="I70" s="315"/>
      <c r="J70" s="315"/>
      <c r="K70" s="315"/>
      <c r="L70" s="315"/>
      <c r="M70" s="315"/>
      <c r="N70" s="315"/>
      <c r="O70" s="315"/>
      <c r="P70" s="315"/>
      <c r="Q70" s="315"/>
      <c r="R70" s="315"/>
      <c r="S70" s="315"/>
      <c r="T70" s="315"/>
      <c r="U70" s="315"/>
      <c r="V70" s="315"/>
      <c r="W70" s="315"/>
      <c r="X70" s="316"/>
      <c r="Y70" s="472" t="s">
        <v>13</v>
      </c>
      <c r="Z70" s="473"/>
      <c r="AA70" s="474"/>
      <c r="AB70" s="494" t="s">
        <v>14</v>
      </c>
      <c r="AC70" s="494"/>
      <c r="AD70" s="494"/>
      <c r="AE70" s="299" t="s">
        <v>582</v>
      </c>
      <c r="AF70" s="300"/>
      <c r="AG70" s="300"/>
      <c r="AH70" s="301"/>
      <c r="AI70" s="299" t="s">
        <v>582</v>
      </c>
      <c r="AJ70" s="300"/>
      <c r="AK70" s="300"/>
      <c r="AL70" s="300"/>
      <c r="AM70" s="299" t="s">
        <v>607</v>
      </c>
      <c r="AN70" s="300"/>
      <c r="AO70" s="300"/>
      <c r="AP70" s="301"/>
      <c r="AQ70" s="299" t="s">
        <v>582</v>
      </c>
      <c r="AR70" s="300"/>
      <c r="AS70" s="300"/>
      <c r="AT70" s="301"/>
      <c r="AU70" s="300" t="s">
        <v>582</v>
      </c>
      <c r="AV70" s="300"/>
      <c r="AW70" s="300"/>
      <c r="AX70" s="471"/>
      <c r="AY70" s="34">
        <f t="shared" si="7"/>
        <v>1</v>
      </c>
    </row>
    <row r="71" spans="1:51" ht="23.85" customHeight="1" x14ac:dyDescent="0.15">
      <c r="A71" s="444"/>
      <c r="B71" s="445"/>
      <c r="C71" s="446"/>
      <c r="D71" s="445"/>
      <c r="E71" s="477" t="s">
        <v>684</v>
      </c>
      <c r="F71" s="478"/>
      <c r="G71" s="478"/>
      <c r="H71" s="478"/>
      <c r="I71" s="478"/>
      <c r="J71" s="478"/>
      <c r="K71" s="478"/>
      <c r="L71" s="478"/>
      <c r="M71" s="478"/>
      <c r="N71" s="478"/>
      <c r="O71" s="478"/>
      <c r="P71" s="478"/>
      <c r="Q71" s="478"/>
      <c r="R71" s="478"/>
      <c r="S71" s="478"/>
      <c r="T71" s="478"/>
      <c r="U71" s="478"/>
      <c r="V71" s="478"/>
      <c r="W71" s="478"/>
      <c r="X71" s="478"/>
      <c r="Y71" s="478"/>
      <c r="Z71" s="478"/>
      <c r="AA71" s="478"/>
      <c r="AB71" s="478"/>
      <c r="AC71" s="478"/>
      <c r="AD71" s="478"/>
      <c r="AE71" s="478"/>
      <c r="AF71" s="478"/>
      <c r="AG71" s="478"/>
      <c r="AH71" s="478"/>
      <c r="AI71" s="478"/>
      <c r="AJ71" s="478"/>
      <c r="AK71" s="478"/>
      <c r="AL71" s="478"/>
      <c r="AM71" s="478"/>
      <c r="AN71" s="478"/>
      <c r="AO71" s="478"/>
      <c r="AP71" s="478"/>
      <c r="AQ71" s="478"/>
      <c r="AR71" s="478"/>
      <c r="AS71" s="478"/>
      <c r="AT71" s="478"/>
      <c r="AU71" s="478"/>
      <c r="AV71" s="478"/>
      <c r="AW71" s="478"/>
      <c r="AX71" s="479"/>
      <c r="AY71" s="34">
        <f>COUNTA($E$72)</f>
        <v>1</v>
      </c>
    </row>
    <row r="72" spans="1:51" ht="24.75" customHeight="1" x14ac:dyDescent="0.15">
      <c r="A72" s="444"/>
      <c r="B72" s="445"/>
      <c r="C72" s="446"/>
      <c r="D72" s="445"/>
      <c r="E72" s="480" t="s">
        <v>607</v>
      </c>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91"/>
      <c r="AO72" s="291"/>
      <c r="AP72" s="291"/>
      <c r="AQ72" s="291"/>
      <c r="AR72" s="291"/>
      <c r="AS72" s="291"/>
      <c r="AT72" s="291"/>
      <c r="AU72" s="291"/>
      <c r="AV72" s="291"/>
      <c r="AW72" s="291"/>
      <c r="AX72" s="481"/>
      <c r="AY72" s="34">
        <f>$AY$71</f>
        <v>1</v>
      </c>
    </row>
    <row r="73" spans="1:51" ht="24.75" customHeight="1" thickBot="1" x14ac:dyDescent="0.2">
      <c r="A73" s="444"/>
      <c r="B73" s="445"/>
      <c r="C73" s="446"/>
      <c r="D73" s="445"/>
      <c r="E73" s="495"/>
      <c r="F73" s="315"/>
      <c r="G73" s="315"/>
      <c r="H73" s="315"/>
      <c r="I73" s="315"/>
      <c r="J73" s="315"/>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15"/>
      <c r="AN73" s="315"/>
      <c r="AO73" s="315"/>
      <c r="AP73" s="315"/>
      <c r="AQ73" s="315"/>
      <c r="AR73" s="315"/>
      <c r="AS73" s="315"/>
      <c r="AT73" s="315"/>
      <c r="AU73" s="315"/>
      <c r="AV73" s="315"/>
      <c r="AW73" s="315"/>
      <c r="AX73" s="496"/>
      <c r="AY73" s="34">
        <f>$AY$72</f>
        <v>1</v>
      </c>
    </row>
    <row r="74" spans="1:51" ht="27" customHeight="1" x14ac:dyDescent="0.15">
      <c r="A74" s="497" t="s">
        <v>41</v>
      </c>
      <c r="B74" s="498"/>
      <c r="C74" s="498"/>
      <c r="D74" s="498"/>
      <c r="E74" s="498"/>
      <c r="F74" s="498"/>
      <c r="G74" s="498"/>
      <c r="H74" s="498"/>
      <c r="I74" s="498"/>
      <c r="J74" s="498"/>
      <c r="K74" s="498"/>
      <c r="L74" s="498"/>
      <c r="M74" s="498"/>
      <c r="N74" s="498"/>
      <c r="O74" s="498"/>
      <c r="P74" s="498"/>
      <c r="Q74" s="498"/>
      <c r="R74" s="498"/>
      <c r="S74" s="498"/>
      <c r="T74" s="498"/>
      <c r="U74" s="498"/>
      <c r="V74" s="498"/>
      <c r="W74" s="498"/>
      <c r="X74" s="498"/>
      <c r="Y74" s="498"/>
      <c r="Z74" s="498"/>
      <c r="AA74" s="498"/>
      <c r="AB74" s="498"/>
      <c r="AC74" s="498"/>
      <c r="AD74" s="498"/>
      <c r="AE74" s="498"/>
      <c r="AF74" s="498"/>
      <c r="AG74" s="498"/>
      <c r="AH74" s="498"/>
      <c r="AI74" s="498"/>
      <c r="AJ74" s="498"/>
      <c r="AK74" s="498"/>
      <c r="AL74" s="498"/>
      <c r="AM74" s="498"/>
      <c r="AN74" s="498"/>
      <c r="AO74" s="498"/>
      <c r="AP74" s="498"/>
      <c r="AQ74" s="498"/>
      <c r="AR74" s="498"/>
      <c r="AS74" s="498"/>
      <c r="AT74" s="498"/>
      <c r="AU74" s="498"/>
      <c r="AV74" s="498"/>
      <c r="AW74" s="498"/>
      <c r="AX74" s="499"/>
    </row>
    <row r="75" spans="1:51" ht="27" customHeight="1" x14ac:dyDescent="0.15">
      <c r="A75" s="500"/>
      <c r="B75" s="501"/>
      <c r="C75" s="502" t="s">
        <v>26</v>
      </c>
      <c r="D75" s="503"/>
      <c r="E75" s="503"/>
      <c r="F75" s="503"/>
      <c r="G75" s="503"/>
      <c r="H75" s="503"/>
      <c r="I75" s="503"/>
      <c r="J75" s="503"/>
      <c r="K75" s="503"/>
      <c r="L75" s="503"/>
      <c r="M75" s="503"/>
      <c r="N75" s="503"/>
      <c r="O75" s="503"/>
      <c r="P75" s="503"/>
      <c r="Q75" s="503"/>
      <c r="R75" s="503"/>
      <c r="S75" s="503"/>
      <c r="T75" s="503"/>
      <c r="U75" s="503"/>
      <c r="V75" s="503"/>
      <c r="W75" s="503"/>
      <c r="X75" s="503"/>
      <c r="Y75" s="503"/>
      <c r="Z75" s="503"/>
      <c r="AA75" s="503"/>
      <c r="AB75" s="503"/>
      <c r="AC75" s="504"/>
      <c r="AD75" s="503" t="s">
        <v>30</v>
      </c>
      <c r="AE75" s="503"/>
      <c r="AF75" s="503"/>
      <c r="AG75" s="505" t="s">
        <v>25</v>
      </c>
      <c r="AH75" s="503"/>
      <c r="AI75" s="503"/>
      <c r="AJ75" s="503"/>
      <c r="AK75" s="503"/>
      <c r="AL75" s="503"/>
      <c r="AM75" s="503"/>
      <c r="AN75" s="503"/>
      <c r="AO75" s="503"/>
      <c r="AP75" s="503"/>
      <c r="AQ75" s="503"/>
      <c r="AR75" s="503"/>
      <c r="AS75" s="503"/>
      <c r="AT75" s="503"/>
      <c r="AU75" s="503"/>
      <c r="AV75" s="503"/>
      <c r="AW75" s="503"/>
      <c r="AX75" s="506"/>
    </row>
    <row r="76" spans="1:51" ht="144" customHeight="1" x14ac:dyDescent="0.15">
      <c r="A76" s="507" t="s">
        <v>134</v>
      </c>
      <c r="B76" s="508"/>
      <c r="C76" s="509" t="s">
        <v>135</v>
      </c>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1"/>
      <c r="AD76" s="512" t="s">
        <v>602</v>
      </c>
      <c r="AE76" s="513"/>
      <c r="AF76" s="514"/>
      <c r="AG76" s="515" t="s">
        <v>616</v>
      </c>
      <c r="AH76" s="516"/>
      <c r="AI76" s="516"/>
      <c r="AJ76" s="516"/>
      <c r="AK76" s="516"/>
      <c r="AL76" s="516"/>
      <c r="AM76" s="516"/>
      <c r="AN76" s="516"/>
      <c r="AO76" s="516"/>
      <c r="AP76" s="516"/>
      <c r="AQ76" s="516"/>
      <c r="AR76" s="516"/>
      <c r="AS76" s="516"/>
      <c r="AT76" s="516"/>
      <c r="AU76" s="516"/>
      <c r="AV76" s="516"/>
      <c r="AW76" s="516"/>
      <c r="AX76" s="517"/>
    </row>
    <row r="77" spans="1:51" ht="51" customHeight="1" x14ac:dyDescent="0.15">
      <c r="A77" s="518"/>
      <c r="B77" s="519"/>
      <c r="C77" s="520" t="s">
        <v>31</v>
      </c>
      <c r="D77" s="521"/>
      <c r="E77" s="521"/>
      <c r="F77" s="521"/>
      <c r="G77" s="521"/>
      <c r="H77" s="521"/>
      <c r="I77" s="521"/>
      <c r="J77" s="521"/>
      <c r="K77" s="521"/>
      <c r="L77" s="521"/>
      <c r="M77" s="521"/>
      <c r="N77" s="521"/>
      <c r="O77" s="521"/>
      <c r="P77" s="521"/>
      <c r="Q77" s="521"/>
      <c r="R77" s="521"/>
      <c r="S77" s="521"/>
      <c r="T77" s="521"/>
      <c r="U77" s="521"/>
      <c r="V77" s="521"/>
      <c r="W77" s="521"/>
      <c r="X77" s="521"/>
      <c r="Y77" s="521"/>
      <c r="Z77" s="521"/>
      <c r="AA77" s="521"/>
      <c r="AB77" s="521"/>
      <c r="AC77" s="522"/>
      <c r="AD77" s="523" t="s">
        <v>602</v>
      </c>
      <c r="AE77" s="524"/>
      <c r="AF77" s="525"/>
      <c r="AG77" s="526" t="s">
        <v>617</v>
      </c>
      <c r="AH77" s="527"/>
      <c r="AI77" s="527"/>
      <c r="AJ77" s="527"/>
      <c r="AK77" s="527"/>
      <c r="AL77" s="527"/>
      <c r="AM77" s="527"/>
      <c r="AN77" s="527"/>
      <c r="AO77" s="527"/>
      <c r="AP77" s="527"/>
      <c r="AQ77" s="527"/>
      <c r="AR77" s="527"/>
      <c r="AS77" s="527"/>
      <c r="AT77" s="527"/>
      <c r="AU77" s="527"/>
      <c r="AV77" s="527"/>
      <c r="AW77" s="527"/>
      <c r="AX77" s="528"/>
    </row>
    <row r="78" spans="1:51" ht="57.75" customHeight="1" x14ac:dyDescent="0.15">
      <c r="A78" s="529"/>
      <c r="B78" s="530"/>
      <c r="C78" s="531" t="s">
        <v>136</v>
      </c>
      <c r="D78" s="532"/>
      <c r="E78" s="532"/>
      <c r="F78" s="532"/>
      <c r="G78" s="532"/>
      <c r="H78" s="532"/>
      <c r="I78" s="532"/>
      <c r="J78" s="532"/>
      <c r="K78" s="532"/>
      <c r="L78" s="532"/>
      <c r="M78" s="532"/>
      <c r="N78" s="532"/>
      <c r="O78" s="532"/>
      <c r="P78" s="532"/>
      <c r="Q78" s="532"/>
      <c r="R78" s="532"/>
      <c r="S78" s="532"/>
      <c r="T78" s="532"/>
      <c r="U78" s="532"/>
      <c r="V78" s="532"/>
      <c r="W78" s="532"/>
      <c r="X78" s="532"/>
      <c r="Y78" s="532"/>
      <c r="Z78" s="532"/>
      <c r="AA78" s="532"/>
      <c r="AB78" s="532"/>
      <c r="AC78" s="533"/>
      <c r="AD78" s="534" t="s">
        <v>602</v>
      </c>
      <c r="AE78" s="535"/>
      <c r="AF78" s="536"/>
      <c r="AG78" s="537" t="s">
        <v>611</v>
      </c>
      <c r="AH78" s="538"/>
      <c r="AI78" s="538"/>
      <c r="AJ78" s="538"/>
      <c r="AK78" s="538"/>
      <c r="AL78" s="538"/>
      <c r="AM78" s="538"/>
      <c r="AN78" s="538"/>
      <c r="AO78" s="538"/>
      <c r="AP78" s="538"/>
      <c r="AQ78" s="538"/>
      <c r="AR78" s="538"/>
      <c r="AS78" s="538"/>
      <c r="AT78" s="538"/>
      <c r="AU78" s="538"/>
      <c r="AV78" s="538"/>
      <c r="AW78" s="538"/>
      <c r="AX78" s="539"/>
    </row>
    <row r="79" spans="1:51" ht="27" customHeight="1" x14ac:dyDescent="0.15">
      <c r="A79" s="540" t="s">
        <v>33</v>
      </c>
      <c r="B79" s="541"/>
      <c r="C79" s="542" t="s">
        <v>35</v>
      </c>
      <c r="D79" s="543"/>
      <c r="E79" s="544"/>
      <c r="F79" s="544"/>
      <c r="G79" s="544"/>
      <c r="H79" s="544"/>
      <c r="I79" s="544"/>
      <c r="J79" s="544"/>
      <c r="K79" s="544"/>
      <c r="L79" s="544"/>
      <c r="M79" s="544"/>
      <c r="N79" s="544"/>
      <c r="O79" s="544"/>
      <c r="P79" s="544"/>
      <c r="Q79" s="544"/>
      <c r="R79" s="544"/>
      <c r="S79" s="544"/>
      <c r="T79" s="544"/>
      <c r="U79" s="544"/>
      <c r="V79" s="544"/>
      <c r="W79" s="544"/>
      <c r="X79" s="544"/>
      <c r="Y79" s="544"/>
      <c r="Z79" s="544"/>
      <c r="AA79" s="544"/>
      <c r="AB79" s="544"/>
      <c r="AC79" s="545"/>
      <c r="AD79" s="546" t="s">
        <v>602</v>
      </c>
      <c r="AE79" s="547"/>
      <c r="AF79" s="548"/>
      <c r="AG79" s="480" t="s">
        <v>676</v>
      </c>
      <c r="AH79" s="291"/>
      <c r="AI79" s="291"/>
      <c r="AJ79" s="291"/>
      <c r="AK79" s="291"/>
      <c r="AL79" s="291"/>
      <c r="AM79" s="291"/>
      <c r="AN79" s="291"/>
      <c r="AO79" s="291"/>
      <c r="AP79" s="291"/>
      <c r="AQ79" s="291"/>
      <c r="AR79" s="291"/>
      <c r="AS79" s="291"/>
      <c r="AT79" s="291"/>
      <c r="AU79" s="291"/>
      <c r="AV79" s="291"/>
      <c r="AW79" s="291"/>
      <c r="AX79" s="481"/>
    </row>
    <row r="80" spans="1:51" ht="35.25" customHeight="1" x14ac:dyDescent="0.15">
      <c r="A80" s="549"/>
      <c r="B80" s="550"/>
      <c r="C80" s="551"/>
      <c r="D80" s="552"/>
      <c r="E80" s="553" t="s">
        <v>257</v>
      </c>
      <c r="F80" s="554"/>
      <c r="G80" s="554"/>
      <c r="H80" s="554"/>
      <c r="I80" s="554"/>
      <c r="J80" s="554"/>
      <c r="K80" s="554"/>
      <c r="L80" s="554"/>
      <c r="M80" s="554"/>
      <c r="N80" s="554"/>
      <c r="O80" s="554"/>
      <c r="P80" s="554"/>
      <c r="Q80" s="554"/>
      <c r="R80" s="554"/>
      <c r="S80" s="554"/>
      <c r="T80" s="554"/>
      <c r="U80" s="554"/>
      <c r="V80" s="554"/>
      <c r="W80" s="554"/>
      <c r="X80" s="554"/>
      <c r="Y80" s="554"/>
      <c r="Z80" s="554"/>
      <c r="AA80" s="554"/>
      <c r="AB80" s="554"/>
      <c r="AC80" s="555"/>
      <c r="AD80" s="523" t="s">
        <v>612</v>
      </c>
      <c r="AE80" s="524"/>
      <c r="AF80" s="525"/>
      <c r="AG80" s="482"/>
      <c r="AH80" s="309"/>
      <c r="AI80" s="309"/>
      <c r="AJ80" s="309"/>
      <c r="AK80" s="309"/>
      <c r="AL80" s="309"/>
      <c r="AM80" s="309"/>
      <c r="AN80" s="309"/>
      <c r="AO80" s="309"/>
      <c r="AP80" s="309"/>
      <c r="AQ80" s="309"/>
      <c r="AR80" s="309"/>
      <c r="AS80" s="309"/>
      <c r="AT80" s="309"/>
      <c r="AU80" s="309"/>
      <c r="AV80" s="309"/>
      <c r="AW80" s="309"/>
      <c r="AX80" s="483"/>
    </row>
    <row r="81" spans="1:50" ht="26.25" customHeight="1" x14ac:dyDescent="0.15">
      <c r="A81" s="549"/>
      <c r="B81" s="550"/>
      <c r="C81" s="556"/>
      <c r="D81" s="557"/>
      <c r="E81" s="558" t="s">
        <v>220</v>
      </c>
      <c r="F81" s="559"/>
      <c r="G81" s="559"/>
      <c r="H81" s="559"/>
      <c r="I81" s="559"/>
      <c r="J81" s="559"/>
      <c r="K81" s="559"/>
      <c r="L81" s="559"/>
      <c r="M81" s="559"/>
      <c r="N81" s="559"/>
      <c r="O81" s="559"/>
      <c r="P81" s="559"/>
      <c r="Q81" s="559"/>
      <c r="R81" s="559"/>
      <c r="S81" s="559"/>
      <c r="T81" s="559"/>
      <c r="U81" s="559"/>
      <c r="V81" s="559"/>
      <c r="W81" s="559"/>
      <c r="X81" s="559"/>
      <c r="Y81" s="559"/>
      <c r="Z81" s="559"/>
      <c r="AA81" s="559"/>
      <c r="AB81" s="559"/>
      <c r="AC81" s="560"/>
      <c r="AD81" s="534" t="s">
        <v>612</v>
      </c>
      <c r="AE81" s="535"/>
      <c r="AF81" s="536"/>
      <c r="AG81" s="495"/>
      <c r="AH81" s="315"/>
      <c r="AI81" s="315"/>
      <c r="AJ81" s="315"/>
      <c r="AK81" s="315"/>
      <c r="AL81" s="315"/>
      <c r="AM81" s="315"/>
      <c r="AN81" s="315"/>
      <c r="AO81" s="315"/>
      <c r="AP81" s="315"/>
      <c r="AQ81" s="315"/>
      <c r="AR81" s="315"/>
      <c r="AS81" s="315"/>
      <c r="AT81" s="315"/>
      <c r="AU81" s="315"/>
      <c r="AV81" s="315"/>
      <c r="AW81" s="315"/>
      <c r="AX81" s="496"/>
    </row>
    <row r="82" spans="1:50" ht="26.25" customHeight="1" x14ac:dyDescent="0.15">
      <c r="A82" s="549"/>
      <c r="B82" s="561"/>
      <c r="C82" s="562" t="s">
        <v>36</v>
      </c>
      <c r="D82" s="563"/>
      <c r="E82" s="563"/>
      <c r="F82" s="563"/>
      <c r="G82" s="563"/>
      <c r="H82" s="563"/>
      <c r="I82" s="563"/>
      <c r="J82" s="563"/>
      <c r="K82" s="563"/>
      <c r="L82" s="563"/>
      <c r="M82" s="563"/>
      <c r="N82" s="563"/>
      <c r="O82" s="563"/>
      <c r="P82" s="563"/>
      <c r="Q82" s="563"/>
      <c r="R82" s="563"/>
      <c r="S82" s="563"/>
      <c r="T82" s="563"/>
      <c r="U82" s="563"/>
      <c r="V82" s="563"/>
      <c r="W82" s="563"/>
      <c r="X82" s="563"/>
      <c r="Y82" s="563"/>
      <c r="Z82" s="563"/>
      <c r="AA82" s="563"/>
      <c r="AB82" s="563"/>
      <c r="AC82" s="563"/>
      <c r="AD82" s="546" t="s">
        <v>613</v>
      </c>
      <c r="AE82" s="547"/>
      <c r="AF82" s="548"/>
      <c r="AG82" s="564"/>
      <c r="AH82" s="565"/>
      <c r="AI82" s="565"/>
      <c r="AJ82" s="565"/>
      <c r="AK82" s="565"/>
      <c r="AL82" s="565"/>
      <c r="AM82" s="565"/>
      <c r="AN82" s="565"/>
      <c r="AO82" s="565"/>
      <c r="AP82" s="565"/>
      <c r="AQ82" s="565"/>
      <c r="AR82" s="565"/>
      <c r="AS82" s="565"/>
      <c r="AT82" s="565"/>
      <c r="AU82" s="565"/>
      <c r="AV82" s="565"/>
      <c r="AW82" s="565"/>
      <c r="AX82" s="566"/>
    </row>
    <row r="83" spans="1:50" ht="37.5" customHeight="1" x14ac:dyDescent="0.15">
      <c r="A83" s="549"/>
      <c r="B83" s="561"/>
      <c r="C83" s="567" t="s">
        <v>137</v>
      </c>
      <c r="D83" s="522"/>
      <c r="E83" s="522"/>
      <c r="F83" s="522"/>
      <c r="G83" s="522"/>
      <c r="H83" s="522"/>
      <c r="I83" s="522"/>
      <c r="J83" s="522"/>
      <c r="K83" s="522"/>
      <c r="L83" s="522"/>
      <c r="M83" s="522"/>
      <c r="N83" s="522"/>
      <c r="O83" s="522"/>
      <c r="P83" s="522"/>
      <c r="Q83" s="522"/>
      <c r="R83" s="522"/>
      <c r="S83" s="522"/>
      <c r="T83" s="522"/>
      <c r="U83" s="522"/>
      <c r="V83" s="522"/>
      <c r="W83" s="522"/>
      <c r="X83" s="522"/>
      <c r="Y83" s="522"/>
      <c r="Z83" s="522"/>
      <c r="AA83" s="522"/>
      <c r="AB83" s="522"/>
      <c r="AC83" s="522"/>
      <c r="AD83" s="523" t="s">
        <v>602</v>
      </c>
      <c r="AE83" s="524"/>
      <c r="AF83" s="525"/>
      <c r="AG83" s="526" t="s">
        <v>614</v>
      </c>
      <c r="AH83" s="527"/>
      <c r="AI83" s="527"/>
      <c r="AJ83" s="527"/>
      <c r="AK83" s="527"/>
      <c r="AL83" s="527"/>
      <c r="AM83" s="527"/>
      <c r="AN83" s="527"/>
      <c r="AO83" s="527"/>
      <c r="AP83" s="527"/>
      <c r="AQ83" s="527"/>
      <c r="AR83" s="527"/>
      <c r="AS83" s="527"/>
      <c r="AT83" s="527"/>
      <c r="AU83" s="527"/>
      <c r="AV83" s="527"/>
      <c r="AW83" s="527"/>
      <c r="AX83" s="528"/>
    </row>
    <row r="84" spans="1:50" ht="26.25" customHeight="1" x14ac:dyDescent="0.15">
      <c r="A84" s="549"/>
      <c r="B84" s="561"/>
      <c r="C84" s="567" t="s">
        <v>32</v>
      </c>
      <c r="D84" s="522"/>
      <c r="E84" s="522"/>
      <c r="F84" s="522"/>
      <c r="G84" s="522"/>
      <c r="H84" s="522"/>
      <c r="I84" s="522"/>
      <c r="J84" s="522"/>
      <c r="K84" s="522"/>
      <c r="L84" s="522"/>
      <c r="M84" s="522"/>
      <c r="N84" s="522"/>
      <c r="O84" s="522"/>
      <c r="P84" s="522"/>
      <c r="Q84" s="522"/>
      <c r="R84" s="522"/>
      <c r="S84" s="522"/>
      <c r="T84" s="522"/>
      <c r="U84" s="522"/>
      <c r="V84" s="522"/>
      <c r="W84" s="522"/>
      <c r="X84" s="522"/>
      <c r="Y84" s="522"/>
      <c r="Z84" s="522"/>
      <c r="AA84" s="522"/>
      <c r="AB84" s="522"/>
      <c r="AC84" s="522"/>
      <c r="AD84" s="523" t="s">
        <v>613</v>
      </c>
      <c r="AE84" s="524"/>
      <c r="AF84" s="525"/>
      <c r="AG84" s="526"/>
      <c r="AH84" s="527"/>
      <c r="AI84" s="527"/>
      <c r="AJ84" s="527"/>
      <c r="AK84" s="527"/>
      <c r="AL84" s="527"/>
      <c r="AM84" s="527"/>
      <c r="AN84" s="527"/>
      <c r="AO84" s="527"/>
      <c r="AP84" s="527"/>
      <c r="AQ84" s="527"/>
      <c r="AR84" s="527"/>
      <c r="AS84" s="527"/>
      <c r="AT84" s="527"/>
      <c r="AU84" s="527"/>
      <c r="AV84" s="527"/>
      <c r="AW84" s="527"/>
      <c r="AX84" s="528"/>
    </row>
    <row r="85" spans="1:50" ht="57.75" customHeight="1" x14ac:dyDescent="0.15">
      <c r="A85" s="549"/>
      <c r="B85" s="561"/>
      <c r="C85" s="567" t="s">
        <v>37</v>
      </c>
      <c r="D85" s="522"/>
      <c r="E85" s="522"/>
      <c r="F85" s="522"/>
      <c r="G85" s="522"/>
      <c r="H85" s="522"/>
      <c r="I85" s="522"/>
      <c r="J85" s="522"/>
      <c r="K85" s="522"/>
      <c r="L85" s="522"/>
      <c r="M85" s="522"/>
      <c r="N85" s="522"/>
      <c r="O85" s="522"/>
      <c r="P85" s="522"/>
      <c r="Q85" s="522"/>
      <c r="R85" s="522"/>
      <c r="S85" s="522"/>
      <c r="T85" s="522"/>
      <c r="U85" s="522"/>
      <c r="V85" s="522"/>
      <c r="W85" s="522"/>
      <c r="X85" s="522"/>
      <c r="Y85" s="522"/>
      <c r="Z85" s="522"/>
      <c r="AA85" s="522"/>
      <c r="AB85" s="522"/>
      <c r="AC85" s="568"/>
      <c r="AD85" s="523" t="s">
        <v>602</v>
      </c>
      <c r="AE85" s="524"/>
      <c r="AF85" s="525"/>
      <c r="AG85" s="526" t="s">
        <v>618</v>
      </c>
      <c r="AH85" s="527"/>
      <c r="AI85" s="527"/>
      <c r="AJ85" s="527"/>
      <c r="AK85" s="527"/>
      <c r="AL85" s="527"/>
      <c r="AM85" s="527"/>
      <c r="AN85" s="527"/>
      <c r="AO85" s="527"/>
      <c r="AP85" s="527"/>
      <c r="AQ85" s="527"/>
      <c r="AR85" s="527"/>
      <c r="AS85" s="527"/>
      <c r="AT85" s="527"/>
      <c r="AU85" s="527"/>
      <c r="AV85" s="527"/>
      <c r="AW85" s="527"/>
      <c r="AX85" s="528"/>
    </row>
    <row r="86" spans="1:50" ht="26.25" customHeight="1" x14ac:dyDescent="0.15">
      <c r="A86" s="549"/>
      <c r="B86" s="561"/>
      <c r="C86" s="567" t="s">
        <v>235</v>
      </c>
      <c r="D86" s="522"/>
      <c r="E86" s="522"/>
      <c r="F86" s="522"/>
      <c r="G86" s="522"/>
      <c r="H86" s="522"/>
      <c r="I86" s="522"/>
      <c r="J86" s="522"/>
      <c r="K86" s="522"/>
      <c r="L86" s="522"/>
      <c r="M86" s="522"/>
      <c r="N86" s="522"/>
      <c r="O86" s="522"/>
      <c r="P86" s="522"/>
      <c r="Q86" s="522"/>
      <c r="R86" s="522"/>
      <c r="S86" s="522"/>
      <c r="T86" s="522"/>
      <c r="U86" s="522"/>
      <c r="V86" s="522"/>
      <c r="W86" s="522"/>
      <c r="X86" s="522"/>
      <c r="Y86" s="522"/>
      <c r="Z86" s="522"/>
      <c r="AA86" s="522"/>
      <c r="AB86" s="522"/>
      <c r="AC86" s="568"/>
      <c r="AD86" s="523" t="s">
        <v>613</v>
      </c>
      <c r="AE86" s="524"/>
      <c r="AF86" s="525"/>
      <c r="AG86" s="526"/>
      <c r="AH86" s="527"/>
      <c r="AI86" s="527"/>
      <c r="AJ86" s="527"/>
      <c r="AK86" s="527"/>
      <c r="AL86" s="527"/>
      <c r="AM86" s="527"/>
      <c r="AN86" s="527"/>
      <c r="AO86" s="527"/>
      <c r="AP86" s="527"/>
      <c r="AQ86" s="527"/>
      <c r="AR86" s="527"/>
      <c r="AS86" s="527"/>
      <c r="AT86" s="527"/>
      <c r="AU86" s="527"/>
      <c r="AV86" s="527"/>
      <c r="AW86" s="527"/>
      <c r="AX86" s="528"/>
    </row>
    <row r="87" spans="1:50" ht="26.25" customHeight="1" x14ac:dyDescent="0.15">
      <c r="A87" s="549"/>
      <c r="B87" s="561"/>
      <c r="C87" s="569" t="s">
        <v>236</v>
      </c>
      <c r="D87" s="570"/>
      <c r="E87" s="570"/>
      <c r="F87" s="570"/>
      <c r="G87" s="570"/>
      <c r="H87" s="570"/>
      <c r="I87" s="570"/>
      <c r="J87" s="570"/>
      <c r="K87" s="570"/>
      <c r="L87" s="570"/>
      <c r="M87" s="570"/>
      <c r="N87" s="570"/>
      <c r="O87" s="570"/>
      <c r="P87" s="570"/>
      <c r="Q87" s="570"/>
      <c r="R87" s="570"/>
      <c r="S87" s="570"/>
      <c r="T87" s="570"/>
      <c r="U87" s="570"/>
      <c r="V87" s="570"/>
      <c r="W87" s="570"/>
      <c r="X87" s="570"/>
      <c r="Y87" s="570"/>
      <c r="Z87" s="570"/>
      <c r="AA87" s="570"/>
      <c r="AB87" s="570"/>
      <c r="AC87" s="571"/>
      <c r="AD87" s="523" t="s">
        <v>613</v>
      </c>
      <c r="AE87" s="524"/>
      <c r="AF87" s="525"/>
      <c r="AG87" s="526"/>
      <c r="AH87" s="527"/>
      <c r="AI87" s="527"/>
      <c r="AJ87" s="527"/>
      <c r="AK87" s="527"/>
      <c r="AL87" s="527"/>
      <c r="AM87" s="527"/>
      <c r="AN87" s="527"/>
      <c r="AO87" s="527"/>
      <c r="AP87" s="527"/>
      <c r="AQ87" s="527"/>
      <c r="AR87" s="527"/>
      <c r="AS87" s="527"/>
      <c r="AT87" s="527"/>
      <c r="AU87" s="527"/>
      <c r="AV87" s="527"/>
      <c r="AW87" s="527"/>
      <c r="AX87" s="528"/>
    </row>
    <row r="88" spans="1:50" ht="37.5" customHeight="1" x14ac:dyDescent="0.15">
      <c r="A88" s="572"/>
      <c r="B88" s="573"/>
      <c r="C88" s="574" t="s">
        <v>222</v>
      </c>
      <c r="D88" s="575"/>
      <c r="E88" s="575"/>
      <c r="F88" s="575"/>
      <c r="G88" s="575"/>
      <c r="H88" s="575"/>
      <c r="I88" s="575"/>
      <c r="J88" s="575"/>
      <c r="K88" s="575"/>
      <c r="L88" s="575"/>
      <c r="M88" s="575"/>
      <c r="N88" s="575"/>
      <c r="O88" s="575"/>
      <c r="P88" s="575"/>
      <c r="Q88" s="575"/>
      <c r="R88" s="575"/>
      <c r="S88" s="575"/>
      <c r="T88" s="575"/>
      <c r="U88" s="575"/>
      <c r="V88" s="575"/>
      <c r="W88" s="575"/>
      <c r="X88" s="575"/>
      <c r="Y88" s="575"/>
      <c r="Z88" s="575"/>
      <c r="AA88" s="575"/>
      <c r="AB88" s="575"/>
      <c r="AC88" s="576"/>
      <c r="AD88" s="534" t="s">
        <v>602</v>
      </c>
      <c r="AE88" s="535"/>
      <c r="AF88" s="536"/>
      <c r="AG88" s="537" t="s">
        <v>615</v>
      </c>
      <c r="AH88" s="538"/>
      <c r="AI88" s="538"/>
      <c r="AJ88" s="538"/>
      <c r="AK88" s="538"/>
      <c r="AL88" s="538"/>
      <c r="AM88" s="538"/>
      <c r="AN88" s="538"/>
      <c r="AO88" s="538"/>
      <c r="AP88" s="538"/>
      <c r="AQ88" s="538"/>
      <c r="AR88" s="538"/>
      <c r="AS88" s="538"/>
      <c r="AT88" s="538"/>
      <c r="AU88" s="538"/>
      <c r="AV88" s="538"/>
      <c r="AW88" s="538"/>
      <c r="AX88" s="539"/>
    </row>
    <row r="89" spans="1:50" ht="43.5" customHeight="1" x14ac:dyDescent="0.15">
      <c r="A89" s="540" t="s">
        <v>34</v>
      </c>
      <c r="B89" s="577"/>
      <c r="C89" s="578" t="s">
        <v>223</v>
      </c>
      <c r="D89" s="579"/>
      <c r="E89" s="579"/>
      <c r="F89" s="579"/>
      <c r="G89" s="579"/>
      <c r="H89" s="579"/>
      <c r="I89" s="579"/>
      <c r="J89" s="579"/>
      <c r="K89" s="579"/>
      <c r="L89" s="579"/>
      <c r="M89" s="579"/>
      <c r="N89" s="579"/>
      <c r="O89" s="579"/>
      <c r="P89" s="579"/>
      <c r="Q89" s="579"/>
      <c r="R89" s="579"/>
      <c r="S89" s="579"/>
      <c r="T89" s="579"/>
      <c r="U89" s="579"/>
      <c r="V89" s="579"/>
      <c r="W89" s="579"/>
      <c r="X89" s="579"/>
      <c r="Y89" s="579"/>
      <c r="Z89" s="579"/>
      <c r="AA89" s="579"/>
      <c r="AB89" s="579"/>
      <c r="AC89" s="580"/>
      <c r="AD89" s="546" t="s">
        <v>602</v>
      </c>
      <c r="AE89" s="547"/>
      <c r="AF89" s="548"/>
      <c r="AG89" s="564" t="s">
        <v>619</v>
      </c>
      <c r="AH89" s="565"/>
      <c r="AI89" s="565"/>
      <c r="AJ89" s="565"/>
      <c r="AK89" s="565"/>
      <c r="AL89" s="565"/>
      <c r="AM89" s="565"/>
      <c r="AN89" s="565"/>
      <c r="AO89" s="565"/>
      <c r="AP89" s="565"/>
      <c r="AQ89" s="565"/>
      <c r="AR89" s="565"/>
      <c r="AS89" s="565"/>
      <c r="AT89" s="565"/>
      <c r="AU89" s="565"/>
      <c r="AV89" s="565"/>
      <c r="AW89" s="565"/>
      <c r="AX89" s="566"/>
    </row>
    <row r="90" spans="1:50" ht="35.25" customHeight="1" x14ac:dyDescent="0.15">
      <c r="A90" s="549"/>
      <c r="B90" s="561"/>
      <c r="C90" s="581" t="s">
        <v>39</v>
      </c>
      <c r="D90" s="582"/>
      <c r="E90" s="582"/>
      <c r="F90" s="582"/>
      <c r="G90" s="582"/>
      <c r="H90" s="582"/>
      <c r="I90" s="582"/>
      <c r="J90" s="582"/>
      <c r="K90" s="582"/>
      <c r="L90" s="582"/>
      <c r="M90" s="582"/>
      <c r="N90" s="582"/>
      <c r="O90" s="582"/>
      <c r="P90" s="582"/>
      <c r="Q90" s="582"/>
      <c r="R90" s="582"/>
      <c r="S90" s="582"/>
      <c r="T90" s="582"/>
      <c r="U90" s="582"/>
      <c r="V90" s="582"/>
      <c r="W90" s="582"/>
      <c r="X90" s="582"/>
      <c r="Y90" s="582"/>
      <c r="Z90" s="582"/>
      <c r="AA90" s="582"/>
      <c r="AB90" s="582"/>
      <c r="AC90" s="583"/>
      <c r="AD90" s="523" t="s">
        <v>613</v>
      </c>
      <c r="AE90" s="524"/>
      <c r="AF90" s="525"/>
      <c r="AG90" s="526"/>
      <c r="AH90" s="527"/>
      <c r="AI90" s="527"/>
      <c r="AJ90" s="527"/>
      <c r="AK90" s="527"/>
      <c r="AL90" s="527"/>
      <c r="AM90" s="527"/>
      <c r="AN90" s="527"/>
      <c r="AO90" s="527"/>
      <c r="AP90" s="527"/>
      <c r="AQ90" s="527"/>
      <c r="AR90" s="527"/>
      <c r="AS90" s="527"/>
      <c r="AT90" s="527"/>
      <c r="AU90" s="527"/>
      <c r="AV90" s="527"/>
      <c r="AW90" s="527"/>
      <c r="AX90" s="528"/>
    </row>
    <row r="91" spans="1:50" ht="48.75" customHeight="1" x14ac:dyDescent="0.15">
      <c r="A91" s="549"/>
      <c r="B91" s="561"/>
      <c r="C91" s="567" t="s">
        <v>185</v>
      </c>
      <c r="D91" s="522"/>
      <c r="E91" s="522"/>
      <c r="F91" s="522"/>
      <c r="G91" s="522"/>
      <c r="H91" s="522"/>
      <c r="I91" s="522"/>
      <c r="J91" s="522"/>
      <c r="K91" s="522"/>
      <c r="L91" s="522"/>
      <c r="M91" s="522"/>
      <c r="N91" s="522"/>
      <c r="O91" s="522"/>
      <c r="P91" s="522"/>
      <c r="Q91" s="522"/>
      <c r="R91" s="522"/>
      <c r="S91" s="522"/>
      <c r="T91" s="522"/>
      <c r="U91" s="522"/>
      <c r="V91" s="522"/>
      <c r="W91" s="522"/>
      <c r="X91" s="522"/>
      <c r="Y91" s="522"/>
      <c r="Z91" s="522"/>
      <c r="AA91" s="522"/>
      <c r="AB91" s="522"/>
      <c r="AC91" s="522"/>
      <c r="AD91" s="523" t="s">
        <v>602</v>
      </c>
      <c r="AE91" s="524"/>
      <c r="AF91" s="525"/>
      <c r="AG91" s="526" t="s">
        <v>620</v>
      </c>
      <c r="AH91" s="527"/>
      <c r="AI91" s="527"/>
      <c r="AJ91" s="527"/>
      <c r="AK91" s="527"/>
      <c r="AL91" s="527"/>
      <c r="AM91" s="527"/>
      <c r="AN91" s="527"/>
      <c r="AO91" s="527"/>
      <c r="AP91" s="527"/>
      <c r="AQ91" s="527"/>
      <c r="AR91" s="527"/>
      <c r="AS91" s="527"/>
      <c r="AT91" s="527"/>
      <c r="AU91" s="527"/>
      <c r="AV91" s="527"/>
      <c r="AW91" s="527"/>
      <c r="AX91" s="528"/>
    </row>
    <row r="92" spans="1:50" ht="69" customHeight="1" x14ac:dyDescent="0.15">
      <c r="A92" s="572"/>
      <c r="B92" s="573"/>
      <c r="C92" s="567" t="s">
        <v>38</v>
      </c>
      <c r="D92" s="522"/>
      <c r="E92" s="522"/>
      <c r="F92" s="522"/>
      <c r="G92" s="522"/>
      <c r="H92" s="522"/>
      <c r="I92" s="522"/>
      <c r="J92" s="522"/>
      <c r="K92" s="522"/>
      <c r="L92" s="522"/>
      <c r="M92" s="522"/>
      <c r="N92" s="522"/>
      <c r="O92" s="522"/>
      <c r="P92" s="522"/>
      <c r="Q92" s="522"/>
      <c r="R92" s="522"/>
      <c r="S92" s="522"/>
      <c r="T92" s="522"/>
      <c r="U92" s="522"/>
      <c r="V92" s="522"/>
      <c r="W92" s="522"/>
      <c r="X92" s="522"/>
      <c r="Y92" s="522"/>
      <c r="Z92" s="522"/>
      <c r="AA92" s="522"/>
      <c r="AB92" s="522"/>
      <c r="AC92" s="522"/>
      <c r="AD92" s="534" t="s">
        <v>602</v>
      </c>
      <c r="AE92" s="535"/>
      <c r="AF92" s="536"/>
      <c r="AG92" s="537" t="s">
        <v>621</v>
      </c>
      <c r="AH92" s="538"/>
      <c r="AI92" s="538"/>
      <c r="AJ92" s="538"/>
      <c r="AK92" s="538"/>
      <c r="AL92" s="538"/>
      <c r="AM92" s="538"/>
      <c r="AN92" s="538"/>
      <c r="AO92" s="538"/>
      <c r="AP92" s="538"/>
      <c r="AQ92" s="538"/>
      <c r="AR92" s="538"/>
      <c r="AS92" s="538"/>
      <c r="AT92" s="538"/>
      <c r="AU92" s="538"/>
      <c r="AV92" s="538"/>
      <c r="AW92" s="538"/>
      <c r="AX92" s="539"/>
    </row>
    <row r="93" spans="1:50" ht="41.25" customHeight="1" x14ac:dyDescent="0.15">
      <c r="A93" s="584" t="s">
        <v>52</v>
      </c>
      <c r="B93" s="585"/>
      <c r="C93" s="586" t="s">
        <v>138</v>
      </c>
      <c r="D93" s="587"/>
      <c r="E93" s="587"/>
      <c r="F93" s="587"/>
      <c r="G93" s="587"/>
      <c r="H93" s="587"/>
      <c r="I93" s="587"/>
      <c r="J93" s="587"/>
      <c r="K93" s="587"/>
      <c r="L93" s="587"/>
      <c r="M93" s="587"/>
      <c r="N93" s="587"/>
      <c r="O93" s="587"/>
      <c r="P93" s="587"/>
      <c r="Q93" s="587"/>
      <c r="R93" s="587"/>
      <c r="S93" s="587"/>
      <c r="T93" s="587"/>
      <c r="U93" s="587"/>
      <c r="V93" s="587"/>
      <c r="W93" s="587"/>
      <c r="X93" s="587"/>
      <c r="Y93" s="587"/>
      <c r="Z93" s="587"/>
      <c r="AA93" s="587"/>
      <c r="AB93" s="587"/>
      <c r="AC93" s="544"/>
      <c r="AD93" s="546" t="s">
        <v>613</v>
      </c>
      <c r="AE93" s="547"/>
      <c r="AF93" s="547"/>
      <c r="AG93" s="480"/>
      <c r="AH93" s="291"/>
      <c r="AI93" s="291"/>
      <c r="AJ93" s="291"/>
      <c r="AK93" s="291"/>
      <c r="AL93" s="291"/>
      <c r="AM93" s="291"/>
      <c r="AN93" s="291"/>
      <c r="AO93" s="291"/>
      <c r="AP93" s="291"/>
      <c r="AQ93" s="291"/>
      <c r="AR93" s="291"/>
      <c r="AS93" s="291"/>
      <c r="AT93" s="291"/>
      <c r="AU93" s="291"/>
      <c r="AV93" s="291"/>
      <c r="AW93" s="291"/>
      <c r="AX93" s="481"/>
    </row>
    <row r="94" spans="1:50" ht="19.7" customHeight="1" x14ac:dyDescent="0.15">
      <c r="A94" s="588"/>
      <c r="B94" s="589"/>
      <c r="C94" s="590" t="s">
        <v>230</v>
      </c>
      <c r="D94" s="591"/>
      <c r="E94" s="591"/>
      <c r="F94" s="592"/>
      <c r="G94" s="593" t="s">
        <v>231</v>
      </c>
      <c r="H94" s="591"/>
      <c r="I94" s="591"/>
      <c r="J94" s="591"/>
      <c r="K94" s="591"/>
      <c r="L94" s="591"/>
      <c r="M94" s="591"/>
      <c r="N94" s="593" t="s">
        <v>234</v>
      </c>
      <c r="O94" s="591"/>
      <c r="P94" s="591"/>
      <c r="Q94" s="591"/>
      <c r="R94" s="591"/>
      <c r="S94" s="591"/>
      <c r="T94" s="591"/>
      <c r="U94" s="591"/>
      <c r="V94" s="591"/>
      <c r="W94" s="591"/>
      <c r="X94" s="591"/>
      <c r="Y94" s="591"/>
      <c r="Z94" s="591"/>
      <c r="AA94" s="591"/>
      <c r="AB94" s="591"/>
      <c r="AC94" s="591"/>
      <c r="AD94" s="591"/>
      <c r="AE94" s="591"/>
      <c r="AF94" s="594"/>
      <c r="AG94" s="482"/>
      <c r="AH94" s="309"/>
      <c r="AI94" s="309"/>
      <c r="AJ94" s="309"/>
      <c r="AK94" s="309"/>
      <c r="AL94" s="309"/>
      <c r="AM94" s="309"/>
      <c r="AN94" s="309"/>
      <c r="AO94" s="309"/>
      <c r="AP94" s="309"/>
      <c r="AQ94" s="309"/>
      <c r="AR94" s="309"/>
      <c r="AS94" s="309"/>
      <c r="AT94" s="309"/>
      <c r="AU94" s="309"/>
      <c r="AV94" s="309"/>
      <c r="AW94" s="309"/>
      <c r="AX94" s="483"/>
    </row>
    <row r="95" spans="1:50" ht="24.75" customHeight="1" x14ac:dyDescent="0.15">
      <c r="A95" s="588"/>
      <c r="B95" s="589"/>
      <c r="C95" s="595"/>
      <c r="D95" s="596"/>
      <c r="E95" s="596"/>
      <c r="F95" s="597"/>
      <c r="G95" s="598"/>
      <c r="H95" s="599"/>
      <c r="I95" s="600" t="str">
        <f>IF(OR(G95="　", G95=""), "", "-")</f>
        <v/>
      </c>
      <c r="J95" s="601"/>
      <c r="K95" s="601"/>
      <c r="L95" s="600" t="str">
        <f>IF(M95="","","-")</f>
        <v/>
      </c>
      <c r="M95" s="602"/>
      <c r="N95" s="603"/>
      <c r="O95" s="604"/>
      <c r="P95" s="604"/>
      <c r="Q95" s="604"/>
      <c r="R95" s="604"/>
      <c r="S95" s="604"/>
      <c r="T95" s="604"/>
      <c r="U95" s="604"/>
      <c r="V95" s="604"/>
      <c r="W95" s="604"/>
      <c r="X95" s="604"/>
      <c r="Y95" s="604"/>
      <c r="Z95" s="604"/>
      <c r="AA95" s="604"/>
      <c r="AB95" s="604"/>
      <c r="AC95" s="604"/>
      <c r="AD95" s="604"/>
      <c r="AE95" s="604"/>
      <c r="AF95" s="605"/>
      <c r="AG95" s="482"/>
      <c r="AH95" s="309"/>
      <c r="AI95" s="309"/>
      <c r="AJ95" s="309"/>
      <c r="AK95" s="309"/>
      <c r="AL95" s="309"/>
      <c r="AM95" s="309"/>
      <c r="AN95" s="309"/>
      <c r="AO95" s="309"/>
      <c r="AP95" s="309"/>
      <c r="AQ95" s="309"/>
      <c r="AR95" s="309"/>
      <c r="AS95" s="309"/>
      <c r="AT95" s="309"/>
      <c r="AU95" s="309"/>
      <c r="AV95" s="309"/>
      <c r="AW95" s="309"/>
      <c r="AX95" s="483"/>
    </row>
    <row r="96" spans="1:50" ht="24.75" customHeight="1" x14ac:dyDescent="0.15">
      <c r="A96" s="588"/>
      <c r="B96" s="589"/>
      <c r="C96" s="595"/>
      <c r="D96" s="596"/>
      <c r="E96" s="596"/>
      <c r="F96" s="597"/>
      <c r="G96" s="598"/>
      <c r="H96" s="599"/>
      <c r="I96" s="600" t="str">
        <f t="shared" ref="I96:I99" si="8">IF(OR(G96="　", G96=""), "", "-")</f>
        <v/>
      </c>
      <c r="J96" s="601"/>
      <c r="K96" s="601"/>
      <c r="L96" s="600" t="str">
        <f t="shared" ref="L96:L99" si="9">IF(M96="","","-")</f>
        <v/>
      </c>
      <c r="M96" s="602"/>
      <c r="N96" s="603"/>
      <c r="O96" s="604"/>
      <c r="P96" s="604"/>
      <c r="Q96" s="604"/>
      <c r="R96" s="604"/>
      <c r="S96" s="604"/>
      <c r="T96" s="604"/>
      <c r="U96" s="604"/>
      <c r="V96" s="604"/>
      <c r="W96" s="604"/>
      <c r="X96" s="604"/>
      <c r="Y96" s="604"/>
      <c r="Z96" s="604"/>
      <c r="AA96" s="604"/>
      <c r="AB96" s="604"/>
      <c r="AC96" s="604"/>
      <c r="AD96" s="604"/>
      <c r="AE96" s="604"/>
      <c r="AF96" s="605"/>
      <c r="AG96" s="482"/>
      <c r="AH96" s="309"/>
      <c r="AI96" s="309"/>
      <c r="AJ96" s="309"/>
      <c r="AK96" s="309"/>
      <c r="AL96" s="309"/>
      <c r="AM96" s="309"/>
      <c r="AN96" s="309"/>
      <c r="AO96" s="309"/>
      <c r="AP96" s="309"/>
      <c r="AQ96" s="309"/>
      <c r="AR96" s="309"/>
      <c r="AS96" s="309"/>
      <c r="AT96" s="309"/>
      <c r="AU96" s="309"/>
      <c r="AV96" s="309"/>
      <c r="AW96" s="309"/>
      <c r="AX96" s="483"/>
    </row>
    <row r="97" spans="1:52" ht="24.75" customHeight="1" x14ac:dyDescent="0.15">
      <c r="A97" s="588"/>
      <c r="B97" s="589"/>
      <c r="C97" s="595"/>
      <c r="D97" s="596"/>
      <c r="E97" s="596"/>
      <c r="F97" s="597"/>
      <c r="G97" s="598"/>
      <c r="H97" s="599"/>
      <c r="I97" s="600" t="str">
        <f t="shared" si="8"/>
        <v/>
      </c>
      <c r="J97" s="601"/>
      <c r="K97" s="601"/>
      <c r="L97" s="600" t="str">
        <f t="shared" si="9"/>
        <v/>
      </c>
      <c r="M97" s="602"/>
      <c r="N97" s="603"/>
      <c r="O97" s="604"/>
      <c r="P97" s="604"/>
      <c r="Q97" s="604"/>
      <c r="R97" s="604"/>
      <c r="S97" s="604"/>
      <c r="T97" s="604"/>
      <c r="U97" s="604"/>
      <c r="V97" s="604"/>
      <c r="W97" s="604"/>
      <c r="X97" s="604"/>
      <c r="Y97" s="604"/>
      <c r="Z97" s="604"/>
      <c r="AA97" s="604"/>
      <c r="AB97" s="604"/>
      <c r="AC97" s="604"/>
      <c r="AD97" s="604"/>
      <c r="AE97" s="604"/>
      <c r="AF97" s="605"/>
      <c r="AG97" s="482"/>
      <c r="AH97" s="309"/>
      <c r="AI97" s="309"/>
      <c r="AJ97" s="309"/>
      <c r="AK97" s="309"/>
      <c r="AL97" s="309"/>
      <c r="AM97" s="309"/>
      <c r="AN97" s="309"/>
      <c r="AO97" s="309"/>
      <c r="AP97" s="309"/>
      <c r="AQ97" s="309"/>
      <c r="AR97" s="309"/>
      <c r="AS97" s="309"/>
      <c r="AT97" s="309"/>
      <c r="AU97" s="309"/>
      <c r="AV97" s="309"/>
      <c r="AW97" s="309"/>
      <c r="AX97" s="483"/>
    </row>
    <row r="98" spans="1:52" ht="24.75" customHeight="1" x14ac:dyDescent="0.15">
      <c r="A98" s="588"/>
      <c r="B98" s="589"/>
      <c r="C98" s="595"/>
      <c r="D98" s="596"/>
      <c r="E98" s="596"/>
      <c r="F98" s="597"/>
      <c r="G98" s="598"/>
      <c r="H98" s="599"/>
      <c r="I98" s="600" t="str">
        <f t="shared" si="8"/>
        <v/>
      </c>
      <c r="J98" s="601"/>
      <c r="K98" s="601"/>
      <c r="L98" s="600" t="str">
        <f t="shared" si="9"/>
        <v/>
      </c>
      <c r="M98" s="602"/>
      <c r="N98" s="603"/>
      <c r="O98" s="604"/>
      <c r="P98" s="604"/>
      <c r="Q98" s="604"/>
      <c r="R98" s="604"/>
      <c r="S98" s="604"/>
      <c r="T98" s="604"/>
      <c r="U98" s="604"/>
      <c r="V98" s="604"/>
      <c r="W98" s="604"/>
      <c r="X98" s="604"/>
      <c r="Y98" s="604"/>
      <c r="Z98" s="604"/>
      <c r="AA98" s="604"/>
      <c r="AB98" s="604"/>
      <c r="AC98" s="604"/>
      <c r="AD98" s="604"/>
      <c r="AE98" s="604"/>
      <c r="AF98" s="605"/>
      <c r="AG98" s="482"/>
      <c r="AH98" s="309"/>
      <c r="AI98" s="309"/>
      <c r="AJ98" s="309"/>
      <c r="AK98" s="309"/>
      <c r="AL98" s="309"/>
      <c r="AM98" s="309"/>
      <c r="AN98" s="309"/>
      <c r="AO98" s="309"/>
      <c r="AP98" s="309"/>
      <c r="AQ98" s="309"/>
      <c r="AR98" s="309"/>
      <c r="AS98" s="309"/>
      <c r="AT98" s="309"/>
      <c r="AU98" s="309"/>
      <c r="AV98" s="309"/>
      <c r="AW98" s="309"/>
      <c r="AX98" s="483"/>
    </row>
    <row r="99" spans="1:52" ht="24.75" customHeight="1" x14ac:dyDescent="0.15">
      <c r="A99" s="606"/>
      <c r="B99" s="607"/>
      <c r="C99" s="595"/>
      <c r="D99" s="596"/>
      <c r="E99" s="596"/>
      <c r="F99" s="597"/>
      <c r="G99" s="608"/>
      <c r="H99" s="609"/>
      <c r="I99" s="610" t="str">
        <f t="shared" si="8"/>
        <v/>
      </c>
      <c r="J99" s="611"/>
      <c r="K99" s="611"/>
      <c r="L99" s="610" t="str">
        <f t="shared" si="9"/>
        <v/>
      </c>
      <c r="M99" s="612"/>
      <c r="N99" s="613"/>
      <c r="O99" s="614"/>
      <c r="P99" s="614"/>
      <c r="Q99" s="614"/>
      <c r="R99" s="614"/>
      <c r="S99" s="614"/>
      <c r="T99" s="614"/>
      <c r="U99" s="614"/>
      <c r="V99" s="614"/>
      <c r="W99" s="614"/>
      <c r="X99" s="614"/>
      <c r="Y99" s="614"/>
      <c r="Z99" s="614"/>
      <c r="AA99" s="614"/>
      <c r="AB99" s="614"/>
      <c r="AC99" s="614"/>
      <c r="AD99" s="614"/>
      <c r="AE99" s="614"/>
      <c r="AF99" s="615"/>
      <c r="AG99" s="495"/>
      <c r="AH99" s="315"/>
      <c r="AI99" s="315"/>
      <c r="AJ99" s="315"/>
      <c r="AK99" s="315"/>
      <c r="AL99" s="315"/>
      <c r="AM99" s="315"/>
      <c r="AN99" s="315"/>
      <c r="AO99" s="315"/>
      <c r="AP99" s="315"/>
      <c r="AQ99" s="315"/>
      <c r="AR99" s="315"/>
      <c r="AS99" s="315"/>
      <c r="AT99" s="315"/>
      <c r="AU99" s="315"/>
      <c r="AV99" s="315"/>
      <c r="AW99" s="315"/>
      <c r="AX99" s="496"/>
    </row>
    <row r="100" spans="1:52" ht="67.5" customHeight="1" x14ac:dyDescent="0.15">
      <c r="A100" s="540" t="s">
        <v>42</v>
      </c>
      <c r="B100" s="616"/>
      <c r="C100" s="617" t="s">
        <v>47</v>
      </c>
      <c r="D100" s="618"/>
      <c r="E100" s="618"/>
      <c r="F100" s="619"/>
      <c r="G100" s="620" t="s">
        <v>624</v>
      </c>
      <c r="H100" s="621"/>
      <c r="I100" s="621"/>
      <c r="J100" s="621"/>
      <c r="K100" s="621"/>
      <c r="L100" s="621"/>
      <c r="M100" s="621"/>
      <c r="N100" s="621"/>
      <c r="O100" s="621"/>
      <c r="P100" s="621"/>
      <c r="Q100" s="621"/>
      <c r="R100" s="621"/>
      <c r="S100" s="621"/>
      <c r="T100" s="621"/>
      <c r="U100" s="621"/>
      <c r="V100" s="621"/>
      <c r="W100" s="621"/>
      <c r="X100" s="621"/>
      <c r="Y100" s="621"/>
      <c r="Z100" s="621"/>
      <c r="AA100" s="621"/>
      <c r="AB100" s="621"/>
      <c r="AC100" s="621"/>
      <c r="AD100" s="621"/>
      <c r="AE100" s="621"/>
      <c r="AF100" s="621"/>
      <c r="AG100" s="621"/>
      <c r="AH100" s="621"/>
      <c r="AI100" s="621"/>
      <c r="AJ100" s="621"/>
      <c r="AK100" s="621"/>
      <c r="AL100" s="621"/>
      <c r="AM100" s="621"/>
      <c r="AN100" s="621"/>
      <c r="AO100" s="621"/>
      <c r="AP100" s="621"/>
      <c r="AQ100" s="621"/>
      <c r="AR100" s="621"/>
      <c r="AS100" s="621"/>
      <c r="AT100" s="621"/>
      <c r="AU100" s="621"/>
      <c r="AV100" s="621"/>
      <c r="AW100" s="621"/>
      <c r="AX100" s="622"/>
    </row>
    <row r="101" spans="1:52" ht="67.5" customHeight="1" thickBot="1" x14ac:dyDescent="0.2">
      <c r="A101" s="623"/>
      <c r="B101" s="624"/>
      <c r="C101" s="625" t="s">
        <v>51</v>
      </c>
      <c r="D101" s="626"/>
      <c r="E101" s="626"/>
      <c r="F101" s="627"/>
      <c r="G101" s="628" t="s">
        <v>623</v>
      </c>
      <c r="H101" s="629"/>
      <c r="I101" s="629"/>
      <c r="J101" s="629"/>
      <c r="K101" s="629"/>
      <c r="L101" s="629"/>
      <c r="M101" s="629"/>
      <c r="N101" s="629"/>
      <c r="O101" s="629"/>
      <c r="P101" s="629"/>
      <c r="Q101" s="629"/>
      <c r="R101" s="629"/>
      <c r="S101" s="629"/>
      <c r="T101" s="629"/>
      <c r="U101" s="629"/>
      <c r="V101" s="629"/>
      <c r="W101" s="629"/>
      <c r="X101" s="629"/>
      <c r="Y101" s="629"/>
      <c r="Z101" s="629"/>
      <c r="AA101" s="629"/>
      <c r="AB101" s="629"/>
      <c r="AC101" s="629"/>
      <c r="AD101" s="629"/>
      <c r="AE101" s="629"/>
      <c r="AF101" s="629"/>
      <c r="AG101" s="629"/>
      <c r="AH101" s="629"/>
      <c r="AI101" s="629"/>
      <c r="AJ101" s="629"/>
      <c r="AK101" s="629"/>
      <c r="AL101" s="629"/>
      <c r="AM101" s="629"/>
      <c r="AN101" s="629"/>
      <c r="AO101" s="629"/>
      <c r="AP101" s="629"/>
      <c r="AQ101" s="629"/>
      <c r="AR101" s="629"/>
      <c r="AS101" s="629"/>
      <c r="AT101" s="629"/>
      <c r="AU101" s="629"/>
      <c r="AV101" s="629"/>
      <c r="AW101" s="629"/>
      <c r="AX101" s="630"/>
    </row>
    <row r="102" spans="1:52" ht="24" customHeight="1" x14ac:dyDescent="0.15">
      <c r="A102" s="631" t="s">
        <v>27</v>
      </c>
      <c r="B102" s="632"/>
      <c r="C102" s="632"/>
      <c r="D102" s="632"/>
      <c r="E102" s="632"/>
      <c r="F102" s="632"/>
      <c r="G102" s="632"/>
      <c r="H102" s="632"/>
      <c r="I102" s="632"/>
      <c r="J102" s="632"/>
      <c r="K102" s="632"/>
      <c r="L102" s="632"/>
      <c r="M102" s="632"/>
      <c r="N102" s="632"/>
      <c r="O102" s="632"/>
      <c r="P102" s="632"/>
      <c r="Q102" s="632"/>
      <c r="R102" s="632"/>
      <c r="S102" s="632"/>
      <c r="T102" s="632"/>
      <c r="U102" s="632"/>
      <c r="V102" s="632"/>
      <c r="W102" s="632"/>
      <c r="X102" s="632"/>
      <c r="Y102" s="632"/>
      <c r="Z102" s="632"/>
      <c r="AA102" s="632"/>
      <c r="AB102" s="632"/>
      <c r="AC102" s="632"/>
      <c r="AD102" s="632"/>
      <c r="AE102" s="632"/>
      <c r="AF102" s="632"/>
      <c r="AG102" s="632"/>
      <c r="AH102" s="632"/>
      <c r="AI102" s="632"/>
      <c r="AJ102" s="632"/>
      <c r="AK102" s="632"/>
      <c r="AL102" s="632"/>
      <c r="AM102" s="632"/>
      <c r="AN102" s="632"/>
      <c r="AO102" s="632"/>
      <c r="AP102" s="632"/>
      <c r="AQ102" s="632"/>
      <c r="AR102" s="632"/>
      <c r="AS102" s="632"/>
      <c r="AT102" s="632"/>
      <c r="AU102" s="632"/>
      <c r="AV102" s="632"/>
      <c r="AW102" s="632"/>
      <c r="AX102" s="633"/>
    </row>
    <row r="103" spans="1:52" ht="67.5" customHeight="1" thickBot="1" x14ac:dyDescent="0.2">
      <c r="A103" s="634"/>
      <c r="B103" s="635"/>
      <c r="C103" s="635"/>
      <c r="D103" s="635"/>
      <c r="E103" s="635"/>
      <c r="F103" s="635"/>
      <c r="G103" s="635"/>
      <c r="H103" s="635"/>
      <c r="I103" s="635"/>
      <c r="J103" s="635"/>
      <c r="K103" s="635"/>
      <c r="L103" s="635"/>
      <c r="M103" s="635"/>
      <c r="N103" s="635"/>
      <c r="O103" s="635"/>
      <c r="P103" s="635"/>
      <c r="Q103" s="635"/>
      <c r="R103" s="635"/>
      <c r="S103" s="635"/>
      <c r="T103" s="635"/>
      <c r="U103" s="635"/>
      <c r="V103" s="635"/>
      <c r="W103" s="635"/>
      <c r="X103" s="635"/>
      <c r="Y103" s="635"/>
      <c r="Z103" s="635"/>
      <c r="AA103" s="635"/>
      <c r="AB103" s="635"/>
      <c r="AC103" s="635"/>
      <c r="AD103" s="635"/>
      <c r="AE103" s="635"/>
      <c r="AF103" s="635"/>
      <c r="AG103" s="635"/>
      <c r="AH103" s="635"/>
      <c r="AI103" s="635"/>
      <c r="AJ103" s="635"/>
      <c r="AK103" s="635"/>
      <c r="AL103" s="635"/>
      <c r="AM103" s="635"/>
      <c r="AN103" s="635"/>
      <c r="AO103" s="635"/>
      <c r="AP103" s="635"/>
      <c r="AQ103" s="635"/>
      <c r="AR103" s="635"/>
      <c r="AS103" s="635"/>
      <c r="AT103" s="635"/>
      <c r="AU103" s="635"/>
      <c r="AV103" s="635"/>
      <c r="AW103" s="635"/>
      <c r="AX103" s="636"/>
    </row>
    <row r="104" spans="1:52" ht="24.75" customHeight="1" x14ac:dyDescent="0.15">
      <c r="A104" s="637" t="s">
        <v>28</v>
      </c>
      <c r="B104" s="638"/>
      <c r="C104" s="638"/>
      <c r="D104" s="638"/>
      <c r="E104" s="638"/>
      <c r="F104" s="638"/>
      <c r="G104" s="638"/>
      <c r="H104" s="638"/>
      <c r="I104" s="638"/>
      <c r="J104" s="638"/>
      <c r="K104" s="638"/>
      <c r="L104" s="638"/>
      <c r="M104" s="638"/>
      <c r="N104" s="638"/>
      <c r="O104" s="638"/>
      <c r="P104" s="638"/>
      <c r="Q104" s="638"/>
      <c r="R104" s="638"/>
      <c r="S104" s="638"/>
      <c r="T104" s="638"/>
      <c r="U104" s="638"/>
      <c r="V104" s="638"/>
      <c r="W104" s="638"/>
      <c r="X104" s="638"/>
      <c r="Y104" s="638"/>
      <c r="Z104" s="638"/>
      <c r="AA104" s="638"/>
      <c r="AB104" s="638"/>
      <c r="AC104" s="638"/>
      <c r="AD104" s="638"/>
      <c r="AE104" s="638"/>
      <c r="AF104" s="638"/>
      <c r="AG104" s="638"/>
      <c r="AH104" s="638"/>
      <c r="AI104" s="638"/>
      <c r="AJ104" s="638"/>
      <c r="AK104" s="638"/>
      <c r="AL104" s="638"/>
      <c r="AM104" s="638"/>
      <c r="AN104" s="638"/>
      <c r="AO104" s="638"/>
      <c r="AP104" s="638"/>
      <c r="AQ104" s="638"/>
      <c r="AR104" s="638"/>
      <c r="AS104" s="638"/>
      <c r="AT104" s="638"/>
      <c r="AU104" s="638"/>
      <c r="AV104" s="638"/>
      <c r="AW104" s="638"/>
      <c r="AX104" s="639"/>
    </row>
    <row r="105" spans="1:52" ht="67.5" customHeight="1" thickBot="1" x14ac:dyDescent="0.2">
      <c r="A105" s="640" t="s">
        <v>132</v>
      </c>
      <c r="B105" s="641"/>
      <c r="C105" s="641"/>
      <c r="D105" s="641"/>
      <c r="E105" s="642"/>
      <c r="F105" s="643" t="s">
        <v>679</v>
      </c>
      <c r="G105" s="635"/>
      <c r="H105" s="635"/>
      <c r="I105" s="635"/>
      <c r="J105" s="635"/>
      <c r="K105" s="635"/>
      <c r="L105" s="635"/>
      <c r="M105" s="635"/>
      <c r="N105" s="635"/>
      <c r="O105" s="635"/>
      <c r="P105" s="635"/>
      <c r="Q105" s="635"/>
      <c r="R105" s="635"/>
      <c r="S105" s="635"/>
      <c r="T105" s="635"/>
      <c r="U105" s="635"/>
      <c r="V105" s="635"/>
      <c r="W105" s="635"/>
      <c r="X105" s="635"/>
      <c r="Y105" s="635"/>
      <c r="Z105" s="635"/>
      <c r="AA105" s="635"/>
      <c r="AB105" s="635"/>
      <c r="AC105" s="635"/>
      <c r="AD105" s="635"/>
      <c r="AE105" s="635"/>
      <c r="AF105" s="635"/>
      <c r="AG105" s="635"/>
      <c r="AH105" s="635"/>
      <c r="AI105" s="635"/>
      <c r="AJ105" s="635"/>
      <c r="AK105" s="635"/>
      <c r="AL105" s="635"/>
      <c r="AM105" s="635"/>
      <c r="AN105" s="635"/>
      <c r="AO105" s="635"/>
      <c r="AP105" s="635"/>
      <c r="AQ105" s="635"/>
      <c r="AR105" s="635"/>
      <c r="AS105" s="635"/>
      <c r="AT105" s="635"/>
      <c r="AU105" s="635"/>
      <c r="AV105" s="635"/>
      <c r="AW105" s="635"/>
      <c r="AX105" s="636"/>
    </row>
    <row r="106" spans="1:52" ht="24.75" customHeight="1" x14ac:dyDescent="0.15">
      <c r="A106" s="637" t="s">
        <v>40</v>
      </c>
      <c r="B106" s="638"/>
      <c r="C106" s="638"/>
      <c r="D106" s="638"/>
      <c r="E106" s="638"/>
      <c r="F106" s="638"/>
      <c r="G106" s="638"/>
      <c r="H106" s="638"/>
      <c r="I106" s="638"/>
      <c r="J106" s="638"/>
      <c r="K106" s="638"/>
      <c r="L106" s="638"/>
      <c r="M106" s="638"/>
      <c r="N106" s="638"/>
      <c r="O106" s="638"/>
      <c r="P106" s="638"/>
      <c r="Q106" s="638"/>
      <c r="R106" s="638"/>
      <c r="S106" s="638"/>
      <c r="T106" s="638"/>
      <c r="U106" s="638"/>
      <c r="V106" s="638"/>
      <c r="W106" s="638"/>
      <c r="X106" s="638"/>
      <c r="Y106" s="638"/>
      <c r="Z106" s="638"/>
      <c r="AA106" s="638"/>
      <c r="AB106" s="638"/>
      <c r="AC106" s="638"/>
      <c r="AD106" s="638"/>
      <c r="AE106" s="638"/>
      <c r="AF106" s="638"/>
      <c r="AG106" s="638"/>
      <c r="AH106" s="638"/>
      <c r="AI106" s="638"/>
      <c r="AJ106" s="638"/>
      <c r="AK106" s="638"/>
      <c r="AL106" s="638"/>
      <c r="AM106" s="638"/>
      <c r="AN106" s="638"/>
      <c r="AO106" s="638"/>
      <c r="AP106" s="638"/>
      <c r="AQ106" s="638"/>
      <c r="AR106" s="638"/>
      <c r="AS106" s="638"/>
      <c r="AT106" s="638"/>
      <c r="AU106" s="638"/>
      <c r="AV106" s="638"/>
      <c r="AW106" s="638"/>
      <c r="AX106" s="639"/>
    </row>
    <row r="107" spans="1:52" ht="66" customHeight="1" thickBot="1" x14ac:dyDescent="0.2">
      <c r="A107" s="640" t="s">
        <v>132</v>
      </c>
      <c r="B107" s="641"/>
      <c r="C107" s="641"/>
      <c r="D107" s="641"/>
      <c r="E107" s="642"/>
      <c r="F107" s="644" t="s">
        <v>682</v>
      </c>
      <c r="G107" s="635"/>
      <c r="H107" s="635"/>
      <c r="I107" s="635"/>
      <c r="J107" s="635"/>
      <c r="K107" s="635"/>
      <c r="L107" s="635"/>
      <c r="M107" s="635"/>
      <c r="N107" s="635"/>
      <c r="O107" s="635"/>
      <c r="P107" s="635"/>
      <c r="Q107" s="635"/>
      <c r="R107" s="635"/>
      <c r="S107" s="635"/>
      <c r="T107" s="635"/>
      <c r="U107" s="635"/>
      <c r="V107" s="635"/>
      <c r="W107" s="635"/>
      <c r="X107" s="635"/>
      <c r="Y107" s="635"/>
      <c r="Z107" s="635"/>
      <c r="AA107" s="635"/>
      <c r="AB107" s="635"/>
      <c r="AC107" s="635"/>
      <c r="AD107" s="635"/>
      <c r="AE107" s="635"/>
      <c r="AF107" s="635"/>
      <c r="AG107" s="635"/>
      <c r="AH107" s="635"/>
      <c r="AI107" s="635"/>
      <c r="AJ107" s="635"/>
      <c r="AK107" s="635"/>
      <c r="AL107" s="635"/>
      <c r="AM107" s="635"/>
      <c r="AN107" s="635"/>
      <c r="AO107" s="635"/>
      <c r="AP107" s="635"/>
      <c r="AQ107" s="635"/>
      <c r="AR107" s="635"/>
      <c r="AS107" s="635"/>
      <c r="AT107" s="635"/>
      <c r="AU107" s="635"/>
      <c r="AV107" s="635"/>
      <c r="AW107" s="635"/>
      <c r="AX107" s="636"/>
    </row>
    <row r="108" spans="1:52" ht="24.75" customHeight="1" x14ac:dyDescent="0.15">
      <c r="A108" s="645" t="s">
        <v>29</v>
      </c>
      <c r="B108" s="646"/>
      <c r="C108" s="646"/>
      <c r="D108" s="646"/>
      <c r="E108" s="646"/>
      <c r="F108" s="646"/>
      <c r="G108" s="646"/>
      <c r="H108" s="646"/>
      <c r="I108" s="646"/>
      <c r="J108" s="646"/>
      <c r="K108" s="646"/>
      <c r="L108" s="646"/>
      <c r="M108" s="646"/>
      <c r="N108" s="646"/>
      <c r="O108" s="646"/>
      <c r="P108" s="646"/>
      <c r="Q108" s="646"/>
      <c r="R108" s="646"/>
      <c r="S108" s="646"/>
      <c r="T108" s="646"/>
      <c r="U108" s="646"/>
      <c r="V108" s="646"/>
      <c r="W108" s="646"/>
      <c r="X108" s="646"/>
      <c r="Y108" s="646"/>
      <c r="Z108" s="646"/>
      <c r="AA108" s="646"/>
      <c r="AB108" s="646"/>
      <c r="AC108" s="646"/>
      <c r="AD108" s="646"/>
      <c r="AE108" s="646"/>
      <c r="AF108" s="646"/>
      <c r="AG108" s="646"/>
      <c r="AH108" s="646"/>
      <c r="AI108" s="646"/>
      <c r="AJ108" s="646"/>
      <c r="AK108" s="646"/>
      <c r="AL108" s="646"/>
      <c r="AM108" s="646"/>
      <c r="AN108" s="646"/>
      <c r="AO108" s="646"/>
      <c r="AP108" s="646"/>
      <c r="AQ108" s="646"/>
      <c r="AR108" s="646"/>
      <c r="AS108" s="646"/>
      <c r="AT108" s="646"/>
      <c r="AU108" s="646"/>
      <c r="AV108" s="646"/>
      <c r="AW108" s="646"/>
      <c r="AX108" s="647"/>
    </row>
    <row r="109" spans="1:52" ht="48.75" customHeight="1" thickBot="1" x14ac:dyDescent="0.2">
      <c r="A109" s="648" t="s">
        <v>622</v>
      </c>
      <c r="B109" s="649"/>
      <c r="C109" s="649"/>
      <c r="D109" s="649"/>
      <c r="E109" s="649"/>
      <c r="F109" s="649"/>
      <c r="G109" s="649"/>
      <c r="H109" s="649"/>
      <c r="I109" s="649"/>
      <c r="J109" s="649"/>
      <c r="K109" s="649"/>
      <c r="L109" s="649"/>
      <c r="M109" s="649"/>
      <c r="N109" s="649"/>
      <c r="O109" s="649"/>
      <c r="P109" s="649"/>
      <c r="Q109" s="649"/>
      <c r="R109" s="649"/>
      <c r="S109" s="649"/>
      <c r="T109" s="649"/>
      <c r="U109" s="649"/>
      <c r="V109" s="649"/>
      <c r="W109" s="649"/>
      <c r="X109" s="649"/>
      <c r="Y109" s="649"/>
      <c r="Z109" s="649"/>
      <c r="AA109" s="649"/>
      <c r="AB109" s="649"/>
      <c r="AC109" s="649"/>
      <c r="AD109" s="649"/>
      <c r="AE109" s="649"/>
      <c r="AF109" s="649"/>
      <c r="AG109" s="649"/>
      <c r="AH109" s="649"/>
      <c r="AI109" s="649"/>
      <c r="AJ109" s="649"/>
      <c r="AK109" s="649"/>
      <c r="AL109" s="649"/>
      <c r="AM109" s="649"/>
      <c r="AN109" s="649"/>
      <c r="AO109" s="649"/>
      <c r="AP109" s="649"/>
      <c r="AQ109" s="649"/>
      <c r="AR109" s="649"/>
      <c r="AS109" s="649"/>
      <c r="AT109" s="649"/>
      <c r="AU109" s="649"/>
      <c r="AV109" s="649"/>
      <c r="AW109" s="649"/>
      <c r="AX109" s="650"/>
    </row>
    <row r="110" spans="1:52" ht="24.75" customHeight="1" x14ac:dyDescent="0.15">
      <c r="A110" s="651" t="s">
        <v>239</v>
      </c>
      <c r="B110" s="652"/>
      <c r="C110" s="652"/>
      <c r="D110" s="652"/>
      <c r="E110" s="652"/>
      <c r="F110" s="652"/>
      <c r="G110" s="652"/>
      <c r="H110" s="652"/>
      <c r="I110" s="652"/>
      <c r="J110" s="652"/>
      <c r="K110" s="652"/>
      <c r="L110" s="652"/>
      <c r="M110" s="652"/>
      <c r="N110" s="652"/>
      <c r="O110" s="652"/>
      <c r="P110" s="652"/>
      <c r="Q110" s="652"/>
      <c r="R110" s="652"/>
      <c r="S110" s="652"/>
      <c r="T110" s="652"/>
      <c r="U110" s="652"/>
      <c r="V110" s="652"/>
      <c r="W110" s="652"/>
      <c r="X110" s="652"/>
      <c r="Y110" s="652"/>
      <c r="Z110" s="652"/>
      <c r="AA110" s="652"/>
      <c r="AB110" s="652"/>
      <c r="AC110" s="652"/>
      <c r="AD110" s="652"/>
      <c r="AE110" s="652"/>
      <c r="AF110" s="652"/>
      <c r="AG110" s="652"/>
      <c r="AH110" s="652"/>
      <c r="AI110" s="652"/>
      <c r="AJ110" s="652"/>
      <c r="AK110" s="652"/>
      <c r="AL110" s="652"/>
      <c r="AM110" s="652"/>
      <c r="AN110" s="652"/>
      <c r="AO110" s="652"/>
      <c r="AP110" s="652"/>
      <c r="AQ110" s="652"/>
      <c r="AR110" s="652"/>
      <c r="AS110" s="652"/>
      <c r="AT110" s="652"/>
      <c r="AU110" s="652"/>
      <c r="AV110" s="652"/>
      <c r="AW110" s="652"/>
      <c r="AX110" s="653"/>
      <c r="AZ110" s="364"/>
    </row>
    <row r="111" spans="1:52" ht="24.75" customHeight="1" x14ac:dyDescent="0.15">
      <c r="A111" s="654" t="s">
        <v>539</v>
      </c>
      <c r="B111" s="473"/>
      <c r="C111" s="473"/>
      <c r="D111" s="474"/>
      <c r="E111" s="655" t="s">
        <v>582</v>
      </c>
      <c r="F111" s="656"/>
      <c r="G111" s="656"/>
      <c r="H111" s="656"/>
      <c r="I111" s="656"/>
      <c r="J111" s="656"/>
      <c r="K111" s="656"/>
      <c r="L111" s="656"/>
      <c r="M111" s="656"/>
      <c r="N111" s="656"/>
      <c r="O111" s="656"/>
      <c r="P111" s="657"/>
      <c r="Q111" s="655"/>
      <c r="R111" s="656"/>
      <c r="S111" s="656"/>
      <c r="T111" s="656"/>
      <c r="U111" s="656"/>
      <c r="V111" s="656"/>
      <c r="W111" s="656"/>
      <c r="X111" s="656"/>
      <c r="Y111" s="656"/>
      <c r="Z111" s="656"/>
      <c r="AA111" s="656"/>
      <c r="AB111" s="657"/>
      <c r="AC111" s="655"/>
      <c r="AD111" s="656"/>
      <c r="AE111" s="656"/>
      <c r="AF111" s="656"/>
      <c r="AG111" s="656"/>
      <c r="AH111" s="656"/>
      <c r="AI111" s="656"/>
      <c r="AJ111" s="656"/>
      <c r="AK111" s="656"/>
      <c r="AL111" s="656"/>
      <c r="AM111" s="656"/>
      <c r="AN111" s="657"/>
      <c r="AO111" s="655"/>
      <c r="AP111" s="656"/>
      <c r="AQ111" s="656"/>
      <c r="AR111" s="656"/>
      <c r="AS111" s="656"/>
      <c r="AT111" s="656"/>
      <c r="AU111" s="656"/>
      <c r="AV111" s="656"/>
      <c r="AW111" s="656"/>
      <c r="AX111" s="658"/>
      <c r="AY111" s="659"/>
    </row>
    <row r="112" spans="1:52" ht="24.75" customHeight="1" x14ac:dyDescent="0.15">
      <c r="A112" s="39" t="s">
        <v>270</v>
      </c>
      <c r="B112" s="39"/>
      <c r="C112" s="39"/>
      <c r="D112" s="39"/>
      <c r="E112" s="655" t="s">
        <v>582</v>
      </c>
      <c r="F112" s="656"/>
      <c r="G112" s="656"/>
      <c r="H112" s="656"/>
      <c r="I112" s="656"/>
      <c r="J112" s="656"/>
      <c r="K112" s="656"/>
      <c r="L112" s="656"/>
      <c r="M112" s="656"/>
      <c r="N112" s="656"/>
      <c r="O112" s="656"/>
      <c r="P112" s="657"/>
      <c r="Q112" s="655"/>
      <c r="R112" s="656"/>
      <c r="S112" s="656"/>
      <c r="T112" s="656"/>
      <c r="U112" s="656"/>
      <c r="V112" s="656"/>
      <c r="W112" s="656"/>
      <c r="X112" s="656"/>
      <c r="Y112" s="656"/>
      <c r="Z112" s="656"/>
      <c r="AA112" s="656"/>
      <c r="AB112" s="657"/>
      <c r="AC112" s="655"/>
      <c r="AD112" s="656"/>
      <c r="AE112" s="656"/>
      <c r="AF112" s="656"/>
      <c r="AG112" s="656"/>
      <c r="AH112" s="656"/>
      <c r="AI112" s="656"/>
      <c r="AJ112" s="656"/>
      <c r="AK112" s="656"/>
      <c r="AL112" s="656"/>
      <c r="AM112" s="656"/>
      <c r="AN112" s="657"/>
      <c r="AO112" s="655"/>
      <c r="AP112" s="656"/>
      <c r="AQ112" s="656"/>
      <c r="AR112" s="656"/>
      <c r="AS112" s="656"/>
      <c r="AT112" s="656"/>
      <c r="AU112" s="656"/>
      <c r="AV112" s="656"/>
      <c r="AW112" s="656"/>
      <c r="AX112" s="658"/>
    </row>
    <row r="113" spans="1:50" ht="24.75" customHeight="1" x14ac:dyDescent="0.15">
      <c r="A113" s="39" t="s">
        <v>269</v>
      </c>
      <c r="B113" s="39"/>
      <c r="C113" s="39"/>
      <c r="D113" s="39"/>
      <c r="E113" s="655" t="s">
        <v>582</v>
      </c>
      <c r="F113" s="656"/>
      <c r="G113" s="656"/>
      <c r="H113" s="656"/>
      <c r="I113" s="656"/>
      <c r="J113" s="656"/>
      <c r="K113" s="656"/>
      <c r="L113" s="656"/>
      <c r="M113" s="656"/>
      <c r="N113" s="656"/>
      <c r="O113" s="656"/>
      <c r="P113" s="657"/>
      <c r="Q113" s="655"/>
      <c r="R113" s="656"/>
      <c r="S113" s="656"/>
      <c r="T113" s="656"/>
      <c r="U113" s="656"/>
      <c r="V113" s="656"/>
      <c r="W113" s="656"/>
      <c r="X113" s="656"/>
      <c r="Y113" s="656"/>
      <c r="Z113" s="656"/>
      <c r="AA113" s="656"/>
      <c r="AB113" s="657"/>
      <c r="AC113" s="655"/>
      <c r="AD113" s="656"/>
      <c r="AE113" s="656"/>
      <c r="AF113" s="656"/>
      <c r="AG113" s="656"/>
      <c r="AH113" s="656"/>
      <c r="AI113" s="656"/>
      <c r="AJ113" s="656"/>
      <c r="AK113" s="656"/>
      <c r="AL113" s="656"/>
      <c r="AM113" s="656"/>
      <c r="AN113" s="657"/>
      <c r="AO113" s="655"/>
      <c r="AP113" s="656"/>
      <c r="AQ113" s="656"/>
      <c r="AR113" s="656"/>
      <c r="AS113" s="656"/>
      <c r="AT113" s="656"/>
      <c r="AU113" s="656"/>
      <c r="AV113" s="656"/>
      <c r="AW113" s="656"/>
      <c r="AX113" s="658"/>
    </row>
    <row r="114" spans="1:50" ht="24.75" customHeight="1" x14ac:dyDescent="0.15">
      <c r="A114" s="39" t="s">
        <v>268</v>
      </c>
      <c r="B114" s="39"/>
      <c r="C114" s="39"/>
      <c r="D114" s="39"/>
      <c r="E114" s="655" t="s">
        <v>596</v>
      </c>
      <c r="F114" s="656"/>
      <c r="G114" s="656"/>
      <c r="H114" s="656"/>
      <c r="I114" s="656"/>
      <c r="J114" s="656"/>
      <c r="K114" s="656"/>
      <c r="L114" s="656"/>
      <c r="M114" s="656"/>
      <c r="N114" s="656"/>
      <c r="O114" s="656"/>
      <c r="P114" s="657"/>
      <c r="Q114" s="655"/>
      <c r="R114" s="656"/>
      <c r="S114" s="656"/>
      <c r="T114" s="656"/>
      <c r="U114" s="656"/>
      <c r="V114" s="656"/>
      <c r="W114" s="656"/>
      <c r="X114" s="656"/>
      <c r="Y114" s="656"/>
      <c r="Z114" s="656"/>
      <c r="AA114" s="656"/>
      <c r="AB114" s="657"/>
      <c r="AC114" s="655"/>
      <c r="AD114" s="656"/>
      <c r="AE114" s="656"/>
      <c r="AF114" s="656"/>
      <c r="AG114" s="656"/>
      <c r="AH114" s="656"/>
      <c r="AI114" s="656"/>
      <c r="AJ114" s="656"/>
      <c r="AK114" s="656"/>
      <c r="AL114" s="656"/>
      <c r="AM114" s="656"/>
      <c r="AN114" s="657"/>
      <c r="AO114" s="655"/>
      <c r="AP114" s="656"/>
      <c r="AQ114" s="656"/>
      <c r="AR114" s="656"/>
      <c r="AS114" s="656"/>
      <c r="AT114" s="656"/>
      <c r="AU114" s="656"/>
      <c r="AV114" s="656"/>
      <c r="AW114" s="656"/>
      <c r="AX114" s="658"/>
    </row>
    <row r="115" spans="1:50" ht="24.75" customHeight="1" x14ac:dyDescent="0.15">
      <c r="A115" s="39" t="s">
        <v>267</v>
      </c>
      <c r="B115" s="39"/>
      <c r="C115" s="39"/>
      <c r="D115" s="39"/>
      <c r="E115" s="655" t="s">
        <v>597</v>
      </c>
      <c r="F115" s="656"/>
      <c r="G115" s="656"/>
      <c r="H115" s="656"/>
      <c r="I115" s="656"/>
      <c r="J115" s="656"/>
      <c r="K115" s="656"/>
      <c r="L115" s="656"/>
      <c r="M115" s="656"/>
      <c r="N115" s="656"/>
      <c r="O115" s="656"/>
      <c r="P115" s="657"/>
      <c r="Q115" s="655"/>
      <c r="R115" s="656"/>
      <c r="S115" s="656"/>
      <c r="T115" s="656"/>
      <c r="U115" s="656"/>
      <c r="V115" s="656"/>
      <c r="W115" s="656"/>
      <c r="X115" s="656"/>
      <c r="Y115" s="656"/>
      <c r="Z115" s="656"/>
      <c r="AA115" s="656"/>
      <c r="AB115" s="657"/>
      <c r="AC115" s="655"/>
      <c r="AD115" s="656"/>
      <c r="AE115" s="656"/>
      <c r="AF115" s="656"/>
      <c r="AG115" s="656"/>
      <c r="AH115" s="656"/>
      <c r="AI115" s="656"/>
      <c r="AJ115" s="656"/>
      <c r="AK115" s="656"/>
      <c r="AL115" s="656"/>
      <c r="AM115" s="656"/>
      <c r="AN115" s="657"/>
      <c r="AO115" s="655"/>
      <c r="AP115" s="656"/>
      <c r="AQ115" s="656"/>
      <c r="AR115" s="656"/>
      <c r="AS115" s="656"/>
      <c r="AT115" s="656"/>
      <c r="AU115" s="656"/>
      <c r="AV115" s="656"/>
      <c r="AW115" s="656"/>
      <c r="AX115" s="658"/>
    </row>
    <row r="116" spans="1:50" ht="24.75" customHeight="1" x14ac:dyDescent="0.15">
      <c r="A116" s="39" t="s">
        <v>266</v>
      </c>
      <c r="B116" s="39"/>
      <c r="C116" s="39"/>
      <c r="D116" s="39"/>
      <c r="E116" s="655" t="s">
        <v>598</v>
      </c>
      <c r="F116" s="656"/>
      <c r="G116" s="656"/>
      <c r="H116" s="656"/>
      <c r="I116" s="656"/>
      <c r="J116" s="656"/>
      <c r="K116" s="656"/>
      <c r="L116" s="656"/>
      <c r="M116" s="656"/>
      <c r="N116" s="656"/>
      <c r="O116" s="656"/>
      <c r="P116" s="657"/>
      <c r="Q116" s="655"/>
      <c r="R116" s="656"/>
      <c r="S116" s="656"/>
      <c r="T116" s="656"/>
      <c r="U116" s="656"/>
      <c r="V116" s="656"/>
      <c r="W116" s="656"/>
      <c r="X116" s="656"/>
      <c r="Y116" s="656"/>
      <c r="Z116" s="656"/>
      <c r="AA116" s="656"/>
      <c r="AB116" s="657"/>
      <c r="AC116" s="655"/>
      <c r="AD116" s="656"/>
      <c r="AE116" s="656"/>
      <c r="AF116" s="656"/>
      <c r="AG116" s="656"/>
      <c r="AH116" s="656"/>
      <c r="AI116" s="656"/>
      <c r="AJ116" s="656"/>
      <c r="AK116" s="656"/>
      <c r="AL116" s="656"/>
      <c r="AM116" s="656"/>
      <c r="AN116" s="657"/>
      <c r="AO116" s="655"/>
      <c r="AP116" s="656"/>
      <c r="AQ116" s="656"/>
      <c r="AR116" s="656"/>
      <c r="AS116" s="656"/>
      <c r="AT116" s="656"/>
      <c r="AU116" s="656"/>
      <c r="AV116" s="656"/>
      <c r="AW116" s="656"/>
      <c r="AX116" s="658"/>
    </row>
    <row r="117" spans="1:50" ht="24.75" customHeight="1" x14ac:dyDescent="0.15">
      <c r="A117" s="39" t="s">
        <v>265</v>
      </c>
      <c r="B117" s="39"/>
      <c r="C117" s="39"/>
      <c r="D117" s="39"/>
      <c r="E117" s="655" t="s">
        <v>599</v>
      </c>
      <c r="F117" s="656"/>
      <c r="G117" s="656"/>
      <c r="H117" s="656"/>
      <c r="I117" s="656"/>
      <c r="J117" s="656"/>
      <c r="K117" s="656"/>
      <c r="L117" s="656"/>
      <c r="M117" s="656"/>
      <c r="N117" s="656"/>
      <c r="O117" s="656"/>
      <c r="P117" s="657"/>
      <c r="Q117" s="655"/>
      <c r="R117" s="656"/>
      <c r="S117" s="656"/>
      <c r="T117" s="656"/>
      <c r="U117" s="656"/>
      <c r="V117" s="656"/>
      <c r="W117" s="656"/>
      <c r="X117" s="656"/>
      <c r="Y117" s="656"/>
      <c r="Z117" s="656"/>
      <c r="AA117" s="656"/>
      <c r="AB117" s="657"/>
      <c r="AC117" s="655"/>
      <c r="AD117" s="656"/>
      <c r="AE117" s="656"/>
      <c r="AF117" s="656"/>
      <c r="AG117" s="656"/>
      <c r="AH117" s="656"/>
      <c r="AI117" s="656"/>
      <c r="AJ117" s="656"/>
      <c r="AK117" s="656"/>
      <c r="AL117" s="656"/>
      <c r="AM117" s="656"/>
      <c r="AN117" s="657"/>
      <c r="AO117" s="655"/>
      <c r="AP117" s="656"/>
      <c r="AQ117" s="656"/>
      <c r="AR117" s="656"/>
      <c r="AS117" s="656"/>
      <c r="AT117" s="656"/>
      <c r="AU117" s="656"/>
      <c r="AV117" s="656"/>
      <c r="AW117" s="656"/>
      <c r="AX117" s="658"/>
    </row>
    <row r="118" spans="1:50" ht="24.75" customHeight="1" x14ac:dyDescent="0.15">
      <c r="A118" s="39" t="s">
        <v>264</v>
      </c>
      <c r="B118" s="39"/>
      <c r="C118" s="39"/>
      <c r="D118" s="39"/>
      <c r="E118" s="655" t="s">
        <v>600</v>
      </c>
      <c r="F118" s="656"/>
      <c r="G118" s="656"/>
      <c r="H118" s="656"/>
      <c r="I118" s="656"/>
      <c r="J118" s="656"/>
      <c r="K118" s="656"/>
      <c r="L118" s="656"/>
      <c r="M118" s="656"/>
      <c r="N118" s="656"/>
      <c r="O118" s="656"/>
      <c r="P118" s="657"/>
      <c r="Q118" s="655"/>
      <c r="R118" s="656"/>
      <c r="S118" s="656"/>
      <c r="T118" s="656"/>
      <c r="U118" s="656"/>
      <c r="V118" s="656"/>
      <c r="W118" s="656"/>
      <c r="X118" s="656"/>
      <c r="Y118" s="656"/>
      <c r="Z118" s="656"/>
      <c r="AA118" s="656"/>
      <c r="AB118" s="657"/>
      <c r="AC118" s="655"/>
      <c r="AD118" s="656"/>
      <c r="AE118" s="656"/>
      <c r="AF118" s="656"/>
      <c r="AG118" s="656"/>
      <c r="AH118" s="656"/>
      <c r="AI118" s="656"/>
      <c r="AJ118" s="656"/>
      <c r="AK118" s="656"/>
      <c r="AL118" s="656"/>
      <c r="AM118" s="656"/>
      <c r="AN118" s="657"/>
      <c r="AO118" s="655"/>
      <c r="AP118" s="656"/>
      <c r="AQ118" s="656"/>
      <c r="AR118" s="656"/>
      <c r="AS118" s="656"/>
      <c r="AT118" s="656"/>
      <c r="AU118" s="656"/>
      <c r="AV118" s="656"/>
      <c r="AW118" s="656"/>
      <c r="AX118" s="658"/>
    </row>
    <row r="119" spans="1:50" ht="24.75" customHeight="1" x14ac:dyDescent="0.15">
      <c r="A119" s="39" t="s">
        <v>263</v>
      </c>
      <c r="B119" s="39"/>
      <c r="C119" s="39"/>
      <c r="D119" s="39"/>
      <c r="E119" s="660" t="s">
        <v>601</v>
      </c>
      <c r="F119" s="661"/>
      <c r="G119" s="661"/>
      <c r="H119" s="661"/>
      <c r="I119" s="661"/>
      <c r="J119" s="661"/>
      <c r="K119" s="661"/>
      <c r="L119" s="661"/>
      <c r="M119" s="661"/>
      <c r="N119" s="661"/>
      <c r="O119" s="661"/>
      <c r="P119" s="662"/>
      <c r="Q119" s="660"/>
      <c r="R119" s="661"/>
      <c r="S119" s="661"/>
      <c r="T119" s="661"/>
      <c r="U119" s="661"/>
      <c r="V119" s="661"/>
      <c r="W119" s="661"/>
      <c r="X119" s="661"/>
      <c r="Y119" s="661"/>
      <c r="Z119" s="661"/>
      <c r="AA119" s="661"/>
      <c r="AB119" s="662"/>
      <c r="AC119" s="660"/>
      <c r="AD119" s="661"/>
      <c r="AE119" s="661"/>
      <c r="AF119" s="661"/>
      <c r="AG119" s="661"/>
      <c r="AH119" s="661"/>
      <c r="AI119" s="661"/>
      <c r="AJ119" s="661"/>
      <c r="AK119" s="661"/>
      <c r="AL119" s="661"/>
      <c r="AM119" s="661"/>
      <c r="AN119" s="662"/>
      <c r="AO119" s="655"/>
      <c r="AP119" s="656"/>
      <c r="AQ119" s="656"/>
      <c r="AR119" s="656"/>
      <c r="AS119" s="656"/>
      <c r="AT119" s="656"/>
      <c r="AU119" s="656"/>
      <c r="AV119" s="656"/>
      <c r="AW119" s="656"/>
      <c r="AX119" s="658"/>
    </row>
    <row r="120" spans="1:50" ht="24.75" customHeight="1" x14ac:dyDescent="0.15">
      <c r="A120" s="39" t="s">
        <v>413</v>
      </c>
      <c r="B120" s="39"/>
      <c r="C120" s="39"/>
      <c r="D120" s="39"/>
      <c r="E120" s="663" t="s">
        <v>577</v>
      </c>
      <c r="F120" s="664"/>
      <c r="G120" s="664"/>
      <c r="H120" s="665" t="str">
        <f>IF(E120="","","-")</f>
        <v>-</v>
      </c>
      <c r="I120" s="664" t="s">
        <v>233</v>
      </c>
      <c r="J120" s="664"/>
      <c r="K120" s="665" t="str">
        <f>IF(I120="","","-")</f>
        <v>-</v>
      </c>
      <c r="L120" s="666">
        <v>161</v>
      </c>
      <c r="M120" s="666"/>
      <c r="N120" s="665" t="str">
        <f>IF(O120="","","-")</f>
        <v/>
      </c>
      <c r="O120" s="667"/>
      <c r="P120" s="668"/>
      <c r="Q120" s="663"/>
      <c r="R120" s="664"/>
      <c r="S120" s="664"/>
      <c r="T120" s="665" t="str">
        <f>IF(Q120="","","-")</f>
        <v/>
      </c>
      <c r="U120" s="664"/>
      <c r="V120" s="664"/>
      <c r="W120" s="665" t="str">
        <f>IF(U120="","","-")</f>
        <v/>
      </c>
      <c r="X120" s="666"/>
      <c r="Y120" s="666"/>
      <c r="Z120" s="665" t="str">
        <f>IF(AA120="","","-")</f>
        <v/>
      </c>
      <c r="AA120" s="667"/>
      <c r="AB120" s="668"/>
      <c r="AC120" s="663"/>
      <c r="AD120" s="664"/>
      <c r="AE120" s="664"/>
      <c r="AF120" s="665" t="str">
        <f>IF(AC120="","","-")</f>
        <v/>
      </c>
      <c r="AG120" s="664"/>
      <c r="AH120" s="664"/>
      <c r="AI120" s="665" t="str">
        <f>IF(AG120="","","-")</f>
        <v/>
      </c>
      <c r="AJ120" s="666"/>
      <c r="AK120" s="666"/>
      <c r="AL120" s="665" t="str">
        <f>IF(AM120="","","-")</f>
        <v/>
      </c>
      <c r="AM120" s="667"/>
      <c r="AN120" s="668"/>
      <c r="AO120" s="663"/>
      <c r="AP120" s="664"/>
      <c r="AQ120" s="665" t="str">
        <f>IF(AO120="","","-")</f>
        <v/>
      </c>
      <c r="AR120" s="664"/>
      <c r="AS120" s="664"/>
      <c r="AT120" s="665" t="str">
        <f>IF(AR120="","","-")</f>
        <v/>
      </c>
      <c r="AU120" s="666"/>
      <c r="AV120" s="666"/>
      <c r="AW120" s="665" t="str">
        <f>IF(AX120="","","-")</f>
        <v/>
      </c>
      <c r="AX120" s="669"/>
    </row>
    <row r="121" spans="1:50" ht="24.75" customHeight="1" x14ac:dyDescent="0.15">
      <c r="A121" s="39" t="s">
        <v>377</v>
      </c>
      <c r="B121" s="39"/>
      <c r="C121" s="39"/>
      <c r="D121" s="39"/>
      <c r="E121" s="663" t="s">
        <v>577</v>
      </c>
      <c r="F121" s="664"/>
      <c r="G121" s="664"/>
      <c r="H121" s="665" t="str">
        <f>IF(E121="","","-")</f>
        <v>-</v>
      </c>
      <c r="I121" s="664"/>
      <c r="J121" s="664"/>
      <c r="K121" s="665" t="str">
        <f>IF(I121="","","-")</f>
        <v/>
      </c>
      <c r="L121" s="666">
        <v>164</v>
      </c>
      <c r="M121" s="666"/>
      <c r="N121" s="665" t="str">
        <f>IF(O121="","","-")</f>
        <v/>
      </c>
      <c r="O121" s="667"/>
      <c r="P121" s="668"/>
      <c r="Q121" s="663"/>
      <c r="R121" s="664"/>
      <c r="S121" s="664"/>
      <c r="T121" s="665" t="str">
        <f>IF(Q121="","","-")</f>
        <v/>
      </c>
      <c r="U121" s="664"/>
      <c r="V121" s="664"/>
      <c r="W121" s="665" t="str">
        <f>IF(U121="","","-")</f>
        <v/>
      </c>
      <c r="X121" s="666"/>
      <c r="Y121" s="666"/>
      <c r="Z121" s="665" t="str">
        <f>IF(AA121="","","-")</f>
        <v/>
      </c>
      <c r="AA121" s="667"/>
      <c r="AB121" s="668"/>
      <c r="AC121" s="663"/>
      <c r="AD121" s="664"/>
      <c r="AE121" s="664"/>
      <c r="AF121" s="665" t="str">
        <f>IF(AC121="","","-")</f>
        <v/>
      </c>
      <c r="AG121" s="664"/>
      <c r="AH121" s="664"/>
      <c r="AI121" s="665" t="str">
        <f>IF(AG121="","","-")</f>
        <v/>
      </c>
      <c r="AJ121" s="666"/>
      <c r="AK121" s="666"/>
      <c r="AL121" s="665" t="str">
        <f>IF(AM121="","","-")</f>
        <v/>
      </c>
      <c r="AM121" s="667"/>
      <c r="AN121" s="668"/>
      <c r="AO121" s="663"/>
      <c r="AP121" s="664"/>
      <c r="AQ121" s="665" t="str">
        <f>IF(AO121="","","-")</f>
        <v/>
      </c>
      <c r="AR121" s="664"/>
      <c r="AS121" s="664"/>
      <c r="AT121" s="665" t="str">
        <f>IF(AR121="","","-")</f>
        <v/>
      </c>
      <c r="AU121" s="666"/>
      <c r="AV121" s="666"/>
      <c r="AW121" s="665" t="str">
        <f>IF(AX121="","","-")</f>
        <v/>
      </c>
      <c r="AX121" s="669"/>
    </row>
    <row r="122" spans="1:50" ht="28.35" customHeight="1" x14ac:dyDescent="0.15">
      <c r="A122" s="167" t="s">
        <v>690</v>
      </c>
      <c r="B122" s="168"/>
      <c r="C122" s="168"/>
      <c r="D122" s="168"/>
      <c r="E122" s="168"/>
      <c r="F122" s="169"/>
      <c r="G122" s="670" t="s">
        <v>575</v>
      </c>
      <c r="H122" s="671"/>
      <c r="I122" s="671"/>
      <c r="J122" s="671"/>
      <c r="K122" s="671"/>
      <c r="L122" s="671"/>
      <c r="M122" s="671"/>
      <c r="N122" s="671"/>
      <c r="O122" s="671"/>
      <c r="P122" s="671"/>
      <c r="Q122" s="671"/>
      <c r="R122" s="671"/>
      <c r="S122" s="671"/>
      <c r="T122" s="671"/>
      <c r="U122" s="671"/>
      <c r="V122" s="671"/>
      <c r="W122" s="671"/>
      <c r="X122" s="671"/>
      <c r="Y122" s="671"/>
      <c r="Z122" s="671"/>
      <c r="AA122" s="671"/>
      <c r="AB122" s="671"/>
      <c r="AC122" s="671"/>
      <c r="AD122" s="671"/>
      <c r="AE122" s="671"/>
      <c r="AF122" s="671"/>
      <c r="AG122" s="671"/>
      <c r="AH122" s="671"/>
      <c r="AI122" s="671"/>
      <c r="AJ122" s="671"/>
      <c r="AK122" s="671"/>
      <c r="AL122" s="671"/>
      <c r="AM122" s="671"/>
      <c r="AN122" s="671"/>
      <c r="AO122" s="671"/>
      <c r="AP122" s="671"/>
      <c r="AQ122" s="671"/>
      <c r="AR122" s="671"/>
      <c r="AS122" s="671"/>
      <c r="AT122" s="671"/>
      <c r="AU122" s="671"/>
      <c r="AV122" s="671"/>
      <c r="AW122" s="671"/>
      <c r="AX122" s="672"/>
    </row>
    <row r="123" spans="1:50" ht="28.35" customHeight="1" x14ac:dyDescent="0.15">
      <c r="A123" s="167"/>
      <c r="B123" s="168"/>
      <c r="C123" s="168"/>
      <c r="D123" s="168"/>
      <c r="E123" s="168"/>
      <c r="F123" s="169"/>
      <c r="G123" s="673"/>
      <c r="H123" s="671"/>
      <c r="I123" s="671"/>
      <c r="J123" s="671"/>
      <c r="K123" s="671"/>
      <c r="L123" s="671"/>
      <c r="M123" s="671"/>
      <c r="N123" s="671"/>
      <c r="O123" s="671"/>
      <c r="P123" s="671"/>
      <c r="Q123" s="671"/>
      <c r="R123" s="671"/>
      <c r="S123" s="671"/>
      <c r="T123" s="671"/>
      <c r="U123" s="671"/>
      <c r="V123" s="671"/>
      <c r="W123" s="671"/>
      <c r="X123" s="671"/>
      <c r="Y123" s="671"/>
      <c r="Z123" s="671"/>
      <c r="AA123" s="671"/>
      <c r="AB123" s="671"/>
      <c r="AC123" s="671"/>
      <c r="AD123" s="671"/>
      <c r="AE123" s="671"/>
      <c r="AF123" s="671"/>
      <c r="AG123" s="671"/>
      <c r="AH123" s="671"/>
      <c r="AI123" s="671"/>
      <c r="AJ123" s="671"/>
      <c r="AK123" s="671"/>
      <c r="AL123" s="671"/>
      <c r="AM123" s="671"/>
      <c r="AN123" s="671"/>
      <c r="AO123" s="671"/>
      <c r="AP123" s="671"/>
      <c r="AQ123" s="671"/>
      <c r="AR123" s="671"/>
      <c r="AS123" s="671"/>
      <c r="AT123" s="671"/>
      <c r="AU123" s="671"/>
      <c r="AV123" s="671"/>
      <c r="AW123" s="671"/>
      <c r="AX123" s="672"/>
    </row>
    <row r="124" spans="1:50" ht="28.35" customHeight="1" x14ac:dyDescent="0.15">
      <c r="A124" s="167"/>
      <c r="B124" s="168"/>
      <c r="C124" s="168"/>
      <c r="D124" s="168"/>
      <c r="E124" s="168"/>
      <c r="F124" s="169"/>
      <c r="G124" s="673"/>
      <c r="H124" s="671"/>
      <c r="I124" s="671"/>
      <c r="J124" s="671"/>
      <c r="K124" s="671"/>
      <c r="L124" s="671"/>
      <c r="M124" s="671"/>
      <c r="N124" s="671"/>
      <c r="O124" s="671"/>
      <c r="P124" s="671"/>
      <c r="Q124" s="671"/>
      <c r="R124" s="671"/>
      <c r="S124" s="671"/>
      <c r="T124" s="671"/>
      <c r="U124" s="671"/>
      <c r="V124" s="671"/>
      <c r="W124" s="671"/>
      <c r="X124" s="671"/>
      <c r="Y124" s="671"/>
      <c r="Z124" s="671"/>
      <c r="AA124" s="671"/>
      <c r="AB124" s="671"/>
      <c r="AC124" s="671"/>
      <c r="AD124" s="671"/>
      <c r="AE124" s="671"/>
      <c r="AF124" s="671"/>
      <c r="AG124" s="671"/>
      <c r="AH124" s="671"/>
      <c r="AI124" s="671"/>
      <c r="AJ124" s="671"/>
      <c r="AK124" s="671"/>
      <c r="AL124" s="671"/>
      <c r="AM124" s="671"/>
      <c r="AN124" s="671"/>
      <c r="AO124" s="671"/>
      <c r="AP124" s="671"/>
      <c r="AQ124" s="671"/>
      <c r="AR124" s="671"/>
      <c r="AS124" s="671"/>
      <c r="AT124" s="671"/>
      <c r="AU124" s="671"/>
      <c r="AV124" s="671"/>
      <c r="AW124" s="671"/>
      <c r="AX124" s="672"/>
    </row>
    <row r="125" spans="1:50" ht="28.35" customHeight="1" x14ac:dyDescent="0.15">
      <c r="A125" s="167"/>
      <c r="B125" s="168"/>
      <c r="C125" s="168"/>
      <c r="D125" s="168"/>
      <c r="E125" s="168"/>
      <c r="F125" s="169"/>
      <c r="G125" s="673"/>
      <c r="H125" s="671"/>
      <c r="I125" s="671"/>
      <c r="J125" s="671"/>
      <c r="K125" s="671"/>
      <c r="L125" s="671"/>
      <c r="M125" s="671"/>
      <c r="N125" s="671"/>
      <c r="O125" s="671"/>
      <c r="P125" s="671"/>
      <c r="Q125" s="671"/>
      <c r="R125" s="671"/>
      <c r="S125" s="671"/>
      <c r="T125" s="671"/>
      <c r="U125" s="671"/>
      <c r="V125" s="671"/>
      <c r="W125" s="671"/>
      <c r="X125" s="671"/>
      <c r="Y125" s="671"/>
      <c r="Z125" s="671"/>
      <c r="AA125" s="671"/>
      <c r="AB125" s="671"/>
      <c r="AC125" s="671"/>
      <c r="AD125" s="671"/>
      <c r="AE125" s="671"/>
      <c r="AF125" s="671"/>
      <c r="AG125" s="671"/>
      <c r="AH125" s="671"/>
      <c r="AI125" s="671"/>
      <c r="AJ125" s="671"/>
      <c r="AK125" s="671"/>
      <c r="AL125" s="671"/>
      <c r="AM125" s="671"/>
      <c r="AN125" s="671"/>
      <c r="AO125" s="671"/>
      <c r="AP125" s="671"/>
      <c r="AQ125" s="671"/>
      <c r="AR125" s="671"/>
      <c r="AS125" s="671"/>
      <c r="AT125" s="671"/>
      <c r="AU125" s="671"/>
      <c r="AV125" s="671"/>
      <c r="AW125" s="671"/>
      <c r="AX125" s="672"/>
    </row>
    <row r="126" spans="1:50" ht="27.75" customHeight="1" x14ac:dyDescent="0.15">
      <c r="A126" s="167"/>
      <c r="B126" s="168"/>
      <c r="C126" s="168"/>
      <c r="D126" s="168"/>
      <c r="E126" s="168"/>
      <c r="F126" s="169"/>
      <c r="G126" s="673"/>
      <c r="H126" s="671"/>
      <c r="I126" s="671"/>
      <c r="J126" s="671"/>
      <c r="K126" s="671"/>
      <c r="L126" s="671"/>
      <c r="M126" s="671"/>
      <c r="N126" s="671"/>
      <c r="O126" s="671"/>
      <c r="P126" s="671"/>
      <c r="Q126" s="671"/>
      <c r="R126" s="671"/>
      <c r="S126" s="671"/>
      <c r="T126" s="671"/>
      <c r="U126" s="671"/>
      <c r="V126" s="671"/>
      <c r="W126" s="671"/>
      <c r="X126" s="671"/>
      <c r="Y126" s="671"/>
      <c r="Z126" s="671"/>
      <c r="AA126" s="671"/>
      <c r="AB126" s="671"/>
      <c r="AC126" s="671"/>
      <c r="AD126" s="671"/>
      <c r="AE126" s="671"/>
      <c r="AF126" s="671"/>
      <c r="AG126" s="671"/>
      <c r="AH126" s="671"/>
      <c r="AI126" s="671"/>
      <c r="AJ126" s="671"/>
      <c r="AK126" s="671"/>
      <c r="AL126" s="671"/>
      <c r="AM126" s="671"/>
      <c r="AN126" s="671"/>
      <c r="AO126" s="671"/>
      <c r="AP126" s="671"/>
      <c r="AQ126" s="671"/>
      <c r="AR126" s="671"/>
      <c r="AS126" s="671"/>
      <c r="AT126" s="671"/>
      <c r="AU126" s="671"/>
      <c r="AV126" s="671"/>
      <c r="AW126" s="671"/>
      <c r="AX126" s="672"/>
    </row>
    <row r="127" spans="1:50" ht="28.35" customHeight="1" x14ac:dyDescent="0.15">
      <c r="A127" s="167"/>
      <c r="B127" s="168"/>
      <c r="C127" s="168"/>
      <c r="D127" s="168"/>
      <c r="E127" s="168"/>
      <c r="F127" s="169"/>
      <c r="G127" s="673"/>
      <c r="H127" s="671"/>
      <c r="I127" s="671"/>
      <c r="J127" s="671"/>
      <c r="K127" s="671"/>
      <c r="L127" s="671"/>
      <c r="M127" s="671"/>
      <c r="N127" s="671"/>
      <c r="O127" s="671"/>
      <c r="P127" s="671"/>
      <c r="Q127" s="671"/>
      <c r="R127" s="671"/>
      <c r="S127" s="671"/>
      <c r="T127" s="671"/>
      <c r="U127" s="671"/>
      <c r="V127" s="671"/>
      <c r="W127" s="671"/>
      <c r="X127" s="671"/>
      <c r="Y127" s="671"/>
      <c r="Z127" s="671"/>
      <c r="AA127" s="671"/>
      <c r="AB127" s="671"/>
      <c r="AC127" s="671"/>
      <c r="AD127" s="671"/>
      <c r="AE127" s="671"/>
      <c r="AF127" s="671"/>
      <c r="AG127" s="671"/>
      <c r="AH127" s="671"/>
      <c r="AI127" s="671"/>
      <c r="AJ127" s="671"/>
      <c r="AK127" s="671"/>
      <c r="AL127" s="671"/>
      <c r="AM127" s="671"/>
      <c r="AN127" s="671"/>
      <c r="AO127" s="671"/>
      <c r="AP127" s="671"/>
      <c r="AQ127" s="671"/>
      <c r="AR127" s="671"/>
      <c r="AS127" s="671"/>
      <c r="AT127" s="671"/>
      <c r="AU127" s="671"/>
      <c r="AV127" s="671"/>
      <c r="AW127" s="671"/>
      <c r="AX127" s="672"/>
    </row>
    <row r="128" spans="1:50" ht="28.35" customHeight="1" x14ac:dyDescent="0.15">
      <c r="A128" s="167"/>
      <c r="B128" s="168"/>
      <c r="C128" s="168"/>
      <c r="D128" s="168"/>
      <c r="E128" s="168"/>
      <c r="F128" s="169"/>
      <c r="G128" s="673"/>
      <c r="H128" s="671"/>
      <c r="I128" s="671"/>
      <c r="J128" s="671"/>
      <c r="K128" s="671"/>
      <c r="L128" s="671"/>
      <c r="M128" s="671"/>
      <c r="N128" s="671"/>
      <c r="O128" s="671"/>
      <c r="P128" s="671"/>
      <c r="Q128" s="671"/>
      <c r="R128" s="671"/>
      <c r="S128" s="671"/>
      <c r="T128" s="671"/>
      <c r="U128" s="671"/>
      <c r="V128" s="671"/>
      <c r="W128" s="671"/>
      <c r="X128" s="671"/>
      <c r="Y128" s="671"/>
      <c r="Z128" s="671"/>
      <c r="AA128" s="671"/>
      <c r="AB128" s="671"/>
      <c r="AC128" s="671"/>
      <c r="AD128" s="671"/>
      <c r="AE128" s="671"/>
      <c r="AF128" s="671"/>
      <c r="AG128" s="671"/>
      <c r="AH128" s="671"/>
      <c r="AI128" s="671"/>
      <c r="AJ128" s="671"/>
      <c r="AK128" s="671"/>
      <c r="AL128" s="671"/>
      <c r="AM128" s="671"/>
      <c r="AN128" s="671"/>
      <c r="AO128" s="671"/>
      <c r="AP128" s="671"/>
      <c r="AQ128" s="671"/>
      <c r="AR128" s="671"/>
      <c r="AS128" s="671"/>
      <c r="AT128" s="671"/>
      <c r="AU128" s="671"/>
      <c r="AV128" s="671"/>
      <c r="AW128" s="671"/>
      <c r="AX128" s="672"/>
    </row>
    <row r="129" spans="1:50" ht="27.75" customHeight="1" x14ac:dyDescent="0.15">
      <c r="A129" s="167"/>
      <c r="B129" s="168"/>
      <c r="C129" s="168"/>
      <c r="D129" s="168"/>
      <c r="E129" s="168"/>
      <c r="F129" s="169"/>
      <c r="G129" s="673"/>
      <c r="H129" s="671"/>
      <c r="I129" s="671"/>
      <c r="J129" s="671"/>
      <c r="K129" s="671"/>
      <c r="L129" s="671"/>
      <c r="M129" s="671"/>
      <c r="N129" s="671"/>
      <c r="O129" s="671"/>
      <c r="P129" s="671"/>
      <c r="Q129" s="671"/>
      <c r="R129" s="671"/>
      <c r="S129" s="671"/>
      <c r="T129" s="671"/>
      <c r="U129" s="671"/>
      <c r="V129" s="671"/>
      <c r="W129" s="671"/>
      <c r="X129" s="671"/>
      <c r="Y129" s="671"/>
      <c r="Z129" s="671"/>
      <c r="AA129" s="671"/>
      <c r="AB129" s="671"/>
      <c r="AC129" s="671"/>
      <c r="AD129" s="671"/>
      <c r="AE129" s="671"/>
      <c r="AF129" s="671"/>
      <c r="AG129" s="671"/>
      <c r="AH129" s="671"/>
      <c r="AI129" s="671"/>
      <c r="AJ129" s="671"/>
      <c r="AK129" s="671"/>
      <c r="AL129" s="671"/>
      <c r="AM129" s="671"/>
      <c r="AN129" s="671"/>
      <c r="AO129" s="671"/>
      <c r="AP129" s="671"/>
      <c r="AQ129" s="671"/>
      <c r="AR129" s="671"/>
      <c r="AS129" s="671"/>
      <c r="AT129" s="671"/>
      <c r="AU129" s="671"/>
      <c r="AV129" s="671"/>
      <c r="AW129" s="671"/>
      <c r="AX129" s="672"/>
    </row>
    <row r="130" spans="1:50" ht="28.35" customHeight="1" x14ac:dyDescent="0.15">
      <c r="A130" s="167"/>
      <c r="B130" s="168"/>
      <c r="C130" s="168"/>
      <c r="D130" s="168"/>
      <c r="E130" s="168"/>
      <c r="F130" s="169"/>
      <c r="G130" s="673"/>
      <c r="H130" s="671"/>
      <c r="I130" s="671"/>
      <c r="J130" s="671"/>
      <c r="K130" s="671"/>
      <c r="L130" s="671"/>
      <c r="M130" s="671"/>
      <c r="N130" s="671"/>
      <c r="O130" s="671"/>
      <c r="P130" s="671"/>
      <c r="Q130" s="671"/>
      <c r="R130" s="671"/>
      <c r="S130" s="671"/>
      <c r="T130" s="671"/>
      <c r="U130" s="671"/>
      <c r="V130" s="671"/>
      <c r="W130" s="671"/>
      <c r="X130" s="671"/>
      <c r="Y130" s="671"/>
      <c r="Z130" s="671"/>
      <c r="AA130" s="671"/>
      <c r="AB130" s="671"/>
      <c r="AC130" s="671"/>
      <c r="AD130" s="671"/>
      <c r="AE130" s="671"/>
      <c r="AF130" s="671"/>
      <c r="AG130" s="671"/>
      <c r="AH130" s="671"/>
      <c r="AI130" s="671"/>
      <c r="AJ130" s="671"/>
      <c r="AK130" s="671"/>
      <c r="AL130" s="671"/>
      <c r="AM130" s="671"/>
      <c r="AN130" s="671"/>
      <c r="AO130" s="671"/>
      <c r="AP130" s="671"/>
      <c r="AQ130" s="671"/>
      <c r="AR130" s="671"/>
      <c r="AS130" s="671"/>
      <c r="AT130" s="671"/>
      <c r="AU130" s="671"/>
      <c r="AV130" s="671"/>
      <c r="AW130" s="671"/>
      <c r="AX130" s="672"/>
    </row>
    <row r="131" spans="1:50" ht="28.35" customHeight="1" x14ac:dyDescent="0.15">
      <c r="A131" s="167"/>
      <c r="B131" s="168"/>
      <c r="C131" s="168"/>
      <c r="D131" s="168"/>
      <c r="E131" s="168"/>
      <c r="F131" s="169"/>
      <c r="G131" s="673"/>
      <c r="H131" s="671"/>
      <c r="I131" s="671"/>
      <c r="J131" s="671"/>
      <c r="K131" s="671"/>
      <c r="L131" s="671"/>
      <c r="M131" s="671"/>
      <c r="N131" s="671"/>
      <c r="O131" s="671"/>
      <c r="P131" s="671"/>
      <c r="Q131" s="671"/>
      <c r="R131" s="671"/>
      <c r="S131" s="671"/>
      <c r="T131" s="671"/>
      <c r="U131" s="671"/>
      <c r="V131" s="671"/>
      <c r="W131" s="671"/>
      <c r="X131" s="671"/>
      <c r="Y131" s="671"/>
      <c r="Z131" s="671"/>
      <c r="AA131" s="671"/>
      <c r="AB131" s="671"/>
      <c r="AC131" s="671"/>
      <c r="AD131" s="671"/>
      <c r="AE131" s="671"/>
      <c r="AF131" s="671"/>
      <c r="AG131" s="671"/>
      <c r="AH131" s="671"/>
      <c r="AI131" s="671"/>
      <c r="AJ131" s="671"/>
      <c r="AK131" s="671"/>
      <c r="AL131" s="671"/>
      <c r="AM131" s="671"/>
      <c r="AN131" s="671"/>
      <c r="AO131" s="671"/>
      <c r="AP131" s="671"/>
      <c r="AQ131" s="671"/>
      <c r="AR131" s="671"/>
      <c r="AS131" s="671"/>
      <c r="AT131" s="671"/>
      <c r="AU131" s="671"/>
      <c r="AV131" s="671"/>
      <c r="AW131" s="671"/>
      <c r="AX131" s="672"/>
    </row>
    <row r="132" spans="1:50" ht="28.35" customHeight="1" x14ac:dyDescent="0.15">
      <c r="A132" s="167"/>
      <c r="B132" s="168"/>
      <c r="C132" s="168"/>
      <c r="D132" s="168"/>
      <c r="E132" s="168"/>
      <c r="F132" s="169"/>
      <c r="G132" s="673"/>
      <c r="H132" s="671"/>
      <c r="I132" s="671"/>
      <c r="J132" s="671"/>
      <c r="K132" s="671"/>
      <c r="L132" s="671"/>
      <c r="M132" s="671"/>
      <c r="N132" s="671"/>
      <c r="O132" s="671"/>
      <c r="P132" s="671"/>
      <c r="Q132" s="671"/>
      <c r="R132" s="671"/>
      <c r="S132" s="671"/>
      <c r="T132" s="671"/>
      <c r="U132" s="671"/>
      <c r="V132" s="671"/>
      <c r="W132" s="671"/>
      <c r="X132" s="671"/>
      <c r="Y132" s="671"/>
      <c r="Z132" s="671"/>
      <c r="AA132" s="671"/>
      <c r="AB132" s="671"/>
      <c r="AC132" s="671"/>
      <c r="AD132" s="671"/>
      <c r="AE132" s="671"/>
      <c r="AF132" s="671"/>
      <c r="AG132" s="671"/>
      <c r="AH132" s="671"/>
      <c r="AI132" s="671"/>
      <c r="AJ132" s="671"/>
      <c r="AK132" s="671"/>
      <c r="AL132" s="671"/>
      <c r="AM132" s="671"/>
      <c r="AN132" s="671"/>
      <c r="AO132" s="671"/>
      <c r="AP132" s="671"/>
      <c r="AQ132" s="671"/>
      <c r="AR132" s="671"/>
      <c r="AS132" s="671"/>
      <c r="AT132" s="671"/>
      <c r="AU132" s="671"/>
      <c r="AV132" s="671"/>
      <c r="AW132" s="671"/>
      <c r="AX132" s="672"/>
    </row>
    <row r="133" spans="1:50" ht="28.35" customHeight="1" x14ac:dyDescent="0.15">
      <c r="A133" s="167"/>
      <c r="B133" s="168"/>
      <c r="C133" s="168"/>
      <c r="D133" s="168"/>
      <c r="E133" s="168"/>
      <c r="F133" s="169"/>
      <c r="G133" s="673"/>
      <c r="H133" s="671"/>
      <c r="I133" s="671"/>
      <c r="J133" s="671"/>
      <c r="K133" s="671"/>
      <c r="L133" s="671"/>
      <c r="M133" s="671"/>
      <c r="N133" s="671"/>
      <c r="O133" s="671"/>
      <c r="P133" s="671"/>
      <c r="Q133" s="671"/>
      <c r="R133" s="671"/>
      <c r="S133" s="671"/>
      <c r="T133" s="671"/>
      <c r="U133" s="671"/>
      <c r="V133" s="671"/>
      <c r="W133" s="671"/>
      <c r="X133" s="671"/>
      <c r="Y133" s="671"/>
      <c r="Z133" s="671"/>
      <c r="AA133" s="671"/>
      <c r="AB133" s="671"/>
      <c r="AC133" s="671"/>
      <c r="AD133" s="671"/>
      <c r="AE133" s="671"/>
      <c r="AF133" s="671"/>
      <c r="AG133" s="671"/>
      <c r="AH133" s="671"/>
      <c r="AI133" s="671"/>
      <c r="AJ133" s="671"/>
      <c r="AK133" s="671"/>
      <c r="AL133" s="671"/>
      <c r="AM133" s="671"/>
      <c r="AN133" s="671"/>
      <c r="AO133" s="671"/>
      <c r="AP133" s="671"/>
      <c r="AQ133" s="671"/>
      <c r="AR133" s="671"/>
      <c r="AS133" s="671"/>
      <c r="AT133" s="671"/>
      <c r="AU133" s="671"/>
      <c r="AV133" s="671"/>
      <c r="AW133" s="671"/>
      <c r="AX133" s="672"/>
    </row>
    <row r="134" spans="1:50" ht="28.35" customHeight="1" x14ac:dyDescent="0.15">
      <c r="A134" s="167"/>
      <c r="B134" s="168"/>
      <c r="C134" s="168"/>
      <c r="D134" s="168"/>
      <c r="E134" s="168"/>
      <c r="F134" s="169"/>
      <c r="G134" s="673"/>
      <c r="H134" s="671"/>
      <c r="I134" s="671"/>
      <c r="J134" s="671"/>
      <c r="K134" s="671"/>
      <c r="L134" s="671"/>
      <c r="M134" s="671"/>
      <c r="N134" s="671"/>
      <c r="O134" s="671"/>
      <c r="P134" s="671"/>
      <c r="Q134" s="671"/>
      <c r="R134" s="671"/>
      <c r="S134" s="671"/>
      <c r="T134" s="671"/>
      <c r="U134" s="671"/>
      <c r="V134" s="671"/>
      <c r="W134" s="671"/>
      <c r="X134" s="671"/>
      <c r="Y134" s="671"/>
      <c r="Z134" s="671"/>
      <c r="AA134" s="671"/>
      <c r="AB134" s="671"/>
      <c r="AC134" s="671"/>
      <c r="AD134" s="671"/>
      <c r="AE134" s="671"/>
      <c r="AF134" s="671"/>
      <c r="AG134" s="671"/>
      <c r="AH134" s="671"/>
      <c r="AI134" s="671"/>
      <c r="AJ134" s="671"/>
      <c r="AK134" s="671"/>
      <c r="AL134" s="671"/>
      <c r="AM134" s="671"/>
      <c r="AN134" s="671"/>
      <c r="AO134" s="671"/>
      <c r="AP134" s="671"/>
      <c r="AQ134" s="671"/>
      <c r="AR134" s="671"/>
      <c r="AS134" s="671"/>
      <c r="AT134" s="671"/>
      <c r="AU134" s="671"/>
      <c r="AV134" s="671"/>
      <c r="AW134" s="671"/>
      <c r="AX134" s="672"/>
    </row>
    <row r="135" spans="1:50" ht="27.75" customHeight="1" x14ac:dyDescent="0.15">
      <c r="A135" s="167"/>
      <c r="B135" s="168"/>
      <c r="C135" s="168"/>
      <c r="D135" s="168"/>
      <c r="E135" s="168"/>
      <c r="F135" s="169"/>
      <c r="G135" s="673"/>
      <c r="H135" s="671"/>
      <c r="I135" s="671"/>
      <c r="J135" s="671"/>
      <c r="K135" s="671"/>
      <c r="L135" s="671"/>
      <c r="M135" s="671"/>
      <c r="N135" s="671"/>
      <c r="O135" s="671"/>
      <c r="P135" s="671"/>
      <c r="Q135" s="671"/>
      <c r="R135" s="671"/>
      <c r="S135" s="671"/>
      <c r="T135" s="671"/>
      <c r="U135" s="671"/>
      <c r="V135" s="671"/>
      <c r="W135" s="671"/>
      <c r="X135" s="671"/>
      <c r="Y135" s="671"/>
      <c r="Z135" s="671"/>
      <c r="AA135" s="671"/>
      <c r="AB135" s="671"/>
      <c r="AC135" s="671"/>
      <c r="AD135" s="671"/>
      <c r="AE135" s="671"/>
      <c r="AF135" s="671"/>
      <c r="AG135" s="671"/>
      <c r="AH135" s="671"/>
      <c r="AI135" s="671"/>
      <c r="AJ135" s="671"/>
      <c r="AK135" s="671"/>
      <c r="AL135" s="671"/>
      <c r="AM135" s="671"/>
      <c r="AN135" s="671"/>
      <c r="AO135" s="671"/>
      <c r="AP135" s="671"/>
      <c r="AQ135" s="671"/>
      <c r="AR135" s="671"/>
      <c r="AS135" s="671"/>
      <c r="AT135" s="671"/>
      <c r="AU135" s="671"/>
      <c r="AV135" s="671"/>
      <c r="AW135" s="671"/>
      <c r="AX135" s="672"/>
    </row>
    <row r="136" spans="1:50" ht="28.35" customHeight="1" x14ac:dyDescent="0.15">
      <c r="A136" s="167"/>
      <c r="B136" s="168"/>
      <c r="C136" s="168"/>
      <c r="D136" s="168"/>
      <c r="E136" s="168"/>
      <c r="F136" s="169"/>
      <c r="G136" s="673"/>
      <c r="H136" s="671"/>
      <c r="I136" s="671"/>
      <c r="J136" s="671"/>
      <c r="K136" s="671"/>
      <c r="L136" s="671"/>
      <c r="M136" s="671"/>
      <c r="N136" s="671"/>
      <c r="O136" s="671"/>
      <c r="P136" s="671"/>
      <c r="Q136" s="671"/>
      <c r="R136" s="671"/>
      <c r="S136" s="671"/>
      <c r="T136" s="671"/>
      <c r="U136" s="671"/>
      <c r="V136" s="671"/>
      <c r="W136" s="671"/>
      <c r="X136" s="671"/>
      <c r="Y136" s="671"/>
      <c r="Z136" s="671"/>
      <c r="AA136" s="671"/>
      <c r="AB136" s="671"/>
      <c r="AC136" s="671"/>
      <c r="AD136" s="671"/>
      <c r="AE136" s="671"/>
      <c r="AF136" s="671"/>
      <c r="AG136" s="671"/>
      <c r="AH136" s="671"/>
      <c r="AI136" s="671"/>
      <c r="AJ136" s="671"/>
      <c r="AK136" s="671"/>
      <c r="AL136" s="671"/>
      <c r="AM136" s="671"/>
      <c r="AN136" s="671"/>
      <c r="AO136" s="671"/>
      <c r="AP136" s="671"/>
      <c r="AQ136" s="671"/>
      <c r="AR136" s="671"/>
      <c r="AS136" s="671"/>
      <c r="AT136" s="671"/>
      <c r="AU136" s="671"/>
      <c r="AV136" s="671"/>
      <c r="AW136" s="671"/>
      <c r="AX136" s="672"/>
    </row>
    <row r="137" spans="1:50" ht="28.35" customHeight="1" x14ac:dyDescent="0.15">
      <c r="A137" s="167"/>
      <c r="B137" s="168"/>
      <c r="C137" s="168"/>
      <c r="D137" s="168"/>
      <c r="E137" s="168"/>
      <c r="F137" s="169"/>
      <c r="G137" s="673"/>
      <c r="H137" s="671"/>
      <c r="I137" s="671"/>
      <c r="J137" s="671"/>
      <c r="K137" s="671"/>
      <c r="L137" s="671"/>
      <c r="M137" s="671"/>
      <c r="N137" s="671"/>
      <c r="O137" s="671"/>
      <c r="P137" s="671"/>
      <c r="Q137" s="671"/>
      <c r="R137" s="671"/>
      <c r="S137" s="671"/>
      <c r="T137" s="671"/>
      <c r="U137" s="671"/>
      <c r="V137" s="671"/>
      <c r="W137" s="671"/>
      <c r="X137" s="671"/>
      <c r="Y137" s="671"/>
      <c r="Z137" s="671"/>
      <c r="AA137" s="671"/>
      <c r="AB137" s="671"/>
      <c r="AC137" s="671"/>
      <c r="AD137" s="671"/>
      <c r="AE137" s="671"/>
      <c r="AF137" s="671"/>
      <c r="AG137" s="671"/>
      <c r="AH137" s="671"/>
      <c r="AI137" s="671"/>
      <c r="AJ137" s="671"/>
      <c r="AK137" s="671"/>
      <c r="AL137" s="671"/>
      <c r="AM137" s="671"/>
      <c r="AN137" s="671"/>
      <c r="AO137" s="671"/>
      <c r="AP137" s="671"/>
      <c r="AQ137" s="671"/>
      <c r="AR137" s="671"/>
      <c r="AS137" s="671"/>
      <c r="AT137" s="671"/>
      <c r="AU137" s="671"/>
      <c r="AV137" s="671"/>
      <c r="AW137" s="671"/>
      <c r="AX137" s="672"/>
    </row>
    <row r="138" spans="1:50" ht="28.35" customHeight="1" x14ac:dyDescent="0.15">
      <c r="A138" s="167"/>
      <c r="B138" s="168"/>
      <c r="C138" s="168"/>
      <c r="D138" s="168"/>
      <c r="E138" s="168"/>
      <c r="F138" s="169"/>
      <c r="G138" s="673"/>
      <c r="H138" s="671"/>
      <c r="I138" s="671"/>
      <c r="J138" s="671"/>
      <c r="K138" s="671"/>
      <c r="L138" s="671"/>
      <c r="M138" s="671"/>
      <c r="N138" s="671"/>
      <c r="O138" s="671"/>
      <c r="P138" s="671"/>
      <c r="Q138" s="671"/>
      <c r="R138" s="671"/>
      <c r="S138" s="671"/>
      <c r="T138" s="671"/>
      <c r="U138" s="671"/>
      <c r="V138" s="671"/>
      <c r="W138" s="671"/>
      <c r="X138" s="671"/>
      <c r="Y138" s="671"/>
      <c r="Z138" s="671"/>
      <c r="AA138" s="671"/>
      <c r="AB138" s="671"/>
      <c r="AC138" s="671"/>
      <c r="AD138" s="671"/>
      <c r="AE138" s="671"/>
      <c r="AF138" s="671"/>
      <c r="AG138" s="671"/>
      <c r="AH138" s="671"/>
      <c r="AI138" s="671"/>
      <c r="AJ138" s="671"/>
      <c r="AK138" s="671"/>
      <c r="AL138" s="671"/>
      <c r="AM138" s="671"/>
      <c r="AN138" s="671"/>
      <c r="AO138" s="671"/>
      <c r="AP138" s="671"/>
      <c r="AQ138" s="671"/>
      <c r="AR138" s="671"/>
      <c r="AS138" s="671"/>
      <c r="AT138" s="671"/>
      <c r="AU138" s="671"/>
      <c r="AV138" s="671"/>
      <c r="AW138" s="671"/>
      <c r="AX138" s="672"/>
    </row>
    <row r="139" spans="1:50" ht="52.5" customHeight="1" x14ac:dyDescent="0.15">
      <c r="A139" s="167"/>
      <c r="B139" s="168"/>
      <c r="C139" s="168"/>
      <c r="D139" s="168"/>
      <c r="E139" s="168"/>
      <c r="F139" s="169"/>
      <c r="G139" s="673"/>
      <c r="H139" s="671"/>
      <c r="I139" s="671"/>
      <c r="J139" s="671"/>
      <c r="K139" s="671"/>
      <c r="L139" s="671"/>
      <c r="M139" s="671"/>
      <c r="N139" s="671"/>
      <c r="O139" s="671"/>
      <c r="P139" s="671"/>
      <c r="Q139" s="671"/>
      <c r="R139" s="671"/>
      <c r="S139" s="671"/>
      <c r="T139" s="671"/>
      <c r="U139" s="671"/>
      <c r="V139" s="671"/>
      <c r="W139" s="671"/>
      <c r="X139" s="671"/>
      <c r="Y139" s="671"/>
      <c r="Z139" s="671"/>
      <c r="AA139" s="671"/>
      <c r="AB139" s="671"/>
      <c r="AC139" s="671"/>
      <c r="AD139" s="671"/>
      <c r="AE139" s="671"/>
      <c r="AF139" s="671"/>
      <c r="AG139" s="671"/>
      <c r="AH139" s="671"/>
      <c r="AI139" s="671"/>
      <c r="AJ139" s="671"/>
      <c r="AK139" s="671"/>
      <c r="AL139" s="671"/>
      <c r="AM139" s="671"/>
      <c r="AN139" s="671"/>
      <c r="AO139" s="671"/>
      <c r="AP139" s="671"/>
      <c r="AQ139" s="671"/>
      <c r="AR139" s="671"/>
      <c r="AS139" s="671"/>
      <c r="AT139" s="671"/>
      <c r="AU139" s="671"/>
      <c r="AV139" s="671"/>
      <c r="AW139" s="671"/>
      <c r="AX139" s="672"/>
    </row>
    <row r="140" spans="1:50" ht="52.5" customHeight="1" x14ac:dyDescent="0.15">
      <c r="A140" s="167"/>
      <c r="B140" s="168"/>
      <c r="C140" s="168"/>
      <c r="D140" s="168"/>
      <c r="E140" s="168"/>
      <c r="F140" s="169"/>
      <c r="G140" s="673"/>
      <c r="H140" s="671"/>
      <c r="I140" s="671"/>
      <c r="J140" s="671"/>
      <c r="K140" s="671"/>
      <c r="L140" s="671"/>
      <c r="M140" s="671"/>
      <c r="N140" s="671"/>
      <c r="O140" s="671"/>
      <c r="P140" s="671"/>
      <c r="Q140" s="671"/>
      <c r="R140" s="671"/>
      <c r="S140" s="671"/>
      <c r="T140" s="671"/>
      <c r="U140" s="671"/>
      <c r="V140" s="671"/>
      <c r="W140" s="671"/>
      <c r="X140" s="671"/>
      <c r="Y140" s="671"/>
      <c r="Z140" s="671"/>
      <c r="AA140" s="671"/>
      <c r="AB140" s="671"/>
      <c r="AC140" s="671"/>
      <c r="AD140" s="671"/>
      <c r="AE140" s="671"/>
      <c r="AF140" s="671"/>
      <c r="AG140" s="671"/>
      <c r="AH140" s="671"/>
      <c r="AI140" s="671"/>
      <c r="AJ140" s="671"/>
      <c r="AK140" s="671"/>
      <c r="AL140" s="671"/>
      <c r="AM140" s="671"/>
      <c r="AN140" s="671"/>
      <c r="AO140" s="671"/>
      <c r="AP140" s="671"/>
      <c r="AQ140" s="671"/>
      <c r="AR140" s="671"/>
      <c r="AS140" s="671"/>
      <c r="AT140" s="671"/>
      <c r="AU140" s="671"/>
      <c r="AV140" s="671"/>
      <c r="AW140" s="671"/>
      <c r="AX140" s="672"/>
    </row>
    <row r="141" spans="1:50" ht="52.5" customHeight="1" x14ac:dyDescent="0.15">
      <c r="A141" s="167"/>
      <c r="B141" s="168"/>
      <c r="C141" s="168"/>
      <c r="D141" s="168"/>
      <c r="E141" s="168"/>
      <c r="F141" s="169"/>
      <c r="G141" s="673"/>
      <c r="H141" s="671"/>
      <c r="I141" s="671"/>
      <c r="J141" s="671"/>
      <c r="K141" s="671"/>
      <c r="L141" s="671"/>
      <c r="M141" s="671"/>
      <c r="N141" s="671"/>
      <c r="O141" s="671"/>
      <c r="P141" s="671"/>
      <c r="Q141" s="671"/>
      <c r="R141" s="671"/>
      <c r="S141" s="671"/>
      <c r="T141" s="671"/>
      <c r="U141" s="671"/>
      <c r="V141" s="671"/>
      <c r="W141" s="671"/>
      <c r="X141" s="671"/>
      <c r="Y141" s="671"/>
      <c r="Z141" s="671"/>
      <c r="AA141" s="671"/>
      <c r="AB141" s="671"/>
      <c r="AC141" s="671"/>
      <c r="AD141" s="671"/>
      <c r="AE141" s="671"/>
      <c r="AF141" s="671"/>
      <c r="AG141" s="671"/>
      <c r="AH141" s="671"/>
      <c r="AI141" s="671"/>
      <c r="AJ141" s="671"/>
      <c r="AK141" s="671"/>
      <c r="AL141" s="671"/>
      <c r="AM141" s="671"/>
      <c r="AN141" s="671"/>
      <c r="AO141" s="671"/>
      <c r="AP141" s="671"/>
      <c r="AQ141" s="671"/>
      <c r="AR141" s="671"/>
      <c r="AS141" s="671"/>
      <c r="AT141" s="671"/>
      <c r="AU141" s="671"/>
      <c r="AV141" s="671"/>
      <c r="AW141" s="671"/>
      <c r="AX141" s="672"/>
    </row>
    <row r="142" spans="1:50" ht="29.25" customHeight="1" x14ac:dyDescent="0.15">
      <c r="A142" s="167"/>
      <c r="B142" s="168"/>
      <c r="C142" s="168"/>
      <c r="D142" s="168"/>
      <c r="E142" s="168"/>
      <c r="F142" s="169"/>
      <c r="G142" s="673"/>
      <c r="H142" s="671"/>
      <c r="I142" s="671"/>
      <c r="J142" s="671"/>
      <c r="K142" s="671"/>
      <c r="L142" s="671"/>
      <c r="M142" s="671"/>
      <c r="N142" s="671"/>
      <c r="O142" s="671"/>
      <c r="P142" s="671"/>
      <c r="Q142" s="671"/>
      <c r="R142" s="671"/>
      <c r="S142" s="671"/>
      <c r="T142" s="671"/>
      <c r="U142" s="671"/>
      <c r="V142" s="671"/>
      <c r="W142" s="671"/>
      <c r="X142" s="671"/>
      <c r="Y142" s="671"/>
      <c r="Z142" s="671"/>
      <c r="AA142" s="671"/>
      <c r="AB142" s="671"/>
      <c r="AC142" s="671"/>
      <c r="AD142" s="671"/>
      <c r="AE142" s="671"/>
      <c r="AF142" s="671"/>
      <c r="AG142" s="671"/>
      <c r="AH142" s="671"/>
      <c r="AI142" s="671"/>
      <c r="AJ142" s="671"/>
      <c r="AK142" s="671"/>
      <c r="AL142" s="671"/>
      <c r="AM142" s="671"/>
      <c r="AN142" s="671"/>
      <c r="AO142" s="671"/>
      <c r="AP142" s="671"/>
      <c r="AQ142" s="671"/>
      <c r="AR142" s="671"/>
      <c r="AS142" s="671"/>
      <c r="AT142" s="671"/>
      <c r="AU142" s="671"/>
      <c r="AV142" s="671"/>
      <c r="AW142" s="671"/>
      <c r="AX142" s="672"/>
    </row>
    <row r="143" spans="1:50" ht="18.399999999999999" customHeight="1" x14ac:dyDescent="0.15">
      <c r="A143" s="167"/>
      <c r="B143" s="168"/>
      <c r="C143" s="168"/>
      <c r="D143" s="168"/>
      <c r="E143" s="168"/>
      <c r="F143" s="169"/>
      <c r="G143" s="673"/>
      <c r="H143" s="671"/>
      <c r="I143" s="671"/>
      <c r="J143" s="671"/>
      <c r="K143" s="671"/>
      <c r="L143" s="671"/>
      <c r="M143" s="671"/>
      <c r="N143" s="671"/>
      <c r="O143" s="671"/>
      <c r="P143" s="671"/>
      <c r="Q143" s="671"/>
      <c r="R143" s="671"/>
      <c r="S143" s="671"/>
      <c r="T143" s="671"/>
      <c r="U143" s="671"/>
      <c r="V143" s="671"/>
      <c r="W143" s="671"/>
      <c r="X143" s="671"/>
      <c r="Y143" s="671"/>
      <c r="Z143" s="671"/>
      <c r="AA143" s="671"/>
      <c r="AB143" s="671"/>
      <c r="AC143" s="671"/>
      <c r="AD143" s="671"/>
      <c r="AE143" s="671"/>
      <c r="AF143" s="671"/>
      <c r="AG143" s="671"/>
      <c r="AH143" s="671"/>
      <c r="AI143" s="671"/>
      <c r="AJ143" s="671"/>
      <c r="AK143" s="671"/>
      <c r="AL143" s="671"/>
      <c r="AM143" s="671"/>
      <c r="AN143" s="671"/>
      <c r="AO143" s="671"/>
      <c r="AP143" s="671"/>
      <c r="AQ143" s="671"/>
      <c r="AR143" s="671"/>
      <c r="AS143" s="671"/>
      <c r="AT143" s="671"/>
      <c r="AU143" s="671"/>
      <c r="AV143" s="671"/>
      <c r="AW143" s="671"/>
      <c r="AX143" s="672"/>
    </row>
    <row r="144" spans="1:50" ht="35.25" customHeight="1" x14ac:dyDescent="0.15">
      <c r="A144" s="167"/>
      <c r="B144" s="168"/>
      <c r="C144" s="168"/>
      <c r="D144" s="168"/>
      <c r="E144" s="168"/>
      <c r="F144" s="169"/>
      <c r="G144" s="673"/>
      <c r="H144" s="671"/>
      <c r="I144" s="671"/>
      <c r="J144" s="671"/>
      <c r="K144" s="671"/>
      <c r="L144" s="671"/>
      <c r="M144" s="671"/>
      <c r="N144" s="671"/>
      <c r="O144" s="671"/>
      <c r="P144" s="671"/>
      <c r="Q144" s="671"/>
      <c r="R144" s="671"/>
      <c r="S144" s="671"/>
      <c r="T144" s="671"/>
      <c r="U144" s="671"/>
      <c r="V144" s="671"/>
      <c r="W144" s="671"/>
      <c r="X144" s="671"/>
      <c r="Y144" s="671"/>
      <c r="Z144" s="671"/>
      <c r="AA144" s="671"/>
      <c r="AB144" s="671"/>
      <c r="AC144" s="671"/>
      <c r="AD144" s="671"/>
      <c r="AE144" s="671"/>
      <c r="AF144" s="671"/>
      <c r="AG144" s="671"/>
      <c r="AH144" s="671"/>
      <c r="AI144" s="671"/>
      <c r="AJ144" s="671"/>
      <c r="AK144" s="671"/>
      <c r="AL144" s="671"/>
      <c r="AM144" s="671"/>
      <c r="AN144" s="671"/>
      <c r="AO144" s="671"/>
      <c r="AP144" s="671"/>
      <c r="AQ144" s="671"/>
      <c r="AR144" s="671"/>
      <c r="AS144" s="671"/>
      <c r="AT144" s="671"/>
      <c r="AU144" s="671"/>
      <c r="AV144" s="671"/>
      <c r="AW144" s="671"/>
      <c r="AX144" s="672"/>
    </row>
    <row r="145" spans="1:51" ht="30" customHeight="1" x14ac:dyDescent="0.15">
      <c r="A145" s="167"/>
      <c r="B145" s="168"/>
      <c r="C145" s="168"/>
      <c r="D145" s="168"/>
      <c r="E145" s="168"/>
      <c r="F145" s="169"/>
      <c r="G145" s="673"/>
      <c r="H145" s="671"/>
      <c r="I145" s="671"/>
      <c r="J145" s="671"/>
      <c r="K145" s="671"/>
      <c r="L145" s="671"/>
      <c r="M145" s="671"/>
      <c r="N145" s="671"/>
      <c r="O145" s="671"/>
      <c r="P145" s="671"/>
      <c r="Q145" s="671"/>
      <c r="R145" s="671"/>
      <c r="S145" s="671"/>
      <c r="T145" s="671"/>
      <c r="U145" s="671"/>
      <c r="V145" s="671"/>
      <c r="W145" s="671"/>
      <c r="X145" s="671"/>
      <c r="Y145" s="671"/>
      <c r="Z145" s="671"/>
      <c r="AA145" s="671"/>
      <c r="AB145" s="671"/>
      <c r="AC145" s="671"/>
      <c r="AD145" s="671"/>
      <c r="AE145" s="671"/>
      <c r="AF145" s="671"/>
      <c r="AG145" s="671"/>
      <c r="AH145" s="671"/>
      <c r="AI145" s="671"/>
      <c r="AJ145" s="671"/>
      <c r="AK145" s="671"/>
      <c r="AL145" s="671"/>
      <c r="AM145" s="671"/>
      <c r="AN145" s="671"/>
      <c r="AO145" s="671"/>
      <c r="AP145" s="671"/>
      <c r="AQ145" s="671"/>
      <c r="AR145" s="671"/>
      <c r="AS145" s="671"/>
      <c r="AT145" s="671"/>
      <c r="AU145" s="671"/>
      <c r="AV145" s="671"/>
      <c r="AW145" s="671"/>
      <c r="AX145" s="672"/>
    </row>
    <row r="146" spans="1:51" ht="24.75" customHeight="1" thickBot="1" x14ac:dyDescent="0.2">
      <c r="A146" s="167"/>
      <c r="B146" s="168"/>
      <c r="C146" s="168"/>
      <c r="D146" s="168"/>
      <c r="E146" s="168"/>
      <c r="F146" s="169"/>
      <c r="G146" s="673"/>
      <c r="H146" s="671"/>
      <c r="I146" s="671"/>
      <c r="J146" s="671"/>
      <c r="K146" s="671"/>
      <c r="L146" s="671"/>
      <c r="M146" s="671"/>
      <c r="N146" s="671"/>
      <c r="O146" s="671"/>
      <c r="P146" s="671"/>
      <c r="Q146" s="671"/>
      <c r="R146" s="671"/>
      <c r="S146" s="671"/>
      <c r="T146" s="671"/>
      <c r="U146" s="671"/>
      <c r="V146" s="671"/>
      <c r="W146" s="671"/>
      <c r="X146" s="671"/>
      <c r="Y146" s="671"/>
      <c r="Z146" s="671"/>
      <c r="AA146" s="671"/>
      <c r="AB146" s="671"/>
      <c r="AC146" s="671"/>
      <c r="AD146" s="671"/>
      <c r="AE146" s="671"/>
      <c r="AF146" s="671"/>
      <c r="AG146" s="671"/>
      <c r="AH146" s="671"/>
      <c r="AI146" s="671"/>
      <c r="AJ146" s="671"/>
      <c r="AK146" s="671"/>
      <c r="AL146" s="671"/>
      <c r="AM146" s="671"/>
      <c r="AN146" s="671"/>
      <c r="AO146" s="671"/>
      <c r="AP146" s="671"/>
      <c r="AQ146" s="671"/>
      <c r="AR146" s="671"/>
      <c r="AS146" s="671"/>
      <c r="AT146" s="671"/>
      <c r="AU146" s="671"/>
      <c r="AV146" s="671"/>
      <c r="AW146" s="671"/>
      <c r="AX146" s="672"/>
    </row>
    <row r="147" spans="1:51" ht="24.75" customHeight="1" x14ac:dyDescent="0.15">
      <c r="A147" s="674" t="s">
        <v>691</v>
      </c>
      <c r="B147" s="675"/>
      <c r="C147" s="675"/>
      <c r="D147" s="675"/>
      <c r="E147" s="675"/>
      <c r="F147" s="676"/>
      <c r="G147" s="677" t="s">
        <v>625</v>
      </c>
      <c r="H147" s="678"/>
      <c r="I147" s="678"/>
      <c r="J147" s="678"/>
      <c r="K147" s="678"/>
      <c r="L147" s="678"/>
      <c r="M147" s="678"/>
      <c r="N147" s="678"/>
      <c r="O147" s="678"/>
      <c r="P147" s="678"/>
      <c r="Q147" s="678"/>
      <c r="R147" s="678"/>
      <c r="S147" s="678"/>
      <c r="T147" s="678"/>
      <c r="U147" s="678"/>
      <c r="V147" s="678"/>
      <c r="W147" s="678"/>
      <c r="X147" s="678"/>
      <c r="Y147" s="678"/>
      <c r="Z147" s="678"/>
      <c r="AA147" s="678"/>
      <c r="AB147" s="679"/>
      <c r="AC147" s="677" t="s">
        <v>626</v>
      </c>
      <c r="AD147" s="678"/>
      <c r="AE147" s="678"/>
      <c r="AF147" s="678"/>
      <c r="AG147" s="678"/>
      <c r="AH147" s="678"/>
      <c r="AI147" s="678"/>
      <c r="AJ147" s="678"/>
      <c r="AK147" s="678"/>
      <c r="AL147" s="678"/>
      <c r="AM147" s="678"/>
      <c r="AN147" s="678"/>
      <c r="AO147" s="678"/>
      <c r="AP147" s="678"/>
      <c r="AQ147" s="678"/>
      <c r="AR147" s="678"/>
      <c r="AS147" s="678"/>
      <c r="AT147" s="678"/>
      <c r="AU147" s="678"/>
      <c r="AV147" s="678"/>
      <c r="AW147" s="678"/>
      <c r="AX147" s="680"/>
    </row>
    <row r="148" spans="1:51" ht="24.75" customHeight="1" x14ac:dyDescent="0.15">
      <c r="A148" s="681"/>
      <c r="B148" s="682"/>
      <c r="C148" s="682"/>
      <c r="D148" s="682"/>
      <c r="E148" s="682"/>
      <c r="F148" s="683"/>
      <c r="G148" s="617" t="s">
        <v>17</v>
      </c>
      <c r="H148" s="410"/>
      <c r="I148" s="410"/>
      <c r="J148" s="410"/>
      <c r="K148" s="410"/>
      <c r="L148" s="684" t="s">
        <v>18</v>
      </c>
      <c r="M148" s="410"/>
      <c r="N148" s="410"/>
      <c r="O148" s="410"/>
      <c r="P148" s="410"/>
      <c r="Q148" s="410"/>
      <c r="R148" s="410"/>
      <c r="S148" s="410"/>
      <c r="T148" s="410"/>
      <c r="U148" s="410"/>
      <c r="V148" s="410"/>
      <c r="W148" s="410"/>
      <c r="X148" s="685"/>
      <c r="Y148" s="686" t="s">
        <v>19</v>
      </c>
      <c r="Z148" s="687"/>
      <c r="AA148" s="687"/>
      <c r="AB148" s="688"/>
      <c r="AC148" s="617" t="s">
        <v>17</v>
      </c>
      <c r="AD148" s="410"/>
      <c r="AE148" s="410"/>
      <c r="AF148" s="410"/>
      <c r="AG148" s="410"/>
      <c r="AH148" s="684" t="s">
        <v>18</v>
      </c>
      <c r="AI148" s="410"/>
      <c r="AJ148" s="410"/>
      <c r="AK148" s="410"/>
      <c r="AL148" s="410"/>
      <c r="AM148" s="410"/>
      <c r="AN148" s="410"/>
      <c r="AO148" s="410"/>
      <c r="AP148" s="410"/>
      <c r="AQ148" s="410"/>
      <c r="AR148" s="410"/>
      <c r="AS148" s="410"/>
      <c r="AT148" s="685"/>
      <c r="AU148" s="686" t="s">
        <v>19</v>
      </c>
      <c r="AV148" s="687"/>
      <c r="AW148" s="687"/>
      <c r="AX148" s="689"/>
    </row>
    <row r="149" spans="1:51" ht="43.5" customHeight="1" x14ac:dyDescent="0.15">
      <c r="A149" s="681"/>
      <c r="B149" s="682"/>
      <c r="C149" s="682"/>
      <c r="D149" s="682"/>
      <c r="E149" s="682"/>
      <c r="F149" s="683"/>
      <c r="G149" s="690" t="s">
        <v>656</v>
      </c>
      <c r="H149" s="691"/>
      <c r="I149" s="691"/>
      <c r="J149" s="691"/>
      <c r="K149" s="692"/>
      <c r="L149" s="693" t="s">
        <v>661</v>
      </c>
      <c r="M149" s="694"/>
      <c r="N149" s="694"/>
      <c r="O149" s="694"/>
      <c r="P149" s="694"/>
      <c r="Q149" s="694"/>
      <c r="R149" s="694"/>
      <c r="S149" s="694"/>
      <c r="T149" s="694"/>
      <c r="U149" s="694"/>
      <c r="V149" s="694"/>
      <c r="W149" s="694"/>
      <c r="X149" s="695"/>
      <c r="Y149" s="696">
        <v>11.877000000000001</v>
      </c>
      <c r="Z149" s="697"/>
      <c r="AA149" s="697"/>
      <c r="AB149" s="698"/>
      <c r="AC149" s="690" t="s">
        <v>658</v>
      </c>
      <c r="AD149" s="691"/>
      <c r="AE149" s="691"/>
      <c r="AF149" s="691"/>
      <c r="AG149" s="692"/>
      <c r="AH149" s="693" t="s">
        <v>662</v>
      </c>
      <c r="AI149" s="694"/>
      <c r="AJ149" s="694"/>
      <c r="AK149" s="694"/>
      <c r="AL149" s="694"/>
      <c r="AM149" s="694"/>
      <c r="AN149" s="694"/>
      <c r="AO149" s="694"/>
      <c r="AP149" s="694"/>
      <c r="AQ149" s="694"/>
      <c r="AR149" s="694"/>
      <c r="AS149" s="694"/>
      <c r="AT149" s="695"/>
      <c r="AU149" s="696">
        <v>18.991</v>
      </c>
      <c r="AV149" s="697"/>
      <c r="AW149" s="697"/>
      <c r="AX149" s="699"/>
    </row>
    <row r="150" spans="1:51" ht="24.75" customHeight="1" x14ac:dyDescent="0.15">
      <c r="A150" s="681"/>
      <c r="B150" s="682"/>
      <c r="C150" s="682"/>
      <c r="D150" s="682"/>
      <c r="E150" s="682"/>
      <c r="F150" s="683"/>
      <c r="G150" s="700" t="s">
        <v>657</v>
      </c>
      <c r="H150" s="701"/>
      <c r="I150" s="701"/>
      <c r="J150" s="701"/>
      <c r="K150" s="702"/>
      <c r="L150" s="703" t="s">
        <v>667</v>
      </c>
      <c r="M150" s="704"/>
      <c r="N150" s="704"/>
      <c r="O150" s="704"/>
      <c r="P150" s="704"/>
      <c r="Q150" s="704"/>
      <c r="R150" s="704"/>
      <c r="S150" s="704"/>
      <c r="T150" s="704"/>
      <c r="U150" s="704"/>
      <c r="V150" s="704"/>
      <c r="W150" s="704"/>
      <c r="X150" s="705"/>
      <c r="Y150" s="706">
        <v>4.4880000000000004</v>
      </c>
      <c r="Z150" s="707"/>
      <c r="AA150" s="707"/>
      <c r="AB150" s="708"/>
      <c r="AC150" s="700" t="s">
        <v>659</v>
      </c>
      <c r="AD150" s="701"/>
      <c r="AE150" s="701"/>
      <c r="AF150" s="701"/>
      <c r="AG150" s="702"/>
      <c r="AH150" s="703" t="s">
        <v>668</v>
      </c>
      <c r="AI150" s="704"/>
      <c r="AJ150" s="704"/>
      <c r="AK150" s="704"/>
      <c r="AL150" s="704"/>
      <c r="AM150" s="704"/>
      <c r="AN150" s="704"/>
      <c r="AO150" s="704"/>
      <c r="AP150" s="704"/>
      <c r="AQ150" s="704"/>
      <c r="AR150" s="704"/>
      <c r="AS150" s="704"/>
      <c r="AT150" s="705"/>
      <c r="AU150" s="706">
        <v>13.164999999999999</v>
      </c>
      <c r="AV150" s="707"/>
      <c r="AW150" s="707"/>
      <c r="AX150" s="709"/>
    </row>
    <row r="151" spans="1:51" ht="24.75" customHeight="1" x14ac:dyDescent="0.15">
      <c r="A151" s="681"/>
      <c r="B151" s="682"/>
      <c r="C151" s="682"/>
      <c r="D151" s="682"/>
      <c r="E151" s="682"/>
      <c r="F151" s="683"/>
      <c r="G151" s="700"/>
      <c r="H151" s="701"/>
      <c r="I151" s="701"/>
      <c r="J151" s="701"/>
      <c r="K151" s="702"/>
      <c r="L151" s="703"/>
      <c r="M151" s="704"/>
      <c r="N151" s="704"/>
      <c r="O151" s="704"/>
      <c r="P151" s="704"/>
      <c r="Q151" s="704"/>
      <c r="R151" s="704"/>
      <c r="S151" s="704"/>
      <c r="T151" s="704"/>
      <c r="U151" s="704"/>
      <c r="V151" s="704"/>
      <c r="W151" s="704"/>
      <c r="X151" s="705"/>
      <c r="Y151" s="706"/>
      <c r="Z151" s="707"/>
      <c r="AA151" s="707"/>
      <c r="AB151" s="708"/>
      <c r="AC151" s="700" t="s">
        <v>660</v>
      </c>
      <c r="AD151" s="701"/>
      <c r="AE151" s="701"/>
      <c r="AF151" s="701"/>
      <c r="AG151" s="702"/>
      <c r="AH151" s="703" t="s">
        <v>669</v>
      </c>
      <c r="AI151" s="704"/>
      <c r="AJ151" s="704"/>
      <c r="AK151" s="704"/>
      <c r="AL151" s="704"/>
      <c r="AM151" s="704"/>
      <c r="AN151" s="704"/>
      <c r="AO151" s="704"/>
      <c r="AP151" s="704"/>
      <c r="AQ151" s="704"/>
      <c r="AR151" s="704"/>
      <c r="AS151" s="704"/>
      <c r="AT151" s="705"/>
      <c r="AU151" s="706">
        <v>4.8230000000000004</v>
      </c>
      <c r="AV151" s="707"/>
      <c r="AW151" s="707"/>
      <c r="AX151" s="709"/>
    </row>
    <row r="152" spans="1:51" ht="24.75" customHeight="1" x14ac:dyDescent="0.15">
      <c r="A152" s="681"/>
      <c r="B152" s="682"/>
      <c r="C152" s="682"/>
      <c r="D152" s="682"/>
      <c r="E152" s="682"/>
      <c r="F152" s="683"/>
      <c r="G152" s="700"/>
      <c r="H152" s="701"/>
      <c r="I152" s="701"/>
      <c r="J152" s="701"/>
      <c r="K152" s="702"/>
      <c r="L152" s="703"/>
      <c r="M152" s="704"/>
      <c r="N152" s="704"/>
      <c r="O152" s="704"/>
      <c r="P152" s="704"/>
      <c r="Q152" s="704"/>
      <c r="R152" s="704"/>
      <c r="S152" s="704"/>
      <c r="T152" s="704"/>
      <c r="U152" s="704"/>
      <c r="V152" s="704"/>
      <c r="W152" s="704"/>
      <c r="X152" s="705"/>
      <c r="Y152" s="706"/>
      <c r="Z152" s="707"/>
      <c r="AA152" s="707"/>
      <c r="AB152" s="708"/>
      <c r="AC152" s="700"/>
      <c r="AD152" s="701"/>
      <c r="AE152" s="701"/>
      <c r="AF152" s="701"/>
      <c r="AG152" s="702"/>
      <c r="AH152" s="703"/>
      <c r="AI152" s="704"/>
      <c r="AJ152" s="704"/>
      <c r="AK152" s="704"/>
      <c r="AL152" s="704"/>
      <c r="AM152" s="704"/>
      <c r="AN152" s="704"/>
      <c r="AO152" s="704"/>
      <c r="AP152" s="704"/>
      <c r="AQ152" s="704"/>
      <c r="AR152" s="704"/>
      <c r="AS152" s="704"/>
      <c r="AT152" s="705"/>
      <c r="AU152" s="706"/>
      <c r="AV152" s="707"/>
      <c r="AW152" s="707"/>
      <c r="AX152" s="709"/>
    </row>
    <row r="153" spans="1:51" ht="24.75" customHeight="1" x14ac:dyDescent="0.15">
      <c r="A153" s="681"/>
      <c r="B153" s="682"/>
      <c r="C153" s="682"/>
      <c r="D153" s="682"/>
      <c r="E153" s="682"/>
      <c r="F153" s="683"/>
      <c r="G153" s="700"/>
      <c r="H153" s="701"/>
      <c r="I153" s="701"/>
      <c r="J153" s="701"/>
      <c r="K153" s="702"/>
      <c r="L153" s="703"/>
      <c r="M153" s="704"/>
      <c r="N153" s="704"/>
      <c r="O153" s="704"/>
      <c r="P153" s="704"/>
      <c r="Q153" s="704"/>
      <c r="R153" s="704"/>
      <c r="S153" s="704"/>
      <c r="T153" s="704"/>
      <c r="U153" s="704"/>
      <c r="V153" s="704"/>
      <c r="W153" s="704"/>
      <c r="X153" s="705"/>
      <c r="Y153" s="706"/>
      <c r="Z153" s="707"/>
      <c r="AA153" s="707"/>
      <c r="AB153" s="708"/>
      <c r="AC153" s="700"/>
      <c r="AD153" s="701"/>
      <c r="AE153" s="701"/>
      <c r="AF153" s="701"/>
      <c r="AG153" s="702"/>
      <c r="AH153" s="703"/>
      <c r="AI153" s="704"/>
      <c r="AJ153" s="704"/>
      <c r="AK153" s="704"/>
      <c r="AL153" s="704"/>
      <c r="AM153" s="704"/>
      <c r="AN153" s="704"/>
      <c r="AO153" s="704"/>
      <c r="AP153" s="704"/>
      <c r="AQ153" s="704"/>
      <c r="AR153" s="704"/>
      <c r="AS153" s="704"/>
      <c r="AT153" s="705"/>
      <c r="AU153" s="706"/>
      <c r="AV153" s="707"/>
      <c r="AW153" s="707"/>
      <c r="AX153" s="709"/>
    </row>
    <row r="154" spans="1:51" ht="24.75" customHeight="1" x14ac:dyDescent="0.15">
      <c r="A154" s="681"/>
      <c r="B154" s="682"/>
      <c r="C154" s="682"/>
      <c r="D154" s="682"/>
      <c r="E154" s="682"/>
      <c r="F154" s="683"/>
      <c r="G154" s="700"/>
      <c r="H154" s="701"/>
      <c r="I154" s="701"/>
      <c r="J154" s="701"/>
      <c r="K154" s="702"/>
      <c r="L154" s="703"/>
      <c r="M154" s="704"/>
      <c r="N154" s="704"/>
      <c r="O154" s="704"/>
      <c r="P154" s="704"/>
      <c r="Q154" s="704"/>
      <c r="R154" s="704"/>
      <c r="S154" s="704"/>
      <c r="T154" s="704"/>
      <c r="U154" s="704"/>
      <c r="V154" s="704"/>
      <c r="W154" s="704"/>
      <c r="X154" s="705"/>
      <c r="Y154" s="706"/>
      <c r="Z154" s="707"/>
      <c r="AA154" s="707"/>
      <c r="AB154" s="708"/>
      <c r="AC154" s="700"/>
      <c r="AD154" s="701"/>
      <c r="AE154" s="701"/>
      <c r="AF154" s="701"/>
      <c r="AG154" s="702"/>
      <c r="AH154" s="703"/>
      <c r="AI154" s="704"/>
      <c r="AJ154" s="704"/>
      <c r="AK154" s="704"/>
      <c r="AL154" s="704"/>
      <c r="AM154" s="704"/>
      <c r="AN154" s="704"/>
      <c r="AO154" s="704"/>
      <c r="AP154" s="704"/>
      <c r="AQ154" s="704"/>
      <c r="AR154" s="704"/>
      <c r="AS154" s="704"/>
      <c r="AT154" s="705"/>
      <c r="AU154" s="706"/>
      <c r="AV154" s="707"/>
      <c r="AW154" s="707"/>
      <c r="AX154" s="709"/>
    </row>
    <row r="155" spans="1:51" ht="24.75" customHeight="1" x14ac:dyDescent="0.15">
      <c r="A155" s="681"/>
      <c r="B155" s="682"/>
      <c r="C155" s="682"/>
      <c r="D155" s="682"/>
      <c r="E155" s="682"/>
      <c r="F155" s="683"/>
      <c r="G155" s="700"/>
      <c r="H155" s="701"/>
      <c r="I155" s="701"/>
      <c r="J155" s="701"/>
      <c r="K155" s="702"/>
      <c r="L155" s="703"/>
      <c r="M155" s="704"/>
      <c r="N155" s="704"/>
      <c r="O155" s="704"/>
      <c r="P155" s="704"/>
      <c r="Q155" s="704"/>
      <c r="R155" s="704"/>
      <c r="S155" s="704"/>
      <c r="T155" s="704"/>
      <c r="U155" s="704"/>
      <c r="V155" s="704"/>
      <c r="W155" s="704"/>
      <c r="X155" s="705"/>
      <c r="Y155" s="706"/>
      <c r="Z155" s="707"/>
      <c r="AA155" s="707"/>
      <c r="AB155" s="708"/>
      <c r="AC155" s="700"/>
      <c r="AD155" s="701"/>
      <c r="AE155" s="701"/>
      <c r="AF155" s="701"/>
      <c r="AG155" s="702"/>
      <c r="AH155" s="703"/>
      <c r="AI155" s="704"/>
      <c r="AJ155" s="704"/>
      <c r="AK155" s="704"/>
      <c r="AL155" s="704"/>
      <c r="AM155" s="704"/>
      <c r="AN155" s="704"/>
      <c r="AO155" s="704"/>
      <c r="AP155" s="704"/>
      <c r="AQ155" s="704"/>
      <c r="AR155" s="704"/>
      <c r="AS155" s="704"/>
      <c r="AT155" s="705"/>
      <c r="AU155" s="706"/>
      <c r="AV155" s="707"/>
      <c r="AW155" s="707"/>
      <c r="AX155" s="709"/>
    </row>
    <row r="156" spans="1:51" ht="24.75" customHeight="1" x14ac:dyDescent="0.15">
      <c r="A156" s="681"/>
      <c r="B156" s="682"/>
      <c r="C156" s="682"/>
      <c r="D156" s="682"/>
      <c r="E156" s="682"/>
      <c r="F156" s="683"/>
      <c r="G156" s="700"/>
      <c r="H156" s="701"/>
      <c r="I156" s="701"/>
      <c r="J156" s="701"/>
      <c r="K156" s="702"/>
      <c r="L156" s="703"/>
      <c r="M156" s="704"/>
      <c r="N156" s="704"/>
      <c r="O156" s="704"/>
      <c r="P156" s="704"/>
      <c r="Q156" s="704"/>
      <c r="R156" s="704"/>
      <c r="S156" s="704"/>
      <c r="T156" s="704"/>
      <c r="U156" s="704"/>
      <c r="V156" s="704"/>
      <c r="W156" s="704"/>
      <c r="X156" s="705"/>
      <c r="Y156" s="706"/>
      <c r="Z156" s="707"/>
      <c r="AA156" s="707"/>
      <c r="AB156" s="708"/>
      <c r="AC156" s="700"/>
      <c r="AD156" s="701"/>
      <c r="AE156" s="701"/>
      <c r="AF156" s="701"/>
      <c r="AG156" s="702"/>
      <c r="AH156" s="703"/>
      <c r="AI156" s="704"/>
      <c r="AJ156" s="704"/>
      <c r="AK156" s="704"/>
      <c r="AL156" s="704"/>
      <c r="AM156" s="704"/>
      <c r="AN156" s="704"/>
      <c r="AO156" s="704"/>
      <c r="AP156" s="704"/>
      <c r="AQ156" s="704"/>
      <c r="AR156" s="704"/>
      <c r="AS156" s="704"/>
      <c r="AT156" s="705"/>
      <c r="AU156" s="706"/>
      <c r="AV156" s="707"/>
      <c r="AW156" s="707"/>
      <c r="AX156" s="709"/>
    </row>
    <row r="157" spans="1:51" ht="24.75" customHeight="1" x14ac:dyDescent="0.15">
      <c r="A157" s="681"/>
      <c r="B157" s="682"/>
      <c r="C157" s="682"/>
      <c r="D157" s="682"/>
      <c r="E157" s="682"/>
      <c r="F157" s="683"/>
      <c r="G157" s="700"/>
      <c r="H157" s="701"/>
      <c r="I157" s="701"/>
      <c r="J157" s="701"/>
      <c r="K157" s="702"/>
      <c r="L157" s="703"/>
      <c r="M157" s="704"/>
      <c r="N157" s="704"/>
      <c r="O157" s="704"/>
      <c r="P157" s="704"/>
      <c r="Q157" s="704"/>
      <c r="R157" s="704"/>
      <c r="S157" s="704"/>
      <c r="T157" s="704"/>
      <c r="U157" s="704"/>
      <c r="V157" s="704"/>
      <c r="W157" s="704"/>
      <c r="X157" s="705"/>
      <c r="Y157" s="706"/>
      <c r="Z157" s="707"/>
      <c r="AA157" s="707"/>
      <c r="AB157" s="708"/>
      <c r="AC157" s="700"/>
      <c r="AD157" s="701"/>
      <c r="AE157" s="701"/>
      <c r="AF157" s="701"/>
      <c r="AG157" s="702"/>
      <c r="AH157" s="703"/>
      <c r="AI157" s="704"/>
      <c r="AJ157" s="704"/>
      <c r="AK157" s="704"/>
      <c r="AL157" s="704"/>
      <c r="AM157" s="704"/>
      <c r="AN157" s="704"/>
      <c r="AO157" s="704"/>
      <c r="AP157" s="704"/>
      <c r="AQ157" s="704"/>
      <c r="AR157" s="704"/>
      <c r="AS157" s="704"/>
      <c r="AT157" s="705"/>
      <c r="AU157" s="706"/>
      <c r="AV157" s="707"/>
      <c r="AW157" s="707"/>
      <c r="AX157" s="709"/>
    </row>
    <row r="158" spans="1:51" ht="24.75" customHeight="1" x14ac:dyDescent="0.15">
      <c r="A158" s="681"/>
      <c r="B158" s="682"/>
      <c r="C158" s="682"/>
      <c r="D158" s="682"/>
      <c r="E158" s="682"/>
      <c r="F158" s="683"/>
      <c r="G158" s="700"/>
      <c r="H158" s="701"/>
      <c r="I158" s="701"/>
      <c r="J158" s="701"/>
      <c r="K158" s="702"/>
      <c r="L158" s="703"/>
      <c r="M158" s="704"/>
      <c r="N158" s="704"/>
      <c r="O158" s="704"/>
      <c r="P158" s="704"/>
      <c r="Q158" s="704"/>
      <c r="R158" s="704"/>
      <c r="S158" s="704"/>
      <c r="T158" s="704"/>
      <c r="U158" s="704"/>
      <c r="V158" s="704"/>
      <c r="W158" s="704"/>
      <c r="X158" s="705"/>
      <c r="Y158" s="706"/>
      <c r="Z158" s="707"/>
      <c r="AA158" s="707"/>
      <c r="AB158" s="708"/>
      <c r="AC158" s="700"/>
      <c r="AD158" s="701"/>
      <c r="AE158" s="701"/>
      <c r="AF158" s="701"/>
      <c r="AG158" s="702"/>
      <c r="AH158" s="703"/>
      <c r="AI158" s="704"/>
      <c r="AJ158" s="704"/>
      <c r="AK158" s="704"/>
      <c r="AL158" s="704"/>
      <c r="AM158" s="704"/>
      <c r="AN158" s="704"/>
      <c r="AO158" s="704"/>
      <c r="AP158" s="704"/>
      <c r="AQ158" s="704"/>
      <c r="AR158" s="704"/>
      <c r="AS158" s="704"/>
      <c r="AT158" s="705"/>
      <c r="AU158" s="706"/>
      <c r="AV158" s="707"/>
      <c r="AW158" s="707"/>
      <c r="AX158" s="709"/>
    </row>
    <row r="159" spans="1:51" ht="24.75" customHeight="1" thickBot="1" x14ac:dyDescent="0.2">
      <c r="A159" s="681"/>
      <c r="B159" s="682"/>
      <c r="C159" s="682"/>
      <c r="D159" s="682"/>
      <c r="E159" s="682"/>
      <c r="F159" s="683"/>
      <c r="G159" s="710" t="s">
        <v>20</v>
      </c>
      <c r="H159" s="711"/>
      <c r="I159" s="711"/>
      <c r="J159" s="711"/>
      <c r="K159" s="711"/>
      <c r="L159" s="712"/>
      <c r="M159" s="275"/>
      <c r="N159" s="275"/>
      <c r="O159" s="275"/>
      <c r="P159" s="275"/>
      <c r="Q159" s="275"/>
      <c r="R159" s="275"/>
      <c r="S159" s="275"/>
      <c r="T159" s="275"/>
      <c r="U159" s="275"/>
      <c r="V159" s="275"/>
      <c r="W159" s="275"/>
      <c r="X159" s="276"/>
      <c r="Y159" s="713">
        <f>SUM(Y149:AB158)</f>
        <v>16.365000000000002</v>
      </c>
      <c r="Z159" s="714"/>
      <c r="AA159" s="714"/>
      <c r="AB159" s="715"/>
      <c r="AC159" s="710" t="s">
        <v>20</v>
      </c>
      <c r="AD159" s="711"/>
      <c r="AE159" s="711"/>
      <c r="AF159" s="711"/>
      <c r="AG159" s="711"/>
      <c r="AH159" s="712"/>
      <c r="AI159" s="275"/>
      <c r="AJ159" s="275"/>
      <c r="AK159" s="275"/>
      <c r="AL159" s="275"/>
      <c r="AM159" s="275"/>
      <c r="AN159" s="275"/>
      <c r="AO159" s="275"/>
      <c r="AP159" s="275"/>
      <c r="AQ159" s="275"/>
      <c r="AR159" s="275"/>
      <c r="AS159" s="275"/>
      <c r="AT159" s="276"/>
      <c r="AU159" s="713">
        <f>SUM(AU149:AX158)</f>
        <v>36.978999999999999</v>
      </c>
      <c r="AV159" s="714"/>
      <c r="AW159" s="714"/>
      <c r="AX159" s="716"/>
    </row>
    <row r="160" spans="1:51" ht="24.75" customHeight="1" x14ac:dyDescent="0.15">
      <c r="A160" s="681"/>
      <c r="B160" s="682"/>
      <c r="C160" s="682"/>
      <c r="D160" s="682"/>
      <c r="E160" s="682"/>
      <c r="F160" s="683"/>
      <c r="G160" s="677" t="s">
        <v>627</v>
      </c>
      <c r="H160" s="678"/>
      <c r="I160" s="678"/>
      <c r="J160" s="678"/>
      <c r="K160" s="678"/>
      <c r="L160" s="678"/>
      <c r="M160" s="678"/>
      <c r="N160" s="678"/>
      <c r="O160" s="678"/>
      <c r="P160" s="678"/>
      <c r="Q160" s="678"/>
      <c r="R160" s="678"/>
      <c r="S160" s="678"/>
      <c r="T160" s="678"/>
      <c r="U160" s="678"/>
      <c r="V160" s="678"/>
      <c r="W160" s="678"/>
      <c r="X160" s="678"/>
      <c r="Y160" s="678"/>
      <c r="Z160" s="678"/>
      <c r="AA160" s="678"/>
      <c r="AB160" s="679"/>
      <c r="AC160" s="677" t="s">
        <v>628</v>
      </c>
      <c r="AD160" s="678"/>
      <c r="AE160" s="678"/>
      <c r="AF160" s="678"/>
      <c r="AG160" s="678"/>
      <c r="AH160" s="678"/>
      <c r="AI160" s="678"/>
      <c r="AJ160" s="678"/>
      <c r="AK160" s="678"/>
      <c r="AL160" s="678"/>
      <c r="AM160" s="678"/>
      <c r="AN160" s="678"/>
      <c r="AO160" s="678"/>
      <c r="AP160" s="678"/>
      <c r="AQ160" s="678"/>
      <c r="AR160" s="678"/>
      <c r="AS160" s="678"/>
      <c r="AT160" s="678"/>
      <c r="AU160" s="678"/>
      <c r="AV160" s="678"/>
      <c r="AW160" s="678"/>
      <c r="AX160" s="680"/>
      <c r="AY160" s="34">
        <f>COUNTA($G$162,$AC$162)</f>
        <v>2</v>
      </c>
    </row>
    <row r="161" spans="1:51" ht="24.75" customHeight="1" x14ac:dyDescent="0.15">
      <c r="A161" s="681"/>
      <c r="B161" s="682"/>
      <c r="C161" s="682"/>
      <c r="D161" s="682"/>
      <c r="E161" s="682"/>
      <c r="F161" s="683"/>
      <c r="G161" s="617" t="s">
        <v>17</v>
      </c>
      <c r="H161" s="410"/>
      <c r="I161" s="410"/>
      <c r="J161" s="410"/>
      <c r="K161" s="410"/>
      <c r="L161" s="684" t="s">
        <v>18</v>
      </c>
      <c r="M161" s="410"/>
      <c r="N161" s="410"/>
      <c r="O161" s="410"/>
      <c r="P161" s="410"/>
      <c r="Q161" s="410"/>
      <c r="R161" s="410"/>
      <c r="S161" s="410"/>
      <c r="T161" s="410"/>
      <c r="U161" s="410"/>
      <c r="V161" s="410"/>
      <c r="W161" s="410"/>
      <c r="X161" s="685"/>
      <c r="Y161" s="686" t="s">
        <v>19</v>
      </c>
      <c r="Z161" s="687"/>
      <c r="AA161" s="687"/>
      <c r="AB161" s="688"/>
      <c r="AC161" s="617" t="s">
        <v>17</v>
      </c>
      <c r="AD161" s="410"/>
      <c r="AE161" s="410"/>
      <c r="AF161" s="410"/>
      <c r="AG161" s="410"/>
      <c r="AH161" s="684" t="s">
        <v>18</v>
      </c>
      <c r="AI161" s="410"/>
      <c r="AJ161" s="410"/>
      <c r="AK161" s="410"/>
      <c r="AL161" s="410"/>
      <c r="AM161" s="410"/>
      <c r="AN161" s="410"/>
      <c r="AO161" s="410"/>
      <c r="AP161" s="410"/>
      <c r="AQ161" s="410"/>
      <c r="AR161" s="410"/>
      <c r="AS161" s="410"/>
      <c r="AT161" s="685"/>
      <c r="AU161" s="686" t="s">
        <v>19</v>
      </c>
      <c r="AV161" s="687"/>
      <c r="AW161" s="687"/>
      <c r="AX161" s="689"/>
      <c r="AY161" s="34">
        <f>$AY$160</f>
        <v>2</v>
      </c>
    </row>
    <row r="162" spans="1:51" ht="24.75" customHeight="1" x14ac:dyDescent="0.15">
      <c r="A162" s="681"/>
      <c r="B162" s="682"/>
      <c r="C162" s="682"/>
      <c r="D162" s="682"/>
      <c r="E162" s="682"/>
      <c r="F162" s="683"/>
      <c r="G162" s="690" t="s">
        <v>658</v>
      </c>
      <c r="H162" s="691"/>
      <c r="I162" s="691"/>
      <c r="J162" s="691"/>
      <c r="K162" s="692"/>
      <c r="L162" s="693" t="s">
        <v>663</v>
      </c>
      <c r="M162" s="694"/>
      <c r="N162" s="694"/>
      <c r="O162" s="694"/>
      <c r="P162" s="694"/>
      <c r="Q162" s="694"/>
      <c r="R162" s="694"/>
      <c r="S162" s="694"/>
      <c r="T162" s="694"/>
      <c r="U162" s="694"/>
      <c r="V162" s="694"/>
      <c r="W162" s="694"/>
      <c r="X162" s="695"/>
      <c r="Y162" s="696">
        <v>35.889000000000003</v>
      </c>
      <c r="Z162" s="697"/>
      <c r="AA162" s="697"/>
      <c r="AB162" s="698"/>
      <c r="AC162" s="690" t="s">
        <v>658</v>
      </c>
      <c r="AD162" s="691"/>
      <c r="AE162" s="691"/>
      <c r="AF162" s="691"/>
      <c r="AG162" s="692"/>
      <c r="AH162" s="693" t="s">
        <v>664</v>
      </c>
      <c r="AI162" s="694"/>
      <c r="AJ162" s="694"/>
      <c r="AK162" s="694"/>
      <c r="AL162" s="694"/>
      <c r="AM162" s="694"/>
      <c r="AN162" s="694"/>
      <c r="AO162" s="694"/>
      <c r="AP162" s="694"/>
      <c r="AQ162" s="694"/>
      <c r="AR162" s="694"/>
      <c r="AS162" s="694"/>
      <c r="AT162" s="695"/>
      <c r="AU162" s="696">
        <v>17.25</v>
      </c>
      <c r="AV162" s="697"/>
      <c r="AW162" s="697"/>
      <c r="AX162" s="699"/>
      <c r="AY162" s="34">
        <f t="shared" ref="AY162:AY172" si="10">$AY$160</f>
        <v>2</v>
      </c>
    </row>
    <row r="163" spans="1:51" ht="24.75" customHeight="1" x14ac:dyDescent="0.15">
      <c r="A163" s="681"/>
      <c r="B163" s="682"/>
      <c r="C163" s="682"/>
      <c r="D163" s="682"/>
      <c r="E163" s="682"/>
      <c r="F163" s="683"/>
      <c r="G163" s="700" t="s">
        <v>659</v>
      </c>
      <c r="H163" s="701"/>
      <c r="I163" s="701"/>
      <c r="J163" s="701"/>
      <c r="K163" s="702"/>
      <c r="L163" s="703" t="s">
        <v>670</v>
      </c>
      <c r="M163" s="704"/>
      <c r="N163" s="704"/>
      <c r="O163" s="704"/>
      <c r="P163" s="704"/>
      <c r="Q163" s="704"/>
      <c r="R163" s="704"/>
      <c r="S163" s="704"/>
      <c r="T163" s="704"/>
      <c r="U163" s="704"/>
      <c r="V163" s="704"/>
      <c r="W163" s="704"/>
      <c r="X163" s="705"/>
      <c r="Y163" s="706">
        <v>9.0820000000000007</v>
      </c>
      <c r="Z163" s="707"/>
      <c r="AA163" s="707"/>
      <c r="AB163" s="708"/>
      <c r="AC163" s="700" t="s">
        <v>659</v>
      </c>
      <c r="AD163" s="701"/>
      <c r="AE163" s="701"/>
      <c r="AF163" s="701"/>
      <c r="AG163" s="702"/>
      <c r="AH163" s="703" t="s">
        <v>671</v>
      </c>
      <c r="AI163" s="704"/>
      <c r="AJ163" s="704"/>
      <c r="AK163" s="704"/>
      <c r="AL163" s="704"/>
      <c r="AM163" s="704"/>
      <c r="AN163" s="704"/>
      <c r="AO163" s="704"/>
      <c r="AP163" s="704"/>
      <c r="AQ163" s="704"/>
      <c r="AR163" s="704"/>
      <c r="AS163" s="704"/>
      <c r="AT163" s="705"/>
      <c r="AU163" s="706">
        <v>1.9790000000000001</v>
      </c>
      <c r="AV163" s="707"/>
      <c r="AW163" s="707"/>
      <c r="AX163" s="709"/>
      <c r="AY163" s="34">
        <f t="shared" si="10"/>
        <v>2</v>
      </c>
    </row>
    <row r="164" spans="1:51" ht="24.75" customHeight="1" x14ac:dyDescent="0.15">
      <c r="A164" s="681"/>
      <c r="B164" s="682"/>
      <c r="C164" s="682"/>
      <c r="D164" s="682"/>
      <c r="E164" s="682"/>
      <c r="F164" s="683"/>
      <c r="G164" s="700"/>
      <c r="H164" s="701"/>
      <c r="I164" s="701"/>
      <c r="J164" s="701"/>
      <c r="K164" s="702"/>
      <c r="L164" s="703"/>
      <c r="M164" s="704"/>
      <c r="N164" s="704"/>
      <c r="O164" s="704"/>
      <c r="P164" s="704"/>
      <c r="Q164" s="704"/>
      <c r="R164" s="704"/>
      <c r="S164" s="704"/>
      <c r="T164" s="704"/>
      <c r="U164" s="704"/>
      <c r="V164" s="704"/>
      <c r="W164" s="704"/>
      <c r="X164" s="705"/>
      <c r="Y164" s="706"/>
      <c r="Z164" s="707"/>
      <c r="AA164" s="707"/>
      <c r="AB164" s="708"/>
      <c r="AC164" s="700"/>
      <c r="AD164" s="701"/>
      <c r="AE164" s="701"/>
      <c r="AF164" s="701"/>
      <c r="AG164" s="702"/>
      <c r="AH164" s="703"/>
      <c r="AI164" s="704"/>
      <c r="AJ164" s="704"/>
      <c r="AK164" s="704"/>
      <c r="AL164" s="704"/>
      <c r="AM164" s="704"/>
      <c r="AN164" s="704"/>
      <c r="AO164" s="704"/>
      <c r="AP164" s="704"/>
      <c r="AQ164" s="704"/>
      <c r="AR164" s="704"/>
      <c r="AS164" s="704"/>
      <c r="AT164" s="705"/>
      <c r="AU164" s="706"/>
      <c r="AV164" s="707"/>
      <c r="AW164" s="707"/>
      <c r="AX164" s="709"/>
      <c r="AY164" s="34">
        <f t="shared" si="10"/>
        <v>2</v>
      </c>
    </row>
    <row r="165" spans="1:51" ht="24.75" customHeight="1" x14ac:dyDescent="0.15">
      <c r="A165" s="681"/>
      <c r="B165" s="682"/>
      <c r="C165" s="682"/>
      <c r="D165" s="682"/>
      <c r="E165" s="682"/>
      <c r="F165" s="683"/>
      <c r="G165" s="700"/>
      <c r="H165" s="701"/>
      <c r="I165" s="701"/>
      <c r="J165" s="701"/>
      <c r="K165" s="702"/>
      <c r="L165" s="703"/>
      <c r="M165" s="704"/>
      <c r="N165" s="704"/>
      <c r="O165" s="704"/>
      <c r="P165" s="704"/>
      <c r="Q165" s="704"/>
      <c r="R165" s="704"/>
      <c r="S165" s="704"/>
      <c r="T165" s="704"/>
      <c r="U165" s="704"/>
      <c r="V165" s="704"/>
      <c r="W165" s="704"/>
      <c r="X165" s="705"/>
      <c r="Y165" s="706"/>
      <c r="Z165" s="707"/>
      <c r="AA165" s="707"/>
      <c r="AB165" s="708"/>
      <c r="AC165" s="700"/>
      <c r="AD165" s="701"/>
      <c r="AE165" s="701"/>
      <c r="AF165" s="701"/>
      <c r="AG165" s="702"/>
      <c r="AH165" s="703"/>
      <c r="AI165" s="704"/>
      <c r="AJ165" s="704"/>
      <c r="AK165" s="704"/>
      <c r="AL165" s="704"/>
      <c r="AM165" s="704"/>
      <c r="AN165" s="704"/>
      <c r="AO165" s="704"/>
      <c r="AP165" s="704"/>
      <c r="AQ165" s="704"/>
      <c r="AR165" s="704"/>
      <c r="AS165" s="704"/>
      <c r="AT165" s="705"/>
      <c r="AU165" s="706"/>
      <c r="AV165" s="707"/>
      <c r="AW165" s="707"/>
      <c r="AX165" s="709"/>
      <c r="AY165" s="34">
        <f t="shared" si="10"/>
        <v>2</v>
      </c>
    </row>
    <row r="166" spans="1:51" ht="24.75" customHeight="1" x14ac:dyDescent="0.15">
      <c r="A166" s="681"/>
      <c r="B166" s="682"/>
      <c r="C166" s="682"/>
      <c r="D166" s="682"/>
      <c r="E166" s="682"/>
      <c r="F166" s="683"/>
      <c r="G166" s="700"/>
      <c r="H166" s="701"/>
      <c r="I166" s="701"/>
      <c r="J166" s="701"/>
      <c r="K166" s="702"/>
      <c r="L166" s="703"/>
      <c r="M166" s="704"/>
      <c r="N166" s="704"/>
      <c r="O166" s="704"/>
      <c r="P166" s="704"/>
      <c r="Q166" s="704"/>
      <c r="R166" s="704"/>
      <c r="S166" s="704"/>
      <c r="T166" s="704"/>
      <c r="U166" s="704"/>
      <c r="V166" s="704"/>
      <c r="W166" s="704"/>
      <c r="X166" s="705"/>
      <c r="Y166" s="706"/>
      <c r="Z166" s="707"/>
      <c r="AA166" s="707"/>
      <c r="AB166" s="708"/>
      <c r="AC166" s="700"/>
      <c r="AD166" s="701"/>
      <c r="AE166" s="701"/>
      <c r="AF166" s="701"/>
      <c r="AG166" s="702"/>
      <c r="AH166" s="703"/>
      <c r="AI166" s="704"/>
      <c r="AJ166" s="704"/>
      <c r="AK166" s="704"/>
      <c r="AL166" s="704"/>
      <c r="AM166" s="704"/>
      <c r="AN166" s="704"/>
      <c r="AO166" s="704"/>
      <c r="AP166" s="704"/>
      <c r="AQ166" s="704"/>
      <c r="AR166" s="704"/>
      <c r="AS166" s="704"/>
      <c r="AT166" s="705"/>
      <c r="AU166" s="706"/>
      <c r="AV166" s="707"/>
      <c r="AW166" s="707"/>
      <c r="AX166" s="709"/>
      <c r="AY166" s="34">
        <f t="shared" si="10"/>
        <v>2</v>
      </c>
    </row>
    <row r="167" spans="1:51" ht="24.75" customHeight="1" x14ac:dyDescent="0.15">
      <c r="A167" s="681"/>
      <c r="B167" s="682"/>
      <c r="C167" s="682"/>
      <c r="D167" s="682"/>
      <c r="E167" s="682"/>
      <c r="F167" s="683"/>
      <c r="G167" s="700"/>
      <c r="H167" s="701"/>
      <c r="I167" s="701"/>
      <c r="J167" s="701"/>
      <c r="K167" s="702"/>
      <c r="L167" s="703"/>
      <c r="M167" s="704"/>
      <c r="N167" s="704"/>
      <c r="O167" s="704"/>
      <c r="P167" s="704"/>
      <c r="Q167" s="704"/>
      <c r="R167" s="704"/>
      <c r="S167" s="704"/>
      <c r="T167" s="704"/>
      <c r="U167" s="704"/>
      <c r="V167" s="704"/>
      <c r="W167" s="704"/>
      <c r="X167" s="705"/>
      <c r="Y167" s="706"/>
      <c r="Z167" s="707"/>
      <c r="AA167" s="707"/>
      <c r="AB167" s="708"/>
      <c r="AC167" s="700"/>
      <c r="AD167" s="701"/>
      <c r="AE167" s="701"/>
      <c r="AF167" s="701"/>
      <c r="AG167" s="702"/>
      <c r="AH167" s="703"/>
      <c r="AI167" s="704"/>
      <c r="AJ167" s="704"/>
      <c r="AK167" s="704"/>
      <c r="AL167" s="704"/>
      <c r="AM167" s="704"/>
      <c r="AN167" s="704"/>
      <c r="AO167" s="704"/>
      <c r="AP167" s="704"/>
      <c r="AQ167" s="704"/>
      <c r="AR167" s="704"/>
      <c r="AS167" s="704"/>
      <c r="AT167" s="705"/>
      <c r="AU167" s="706"/>
      <c r="AV167" s="707"/>
      <c r="AW167" s="707"/>
      <c r="AX167" s="709"/>
      <c r="AY167" s="34">
        <f t="shared" si="10"/>
        <v>2</v>
      </c>
    </row>
    <row r="168" spans="1:51" ht="24.75" customHeight="1" x14ac:dyDescent="0.15">
      <c r="A168" s="681"/>
      <c r="B168" s="682"/>
      <c r="C168" s="682"/>
      <c r="D168" s="682"/>
      <c r="E168" s="682"/>
      <c r="F168" s="683"/>
      <c r="G168" s="700"/>
      <c r="H168" s="701"/>
      <c r="I168" s="701"/>
      <c r="J168" s="701"/>
      <c r="K168" s="702"/>
      <c r="L168" s="703"/>
      <c r="M168" s="704"/>
      <c r="N168" s="704"/>
      <c r="O168" s="704"/>
      <c r="P168" s="704"/>
      <c r="Q168" s="704"/>
      <c r="R168" s="704"/>
      <c r="S168" s="704"/>
      <c r="T168" s="704"/>
      <c r="U168" s="704"/>
      <c r="V168" s="704"/>
      <c r="W168" s="704"/>
      <c r="X168" s="705"/>
      <c r="Y168" s="706"/>
      <c r="Z168" s="707"/>
      <c r="AA168" s="707"/>
      <c r="AB168" s="708"/>
      <c r="AC168" s="700"/>
      <c r="AD168" s="701"/>
      <c r="AE168" s="701"/>
      <c r="AF168" s="701"/>
      <c r="AG168" s="702"/>
      <c r="AH168" s="703"/>
      <c r="AI168" s="704"/>
      <c r="AJ168" s="704"/>
      <c r="AK168" s="704"/>
      <c r="AL168" s="704"/>
      <c r="AM168" s="704"/>
      <c r="AN168" s="704"/>
      <c r="AO168" s="704"/>
      <c r="AP168" s="704"/>
      <c r="AQ168" s="704"/>
      <c r="AR168" s="704"/>
      <c r="AS168" s="704"/>
      <c r="AT168" s="705"/>
      <c r="AU168" s="706"/>
      <c r="AV168" s="707"/>
      <c r="AW168" s="707"/>
      <c r="AX168" s="709"/>
      <c r="AY168" s="34">
        <f t="shared" si="10"/>
        <v>2</v>
      </c>
    </row>
    <row r="169" spans="1:51" ht="24.75" customHeight="1" x14ac:dyDescent="0.15">
      <c r="A169" s="681"/>
      <c r="B169" s="682"/>
      <c r="C169" s="682"/>
      <c r="D169" s="682"/>
      <c r="E169" s="682"/>
      <c r="F169" s="683"/>
      <c r="G169" s="700"/>
      <c r="H169" s="701"/>
      <c r="I169" s="701"/>
      <c r="J169" s="701"/>
      <c r="K169" s="702"/>
      <c r="L169" s="703"/>
      <c r="M169" s="704"/>
      <c r="N169" s="704"/>
      <c r="O169" s="704"/>
      <c r="P169" s="704"/>
      <c r="Q169" s="704"/>
      <c r="R169" s="704"/>
      <c r="S169" s="704"/>
      <c r="T169" s="704"/>
      <c r="U169" s="704"/>
      <c r="V169" s="704"/>
      <c r="W169" s="704"/>
      <c r="X169" s="705"/>
      <c r="Y169" s="706"/>
      <c r="Z169" s="707"/>
      <c r="AA169" s="707"/>
      <c r="AB169" s="708"/>
      <c r="AC169" s="700"/>
      <c r="AD169" s="701"/>
      <c r="AE169" s="701"/>
      <c r="AF169" s="701"/>
      <c r="AG169" s="702"/>
      <c r="AH169" s="703"/>
      <c r="AI169" s="704"/>
      <c r="AJ169" s="704"/>
      <c r="AK169" s="704"/>
      <c r="AL169" s="704"/>
      <c r="AM169" s="704"/>
      <c r="AN169" s="704"/>
      <c r="AO169" s="704"/>
      <c r="AP169" s="704"/>
      <c r="AQ169" s="704"/>
      <c r="AR169" s="704"/>
      <c r="AS169" s="704"/>
      <c r="AT169" s="705"/>
      <c r="AU169" s="706"/>
      <c r="AV169" s="707"/>
      <c r="AW169" s="707"/>
      <c r="AX169" s="709"/>
      <c r="AY169" s="34">
        <f t="shared" si="10"/>
        <v>2</v>
      </c>
    </row>
    <row r="170" spans="1:51" ht="24.75" customHeight="1" x14ac:dyDescent="0.15">
      <c r="A170" s="681"/>
      <c r="B170" s="682"/>
      <c r="C170" s="682"/>
      <c r="D170" s="682"/>
      <c r="E170" s="682"/>
      <c r="F170" s="683"/>
      <c r="G170" s="700"/>
      <c r="H170" s="701"/>
      <c r="I170" s="701"/>
      <c r="J170" s="701"/>
      <c r="K170" s="702"/>
      <c r="L170" s="703"/>
      <c r="M170" s="704"/>
      <c r="N170" s="704"/>
      <c r="O170" s="704"/>
      <c r="P170" s="704"/>
      <c r="Q170" s="704"/>
      <c r="R170" s="704"/>
      <c r="S170" s="704"/>
      <c r="T170" s="704"/>
      <c r="U170" s="704"/>
      <c r="V170" s="704"/>
      <c r="W170" s="704"/>
      <c r="X170" s="705"/>
      <c r="Y170" s="706"/>
      <c r="Z170" s="707"/>
      <c r="AA170" s="707"/>
      <c r="AB170" s="708"/>
      <c r="AC170" s="700"/>
      <c r="AD170" s="701"/>
      <c r="AE170" s="701"/>
      <c r="AF170" s="701"/>
      <c r="AG170" s="702"/>
      <c r="AH170" s="703"/>
      <c r="AI170" s="704"/>
      <c r="AJ170" s="704"/>
      <c r="AK170" s="704"/>
      <c r="AL170" s="704"/>
      <c r="AM170" s="704"/>
      <c r="AN170" s="704"/>
      <c r="AO170" s="704"/>
      <c r="AP170" s="704"/>
      <c r="AQ170" s="704"/>
      <c r="AR170" s="704"/>
      <c r="AS170" s="704"/>
      <c r="AT170" s="705"/>
      <c r="AU170" s="706"/>
      <c r="AV170" s="707"/>
      <c r="AW170" s="707"/>
      <c r="AX170" s="709"/>
      <c r="AY170" s="34">
        <f t="shared" si="10"/>
        <v>2</v>
      </c>
    </row>
    <row r="171" spans="1:51" ht="24.75" customHeight="1" x14ac:dyDescent="0.15">
      <c r="A171" s="681"/>
      <c r="B171" s="682"/>
      <c r="C171" s="682"/>
      <c r="D171" s="682"/>
      <c r="E171" s="682"/>
      <c r="F171" s="683"/>
      <c r="G171" s="700"/>
      <c r="H171" s="701"/>
      <c r="I171" s="701"/>
      <c r="J171" s="701"/>
      <c r="K171" s="702"/>
      <c r="L171" s="703"/>
      <c r="M171" s="704"/>
      <c r="N171" s="704"/>
      <c r="O171" s="704"/>
      <c r="P171" s="704"/>
      <c r="Q171" s="704"/>
      <c r="R171" s="704"/>
      <c r="S171" s="704"/>
      <c r="T171" s="704"/>
      <c r="U171" s="704"/>
      <c r="V171" s="704"/>
      <c r="W171" s="704"/>
      <c r="X171" s="705"/>
      <c r="Y171" s="706"/>
      <c r="Z171" s="707"/>
      <c r="AA171" s="707"/>
      <c r="AB171" s="708"/>
      <c r="AC171" s="700"/>
      <c r="AD171" s="701"/>
      <c r="AE171" s="701"/>
      <c r="AF171" s="701"/>
      <c r="AG171" s="702"/>
      <c r="AH171" s="703"/>
      <c r="AI171" s="704"/>
      <c r="AJ171" s="704"/>
      <c r="AK171" s="704"/>
      <c r="AL171" s="704"/>
      <c r="AM171" s="704"/>
      <c r="AN171" s="704"/>
      <c r="AO171" s="704"/>
      <c r="AP171" s="704"/>
      <c r="AQ171" s="704"/>
      <c r="AR171" s="704"/>
      <c r="AS171" s="704"/>
      <c r="AT171" s="705"/>
      <c r="AU171" s="706"/>
      <c r="AV171" s="707"/>
      <c r="AW171" s="707"/>
      <c r="AX171" s="709"/>
      <c r="AY171" s="34">
        <f t="shared" si="10"/>
        <v>2</v>
      </c>
    </row>
    <row r="172" spans="1:51" ht="24.75" customHeight="1" thickBot="1" x14ac:dyDescent="0.2">
      <c r="A172" s="681"/>
      <c r="B172" s="682"/>
      <c r="C172" s="682"/>
      <c r="D172" s="682"/>
      <c r="E172" s="682"/>
      <c r="F172" s="683"/>
      <c r="G172" s="710" t="s">
        <v>20</v>
      </c>
      <c r="H172" s="711"/>
      <c r="I172" s="711"/>
      <c r="J172" s="711"/>
      <c r="K172" s="711"/>
      <c r="L172" s="712"/>
      <c r="M172" s="275"/>
      <c r="N172" s="275"/>
      <c r="O172" s="275"/>
      <c r="P172" s="275"/>
      <c r="Q172" s="275"/>
      <c r="R172" s="275"/>
      <c r="S172" s="275"/>
      <c r="T172" s="275"/>
      <c r="U172" s="275"/>
      <c r="V172" s="275"/>
      <c r="W172" s="275"/>
      <c r="X172" s="276"/>
      <c r="Y172" s="713">
        <f>SUM(Y162:AB171)</f>
        <v>44.971000000000004</v>
      </c>
      <c r="Z172" s="714"/>
      <c r="AA172" s="714"/>
      <c r="AB172" s="715"/>
      <c r="AC172" s="710" t="s">
        <v>20</v>
      </c>
      <c r="AD172" s="711"/>
      <c r="AE172" s="711"/>
      <c r="AF172" s="711"/>
      <c r="AG172" s="711"/>
      <c r="AH172" s="712"/>
      <c r="AI172" s="275"/>
      <c r="AJ172" s="275"/>
      <c r="AK172" s="275"/>
      <c r="AL172" s="275"/>
      <c r="AM172" s="275"/>
      <c r="AN172" s="275"/>
      <c r="AO172" s="275"/>
      <c r="AP172" s="275"/>
      <c r="AQ172" s="275"/>
      <c r="AR172" s="275"/>
      <c r="AS172" s="275"/>
      <c r="AT172" s="276"/>
      <c r="AU172" s="713">
        <f>SUM(AU162:AX171)</f>
        <v>19.228999999999999</v>
      </c>
      <c r="AV172" s="714"/>
      <c r="AW172" s="714"/>
      <c r="AX172" s="716"/>
      <c r="AY172" s="34">
        <f t="shared" si="10"/>
        <v>2</v>
      </c>
    </row>
    <row r="173" spans="1:51" ht="24.75" customHeight="1" x14ac:dyDescent="0.15">
      <c r="A173" s="681"/>
      <c r="B173" s="682"/>
      <c r="C173" s="682"/>
      <c r="D173" s="682"/>
      <c r="E173" s="682"/>
      <c r="F173" s="683"/>
      <c r="G173" s="677" t="s">
        <v>629</v>
      </c>
      <c r="H173" s="678"/>
      <c r="I173" s="678"/>
      <c r="J173" s="678"/>
      <c r="K173" s="678"/>
      <c r="L173" s="678"/>
      <c r="M173" s="678"/>
      <c r="N173" s="678"/>
      <c r="O173" s="678"/>
      <c r="P173" s="678"/>
      <c r="Q173" s="678"/>
      <c r="R173" s="678"/>
      <c r="S173" s="678"/>
      <c r="T173" s="678"/>
      <c r="U173" s="678"/>
      <c r="V173" s="678"/>
      <c r="W173" s="678"/>
      <c r="X173" s="678"/>
      <c r="Y173" s="678"/>
      <c r="Z173" s="678"/>
      <c r="AA173" s="678"/>
      <c r="AB173" s="679"/>
      <c r="AC173" s="677" t="s">
        <v>674</v>
      </c>
      <c r="AD173" s="678"/>
      <c r="AE173" s="678"/>
      <c r="AF173" s="678"/>
      <c r="AG173" s="678"/>
      <c r="AH173" s="678"/>
      <c r="AI173" s="678"/>
      <c r="AJ173" s="678"/>
      <c r="AK173" s="678"/>
      <c r="AL173" s="678"/>
      <c r="AM173" s="678"/>
      <c r="AN173" s="678"/>
      <c r="AO173" s="678"/>
      <c r="AP173" s="678"/>
      <c r="AQ173" s="678"/>
      <c r="AR173" s="678"/>
      <c r="AS173" s="678"/>
      <c r="AT173" s="678"/>
      <c r="AU173" s="678"/>
      <c r="AV173" s="678"/>
      <c r="AW173" s="678"/>
      <c r="AX173" s="680"/>
      <c r="AY173" s="34">
        <f>COUNTA($G$175,$AC$175)</f>
        <v>2</v>
      </c>
    </row>
    <row r="174" spans="1:51" ht="24.75" customHeight="1" x14ac:dyDescent="0.15">
      <c r="A174" s="681"/>
      <c r="B174" s="682"/>
      <c r="C174" s="682"/>
      <c r="D174" s="682"/>
      <c r="E174" s="682"/>
      <c r="F174" s="683"/>
      <c r="G174" s="617" t="s">
        <v>17</v>
      </c>
      <c r="H174" s="410"/>
      <c r="I174" s="410"/>
      <c r="J174" s="410"/>
      <c r="K174" s="410"/>
      <c r="L174" s="684" t="s">
        <v>18</v>
      </c>
      <c r="M174" s="410"/>
      <c r="N174" s="410"/>
      <c r="O174" s="410"/>
      <c r="P174" s="410"/>
      <c r="Q174" s="410"/>
      <c r="R174" s="410"/>
      <c r="S174" s="410"/>
      <c r="T174" s="410"/>
      <c r="U174" s="410"/>
      <c r="V174" s="410"/>
      <c r="W174" s="410"/>
      <c r="X174" s="685"/>
      <c r="Y174" s="686" t="s">
        <v>19</v>
      </c>
      <c r="Z174" s="687"/>
      <c r="AA174" s="687"/>
      <c r="AB174" s="688"/>
      <c r="AC174" s="617" t="s">
        <v>17</v>
      </c>
      <c r="AD174" s="410"/>
      <c r="AE174" s="410"/>
      <c r="AF174" s="410"/>
      <c r="AG174" s="410"/>
      <c r="AH174" s="684" t="s">
        <v>18</v>
      </c>
      <c r="AI174" s="410"/>
      <c r="AJ174" s="410"/>
      <c r="AK174" s="410"/>
      <c r="AL174" s="410"/>
      <c r="AM174" s="410"/>
      <c r="AN174" s="410"/>
      <c r="AO174" s="410"/>
      <c r="AP174" s="410"/>
      <c r="AQ174" s="410"/>
      <c r="AR174" s="410"/>
      <c r="AS174" s="410"/>
      <c r="AT174" s="685"/>
      <c r="AU174" s="686" t="s">
        <v>19</v>
      </c>
      <c r="AV174" s="687"/>
      <c r="AW174" s="687"/>
      <c r="AX174" s="689"/>
      <c r="AY174" s="34">
        <f>$AY$173</f>
        <v>2</v>
      </c>
    </row>
    <row r="175" spans="1:51" ht="24.75" customHeight="1" x14ac:dyDescent="0.15">
      <c r="A175" s="681"/>
      <c r="B175" s="682"/>
      <c r="C175" s="682"/>
      <c r="D175" s="682"/>
      <c r="E175" s="682"/>
      <c r="F175" s="683"/>
      <c r="G175" s="690" t="s">
        <v>658</v>
      </c>
      <c r="H175" s="691"/>
      <c r="I175" s="691"/>
      <c r="J175" s="691"/>
      <c r="K175" s="692"/>
      <c r="L175" s="693" t="s">
        <v>665</v>
      </c>
      <c r="M175" s="694"/>
      <c r="N175" s="694"/>
      <c r="O175" s="694"/>
      <c r="P175" s="694"/>
      <c r="Q175" s="694"/>
      <c r="R175" s="694"/>
      <c r="S175" s="694"/>
      <c r="T175" s="694"/>
      <c r="U175" s="694"/>
      <c r="V175" s="694"/>
      <c r="W175" s="694"/>
      <c r="X175" s="695"/>
      <c r="Y175" s="696">
        <v>21.08</v>
      </c>
      <c r="Z175" s="697"/>
      <c r="AA175" s="697"/>
      <c r="AB175" s="698"/>
      <c r="AC175" s="690" t="s">
        <v>658</v>
      </c>
      <c r="AD175" s="691"/>
      <c r="AE175" s="691"/>
      <c r="AF175" s="691"/>
      <c r="AG175" s="692"/>
      <c r="AH175" s="693" t="s">
        <v>666</v>
      </c>
      <c r="AI175" s="694"/>
      <c r="AJ175" s="694"/>
      <c r="AK175" s="694"/>
      <c r="AL175" s="694"/>
      <c r="AM175" s="694"/>
      <c r="AN175" s="694"/>
      <c r="AO175" s="694"/>
      <c r="AP175" s="694"/>
      <c r="AQ175" s="694"/>
      <c r="AR175" s="694"/>
      <c r="AS175" s="694"/>
      <c r="AT175" s="695"/>
      <c r="AU175" s="696">
        <v>8.1549999999999994</v>
      </c>
      <c r="AV175" s="697"/>
      <c r="AW175" s="697"/>
      <c r="AX175" s="699"/>
      <c r="AY175" s="34">
        <f t="shared" ref="AY175:AY185" si="11">$AY$173</f>
        <v>2</v>
      </c>
    </row>
    <row r="176" spans="1:51" ht="24.75" customHeight="1" x14ac:dyDescent="0.15">
      <c r="A176" s="681"/>
      <c r="B176" s="682"/>
      <c r="C176" s="682"/>
      <c r="D176" s="682"/>
      <c r="E176" s="682"/>
      <c r="F176" s="683"/>
      <c r="G176" s="700" t="s">
        <v>659</v>
      </c>
      <c r="H176" s="701"/>
      <c r="I176" s="701"/>
      <c r="J176" s="701"/>
      <c r="K176" s="702"/>
      <c r="L176" s="703" t="s">
        <v>672</v>
      </c>
      <c r="M176" s="704"/>
      <c r="N176" s="704"/>
      <c r="O176" s="704"/>
      <c r="P176" s="704"/>
      <c r="Q176" s="704"/>
      <c r="R176" s="704"/>
      <c r="S176" s="704"/>
      <c r="T176" s="704"/>
      <c r="U176" s="704"/>
      <c r="V176" s="704"/>
      <c r="W176" s="704"/>
      <c r="X176" s="705"/>
      <c r="Y176" s="706">
        <v>9.42</v>
      </c>
      <c r="Z176" s="707"/>
      <c r="AA176" s="707"/>
      <c r="AB176" s="708"/>
      <c r="AC176" s="700" t="s">
        <v>657</v>
      </c>
      <c r="AD176" s="701"/>
      <c r="AE176" s="701"/>
      <c r="AF176" s="701"/>
      <c r="AG176" s="702"/>
      <c r="AH176" s="703" t="s">
        <v>673</v>
      </c>
      <c r="AI176" s="704"/>
      <c r="AJ176" s="704"/>
      <c r="AK176" s="704"/>
      <c r="AL176" s="704"/>
      <c r="AM176" s="704"/>
      <c r="AN176" s="704"/>
      <c r="AO176" s="704"/>
      <c r="AP176" s="704"/>
      <c r="AQ176" s="704"/>
      <c r="AR176" s="704"/>
      <c r="AS176" s="704"/>
      <c r="AT176" s="705"/>
      <c r="AU176" s="706">
        <v>8.6999999999999994E-2</v>
      </c>
      <c r="AV176" s="707"/>
      <c r="AW176" s="707"/>
      <c r="AX176" s="709"/>
      <c r="AY176" s="34">
        <f t="shared" si="11"/>
        <v>2</v>
      </c>
    </row>
    <row r="177" spans="1:51" ht="24.75" customHeight="1" x14ac:dyDescent="0.15">
      <c r="A177" s="681"/>
      <c r="B177" s="682"/>
      <c r="C177" s="682"/>
      <c r="D177" s="682"/>
      <c r="E177" s="682"/>
      <c r="F177" s="683"/>
      <c r="G177" s="700" t="s">
        <v>660</v>
      </c>
      <c r="H177" s="701"/>
      <c r="I177" s="701"/>
      <c r="J177" s="701"/>
      <c r="K177" s="702"/>
      <c r="L177" s="703" t="s">
        <v>669</v>
      </c>
      <c r="M177" s="704"/>
      <c r="N177" s="704"/>
      <c r="O177" s="704"/>
      <c r="P177" s="704"/>
      <c r="Q177" s="704"/>
      <c r="R177" s="704"/>
      <c r="S177" s="704"/>
      <c r="T177" s="704"/>
      <c r="U177" s="704"/>
      <c r="V177" s="704"/>
      <c r="W177" s="704"/>
      <c r="X177" s="705"/>
      <c r="Y177" s="706">
        <v>3.05</v>
      </c>
      <c r="Z177" s="707"/>
      <c r="AA177" s="707"/>
      <c r="AB177" s="708"/>
      <c r="AC177" s="700" t="s">
        <v>660</v>
      </c>
      <c r="AD177" s="701"/>
      <c r="AE177" s="701"/>
      <c r="AF177" s="701"/>
      <c r="AG177" s="702"/>
      <c r="AH177" s="703" t="s">
        <v>669</v>
      </c>
      <c r="AI177" s="704"/>
      <c r="AJ177" s="704"/>
      <c r="AK177" s="704"/>
      <c r="AL177" s="704"/>
      <c r="AM177" s="704"/>
      <c r="AN177" s="704"/>
      <c r="AO177" s="704"/>
      <c r="AP177" s="704"/>
      <c r="AQ177" s="704"/>
      <c r="AR177" s="704"/>
      <c r="AS177" s="704"/>
      <c r="AT177" s="705"/>
      <c r="AU177" s="706">
        <v>1.2370000000000001</v>
      </c>
      <c r="AV177" s="707"/>
      <c r="AW177" s="707"/>
      <c r="AX177" s="709"/>
      <c r="AY177" s="34">
        <f t="shared" si="11"/>
        <v>2</v>
      </c>
    </row>
    <row r="178" spans="1:51" ht="24.75" customHeight="1" x14ac:dyDescent="0.15">
      <c r="A178" s="681"/>
      <c r="B178" s="682"/>
      <c r="C178" s="682"/>
      <c r="D178" s="682"/>
      <c r="E178" s="682"/>
      <c r="F178" s="683"/>
      <c r="G178" s="700"/>
      <c r="H178" s="701"/>
      <c r="I178" s="701"/>
      <c r="J178" s="701"/>
      <c r="K178" s="702"/>
      <c r="L178" s="703"/>
      <c r="M178" s="704"/>
      <c r="N178" s="704"/>
      <c r="O178" s="704"/>
      <c r="P178" s="704"/>
      <c r="Q178" s="704"/>
      <c r="R178" s="704"/>
      <c r="S178" s="704"/>
      <c r="T178" s="704"/>
      <c r="U178" s="704"/>
      <c r="V178" s="704"/>
      <c r="W178" s="704"/>
      <c r="X178" s="705"/>
      <c r="Y178" s="706"/>
      <c r="Z178" s="707"/>
      <c r="AA178" s="707"/>
      <c r="AB178" s="708"/>
      <c r="AC178" s="700"/>
      <c r="AD178" s="701"/>
      <c r="AE178" s="701"/>
      <c r="AF178" s="701"/>
      <c r="AG178" s="702"/>
      <c r="AH178" s="703"/>
      <c r="AI178" s="704"/>
      <c r="AJ178" s="704"/>
      <c r="AK178" s="704"/>
      <c r="AL178" s="704"/>
      <c r="AM178" s="704"/>
      <c r="AN178" s="704"/>
      <c r="AO178" s="704"/>
      <c r="AP178" s="704"/>
      <c r="AQ178" s="704"/>
      <c r="AR178" s="704"/>
      <c r="AS178" s="704"/>
      <c r="AT178" s="705"/>
      <c r="AU178" s="706"/>
      <c r="AV178" s="707"/>
      <c r="AW178" s="707"/>
      <c r="AX178" s="709"/>
      <c r="AY178" s="34">
        <f t="shared" si="11"/>
        <v>2</v>
      </c>
    </row>
    <row r="179" spans="1:51" ht="24.75" customHeight="1" x14ac:dyDescent="0.15">
      <c r="A179" s="681"/>
      <c r="B179" s="682"/>
      <c r="C179" s="682"/>
      <c r="D179" s="682"/>
      <c r="E179" s="682"/>
      <c r="F179" s="683"/>
      <c r="G179" s="700"/>
      <c r="H179" s="701"/>
      <c r="I179" s="701"/>
      <c r="J179" s="701"/>
      <c r="K179" s="702"/>
      <c r="L179" s="703"/>
      <c r="M179" s="704"/>
      <c r="N179" s="704"/>
      <c r="O179" s="704"/>
      <c r="P179" s="704"/>
      <c r="Q179" s="704"/>
      <c r="R179" s="704"/>
      <c r="S179" s="704"/>
      <c r="T179" s="704"/>
      <c r="U179" s="704"/>
      <c r="V179" s="704"/>
      <c r="W179" s="704"/>
      <c r="X179" s="705"/>
      <c r="Y179" s="706"/>
      <c r="Z179" s="707"/>
      <c r="AA179" s="707"/>
      <c r="AB179" s="708"/>
      <c r="AC179" s="700"/>
      <c r="AD179" s="701"/>
      <c r="AE179" s="701"/>
      <c r="AF179" s="701"/>
      <c r="AG179" s="702"/>
      <c r="AH179" s="703"/>
      <c r="AI179" s="704"/>
      <c r="AJ179" s="704"/>
      <c r="AK179" s="704"/>
      <c r="AL179" s="704"/>
      <c r="AM179" s="704"/>
      <c r="AN179" s="704"/>
      <c r="AO179" s="704"/>
      <c r="AP179" s="704"/>
      <c r="AQ179" s="704"/>
      <c r="AR179" s="704"/>
      <c r="AS179" s="704"/>
      <c r="AT179" s="705"/>
      <c r="AU179" s="706"/>
      <c r="AV179" s="707"/>
      <c r="AW179" s="707"/>
      <c r="AX179" s="709"/>
      <c r="AY179" s="34">
        <f t="shared" si="11"/>
        <v>2</v>
      </c>
    </row>
    <row r="180" spans="1:51" ht="24.75" customHeight="1" x14ac:dyDescent="0.15">
      <c r="A180" s="681"/>
      <c r="B180" s="682"/>
      <c r="C180" s="682"/>
      <c r="D180" s="682"/>
      <c r="E180" s="682"/>
      <c r="F180" s="683"/>
      <c r="G180" s="700"/>
      <c r="H180" s="701"/>
      <c r="I180" s="701"/>
      <c r="J180" s="701"/>
      <c r="K180" s="702"/>
      <c r="L180" s="703"/>
      <c r="M180" s="704"/>
      <c r="N180" s="704"/>
      <c r="O180" s="704"/>
      <c r="P180" s="704"/>
      <c r="Q180" s="704"/>
      <c r="R180" s="704"/>
      <c r="S180" s="704"/>
      <c r="T180" s="704"/>
      <c r="U180" s="704"/>
      <c r="V180" s="704"/>
      <c r="W180" s="704"/>
      <c r="X180" s="705"/>
      <c r="Y180" s="706"/>
      <c r="Z180" s="707"/>
      <c r="AA180" s="707"/>
      <c r="AB180" s="708"/>
      <c r="AC180" s="700"/>
      <c r="AD180" s="701"/>
      <c r="AE180" s="701"/>
      <c r="AF180" s="701"/>
      <c r="AG180" s="702"/>
      <c r="AH180" s="703"/>
      <c r="AI180" s="704"/>
      <c r="AJ180" s="704"/>
      <c r="AK180" s="704"/>
      <c r="AL180" s="704"/>
      <c r="AM180" s="704"/>
      <c r="AN180" s="704"/>
      <c r="AO180" s="704"/>
      <c r="AP180" s="704"/>
      <c r="AQ180" s="704"/>
      <c r="AR180" s="704"/>
      <c r="AS180" s="704"/>
      <c r="AT180" s="705"/>
      <c r="AU180" s="706"/>
      <c r="AV180" s="707"/>
      <c r="AW180" s="707"/>
      <c r="AX180" s="709"/>
      <c r="AY180" s="34">
        <f t="shared" si="11"/>
        <v>2</v>
      </c>
    </row>
    <row r="181" spans="1:51" ht="24.75" customHeight="1" x14ac:dyDescent="0.15">
      <c r="A181" s="681"/>
      <c r="B181" s="682"/>
      <c r="C181" s="682"/>
      <c r="D181" s="682"/>
      <c r="E181" s="682"/>
      <c r="F181" s="683"/>
      <c r="G181" s="700"/>
      <c r="H181" s="701"/>
      <c r="I181" s="701"/>
      <c r="J181" s="701"/>
      <c r="K181" s="702"/>
      <c r="L181" s="703"/>
      <c r="M181" s="704"/>
      <c r="N181" s="704"/>
      <c r="O181" s="704"/>
      <c r="P181" s="704"/>
      <c r="Q181" s="704"/>
      <c r="R181" s="704"/>
      <c r="S181" s="704"/>
      <c r="T181" s="704"/>
      <c r="U181" s="704"/>
      <c r="V181" s="704"/>
      <c r="W181" s="704"/>
      <c r="X181" s="705"/>
      <c r="Y181" s="706"/>
      <c r="Z181" s="707"/>
      <c r="AA181" s="707"/>
      <c r="AB181" s="708"/>
      <c r="AC181" s="700"/>
      <c r="AD181" s="701"/>
      <c r="AE181" s="701"/>
      <c r="AF181" s="701"/>
      <c r="AG181" s="702"/>
      <c r="AH181" s="703"/>
      <c r="AI181" s="704"/>
      <c r="AJ181" s="704"/>
      <c r="AK181" s="704"/>
      <c r="AL181" s="704"/>
      <c r="AM181" s="704"/>
      <c r="AN181" s="704"/>
      <c r="AO181" s="704"/>
      <c r="AP181" s="704"/>
      <c r="AQ181" s="704"/>
      <c r="AR181" s="704"/>
      <c r="AS181" s="704"/>
      <c r="AT181" s="705"/>
      <c r="AU181" s="706"/>
      <c r="AV181" s="707"/>
      <c r="AW181" s="707"/>
      <c r="AX181" s="709"/>
      <c r="AY181" s="34">
        <f t="shared" si="11"/>
        <v>2</v>
      </c>
    </row>
    <row r="182" spans="1:51" ht="24.75" customHeight="1" x14ac:dyDescent="0.15">
      <c r="A182" s="681"/>
      <c r="B182" s="682"/>
      <c r="C182" s="682"/>
      <c r="D182" s="682"/>
      <c r="E182" s="682"/>
      <c r="F182" s="683"/>
      <c r="G182" s="700"/>
      <c r="H182" s="701"/>
      <c r="I182" s="701"/>
      <c r="J182" s="701"/>
      <c r="K182" s="702"/>
      <c r="L182" s="703"/>
      <c r="M182" s="704"/>
      <c r="N182" s="704"/>
      <c r="O182" s="704"/>
      <c r="P182" s="704"/>
      <c r="Q182" s="704"/>
      <c r="R182" s="704"/>
      <c r="S182" s="704"/>
      <c r="T182" s="704"/>
      <c r="U182" s="704"/>
      <c r="V182" s="704"/>
      <c r="W182" s="704"/>
      <c r="X182" s="705"/>
      <c r="Y182" s="706"/>
      <c r="Z182" s="707"/>
      <c r="AA182" s="707"/>
      <c r="AB182" s="708"/>
      <c r="AC182" s="700"/>
      <c r="AD182" s="701"/>
      <c r="AE182" s="701"/>
      <c r="AF182" s="701"/>
      <c r="AG182" s="702"/>
      <c r="AH182" s="703"/>
      <c r="AI182" s="704"/>
      <c r="AJ182" s="704"/>
      <c r="AK182" s="704"/>
      <c r="AL182" s="704"/>
      <c r="AM182" s="704"/>
      <c r="AN182" s="704"/>
      <c r="AO182" s="704"/>
      <c r="AP182" s="704"/>
      <c r="AQ182" s="704"/>
      <c r="AR182" s="704"/>
      <c r="AS182" s="704"/>
      <c r="AT182" s="705"/>
      <c r="AU182" s="706"/>
      <c r="AV182" s="707"/>
      <c r="AW182" s="707"/>
      <c r="AX182" s="709"/>
      <c r="AY182" s="34">
        <f t="shared" si="11"/>
        <v>2</v>
      </c>
    </row>
    <row r="183" spans="1:51" ht="24.75" customHeight="1" x14ac:dyDescent="0.15">
      <c r="A183" s="681"/>
      <c r="B183" s="682"/>
      <c r="C183" s="682"/>
      <c r="D183" s="682"/>
      <c r="E183" s="682"/>
      <c r="F183" s="683"/>
      <c r="G183" s="700"/>
      <c r="H183" s="701"/>
      <c r="I183" s="701"/>
      <c r="J183" s="701"/>
      <c r="K183" s="702"/>
      <c r="L183" s="703"/>
      <c r="M183" s="704"/>
      <c r="N183" s="704"/>
      <c r="O183" s="704"/>
      <c r="P183" s="704"/>
      <c r="Q183" s="704"/>
      <c r="R183" s="704"/>
      <c r="S183" s="704"/>
      <c r="T183" s="704"/>
      <c r="U183" s="704"/>
      <c r="V183" s="704"/>
      <c r="W183" s="704"/>
      <c r="X183" s="705"/>
      <c r="Y183" s="706"/>
      <c r="Z183" s="707"/>
      <c r="AA183" s="707"/>
      <c r="AB183" s="708"/>
      <c r="AC183" s="700"/>
      <c r="AD183" s="701"/>
      <c r="AE183" s="701"/>
      <c r="AF183" s="701"/>
      <c r="AG183" s="702"/>
      <c r="AH183" s="703"/>
      <c r="AI183" s="704"/>
      <c r="AJ183" s="704"/>
      <c r="AK183" s="704"/>
      <c r="AL183" s="704"/>
      <c r="AM183" s="704"/>
      <c r="AN183" s="704"/>
      <c r="AO183" s="704"/>
      <c r="AP183" s="704"/>
      <c r="AQ183" s="704"/>
      <c r="AR183" s="704"/>
      <c r="AS183" s="704"/>
      <c r="AT183" s="705"/>
      <c r="AU183" s="706"/>
      <c r="AV183" s="707"/>
      <c r="AW183" s="707"/>
      <c r="AX183" s="709"/>
      <c r="AY183" s="34">
        <f t="shared" si="11"/>
        <v>2</v>
      </c>
    </row>
    <row r="184" spans="1:51" ht="24.75" customHeight="1" x14ac:dyDescent="0.15">
      <c r="A184" s="681"/>
      <c r="B184" s="682"/>
      <c r="C184" s="682"/>
      <c r="D184" s="682"/>
      <c r="E184" s="682"/>
      <c r="F184" s="683"/>
      <c r="G184" s="700"/>
      <c r="H184" s="701"/>
      <c r="I184" s="701"/>
      <c r="J184" s="701"/>
      <c r="K184" s="702"/>
      <c r="L184" s="703"/>
      <c r="M184" s="704"/>
      <c r="N184" s="704"/>
      <c r="O184" s="704"/>
      <c r="P184" s="704"/>
      <c r="Q184" s="704"/>
      <c r="R184" s="704"/>
      <c r="S184" s="704"/>
      <c r="T184" s="704"/>
      <c r="U184" s="704"/>
      <c r="V184" s="704"/>
      <c r="W184" s="704"/>
      <c r="X184" s="705"/>
      <c r="Y184" s="706"/>
      <c r="Z184" s="707"/>
      <c r="AA184" s="707"/>
      <c r="AB184" s="708"/>
      <c r="AC184" s="700"/>
      <c r="AD184" s="701"/>
      <c r="AE184" s="701"/>
      <c r="AF184" s="701"/>
      <c r="AG184" s="702"/>
      <c r="AH184" s="703"/>
      <c r="AI184" s="704"/>
      <c r="AJ184" s="704"/>
      <c r="AK184" s="704"/>
      <c r="AL184" s="704"/>
      <c r="AM184" s="704"/>
      <c r="AN184" s="704"/>
      <c r="AO184" s="704"/>
      <c r="AP184" s="704"/>
      <c r="AQ184" s="704"/>
      <c r="AR184" s="704"/>
      <c r="AS184" s="704"/>
      <c r="AT184" s="705"/>
      <c r="AU184" s="706"/>
      <c r="AV184" s="707"/>
      <c r="AW184" s="707"/>
      <c r="AX184" s="709"/>
      <c r="AY184" s="34">
        <f t="shared" si="11"/>
        <v>2</v>
      </c>
    </row>
    <row r="185" spans="1:51" ht="24.75" customHeight="1" x14ac:dyDescent="0.15">
      <c r="A185" s="681"/>
      <c r="B185" s="682"/>
      <c r="C185" s="682"/>
      <c r="D185" s="682"/>
      <c r="E185" s="682"/>
      <c r="F185" s="683"/>
      <c r="G185" s="710" t="s">
        <v>20</v>
      </c>
      <c r="H185" s="711"/>
      <c r="I185" s="711"/>
      <c r="J185" s="711"/>
      <c r="K185" s="711"/>
      <c r="L185" s="712"/>
      <c r="M185" s="275"/>
      <c r="N185" s="275"/>
      <c r="O185" s="275"/>
      <c r="P185" s="275"/>
      <c r="Q185" s="275"/>
      <c r="R185" s="275"/>
      <c r="S185" s="275"/>
      <c r="T185" s="275"/>
      <c r="U185" s="275"/>
      <c r="V185" s="275"/>
      <c r="W185" s="275"/>
      <c r="X185" s="276"/>
      <c r="Y185" s="713">
        <f>SUM(Y175:AB184)</f>
        <v>33.549999999999997</v>
      </c>
      <c r="Z185" s="714"/>
      <c r="AA185" s="714"/>
      <c r="AB185" s="715"/>
      <c r="AC185" s="710" t="s">
        <v>20</v>
      </c>
      <c r="AD185" s="711"/>
      <c r="AE185" s="711"/>
      <c r="AF185" s="711"/>
      <c r="AG185" s="711"/>
      <c r="AH185" s="712"/>
      <c r="AI185" s="275"/>
      <c r="AJ185" s="275"/>
      <c r="AK185" s="275"/>
      <c r="AL185" s="275"/>
      <c r="AM185" s="275"/>
      <c r="AN185" s="275"/>
      <c r="AO185" s="275"/>
      <c r="AP185" s="275"/>
      <c r="AQ185" s="275"/>
      <c r="AR185" s="275"/>
      <c r="AS185" s="275"/>
      <c r="AT185" s="276"/>
      <c r="AU185" s="713">
        <f>SUM(AU175:AX184)</f>
        <v>9.4789999999999992</v>
      </c>
      <c r="AV185" s="714"/>
      <c r="AW185" s="714"/>
      <c r="AX185" s="716"/>
      <c r="AY185" s="34">
        <f t="shared" si="11"/>
        <v>2</v>
      </c>
    </row>
    <row r="186" spans="1:51" ht="24.75" customHeight="1" x14ac:dyDescent="0.15">
      <c r="A186" s="717"/>
      <c r="B186" s="717"/>
      <c r="C186" s="717"/>
      <c r="D186" s="717"/>
      <c r="E186" s="717"/>
      <c r="F186" s="717"/>
      <c r="G186" s="718"/>
      <c r="H186" s="718"/>
      <c r="I186" s="718"/>
      <c r="J186" s="718"/>
      <c r="K186" s="718"/>
      <c r="L186" s="719"/>
      <c r="M186" s="718"/>
      <c r="N186" s="718"/>
      <c r="O186" s="718"/>
      <c r="P186" s="718"/>
      <c r="Q186" s="718"/>
      <c r="R186" s="718"/>
      <c r="S186" s="718"/>
      <c r="T186" s="718"/>
      <c r="U186" s="718"/>
      <c r="V186" s="718"/>
      <c r="W186" s="718"/>
      <c r="X186" s="718"/>
      <c r="Y186" s="720"/>
      <c r="Z186" s="720"/>
      <c r="AA186" s="720"/>
      <c r="AB186" s="720"/>
      <c r="AC186" s="718"/>
      <c r="AD186" s="718"/>
      <c r="AE186" s="718"/>
      <c r="AF186" s="718"/>
      <c r="AG186" s="718"/>
      <c r="AH186" s="719"/>
      <c r="AI186" s="718"/>
      <c r="AJ186" s="718"/>
      <c r="AK186" s="718"/>
      <c r="AL186" s="718"/>
      <c r="AM186" s="718"/>
      <c r="AN186" s="718"/>
      <c r="AO186" s="718"/>
      <c r="AP186" s="718"/>
      <c r="AQ186" s="718"/>
      <c r="AR186" s="718"/>
      <c r="AS186" s="718"/>
      <c r="AT186" s="718"/>
      <c r="AU186" s="720"/>
      <c r="AV186" s="720"/>
      <c r="AW186" s="720"/>
      <c r="AX186" s="720"/>
    </row>
    <row r="187" spans="1:51" ht="24.75" customHeight="1" x14ac:dyDescent="0.15"/>
    <row r="188" spans="1:51" ht="24.75" customHeight="1" x14ac:dyDescent="0.15">
      <c r="B188" s="35" t="s">
        <v>24</v>
      </c>
    </row>
    <row r="189" spans="1:51" ht="24.75" customHeight="1" x14ac:dyDescent="0.15">
      <c r="B189" s="36" t="s">
        <v>243</v>
      </c>
    </row>
    <row r="190" spans="1:51" ht="59.25" customHeight="1" x14ac:dyDescent="0.15">
      <c r="A190" s="37"/>
      <c r="B190" s="37"/>
      <c r="C190" s="37" t="s">
        <v>23</v>
      </c>
      <c r="D190" s="37"/>
      <c r="E190" s="37"/>
      <c r="F190" s="37"/>
      <c r="G190" s="37"/>
      <c r="H190" s="37"/>
      <c r="I190" s="37"/>
      <c r="J190" s="38" t="s">
        <v>203</v>
      </c>
      <c r="K190" s="39"/>
      <c r="L190" s="39"/>
      <c r="M190" s="39"/>
      <c r="N190" s="39"/>
      <c r="O190" s="39"/>
      <c r="P190" s="37" t="s">
        <v>186</v>
      </c>
      <c r="Q190" s="37"/>
      <c r="R190" s="37"/>
      <c r="S190" s="37"/>
      <c r="T190" s="37"/>
      <c r="U190" s="37"/>
      <c r="V190" s="37"/>
      <c r="W190" s="37"/>
      <c r="X190" s="37"/>
      <c r="Y190" s="40" t="s">
        <v>201</v>
      </c>
      <c r="Z190" s="40"/>
      <c r="AA190" s="40"/>
      <c r="AB190" s="40"/>
      <c r="AC190" s="38" t="s">
        <v>229</v>
      </c>
      <c r="AD190" s="38"/>
      <c r="AE190" s="38"/>
      <c r="AF190" s="38"/>
      <c r="AG190" s="38"/>
      <c r="AH190" s="40" t="s">
        <v>685</v>
      </c>
      <c r="AI190" s="37"/>
      <c r="AJ190" s="37"/>
      <c r="AK190" s="37"/>
      <c r="AL190" s="37" t="s">
        <v>21</v>
      </c>
      <c r="AM190" s="37"/>
      <c r="AN190" s="37"/>
      <c r="AO190" s="41"/>
      <c r="AP190" s="38" t="s">
        <v>204</v>
      </c>
      <c r="AQ190" s="38"/>
      <c r="AR190" s="38"/>
      <c r="AS190" s="38"/>
      <c r="AT190" s="38"/>
      <c r="AU190" s="38"/>
      <c r="AV190" s="38"/>
      <c r="AW190" s="38"/>
      <c r="AX190" s="38"/>
    </row>
    <row r="191" spans="1:51" ht="30" customHeight="1" x14ac:dyDescent="0.15">
      <c r="A191" s="42">
        <v>1</v>
      </c>
      <c r="B191" s="42">
        <v>1</v>
      </c>
      <c r="C191" s="43" t="s">
        <v>630</v>
      </c>
      <c r="D191" s="44"/>
      <c r="E191" s="44"/>
      <c r="F191" s="44"/>
      <c r="G191" s="44"/>
      <c r="H191" s="44"/>
      <c r="I191" s="45"/>
      <c r="J191" s="46">
        <v>9011101032971</v>
      </c>
      <c r="K191" s="47"/>
      <c r="L191" s="47"/>
      <c r="M191" s="47"/>
      <c r="N191" s="47"/>
      <c r="O191" s="48"/>
      <c r="P191" s="49" t="s">
        <v>640</v>
      </c>
      <c r="Q191" s="49"/>
      <c r="R191" s="49"/>
      <c r="S191" s="49"/>
      <c r="T191" s="49"/>
      <c r="U191" s="49"/>
      <c r="V191" s="49"/>
      <c r="W191" s="49"/>
      <c r="X191" s="49"/>
      <c r="Y191" s="50">
        <v>16.364999999999998</v>
      </c>
      <c r="Z191" s="51"/>
      <c r="AA191" s="51"/>
      <c r="AB191" s="52"/>
      <c r="AC191" s="53" t="s">
        <v>249</v>
      </c>
      <c r="AD191" s="54"/>
      <c r="AE191" s="54"/>
      <c r="AF191" s="54"/>
      <c r="AG191" s="54"/>
      <c r="AH191" s="55">
        <v>1</v>
      </c>
      <c r="AI191" s="55"/>
      <c r="AJ191" s="55"/>
      <c r="AK191" s="55"/>
      <c r="AL191" s="56" t="s">
        <v>276</v>
      </c>
      <c r="AM191" s="57"/>
      <c r="AN191" s="57"/>
      <c r="AO191" s="58"/>
      <c r="AP191" s="59" t="s">
        <v>654</v>
      </c>
      <c r="AQ191" s="60"/>
      <c r="AR191" s="60"/>
      <c r="AS191" s="60"/>
      <c r="AT191" s="60"/>
      <c r="AU191" s="60"/>
      <c r="AV191" s="60"/>
      <c r="AW191" s="60"/>
      <c r="AX191" s="61"/>
    </row>
    <row r="192" spans="1:51" ht="24.75" customHeight="1" x14ac:dyDescent="0.15">
      <c r="A192" s="62"/>
      <c r="B192" s="62"/>
      <c r="C192" s="62"/>
      <c r="D192" s="62"/>
      <c r="E192" s="62"/>
      <c r="F192" s="62"/>
      <c r="G192" s="62"/>
      <c r="H192" s="62"/>
      <c r="I192" s="62"/>
      <c r="J192" s="63"/>
      <c r="K192" s="63"/>
      <c r="L192" s="63"/>
      <c r="M192" s="63"/>
      <c r="N192" s="63"/>
      <c r="O192" s="63"/>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4"/>
      <c r="AQ192" s="64"/>
      <c r="AR192" s="64"/>
      <c r="AS192" s="64"/>
      <c r="AT192" s="64"/>
      <c r="AU192" s="64"/>
      <c r="AV192" s="64"/>
      <c r="AW192" s="64"/>
      <c r="AX192" s="64"/>
      <c r="AY192" s="34">
        <f>COUNTA($C$195)</f>
        <v>1</v>
      </c>
    </row>
    <row r="193" spans="1:51" ht="24.75" customHeight="1" x14ac:dyDescent="0.15">
      <c r="A193" s="62"/>
      <c r="B193" s="66" t="s">
        <v>170</v>
      </c>
      <c r="C193" s="62"/>
      <c r="D193" s="62"/>
      <c r="E193" s="62"/>
      <c r="F193" s="62"/>
      <c r="G193" s="62"/>
      <c r="H193" s="62"/>
      <c r="I193" s="62"/>
      <c r="J193" s="62"/>
      <c r="K193" s="62"/>
      <c r="L193" s="62"/>
      <c r="M193" s="62"/>
      <c r="N193" s="62"/>
      <c r="O193" s="62"/>
      <c r="P193" s="67"/>
      <c r="Q193" s="67"/>
      <c r="R193" s="67"/>
      <c r="S193" s="67"/>
      <c r="T193" s="67"/>
      <c r="U193" s="67"/>
      <c r="V193" s="67"/>
      <c r="W193" s="67"/>
      <c r="X193" s="67"/>
      <c r="Y193" s="68"/>
      <c r="Z193" s="68"/>
      <c r="AA193" s="68"/>
      <c r="AB193" s="68"/>
      <c r="AC193" s="68"/>
      <c r="AD193" s="68"/>
      <c r="AE193" s="68"/>
      <c r="AF193" s="68"/>
      <c r="AG193" s="68"/>
      <c r="AH193" s="68"/>
      <c r="AI193" s="68"/>
      <c r="AJ193" s="68"/>
      <c r="AK193" s="68"/>
      <c r="AL193" s="68"/>
      <c r="AM193" s="68"/>
      <c r="AN193" s="68"/>
      <c r="AO193" s="68"/>
      <c r="AP193" s="67"/>
      <c r="AQ193" s="67"/>
      <c r="AR193" s="67"/>
      <c r="AS193" s="67"/>
      <c r="AT193" s="67"/>
      <c r="AU193" s="67"/>
      <c r="AV193" s="67"/>
      <c r="AW193" s="67"/>
      <c r="AX193" s="67"/>
      <c r="AY193" s="34">
        <f>$AY$192</f>
        <v>1</v>
      </c>
    </row>
    <row r="194" spans="1:51" ht="59.25" customHeight="1" x14ac:dyDescent="0.15">
      <c r="A194" s="37"/>
      <c r="B194" s="37"/>
      <c r="C194" s="37" t="s">
        <v>23</v>
      </c>
      <c r="D194" s="37"/>
      <c r="E194" s="37"/>
      <c r="F194" s="37"/>
      <c r="G194" s="37"/>
      <c r="H194" s="37"/>
      <c r="I194" s="37"/>
      <c r="J194" s="38" t="s">
        <v>203</v>
      </c>
      <c r="K194" s="39"/>
      <c r="L194" s="39"/>
      <c r="M194" s="39"/>
      <c r="N194" s="39"/>
      <c r="O194" s="39"/>
      <c r="P194" s="37" t="s">
        <v>186</v>
      </c>
      <c r="Q194" s="37"/>
      <c r="R194" s="37"/>
      <c r="S194" s="37"/>
      <c r="T194" s="37"/>
      <c r="U194" s="37"/>
      <c r="V194" s="37"/>
      <c r="W194" s="37"/>
      <c r="X194" s="37"/>
      <c r="Y194" s="40" t="s">
        <v>201</v>
      </c>
      <c r="Z194" s="40"/>
      <c r="AA194" s="40"/>
      <c r="AB194" s="40"/>
      <c r="AC194" s="38" t="s">
        <v>229</v>
      </c>
      <c r="AD194" s="38"/>
      <c r="AE194" s="38"/>
      <c r="AF194" s="38"/>
      <c r="AG194" s="38"/>
      <c r="AH194" s="40" t="s">
        <v>685</v>
      </c>
      <c r="AI194" s="37"/>
      <c r="AJ194" s="37"/>
      <c r="AK194" s="37"/>
      <c r="AL194" s="37" t="s">
        <v>21</v>
      </c>
      <c r="AM194" s="37"/>
      <c r="AN194" s="37"/>
      <c r="AO194" s="41"/>
      <c r="AP194" s="38" t="s">
        <v>204</v>
      </c>
      <c r="AQ194" s="38"/>
      <c r="AR194" s="38"/>
      <c r="AS194" s="38"/>
      <c r="AT194" s="38"/>
      <c r="AU194" s="38"/>
      <c r="AV194" s="38"/>
      <c r="AW194" s="38"/>
      <c r="AX194" s="38"/>
      <c r="AY194" s="34">
        <f t="shared" ref="AY194:AY195" si="12">$AY$192</f>
        <v>1</v>
      </c>
    </row>
    <row r="195" spans="1:51" ht="69" customHeight="1" x14ac:dyDescent="0.15">
      <c r="A195" s="42">
        <v>1</v>
      </c>
      <c r="B195" s="42">
        <v>1</v>
      </c>
      <c r="C195" s="43" t="s">
        <v>631</v>
      </c>
      <c r="D195" s="44"/>
      <c r="E195" s="44"/>
      <c r="F195" s="44"/>
      <c r="G195" s="44"/>
      <c r="H195" s="44"/>
      <c r="I195" s="45"/>
      <c r="J195" s="46">
        <v>3010401011971</v>
      </c>
      <c r="K195" s="47"/>
      <c r="L195" s="47"/>
      <c r="M195" s="47"/>
      <c r="N195" s="47"/>
      <c r="O195" s="48"/>
      <c r="P195" s="49" t="s">
        <v>641</v>
      </c>
      <c r="Q195" s="49"/>
      <c r="R195" s="49"/>
      <c r="S195" s="49"/>
      <c r="T195" s="49"/>
      <c r="U195" s="49"/>
      <c r="V195" s="49"/>
      <c r="W195" s="49"/>
      <c r="X195" s="49"/>
      <c r="Y195" s="50">
        <v>36.978999999999999</v>
      </c>
      <c r="Z195" s="51"/>
      <c r="AA195" s="51"/>
      <c r="AB195" s="52"/>
      <c r="AC195" s="53" t="s">
        <v>249</v>
      </c>
      <c r="AD195" s="54"/>
      <c r="AE195" s="54"/>
      <c r="AF195" s="54"/>
      <c r="AG195" s="54"/>
      <c r="AH195" s="55">
        <v>2</v>
      </c>
      <c r="AI195" s="55"/>
      <c r="AJ195" s="55"/>
      <c r="AK195" s="55"/>
      <c r="AL195" s="56" t="s">
        <v>276</v>
      </c>
      <c r="AM195" s="57"/>
      <c r="AN195" s="57"/>
      <c r="AO195" s="58"/>
      <c r="AP195" s="59" t="s">
        <v>654</v>
      </c>
      <c r="AQ195" s="60"/>
      <c r="AR195" s="60"/>
      <c r="AS195" s="60"/>
      <c r="AT195" s="60"/>
      <c r="AU195" s="60"/>
      <c r="AV195" s="60"/>
      <c r="AW195" s="60"/>
      <c r="AX195" s="61"/>
      <c r="AY195" s="34">
        <f t="shared" si="12"/>
        <v>1</v>
      </c>
    </row>
    <row r="196" spans="1:51" ht="24.75" customHeight="1" x14ac:dyDescent="0.15">
      <c r="A196" s="62"/>
      <c r="B196" s="62"/>
      <c r="C196" s="62"/>
      <c r="D196" s="62"/>
      <c r="E196" s="62"/>
      <c r="F196" s="62"/>
      <c r="G196" s="62"/>
      <c r="H196" s="62"/>
      <c r="I196" s="62"/>
      <c r="J196" s="62"/>
      <c r="K196" s="62"/>
      <c r="L196" s="62"/>
      <c r="M196" s="62"/>
      <c r="N196" s="62"/>
      <c r="O196" s="62"/>
      <c r="P196" s="67"/>
      <c r="Q196" s="67"/>
      <c r="R196" s="67"/>
      <c r="S196" s="67"/>
      <c r="T196" s="67"/>
      <c r="U196" s="67"/>
      <c r="V196" s="67"/>
      <c r="W196" s="67"/>
      <c r="X196" s="67"/>
      <c r="Y196" s="68"/>
      <c r="Z196" s="68"/>
      <c r="AA196" s="68"/>
      <c r="AB196" s="68"/>
      <c r="AC196" s="68"/>
      <c r="AD196" s="68"/>
      <c r="AE196" s="68"/>
      <c r="AF196" s="68"/>
      <c r="AG196" s="68"/>
      <c r="AH196" s="68"/>
      <c r="AI196" s="68"/>
      <c r="AJ196" s="68"/>
      <c r="AK196" s="68"/>
      <c r="AL196" s="68"/>
      <c r="AM196" s="68"/>
      <c r="AN196" s="68"/>
      <c r="AO196" s="68"/>
      <c r="AP196" s="67"/>
      <c r="AQ196" s="67"/>
      <c r="AR196" s="67"/>
      <c r="AS196" s="67"/>
      <c r="AT196" s="67"/>
      <c r="AU196" s="67"/>
      <c r="AV196" s="67"/>
      <c r="AW196" s="67"/>
      <c r="AX196" s="67"/>
      <c r="AY196" s="34">
        <f>COUNTA($C$199)</f>
        <v>1</v>
      </c>
    </row>
    <row r="197" spans="1:51" ht="24.75" customHeight="1" x14ac:dyDescent="0.15">
      <c r="A197" s="62"/>
      <c r="B197" s="66" t="s">
        <v>221</v>
      </c>
      <c r="C197" s="62"/>
      <c r="D197" s="62"/>
      <c r="E197" s="62"/>
      <c r="F197" s="62"/>
      <c r="G197" s="62"/>
      <c r="H197" s="62"/>
      <c r="I197" s="62"/>
      <c r="J197" s="62"/>
      <c r="K197" s="62"/>
      <c r="L197" s="62"/>
      <c r="M197" s="62"/>
      <c r="N197" s="62"/>
      <c r="O197" s="62"/>
      <c r="P197" s="67"/>
      <c r="Q197" s="67"/>
      <c r="R197" s="67"/>
      <c r="S197" s="67"/>
      <c r="T197" s="67"/>
      <c r="U197" s="67"/>
      <c r="V197" s="67"/>
      <c r="W197" s="67"/>
      <c r="X197" s="67"/>
      <c r="Y197" s="68"/>
      <c r="Z197" s="68"/>
      <c r="AA197" s="68"/>
      <c r="AB197" s="68"/>
      <c r="AC197" s="68"/>
      <c r="AD197" s="68"/>
      <c r="AE197" s="68"/>
      <c r="AF197" s="68"/>
      <c r="AG197" s="68"/>
      <c r="AH197" s="68"/>
      <c r="AI197" s="68"/>
      <c r="AJ197" s="68"/>
      <c r="AK197" s="68"/>
      <c r="AL197" s="68"/>
      <c r="AM197" s="68"/>
      <c r="AN197" s="68"/>
      <c r="AO197" s="68"/>
      <c r="AP197" s="67"/>
      <c r="AQ197" s="67"/>
      <c r="AR197" s="67"/>
      <c r="AS197" s="67"/>
      <c r="AT197" s="67"/>
      <c r="AU197" s="67"/>
      <c r="AV197" s="67"/>
      <c r="AW197" s="67"/>
      <c r="AX197" s="67"/>
      <c r="AY197" s="34">
        <f>$AY$196</f>
        <v>1</v>
      </c>
    </row>
    <row r="198" spans="1:51" ht="59.25" customHeight="1" x14ac:dyDescent="0.15">
      <c r="A198" s="37"/>
      <c r="B198" s="37"/>
      <c r="C198" s="37" t="s">
        <v>23</v>
      </c>
      <c r="D198" s="37"/>
      <c r="E198" s="37"/>
      <c r="F198" s="37"/>
      <c r="G198" s="37"/>
      <c r="H198" s="37"/>
      <c r="I198" s="37"/>
      <c r="J198" s="38" t="s">
        <v>203</v>
      </c>
      <c r="K198" s="39"/>
      <c r="L198" s="39"/>
      <c r="M198" s="39"/>
      <c r="N198" s="39"/>
      <c r="O198" s="39"/>
      <c r="P198" s="37" t="s">
        <v>186</v>
      </c>
      <c r="Q198" s="37"/>
      <c r="R198" s="37"/>
      <c r="S198" s="37"/>
      <c r="T198" s="37"/>
      <c r="U198" s="37"/>
      <c r="V198" s="37"/>
      <c r="W198" s="37"/>
      <c r="X198" s="37"/>
      <c r="Y198" s="40" t="s">
        <v>201</v>
      </c>
      <c r="Z198" s="40"/>
      <c r="AA198" s="40"/>
      <c r="AB198" s="40"/>
      <c r="AC198" s="38" t="s">
        <v>229</v>
      </c>
      <c r="AD198" s="38"/>
      <c r="AE198" s="38"/>
      <c r="AF198" s="38"/>
      <c r="AG198" s="38"/>
      <c r="AH198" s="40" t="s">
        <v>685</v>
      </c>
      <c r="AI198" s="37"/>
      <c r="AJ198" s="37"/>
      <c r="AK198" s="37"/>
      <c r="AL198" s="37" t="s">
        <v>21</v>
      </c>
      <c r="AM198" s="37"/>
      <c r="AN198" s="37"/>
      <c r="AO198" s="41"/>
      <c r="AP198" s="38" t="s">
        <v>204</v>
      </c>
      <c r="AQ198" s="38"/>
      <c r="AR198" s="38"/>
      <c r="AS198" s="38"/>
      <c r="AT198" s="38"/>
      <c r="AU198" s="38"/>
      <c r="AV198" s="38"/>
      <c r="AW198" s="38"/>
      <c r="AX198" s="38"/>
      <c r="AY198" s="34">
        <f t="shared" ref="AY198:AY199" si="13">$AY$196</f>
        <v>1</v>
      </c>
    </row>
    <row r="199" spans="1:51" ht="30" customHeight="1" x14ac:dyDescent="0.15">
      <c r="A199" s="42">
        <v>1</v>
      </c>
      <c r="B199" s="42">
        <v>1</v>
      </c>
      <c r="C199" s="43" t="s">
        <v>632</v>
      </c>
      <c r="D199" s="44"/>
      <c r="E199" s="44"/>
      <c r="F199" s="44"/>
      <c r="G199" s="44"/>
      <c r="H199" s="44"/>
      <c r="I199" s="45"/>
      <c r="J199" s="46">
        <v>4010001054032</v>
      </c>
      <c r="K199" s="47"/>
      <c r="L199" s="47"/>
      <c r="M199" s="47"/>
      <c r="N199" s="47"/>
      <c r="O199" s="48"/>
      <c r="P199" s="49" t="s">
        <v>642</v>
      </c>
      <c r="Q199" s="49"/>
      <c r="R199" s="49"/>
      <c r="S199" s="49"/>
      <c r="T199" s="49"/>
      <c r="U199" s="49"/>
      <c r="V199" s="49"/>
      <c r="W199" s="49"/>
      <c r="X199" s="49"/>
      <c r="Y199" s="50">
        <v>44.970999999999997</v>
      </c>
      <c r="Z199" s="51"/>
      <c r="AA199" s="51"/>
      <c r="AB199" s="52"/>
      <c r="AC199" s="53" t="s">
        <v>249</v>
      </c>
      <c r="AD199" s="54"/>
      <c r="AE199" s="54"/>
      <c r="AF199" s="54"/>
      <c r="AG199" s="54"/>
      <c r="AH199" s="55">
        <v>3</v>
      </c>
      <c r="AI199" s="55"/>
      <c r="AJ199" s="55"/>
      <c r="AK199" s="55"/>
      <c r="AL199" s="56" t="s">
        <v>276</v>
      </c>
      <c r="AM199" s="57"/>
      <c r="AN199" s="57"/>
      <c r="AO199" s="58"/>
      <c r="AP199" s="59" t="s">
        <v>654</v>
      </c>
      <c r="AQ199" s="60"/>
      <c r="AR199" s="60"/>
      <c r="AS199" s="60"/>
      <c r="AT199" s="60"/>
      <c r="AU199" s="60"/>
      <c r="AV199" s="60"/>
      <c r="AW199" s="60"/>
      <c r="AX199" s="61"/>
      <c r="AY199" s="34">
        <f t="shared" si="13"/>
        <v>1</v>
      </c>
    </row>
    <row r="200" spans="1:51" ht="24.75" customHeight="1" x14ac:dyDescent="0.15">
      <c r="A200" s="62"/>
      <c r="B200" s="62"/>
      <c r="C200" s="62"/>
      <c r="D200" s="62"/>
      <c r="E200" s="62"/>
      <c r="F200" s="62"/>
      <c r="G200" s="62"/>
      <c r="H200" s="62"/>
      <c r="I200" s="62"/>
      <c r="J200" s="62"/>
      <c r="K200" s="62"/>
      <c r="L200" s="62"/>
      <c r="M200" s="62"/>
      <c r="N200" s="62"/>
      <c r="O200" s="62"/>
      <c r="P200" s="67"/>
      <c r="Q200" s="67"/>
      <c r="R200" s="67"/>
      <c r="S200" s="67"/>
      <c r="T200" s="67"/>
      <c r="U200" s="67"/>
      <c r="V200" s="67"/>
      <c r="W200" s="67"/>
      <c r="X200" s="67"/>
      <c r="Y200" s="68"/>
      <c r="Z200" s="68"/>
      <c r="AA200" s="68"/>
      <c r="AB200" s="68"/>
      <c r="AC200" s="68"/>
      <c r="AD200" s="68"/>
      <c r="AE200" s="68"/>
      <c r="AF200" s="68"/>
      <c r="AG200" s="68"/>
      <c r="AH200" s="68"/>
      <c r="AI200" s="68"/>
      <c r="AJ200" s="68"/>
      <c r="AK200" s="68"/>
      <c r="AL200" s="68"/>
      <c r="AM200" s="68"/>
      <c r="AN200" s="68"/>
      <c r="AO200" s="68"/>
      <c r="AP200" s="67"/>
      <c r="AQ200" s="67"/>
      <c r="AR200" s="67"/>
      <c r="AS200" s="67"/>
      <c r="AT200" s="67"/>
      <c r="AU200" s="67"/>
      <c r="AV200" s="67"/>
      <c r="AW200" s="67"/>
      <c r="AX200" s="67"/>
      <c r="AY200" s="34">
        <f>COUNTA($C$203)</f>
        <v>1</v>
      </c>
    </row>
    <row r="201" spans="1:51" ht="24.75" customHeight="1" x14ac:dyDescent="0.15">
      <c r="A201" s="62"/>
      <c r="B201" s="66" t="s">
        <v>171</v>
      </c>
      <c r="C201" s="62"/>
      <c r="D201" s="62"/>
      <c r="E201" s="62"/>
      <c r="F201" s="62"/>
      <c r="G201" s="62"/>
      <c r="H201" s="62"/>
      <c r="I201" s="62"/>
      <c r="J201" s="62"/>
      <c r="K201" s="62"/>
      <c r="L201" s="62"/>
      <c r="M201" s="62"/>
      <c r="N201" s="62"/>
      <c r="O201" s="62"/>
      <c r="P201" s="67"/>
      <c r="Q201" s="67"/>
      <c r="R201" s="67"/>
      <c r="S201" s="67"/>
      <c r="T201" s="67"/>
      <c r="U201" s="67"/>
      <c r="V201" s="67"/>
      <c r="W201" s="67"/>
      <c r="X201" s="67"/>
      <c r="Y201" s="68"/>
      <c r="Z201" s="68"/>
      <c r="AA201" s="68"/>
      <c r="AB201" s="68"/>
      <c r="AC201" s="68"/>
      <c r="AD201" s="68"/>
      <c r="AE201" s="68"/>
      <c r="AF201" s="68"/>
      <c r="AG201" s="68"/>
      <c r="AH201" s="68"/>
      <c r="AI201" s="68"/>
      <c r="AJ201" s="68"/>
      <c r="AK201" s="68"/>
      <c r="AL201" s="68"/>
      <c r="AM201" s="68"/>
      <c r="AN201" s="68"/>
      <c r="AO201" s="68"/>
      <c r="AP201" s="67"/>
      <c r="AQ201" s="67"/>
      <c r="AR201" s="67"/>
      <c r="AS201" s="67"/>
      <c r="AT201" s="67"/>
      <c r="AU201" s="67"/>
      <c r="AV201" s="67"/>
      <c r="AW201" s="67"/>
      <c r="AX201" s="67"/>
      <c r="AY201" s="34">
        <f>$AY$200</f>
        <v>1</v>
      </c>
    </row>
    <row r="202" spans="1:51" ht="59.25" customHeight="1" x14ac:dyDescent="0.15">
      <c r="A202" s="37"/>
      <c r="B202" s="37"/>
      <c r="C202" s="37" t="s">
        <v>23</v>
      </c>
      <c r="D202" s="37"/>
      <c r="E202" s="37"/>
      <c r="F202" s="37"/>
      <c r="G202" s="37"/>
      <c r="H202" s="37"/>
      <c r="I202" s="37"/>
      <c r="J202" s="38" t="s">
        <v>203</v>
      </c>
      <c r="K202" s="39"/>
      <c r="L202" s="39"/>
      <c r="M202" s="39"/>
      <c r="N202" s="39"/>
      <c r="O202" s="39"/>
      <c r="P202" s="37" t="s">
        <v>186</v>
      </c>
      <c r="Q202" s="37"/>
      <c r="R202" s="37"/>
      <c r="S202" s="37"/>
      <c r="T202" s="37"/>
      <c r="U202" s="37"/>
      <c r="V202" s="37"/>
      <c r="W202" s="37"/>
      <c r="X202" s="37"/>
      <c r="Y202" s="40" t="s">
        <v>201</v>
      </c>
      <c r="Z202" s="40"/>
      <c r="AA202" s="40"/>
      <c r="AB202" s="40"/>
      <c r="AC202" s="38" t="s">
        <v>229</v>
      </c>
      <c r="AD202" s="38"/>
      <c r="AE202" s="38"/>
      <c r="AF202" s="38"/>
      <c r="AG202" s="38"/>
      <c r="AH202" s="40" t="s">
        <v>685</v>
      </c>
      <c r="AI202" s="37"/>
      <c r="AJ202" s="37"/>
      <c r="AK202" s="37"/>
      <c r="AL202" s="37" t="s">
        <v>21</v>
      </c>
      <c r="AM202" s="37"/>
      <c r="AN202" s="37"/>
      <c r="AO202" s="41"/>
      <c r="AP202" s="38" t="s">
        <v>204</v>
      </c>
      <c r="AQ202" s="38"/>
      <c r="AR202" s="38"/>
      <c r="AS202" s="38"/>
      <c r="AT202" s="38"/>
      <c r="AU202" s="38"/>
      <c r="AV202" s="38"/>
      <c r="AW202" s="38"/>
      <c r="AX202" s="38"/>
      <c r="AY202" s="34">
        <f t="shared" ref="AY202:AY203" si="14">$AY$200</f>
        <v>1</v>
      </c>
    </row>
    <row r="203" spans="1:51" ht="30" customHeight="1" x14ac:dyDescent="0.15">
      <c r="A203" s="42">
        <v>1</v>
      </c>
      <c r="B203" s="42">
        <v>1</v>
      </c>
      <c r="C203" s="43" t="s">
        <v>633</v>
      </c>
      <c r="D203" s="44"/>
      <c r="E203" s="44"/>
      <c r="F203" s="44"/>
      <c r="G203" s="44"/>
      <c r="H203" s="44"/>
      <c r="I203" s="45"/>
      <c r="J203" s="46">
        <v>7010001077773</v>
      </c>
      <c r="K203" s="47"/>
      <c r="L203" s="47"/>
      <c r="M203" s="47"/>
      <c r="N203" s="47"/>
      <c r="O203" s="48"/>
      <c r="P203" s="49" t="s">
        <v>643</v>
      </c>
      <c r="Q203" s="49"/>
      <c r="R203" s="49"/>
      <c r="S203" s="49"/>
      <c r="T203" s="49"/>
      <c r="U203" s="49"/>
      <c r="V203" s="49"/>
      <c r="W203" s="49"/>
      <c r="X203" s="49"/>
      <c r="Y203" s="50">
        <v>19.228999999999999</v>
      </c>
      <c r="Z203" s="51"/>
      <c r="AA203" s="51"/>
      <c r="AB203" s="52"/>
      <c r="AC203" s="53" t="s">
        <v>249</v>
      </c>
      <c r="AD203" s="54"/>
      <c r="AE203" s="54"/>
      <c r="AF203" s="54"/>
      <c r="AG203" s="54"/>
      <c r="AH203" s="55">
        <v>1</v>
      </c>
      <c r="AI203" s="55"/>
      <c r="AJ203" s="55"/>
      <c r="AK203" s="55"/>
      <c r="AL203" s="56" t="s">
        <v>276</v>
      </c>
      <c r="AM203" s="57"/>
      <c r="AN203" s="57"/>
      <c r="AO203" s="58"/>
      <c r="AP203" s="59" t="s">
        <v>654</v>
      </c>
      <c r="AQ203" s="60"/>
      <c r="AR203" s="60"/>
      <c r="AS203" s="60"/>
      <c r="AT203" s="60"/>
      <c r="AU203" s="60"/>
      <c r="AV203" s="60"/>
      <c r="AW203" s="60"/>
      <c r="AX203" s="61"/>
      <c r="AY203" s="34">
        <f t="shared" si="14"/>
        <v>1</v>
      </c>
    </row>
    <row r="204" spans="1:51" ht="24.75" customHeight="1" x14ac:dyDescent="0.15">
      <c r="A204" s="62"/>
      <c r="B204" s="62"/>
      <c r="C204" s="62"/>
      <c r="D204" s="62"/>
      <c r="E204" s="62"/>
      <c r="F204" s="62"/>
      <c r="G204" s="62"/>
      <c r="H204" s="62"/>
      <c r="I204" s="62"/>
      <c r="J204" s="62"/>
      <c r="K204" s="62"/>
      <c r="L204" s="62"/>
      <c r="M204" s="62"/>
      <c r="N204" s="62"/>
      <c r="O204" s="62"/>
      <c r="P204" s="67"/>
      <c r="Q204" s="67"/>
      <c r="R204" s="67"/>
      <c r="S204" s="67"/>
      <c r="T204" s="67"/>
      <c r="U204" s="67"/>
      <c r="V204" s="67"/>
      <c r="W204" s="67"/>
      <c r="X204" s="67"/>
      <c r="Y204" s="68"/>
      <c r="Z204" s="68"/>
      <c r="AA204" s="68"/>
      <c r="AB204" s="68"/>
      <c r="AC204" s="68"/>
      <c r="AD204" s="68"/>
      <c r="AE204" s="68"/>
      <c r="AF204" s="68"/>
      <c r="AG204" s="68"/>
      <c r="AH204" s="68"/>
      <c r="AI204" s="68"/>
      <c r="AJ204" s="68"/>
      <c r="AK204" s="68"/>
      <c r="AL204" s="68"/>
      <c r="AM204" s="68"/>
      <c r="AN204" s="68"/>
      <c r="AO204" s="68"/>
      <c r="AP204" s="67"/>
      <c r="AQ204" s="67"/>
      <c r="AR204" s="67"/>
      <c r="AS204" s="67"/>
      <c r="AT204" s="67"/>
      <c r="AU204" s="67"/>
      <c r="AV204" s="67"/>
      <c r="AW204" s="67"/>
      <c r="AX204" s="67"/>
      <c r="AY204" s="34">
        <f>COUNTA($C$207)</f>
        <v>1</v>
      </c>
    </row>
    <row r="205" spans="1:51" ht="24.75" customHeight="1" x14ac:dyDescent="0.15">
      <c r="A205" s="62"/>
      <c r="B205" s="66" t="s">
        <v>172</v>
      </c>
      <c r="C205" s="62"/>
      <c r="D205" s="62"/>
      <c r="E205" s="62"/>
      <c r="F205" s="62"/>
      <c r="G205" s="62"/>
      <c r="H205" s="62"/>
      <c r="I205" s="62"/>
      <c r="J205" s="62"/>
      <c r="K205" s="62"/>
      <c r="L205" s="62"/>
      <c r="M205" s="62"/>
      <c r="N205" s="62"/>
      <c r="O205" s="62"/>
      <c r="P205" s="67"/>
      <c r="Q205" s="67"/>
      <c r="R205" s="67"/>
      <c r="S205" s="67"/>
      <c r="T205" s="67"/>
      <c r="U205" s="67"/>
      <c r="V205" s="67"/>
      <c r="W205" s="67"/>
      <c r="X205" s="67"/>
      <c r="Y205" s="68"/>
      <c r="Z205" s="68"/>
      <c r="AA205" s="68"/>
      <c r="AB205" s="68"/>
      <c r="AC205" s="68"/>
      <c r="AD205" s="68"/>
      <c r="AE205" s="68"/>
      <c r="AF205" s="68"/>
      <c r="AG205" s="68"/>
      <c r="AH205" s="68"/>
      <c r="AI205" s="68"/>
      <c r="AJ205" s="68"/>
      <c r="AK205" s="68"/>
      <c r="AL205" s="68"/>
      <c r="AM205" s="68"/>
      <c r="AN205" s="68"/>
      <c r="AO205" s="68"/>
      <c r="AP205" s="67"/>
      <c r="AQ205" s="67"/>
      <c r="AR205" s="67"/>
      <c r="AS205" s="67"/>
      <c r="AT205" s="67"/>
      <c r="AU205" s="67"/>
      <c r="AV205" s="67"/>
      <c r="AW205" s="67"/>
      <c r="AX205" s="67"/>
      <c r="AY205" s="34">
        <f>$AY$204</f>
        <v>1</v>
      </c>
    </row>
    <row r="206" spans="1:51" ht="59.25" customHeight="1" x14ac:dyDescent="0.15">
      <c r="A206" s="37"/>
      <c r="B206" s="37"/>
      <c r="C206" s="37" t="s">
        <v>23</v>
      </c>
      <c r="D206" s="37"/>
      <c r="E206" s="37"/>
      <c r="F206" s="37"/>
      <c r="G206" s="37"/>
      <c r="H206" s="37"/>
      <c r="I206" s="37"/>
      <c r="J206" s="38" t="s">
        <v>203</v>
      </c>
      <c r="K206" s="39"/>
      <c r="L206" s="39"/>
      <c r="M206" s="39"/>
      <c r="N206" s="39"/>
      <c r="O206" s="39"/>
      <c r="P206" s="37" t="s">
        <v>186</v>
      </c>
      <c r="Q206" s="37"/>
      <c r="R206" s="37"/>
      <c r="S206" s="37"/>
      <c r="T206" s="37"/>
      <c r="U206" s="37"/>
      <c r="V206" s="37"/>
      <c r="W206" s="37"/>
      <c r="X206" s="37"/>
      <c r="Y206" s="40" t="s">
        <v>201</v>
      </c>
      <c r="Z206" s="40"/>
      <c r="AA206" s="40"/>
      <c r="AB206" s="40"/>
      <c r="AC206" s="38" t="s">
        <v>229</v>
      </c>
      <c r="AD206" s="38"/>
      <c r="AE206" s="38"/>
      <c r="AF206" s="38"/>
      <c r="AG206" s="38"/>
      <c r="AH206" s="40" t="s">
        <v>685</v>
      </c>
      <c r="AI206" s="37"/>
      <c r="AJ206" s="37"/>
      <c r="AK206" s="37"/>
      <c r="AL206" s="37" t="s">
        <v>21</v>
      </c>
      <c r="AM206" s="37"/>
      <c r="AN206" s="37"/>
      <c r="AO206" s="41"/>
      <c r="AP206" s="38" t="s">
        <v>204</v>
      </c>
      <c r="AQ206" s="38"/>
      <c r="AR206" s="38"/>
      <c r="AS206" s="38"/>
      <c r="AT206" s="38"/>
      <c r="AU206" s="38"/>
      <c r="AV206" s="38"/>
      <c r="AW206" s="38"/>
      <c r="AX206" s="38"/>
      <c r="AY206" s="34">
        <f t="shared" ref="AY206:AY207" si="15">$AY$204</f>
        <v>1</v>
      </c>
    </row>
    <row r="207" spans="1:51" ht="49.5" customHeight="1" x14ac:dyDescent="0.15">
      <c r="A207" s="42">
        <v>1</v>
      </c>
      <c r="B207" s="42">
        <v>1</v>
      </c>
      <c r="C207" s="69" t="s">
        <v>634</v>
      </c>
      <c r="D207" s="69"/>
      <c r="E207" s="69"/>
      <c r="F207" s="69"/>
      <c r="G207" s="69"/>
      <c r="H207" s="69"/>
      <c r="I207" s="69"/>
      <c r="J207" s="70">
        <v>2010001073562</v>
      </c>
      <c r="K207" s="70"/>
      <c r="L207" s="70"/>
      <c r="M207" s="70"/>
      <c r="N207" s="70"/>
      <c r="O207" s="70"/>
      <c r="P207" s="49" t="s">
        <v>644</v>
      </c>
      <c r="Q207" s="49"/>
      <c r="R207" s="49"/>
      <c r="S207" s="49"/>
      <c r="T207" s="49"/>
      <c r="U207" s="49"/>
      <c r="V207" s="49"/>
      <c r="W207" s="49"/>
      <c r="X207" s="49"/>
      <c r="Y207" s="50">
        <v>33.549999999999997</v>
      </c>
      <c r="Z207" s="51"/>
      <c r="AA207" s="51"/>
      <c r="AB207" s="52"/>
      <c r="AC207" s="53" t="s">
        <v>249</v>
      </c>
      <c r="AD207" s="54"/>
      <c r="AE207" s="54"/>
      <c r="AF207" s="54"/>
      <c r="AG207" s="54"/>
      <c r="AH207" s="55">
        <v>1</v>
      </c>
      <c r="AI207" s="55"/>
      <c r="AJ207" s="55"/>
      <c r="AK207" s="55"/>
      <c r="AL207" s="56" t="s">
        <v>276</v>
      </c>
      <c r="AM207" s="57"/>
      <c r="AN207" s="57"/>
      <c r="AO207" s="58"/>
      <c r="AP207" s="59" t="s">
        <v>654</v>
      </c>
      <c r="AQ207" s="60"/>
      <c r="AR207" s="60"/>
      <c r="AS207" s="60"/>
      <c r="AT207" s="60"/>
      <c r="AU207" s="60"/>
      <c r="AV207" s="60"/>
      <c r="AW207" s="60"/>
      <c r="AX207" s="61"/>
      <c r="AY207" s="34">
        <f t="shared" si="15"/>
        <v>1</v>
      </c>
    </row>
    <row r="208" spans="1:51" ht="24.75" customHeight="1" x14ac:dyDescent="0.15">
      <c r="A208" s="62"/>
      <c r="B208" s="62"/>
      <c r="C208" s="62"/>
      <c r="D208" s="62"/>
      <c r="E208" s="62"/>
      <c r="F208" s="62"/>
      <c r="G208" s="62"/>
      <c r="H208" s="62"/>
      <c r="I208" s="62"/>
      <c r="J208" s="62"/>
      <c r="K208" s="62"/>
      <c r="L208" s="62"/>
      <c r="M208" s="62"/>
      <c r="N208" s="62"/>
      <c r="O208" s="62"/>
      <c r="P208" s="67"/>
      <c r="Q208" s="67"/>
      <c r="R208" s="67"/>
      <c r="S208" s="67"/>
      <c r="T208" s="67"/>
      <c r="U208" s="67"/>
      <c r="V208" s="67"/>
      <c r="W208" s="67"/>
      <c r="X208" s="67"/>
      <c r="Y208" s="68"/>
      <c r="Z208" s="68"/>
      <c r="AA208" s="68"/>
      <c r="AB208" s="68"/>
      <c r="AC208" s="68"/>
      <c r="AD208" s="68"/>
      <c r="AE208" s="68"/>
      <c r="AF208" s="68"/>
      <c r="AG208" s="68"/>
      <c r="AH208" s="68"/>
      <c r="AI208" s="68"/>
      <c r="AJ208" s="68"/>
      <c r="AK208" s="68"/>
      <c r="AL208" s="68"/>
      <c r="AM208" s="68"/>
      <c r="AN208" s="68"/>
      <c r="AO208" s="68"/>
      <c r="AP208" s="67"/>
      <c r="AQ208" s="67"/>
      <c r="AR208" s="67"/>
      <c r="AS208" s="67"/>
      <c r="AT208" s="67"/>
      <c r="AU208" s="67"/>
      <c r="AV208" s="67"/>
      <c r="AW208" s="67"/>
      <c r="AX208" s="67"/>
      <c r="AY208" s="34">
        <f>COUNTA($C$211)</f>
        <v>1</v>
      </c>
    </row>
    <row r="209" spans="1:51" ht="24.75" customHeight="1" x14ac:dyDescent="0.15">
      <c r="A209" s="62"/>
      <c r="B209" s="66" t="s">
        <v>173</v>
      </c>
      <c r="C209" s="62"/>
      <c r="D209" s="62"/>
      <c r="E209" s="62"/>
      <c r="F209" s="62"/>
      <c r="G209" s="62"/>
      <c r="H209" s="62"/>
      <c r="I209" s="62"/>
      <c r="J209" s="62"/>
      <c r="K209" s="62"/>
      <c r="L209" s="62"/>
      <c r="M209" s="62"/>
      <c r="N209" s="62"/>
      <c r="O209" s="62"/>
      <c r="P209" s="67"/>
      <c r="Q209" s="67"/>
      <c r="R209" s="67"/>
      <c r="S209" s="67"/>
      <c r="T209" s="67"/>
      <c r="U209" s="67"/>
      <c r="V209" s="67"/>
      <c r="W209" s="67"/>
      <c r="X209" s="67"/>
      <c r="Y209" s="68"/>
      <c r="Z209" s="68"/>
      <c r="AA209" s="68"/>
      <c r="AB209" s="68"/>
      <c r="AC209" s="68"/>
      <c r="AD209" s="68"/>
      <c r="AE209" s="68"/>
      <c r="AF209" s="68"/>
      <c r="AG209" s="68"/>
      <c r="AH209" s="68"/>
      <c r="AI209" s="68"/>
      <c r="AJ209" s="68"/>
      <c r="AK209" s="68"/>
      <c r="AL209" s="68"/>
      <c r="AM209" s="68"/>
      <c r="AN209" s="68"/>
      <c r="AO209" s="68"/>
      <c r="AP209" s="67"/>
      <c r="AQ209" s="67"/>
      <c r="AR209" s="67"/>
      <c r="AS209" s="67"/>
      <c r="AT209" s="67"/>
      <c r="AU209" s="67"/>
      <c r="AV209" s="67"/>
      <c r="AW209" s="67"/>
      <c r="AX209" s="67"/>
      <c r="AY209" s="34">
        <f>$AY$208</f>
        <v>1</v>
      </c>
    </row>
    <row r="210" spans="1:51" ht="59.25" customHeight="1" x14ac:dyDescent="0.15">
      <c r="A210" s="37"/>
      <c r="B210" s="37"/>
      <c r="C210" s="37" t="s">
        <v>23</v>
      </c>
      <c r="D210" s="37"/>
      <c r="E210" s="37"/>
      <c r="F210" s="37"/>
      <c r="G210" s="37"/>
      <c r="H210" s="37"/>
      <c r="I210" s="37"/>
      <c r="J210" s="38" t="s">
        <v>203</v>
      </c>
      <c r="K210" s="39"/>
      <c r="L210" s="39"/>
      <c r="M210" s="39"/>
      <c r="N210" s="39"/>
      <c r="O210" s="39"/>
      <c r="P210" s="37" t="s">
        <v>186</v>
      </c>
      <c r="Q210" s="37"/>
      <c r="R210" s="37"/>
      <c r="S210" s="37"/>
      <c r="T210" s="37"/>
      <c r="U210" s="37"/>
      <c r="V210" s="37"/>
      <c r="W210" s="37"/>
      <c r="X210" s="37"/>
      <c r="Y210" s="40" t="s">
        <v>201</v>
      </c>
      <c r="Z210" s="40"/>
      <c r="AA210" s="40"/>
      <c r="AB210" s="40"/>
      <c r="AC210" s="38" t="s">
        <v>229</v>
      </c>
      <c r="AD210" s="38"/>
      <c r="AE210" s="38"/>
      <c r="AF210" s="38"/>
      <c r="AG210" s="38"/>
      <c r="AH210" s="40" t="s">
        <v>685</v>
      </c>
      <c r="AI210" s="37"/>
      <c r="AJ210" s="37"/>
      <c r="AK210" s="37"/>
      <c r="AL210" s="37" t="s">
        <v>21</v>
      </c>
      <c r="AM210" s="37"/>
      <c r="AN210" s="37"/>
      <c r="AO210" s="41"/>
      <c r="AP210" s="38" t="s">
        <v>204</v>
      </c>
      <c r="AQ210" s="38"/>
      <c r="AR210" s="38"/>
      <c r="AS210" s="38"/>
      <c r="AT210" s="38"/>
      <c r="AU210" s="38"/>
      <c r="AV210" s="38"/>
      <c r="AW210" s="38"/>
      <c r="AX210" s="38"/>
      <c r="AY210" s="34">
        <f t="shared" ref="AY210:AY211" si="16">$AY$208</f>
        <v>1</v>
      </c>
    </row>
    <row r="211" spans="1:51" ht="30" customHeight="1" x14ac:dyDescent="0.15">
      <c r="A211" s="42">
        <v>1</v>
      </c>
      <c r="B211" s="42">
        <v>1</v>
      </c>
      <c r="C211" s="69" t="s">
        <v>675</v>
      </c>
      <c r="D211" s="69"/>
      <c r="E211" s="69"/>
      <c r="F211" s="69"/>
      <c r="G211" s="69"/>
      <c r="H211" s="69"/>
      <c r="I211" s="69"/>
      <c r="J211" s="70">
        <v>8700150067835</v>
      </c>
      <c r="K211" s="70"/>
      <c r="L211" s="70"/>
      <c r="M211" s="70"/>
      <c r="N211" s="70"/>
      <c r="O211" s="70"/>
      <c r="P211" s="49" t="s">
        <v>645</v>
      </c>
      <c r="Q211" s="49"/>
      <c r="R211" s="49"/>
      <c r="S211" s="49"/>
      <c r="T211" s="49"/>
      <c r="U211" s="49"/>
      <c r="V211" s="49"/>
      <c r="W211" s="49"/>
      <c r="X211" s="49"/>
      <c r="Y211" s="50">
        <v>9.4789999999999992</v>
      </c>
      <c r="Z211" s="51"/>
      <c r="AA211" s="51"/>
      <c r="AB211" s="52"/>
      <c r="AC211" s="53" t="s">
        <v>255</v>
      </c>
      <c r="AD211" s="54"/>
      <c r="AE211" s="54"/>
      <c r="AF211" s="54"/>
      <c r="AG211" s="54"/>
      <c r="AH211" s="55" t="s">
        <v>655</v>
      </c>
      <c r="AI211" s="55"/>
      <c r="AJ211" s="55"/>
      <c r="AK211" s="55"/>
      <c r="AL211" s="56" t="s">
        <v>655</v>
      </c>
      <c r="AM211" s="57"/>
      <c r="AN211" s="57"/>
      <c r="AO211" s="58"/>
      <c r="AP211" s="59"/>
      <c r="AQ211" s="60"/>
      <c r="AR211" s="60"/>
      <c r="AS211" s="60"/>
      <c r="AT211" s="60"/>
      <c r="AU211" s="60"/>
      <c r="AV211" s="60"/>
      <c r="AW211" s="60"/>
      <c r="AX211" s="61"/>
      <c r="AY211" s="34">
        <f t="shared" si="16"/>
        <v>1</v>
      </c>
    </row>
    <row r="212" spans="1:51" ht="24.75" customHeight="1" x14ac:dyDescent="0.15">
      <c r="A212" s="62"/>
      <c r="B212" s="62"/>
      <c r="C212" s="62"/>
      <c r="D212" s="62"/>
      <c r="E212" s="62"/>
      <c r="F212" s="62"/>
      <c r="G212" s="62"/>
      <c r="H212" s="62"/>
      <c r="I212" s="62"/>
      <c r="J212" s="62"/>
      <c r="K212" s="62"/>
      <c r="L212" s="62"/>
      <c r="M212" s="62"/>
      <c r="N212" s="62"/>
      <c r="O212" s="62"/>
      <c r="P212" s="67"/>
      <c r="Q212" s="67"/>
      <c r="R212" s="67"/>
      <c r="S212" s="67"/>
      <c r="T212" s="67"/>
      <c r="U212" s="67"/>
      <c r="V212" s="67"/>
      <c r="W212" s="67"/>
      <c r="X212" s="67"/>
      <c r="Y212" s="68"/>
      <c r="Z212" s="68"/>
      <c r="AA212" s="68"/>
      <c r="AB212" s="68"/>
      <c r="AC212" s="68"/>
      <c r="AD212" s="68"/>
      <c r="AE212" s="68"/>
      <c r="AF212" s="68"/>
      <c r="AG212" s="68"/>
      <c r="AH212" s="68"/>
      <c r="AI212" s="68"/>
      <c r="AJ212" s="68"/>
      <c r="AK212" s="68"/>
      <c r="AL212" s="68"/>
      <c r="AM212" s="68"/>
      <c r="AN212" s="68"/>
      <c r="AO212" s="68"/>
      <c r="AP212" s="67"/>
      <c r="AQ212" s="67"/>
      <c r="AR212" s="67"/>
      <c r="AS212" s="67"/>
      <c r="AT212" s="67"/>
      <c r="AU212" s="67"/>
      <c r="AV212" s="67"/>
      <c r="AW212" s="67"/>
      <c r="AX212" s="67"/>
      <c r="AY212" s="34">
        <f>COUNTA($C$215)</f>
        <v>1</v>
      </c>
    </row>
    <row r="213" spans="1:51" ht="24.75" customHeight="1" x14ac:dyDescent="0.15">
      <c r="A213" s="62"/>
      <c r="B213" s="66" t="s">
        <v>174</v>
      </c>
      <c r="C213" s="62"/>
      <c r="D213" s="62"/>
      <c r="E213" s="62"/>
      <c r="F213" s="62"/>
      <c r="G213" s="62"/>
      <c r="H213" s="62"/>
      <c r="I213" s="62"/>
      <c r="J213" s="62"/>
      <c r="K213" s="62"/>
      <c r="L213" s="62"/>
      <c r="M213" s="62"/>
      <c r="N213" s="62"/>
      <c r="O213" s="62"/>
      <c r="P213" s="67"/>
      <c r="Q213" s="67"/>
      <c r="R213" s="67"/>
      <c r="S213" s="67"/>
      <c r="T213" s="67"/>
      <c r="U213" s="67"/>
      <c r="V213" s="67"/>
      <c r="W213" s="67"/>
      <c r="X213" s="67"/>
      <c r="Y213" s="68"/>
      <c r="Z213" s="68"/>
      <c r="AA213" s="68"/>
      <c r="AB213" s="68"/>
      <c r="AC213" s="68"/>
      <c r="AD213" s="68"/>
      <c r="AE213" s="68"/>
      <c r="AF213" s="68"/>
      <c r="AG213" s="68"/>
      <c r="AH213" s="68"/>
      <c r="AI213" s="68"/>
      <c r="AJ213" s="68"/>
      <c r="AK213" s="68"/>
      <c r="AL213" s="68"/>
      <c r="AM213" s="68"/>
      <c r="AN213" s="68"/>
      <c r="AO213" s="68"/>
      <c r="AP213" s="67"/>
      <c r="AQ213" s="67"/>
      <c r="AR213" s="67"/>
      <c r="AS213" s="67"/>
      <c r="AT213" s="67"/>
      <c r="AU213" s="67"/>
      <c r="AV213" s="67"/>
      <c r="AW213" s="67"/>
      <c r="AX213" s="67"/>
      <c r="AY213" s="34">
        <f>$AY$212</f>
        <v>1</v>
      </c>
    </row>
    <row r="214" spans="1:51" ht="59.25" customHeight="1" x14ac:dyDescent="0.15">
      <c r="A214" s="37"/>
      <c r="B214" s="37"/>
      <c r="C214" s="37" t="s">
        <v>23</v>
      </c>
      <c r="D214" s="37"/>
      <c r="E214" s="37"/>
      <c r="F214" s="37"/>
      <c r="G214" s="37"/>
      <c r="H214" s="37"/>
      <c r="I214" s="37"/>
      <c r="J214" s="38" t="s">
        <v>203</v>
      </c>
      <c r="K214" s="39"/>
      <c r="L214" s="39"/>
      <c r="M214" s="39"/>
      <c r="N214" s="39"/>
      <c r="O214" s="39"/>
      <c r="P214" s="37" t="s">
        <v>186</v>
      </c>
      <c r="Q214" s="37"/>
      <c r="R214" s="37"/>
      <c r="S214" s="37"/>
      <c r="T214" s="37"/>
      <c r="U214" s="37"/>
      <c r="V214" s="37"/>
      <c r="W214" s="37"/>
      <c r="X214" s="37"/>
      <c r="Y214" s="40" t="s">
        <v>201</v>
      </c>
      <c r="Z214" s="40"/>
      <c r="AA214" s="40"/>
      <c r="AB214" s="40"/>
      <c r="AC214" s="38" t="s">
        <v>229</v>
      </c>
      <c r="AD214" s="38"/>
      <c r="AE214" s="38"/>
      <c r="AF214" s="38"/>
      <c r="AG214" s="38"/>
      <c r="AH214" s="40" t="s">
        <v>685</v>
      </c>
      <c r="AI214" s="37"/>
      <c r="AJ214" s="37"/>
      <c r="AK214" s="37"/>
      <c r="AL214" s="37" t="s">
        <v>21</v>
      </c>
      <c r="AM214" s="37"/>
      <c r="AN214" s="37"/>
      <c r="AO214" s="41"/>
      <c r="AP214" s="38" t="s">
        <v>204</v>
      </c>
      <c r="AQ214" s="38"/>
      <c r="AR214" s="38"/>
      <c r="AS214" s="38"/>
      <c r="AT214" s="38"/>
      <c r="AU214" s="38"/>
      <c r="AV214" s="38"/>
      <c r="AW214" s="38"/>
      <c r="AX214" s="38"/>
      <c r="AY214" s="34">
        <f t="shared" ref="AY214:AY215" si="17">$AY$212</f>
        <v>1</v>
      </c>
    </row>
    <row r="215" spans="1:51" ht="51.75" customHeight="1" x14ac:dyDescent="0.15">
      <c r="A215" s="42">
        <v>1</v>
      </c>
      <c r="B215" s="42">
        <v>1</v>
      </c>
      <c r="C215" s="69" t="s">
        <v>648</v>
      </c>
      <c r="D215" s="69"/>
      <c r="E215" s="69"/>
      <c r="F215" s="69"/>
      <c r="G215" s="69"/>
      <c r="H215" s="69"/>
      <c r="I215" s="69"/>
      <c r="J215" s="70">
        <v>7010401022924</v>
      </c>
      <c r="K215" s="70"/>
      <c r="L215" s="70"/>
      <c r="M215" s="70"/>
      <c r="N215" s="70"/>
      <c r="O215" s="70"/>
      <c r="P215" s="49" t="s">
        <v>649</v>
      </c>
      <c r="Q215" s="49"/>
      <c r="R215" s="49"/>
      <c r="S215" s="49"/>
      <c r="T215" s="49"/>
      <c r="U215" s="49"/>
      <c r="V215" s="49"/>
      <c r="W215" s="49"/>
      <c r="X215" s="49"/>
      <c r="Y215" s="50">
        <v>0.90800000000000003</v>
      </c>
      <c r="Z215" s="51"/>
      <c r="AA215" s="51"/>
      <c r="AB215" s="52"/>
      <c r="AC215" s="71" t="s">
        <v>254</v>
      </c>
      <c r="AD215" s="72"/>
      <c r="AE215" s="72"/>
      <c r="AF215" s="72"/>
      <c r="AG215" s="72"/>
      <c r="AH215" s="55" t="s">
        <v>655</v>
      </c>
      <c r="AI215" s="55"/>
      <c r="AJ215" s="55"/>
      <c r="AK215" s="55"/>
      <c r="AL215" s="56" t="s">
        <v>655</v>
      </c>
      <c r="AM215" s="57"/>
      <c r="AN215" s="57"/>
      <c r="AO215" s="58"/>
      <c r="AP215" s="73"/>
      <c r="AQ215" s="73"/>
      <c r="AR215" s="73"/>
      <c r="AS215" s="73"/>
      <c r="AT215" s="73"/>
      <c r="AU215" s="73"/>
      <c r="AV215" s="73"/>
      <c r="AW215" s="73"/>
      <c r="AX215" s="73"/>
      <c r="AY215" s="34">
        <f t="shared" si="17"/>
        <v>1</v>
      </c>
    </row>
    <row r="216" spans="1:51" ht="30" customHeight="1" x14ac:dyDescent="0.15">
      <c r="A216" s="42">
        <v>2</v>
      </c>
      <c r="B216" s="42">
        <v>1</v>
      </c>
      <c r="C216" s="69" t="s">
        <v>650</v>
      </c>
      <c r="D216" s="69"/>
      <c r="E216" s="69"/>
      <c r="F216" s="69"/>
      <c r="G216" s="69"/>
      <c r="H216" s="69"/>
      <c r="I216" s="69"/>
      <c r="J216" s="70">
        <v>6010405003434</v>
      </c>
      <c r="K216" s="70"/>
      <c r="L216" s="70"/>
      <c r="M216" s="70"/>
      <c r="N216" s="70"/>
      <c r="O216" s="70"/>
      <c r="P216" s="49" t="s">
        <v>651</v>
      </c>
      <c r="Q216" s="49"/>
      <c r="R216" s="49"/>
      <c r="S216" s="49"/>
      <c r="T216" s="49"/>
      <c r="U216" s="49"/>
      <c r="V216" s="49"/>
      <c r="W216" s="49"/>
      <c r="X216" s="49"/>
      <c r="Y216" s="50">
        <v>0.40600000000000003</v>
      </c>
      <c r="Z216" s="51"/>
      <c r="AA216" s="51"/>
      <c r="AB216" s="52"/>
      <c r="AC216" s="71" t="s">
        <v>254</v>
      </c>
      <c r="AD216" s="72"/>
      <c r="AE216" s="72"/>
      <c r="AF216" s="72"/>
      <c r="AG216" s="72"/>
      <c r="AH216" s="55" t="s">
        <v>655</v>
      </c>
      <c r="AI216" s="55"/>
      <c r="AJ216" s="55"/>
      <c r="AK216" s="55"/>
      <c r="AL216" s="56" t="s">
        <v>655</v>
      </c>
      <c r="AM216" s="57"/>
      <c r="AN216" s="57"/>
      <c r="AO216" s="58"/>
      <c r="AP216" s="73"/>
      <c r="AQ216" s="73"/>
      <c r="AR216" s="73"/>
      <c r="AS216" s="73"/>
      <c r="AT216" s="73"/>
      <c r="AU216" s="73"/>
      <c r="AV216" s="73"/>
      <c r="AW216" s="73"/>
      <c r="AX216" s="73"/>
      <c r="AY216" s="34">
        <f>COUNTA($C$216)</f>
        <v>1</v>
      </c>
    </row>
    <row r="217" spans="1:51" ht="24.75" customHeight="1" x14ac:dyDescent="0.15">
      <c r="A217" s="62"/>
      <c r="B217" s="62"/>
      <c r="C217" s="62"/>
      <c r="D217" s="62"/>
      <c r="E217" s="62"/>
      <c r="F217" s="62"/>
      <c r="G217" s="62"/>
      <c r="H217" s="62"/>
      <c r="I217" s="62"/>
      <c r="J217" s="62"/>
      <c r="K217" s="62"/>
      <c r="L217" s="62"/>
      <c r="M217" s="62"/>
      <c r="N217" s="62"/>
      <c r="O217" s="62"/>
      <c r="P217" s="67"/>
      <c r="Q217" s="67"/>
      <c r="R217" s="67"/>
      <c r="S217" s="67"/>
      <c r="T217" s="67"/>
      <c r="U217" s="67"/>
      <c r="V217" s="67"/>
      <c r="W217" s="67"/>
      <c r="X217" s="67"/>
      <c r="Y217" s="68"/>
      <c r="Z217" s="68"/>
      <c r="AA217" s="68"/>
      <c r="AB217" s="68"/>
      <c r="AC217" s="68"/>
      <c r="AD217" s="68"/>
      <c r="AE217" s="68"/>
      <c r="AF217" s="68"/>
      <c r="AG217" s="68"/>
      <c r="AH217" s="68"/>
      <c r="AI217" s="68"/>
      <c r="AJ217" s="68"/>
      <c r="AK217" s="68"/>
      <c r="AL217" s="68"/>
      <c r="AM217" s="68"/>
      <c r="AN217" s="68"/>
      <c r="AO217" s="68"/>
      <c r="AP217" s="67"/>
      <c r="AQ217" s="67"/>
      <c r="AR217" s="67"/>
      <c r="AS217" s="67"/>
      <c r="AT217" s="67"/>
      <c r="AU217" s="67"/>
      <c r="AV217" s="67"/>
      <c r="AW217" s="67"/>
      <c r="AX217" s="67"/>
      <c r="AY217" s="34">
        <f>COUNTA($C$220)</f>
        <v>1</v>
      </c>
    </row>
    <row r="218" spans="1:51" ht="24.75" customHeight="1" x14ac:dyDescent="0.15">
      <c r="A218" s="62"/>
      <c r="B218" s="66" t="s">
        <v>175</v>
      </c>
      <c r="C218" s="62"/>
      <c r="D218" s="62"/>
      <c r="E218" s="62"/>
      <c r="F218" s="62"/>
      <c r="G218" s="62"/>
      <c r="H218" s="62"/>
      <c r="I218" s="62"/>
      <c r="J218" s="62"/>
      <c r="K218" s="62"/>
      <c r="L218" s="62"/>
      <c r="M218" s="62"/>
      <c r="N218" s="62"/>
      <c r="O218" s="62"/>
      <c r="P218" s="67"/>
      <c r="Q218" s="67"/>
      <c r="R218" s="67"/>
      <c r="S218" s="67"/>
      <c r="T218" s="67"/>
      <c r="U218" s="67"/>
      <c r="V218" s="67"/>
      <c r="W218" s="67"/>
      <c r="X218" s="67"/>
      <c r="Y218" s="68"/>
      <c r="Z218" s="68"/>
      <c r="AA218" s="68"/>
      <c r="AB218" s="68"/>
      <c r="AC218" s="68"/>
      <c r="AD218" s="68"/>
      <c r="AE218" s="68"/>
      <c r="AF218" s="68"/>
      <c r="AG218" s="68"/>
      <c r="AH218" s="68"/>
      <c r="AI218" s="68"/>
      <c r="AJ218" s="68"/>
      <c r="AK218" s="68"/>
      <c r="AL218" s="68"/>
      <c r="AM218" s="68"/>
      <c r="AN218" s="68"/>
      <c r="AO218" s="68"/>
      <c r="AP218" s="67"/>
      <c r="AQ218" s="67"/>
      <c r="AR218" s="67"/>
      <c r="AS218" s="67"/>
      <c r="AT218" s="67"/>
      <c r="AU218" s="67"/>
      <c r="AV218" s="67"/>
      <c r="AW218" s="67"/>
      <c r="AX218" s="67"/>
      <c r="AY218" s="34">
        <f>$AY$217</f>
        <v>1</v>
      </c>
    </row>
    <row r="219" spans="1:51" ht="59.25" customHeight="1" x14ac:dyDescent="0.15">
      <c r="A219" s="37"/>
      <c r="B219" s="37"/>
      <c r="C219" s="37" t="s">
        <v>23</v>
      </c>
      <c r="D219" s="37"/>
      <c r="E219" s="37"/>
      <c r="F219" s="37"/>
      <c r="G219" s="37"/>
      <c r="H219" s="37"/>
      <c r="I219" s="37"/>
      <c r="J219" s="38" t="s">
        <v>203</v>
      </c>
      <c r="K219" s="39"/>
      <c r="L219" s="39"/>
      <c r="M219" s="39"/>
      <c r="N219" s="39"/>
      <c r="O219" s="39"/>
      <c r="P219" s="37" t="s">
        <v>186</v>
      </c>
      <c r="Q219" s="37"/>
      <c r="R219" s="37"/>
      <c r="S219" s="37"/>
      <c r="T219" s="37"/>
      <c r="U219" s="37"/>
      <c r="V219" s="37"/>
      <c r="W219" s="37"/>
      <c r="X219" s="37"/>
      <c r="Y219" s="40" t="s">
        <v>201</v>
      </c>
      <c r="Z219" s="40"/>
      <c r="AA219" s="40"/>
      <c r="AB219" s="40"/>
      <c r="AC219" s="38" t="s">
        <v>229</v>
      </c>
      <c r="AD219" s="38"/>
      <c r="AE219" s="38"/>
      <c r="AF219" s="38"/>
      <c r="AG219" s="38"/>
      <c r="AH219" s="40" t="s">
        <v>685</v>
      </c>
      <c r="AI219" s="37"/>
      <c r="AJ219" s="37"/>
      <c r="AK219" s="37"/>
      <c r="AL219" s="37" t="s">
        <v>21</v>
      </c>
      <c r="AM219" s="37"/>
      <c r="AN219" s="37"/>
      <c r="AO219" s="41"/>
      <c r="AP219" s="38" t="s">
        <v>204</v>
      </c>
      <c r="AQ219" s="38"/>
      <c r="AR219" s="38"/>
      <c r="AS219" s="38"/>
      <c r="AT219" s="38"/>
      <c r="AU219" s="38"/>
      <c r="AV219" s="38"/>
      <c r="AW219" s="38"/>
      <c r="AX219" s="38"/>
      <c r="AY219" s="34">
        <f t="shared" ref="AY219:AY220" si="18">$AY$217</f>
        <v>1</v>
      </c>
    </row>
    <row r="220" spans="1:51" ht="30" customHeight="1" x14ac:dyDescent="0.15">
      <c r="A220" s="42">
        <v>1</v>
      </c>
      <c r="B220" s="42">
        <v>1</v>
      </c>
      <c r="C220" s="69" t="s">
        <v>635</v>
      </c>
      <c r="D220" s="69"/>
      <c r="E220" s="69"/>
      <c r="F220" s="69"/>
      <c r="G220" s="69"/>
      <c r="H220" s="69"/>
      <c r="I220" s="69"/>
      <c r="J220" s="70" t="s">
        <v>276</v>
      </c>
      <c r="K220" s="70"/>
      <c r="L220" s="70"/>
      <c r="M220" s="70"/>
      <c r="N220" s="70"/>
      <c r="O220" s="70"/>
      <c r="P220" s="74" t="s">
        <v>652</v>
      </c>
      <c r="Q220" s="74"/>
      <c r="R220" s="74"/>
      <c r="S220" s="74"/>
      <c r="T220" s="74"/>
      <c r="U220" s="74"/>
      <c r="V220" s="74"/>
      <c r="W220" s="74"/>
      <c r="X220" s="74"/>
      <c r="Y220" s="50">
        <v>0.17299999999999999</v>
      </c>
      <c r="Z220" s="51"/>
      <c r="AA220" s="51"/>
      <c r="AB220" s="52"/>
      <c r="AC220" s="53" t="s">
        <v>74</v>
      </c>
      <c r="AD220" s="54"/>
      <c r="AE220" s="54"/>
      <c r="AF220" s="54"/>
      <c r="AG220" s="54"/>
      <c r="AH220" s="55" t="s">
        <v>276</v>
      </c>
      <c r="AI220" s="55"/>
      <c r="AJ220" s="55"/>
      <c r="AK220" s="55"/>
      <c r="AL220" s="56" t="s">
        <v>276</v>
      </c>
      <c r="AM220" s="57"/>
      <c r="AN220" s="57"/>
      <c r="AO220" s="58"/>
      <c r="AP220" s="73" t="s">
        <v>276</v>
      </c>
      <c r="AQ220" s="73"/>
      <c r="AR220" s="73"/>
      <c r="AS220" s="73"/>
      <c r="AT220" s="73"/>
      <c r="AU220" s="73"/>
      <c r="AV220" s="73"/>
      <c r="AW220" s="73"/>
      <c r="AX220" s="73"/>
      <c r="AY220" s="34">
        <f t="shared" si="18"/>
        <v>1</v>
      </c>
    </row>
    <row r="221" spans="1:51" ht="30" customHeight="1" x14ac:dyDescent="0.15">
      <c r="A221" s="42">
        <v>2</v>
      </c>
      <c r="B221" s="42">
        <v>1</v>
      </c>
      <c r="C221" s="69" t="s">
        <v>636</v>
      </c>
      <c r="D221" s="69"/>
      <c r="E221" s="69"/>
      <c r="F221" s="69"/>
      <c r="G221" s="69"/>
      <c r="H221" s="69"/>
      <c r="I221" s="69"/>
      <c r="J221" s="70" t="s">
        <v>276</v>
      </c>
      <c r="K221" s="70"/>
      <c r="L221" s="70"/>
      <c r="M221" s="70"/>
      <c r="N221" s="70"/>
      <c r="O221" s="70"/>
      <c r="P221" s="74" t="s">
        <v>653</v>
      </c>
      <c r="Q221" s="74"/>
      <c r="R221" s="74"/>
      <c r="S221" s="74"/>
      <c r="T221" s="74"/>
      <c r="U221" s="74"/>
      <c r="V221" s="74"/>
      <c r="W221" s="74"/>
      <c r="X221" s="74"/>
      <c r="Y221" s="50">
        <v>0.159</v>
      </c>
      <c r="Z221" s="51"/>
      <c r="AA221" s="51"/>
      <c r="AB221" s="52"/>
      <c r="AC221" s="53" t="s">
        <v>74</v>
      </c>
      <c r="AD221" s="54"/>
      <c r="AE221" s="54"/>
      <c r="AF221" s="54"/>
      <c r="AG221" s="54"/>
      <c r="AH221" s="55" t="s">
        <v>276</v>
      </c>
      <c r="AI221" s="55"/>
      <c r="AJ221" s="55"/>
      <c r="AK221" s="55"/>
      <c r="AL221" s="56" t="s">
        <v>276</v>
      </c>
      <c r="AM221" s="57"/>
      <c r="AN221" s="57"/>
      <c r="AO221" s="58"/>
      <c r="AP221" s="73" t="s">
        <v>276</v>
      </c>
      <c r="AQ221" s="73"/>
      <c r="AR221" s="73"/>
      <c r="AS221" s="73"/>
      <c r="AT221" s="73"/>
      <c r="AU221" s="73"/>
      <c r="AV221" s="73"/>
      <c r="AW221" s="73"/>
      <c r="AX221" s="73"/>
      <c r="AY221" s="34">
        <f>COUNTA($C$221)</f>
        <v>1</v>
      </c>
    </row>
    <row r="222" spans="1:51" ht="30" customHeight="1" x14ac:dyDescent="0.15">
      <c r="A222" s="42">
        <v>3</v>
      </c>
      <c r="B222" s="42">
        <v>1</v>
      </c>
      <c r="C222" s="69" t="s">
        <v>637</v>
      </c>
      <c r="D222" s="69"/>
      <c r="E222" s="69"/>
      <c r="F222" s="69"/>
      <c r="G222" s="69"/>
      <c r="H222" s="69"/>
      <c r="I222" s="69"/>
      <c r="J222" s="70" t="s">
        <v>276</v>
      </c>
      <c r="K222" s="70"/>
      <c r="L222" s="70"/>
      <c r="M222" s="70"/>
      <c r="N222" s="70"/>
      <c r="O222" s="70"/>
      <c r="P222" s="74" t="s">
        <v>652</v>
      </c>
      <c r="Q222" s="74"/>
      <c r="R222" s="74"/>
      <c r="S222" s="74"/>
      <c r="T222" s="74"/>
      <c r="U222" s="74"/>
      <c r="V222" s="74"/>
      <c r="W222" s="74"/>
      <c r="X222" s="74"/>
      <c r="Y222" s="50">
        <v>9.1999999999999998E-2</v>
      </c>
      <c r="Z222" s="51"/>
      <c r="AA222" s="51"/>
      <c r="AB222" s="52"/>
      <c r="AC222" s="53" t="s">
        <v>74</v>
      </c>
      <c r="AD222" s="54"/>
      <c r="AE222" s="54"/>
      <c r="AF222" s="54"/>
      <c r="AG222" s="54"/>
      <c r="AH222" s="55" t="s">
        <v>276</v>
      </c>
      <c r="AI222" s="55"/>
      <c r="AJ222" s="55"/>
      <c r="AK222" s="55"/>
      <c r="AL222" s="56" t="s">
        <v>276</v>
      </c>
      <c r="AM222" s="57"/>
      <c r="AN222" s="57"/>
      <c r="AO222" s="58"/>
      <c r="AP222" s="73" t="s">
        <v>276</v>
      </c>
      <c r="AQ222" s="73"/>
      <c r="AR222" s="73"/>
      <c r="AS222" s="73"/>
      <c r="AT222" s="73"/>
      <c r="AU222" s="73"/>
      <c r="AV222" s="73"/>
      <c r="AW222" s="73"/>
      <c r="AX222" s="73"/>
      <c r="AY222" s="34">
        <f>COUNTA($C$222)</f>
        <v>1</v>
      </c>
    </row>
    <row r="223" spans="1:51" ht="30" customHeight="1" x14ac:dyDescent="0.15">
      <c r="A223" s="42">
        <v>4</v>
      </c>
      <c r="B223" s="42">
        <v>1</v>
      </c>
      <c r="C223" s="69" t="s">
        <v>638</v>
      </c>
      <c r="D223" s="69"/>
      <c r="E223" s="69"/>
      <c r="F223" s="69"/>
      <c r="G223" s="69"/>
      <c r="H223" s="69"/>
      <c r="I223" s="69"/>
      <c r="J223" s="70" t="s">
        <v>276</v>
      </c>
      <c r="K223" s="70"/>
      <c r="L223" s="70"/>
      <c r="M223" s="70"/>
      <c r="N223" s="70"/>
      <c r="O223" s="70"/>
      <c r="P223" s="74" t="s">
        <v>652</v>
      </c>
      <c r="Q223" s="74"/>
      <c r="R223" s="74"/>
      <c r="S223" s="74"/>
      <c r="T223" s="74"/>
      <c r="U223" s="74"/>
      <c r="V223" s="74"/>
      <c r="W223" s="74"/>
      <c r="X223" s="74"/>
      <c r="Y223" s="50">
        <v>6.2E-2</v>
      </c>
      <c r="Z223" s="51"/>
      <c r="AA223" s="51"/>
      <c r="AB223" s="52"/>
      <c r="AC223" s="53" t="s">
        <v>74</v>
      </c>
      <c r="AD223" s="54"/>
      <c r="AE223" s="54"/>
      <c r="AF223" s="54"/>
      <c r="AG223" s="54"/>
      <c r="AH223" s="55" t="s">
        <v>276</v>
      </c>
      <c r="AI223" s="55"/>
      <c r="AJ223" s="55"/>
      <c r="AK223" s="55"/>
      <c r="AL223" s="56" t="s">
        <v>276</v>
      </c>
      <c r="AM223" s="57"/>
      <c r="AN223" s="57"/>
      <c r="AO223" s="58"/>
      <c r="AP223" s="73" t="s">
        <v>276</v>
      </c>
      <c r="AQ223" s="73"/>
      <c r="AR223" s="73"/>
      <c r="AS223" s="73"/>
      <c r="AT223" s="73"/>
      <c r="AU223" s="73"/>
      <c r="AV223" s="73"/>
      <c r="AW223" s="73"/>
      <c r="AX223" s="73"/>
      <c r="AY223" s="34">
        <f>COUNTA($C$223)</f>
        <v>1</v>
      </c>
    </row>
    <row r="224" spans="1:51" ht="30" customHeight="1" x14ac:dyDescent="0.15">
      <c r="A224" s="42">
        <v>5</v>
      </c>
      <c r="B224" s="42">
        <v>1</v>
      </c>
      <c r="C224" s="69" t="s">
        <v>639</v>
      </c>
      <c r="D224" s="69"/>
      <c r="E224" s="69"/>
      <c r="F224" s="69"/>
      <c r="G224" s="69"/>
      <c r="H224" s="69"/>
      <c r="I224" s="69"/>
      <c r="J224" s="70" t="s">
        <v>276</v>
      </c>
      <c r="K224" s="70"/>
      <c r="L224" s="70"/>
      <c r="M224" s="70"/>
      <c r="N224" s="70"/>
      <c r="O224" s="70"/>
      <c r="P224" s="74" t="s">
        <v>653</v>
      </c>
      <c r="Q224" s="74"/>
      <c r="R224" s="74"/>
      <c r="S224" s="74"/>
      <c r="T224" s="74"/>
      <c r="U224" s="74"/>
      <c r="V224" s="74"/>
      <c r="W224" s="74"/>
      <c r="X224" s="74"/>
      <c r="Y224" s="50">
        <v>4.9000000000000002E-2</v>
      </c>
      <c r="Z224" s="51"/>
      <c r="AA224" s="51"/>
      <c r="AB224" s="52"/>
      <c r="AC224" s="53" t="s">
        <v>74</v>
      </c>
      <c r="AD224" s="54"/>
      <c r="AE224" s="54"/>
      <c r="AF224" s="54"/>
      <c r="AG224" s="54"/>
      <c r="AH224" s="55" t="s">
        <v>276</v>
      </c>
      <c r="AI224" s="55"/>
      <c r="AJ224" s="55"/>
      <c r="AK224" s="55"/>
      <c r="AL224" s="56" t="s">
        <v>276</v>
      </c>
      <c r="AM224" s="57"/>
      <c r="AN224" s="57"/>
      <c r="AO224" s="58"/>
      <c r="AP224" s="73" t="s">
        <v>276</v>
      </c>
      <c r="AQ224" s="73"/>
      <c r="AR224" s="73"/>
      <c r="AS224" s="73"/>
      <c r="AT224" s="73"/>
      <c r="AU224" s="73"/>
      <c r="AV224" s="73"/>
      <c r="AW224" s="73"/>
      <c r="AX224" s="73"/>
      <c r="AY224" s="34">
        <f>COUNTA($C$224)</f>
        <v>1</v>
      </c>
    </row>
    <row r="225" spans="1:50" ht="24.75" customHeight="1" x14ac:dyDescent="0.15">
      <c r="A225" s="721"/>
      <c r="B225" s="721"/>
      <c r="C225" s="721"/>
      <c r="D225" s="721"/>
      <c r="E225" s="721"/>
      <c r="F225" s="721"/>
      <c r="G225" s="721"/>
      <c r="H225" s="721"/>
      <c r="I225" s="721"/>
      <c r="J225" s="721"/>
      <c r="K225" s="721"/>
      <c r="L225" s="721"/>
      <c r="M225" s="721"/>
      <c r="N225" s="721"/>
      <c r="O225" s="721"/>
      <c r="P225" s="721"/>
      <c r="Q225" s="721"/>
      <c r="R225" s="721"/>
      <c r="S225" s="721"/>
      <c r="T225" s="721"/>
      <c r="U225" s="721"/>
      <c r="V225" s="721"/>
      <c r="W225" s="721"/>
      <c r="X225" s="721"/>
      <c r="Y225" s="721"/>
      <c r="Z225" s="721"/>
      <c r="AA225" s="721"/>
      <c r="AB225" s="721"/>
      <c r="AC225" s="721"/>
      <c r="AD225" s="721"/>
      <c r="AE225" s="721"/>
      <c r="AF225" s="721"/>
      <c r="AG225" s="721"/>
      <c r="AH225" s="721"/>
      <c r="AI225" s="721"/>
      <c r="AJ225" s="721"/>
      <c r="AK225" s="721"/>
      <c r="AL225" s="722"/>
      <c r="AM225" s="722"/>
      <c r="AN225" s="722"/>
      <c r="AO225" s="722"/>
      <c r="AP225" s="722"/>
      <c r="AQ225" s="722"/>
      <c r="AR225" s="722"/>
      <c r="AS225" s="722"/>
      <c r="AT225" s="722"/>
      <c r="AU225" s="722"/>
      <c r="AV225" s="722"/>
      <c r="AW225" s="722"/>
      <c r="AX225" s="722"/>
    </row>
  </sheetData>
  <sheetProtection formatRows="0"/>
  <dataConsolidate/>
  <mergeCells count="951">
    <mergeCell ref="AG87:AX87"/>
    <mergeCell ref="C52:D60"/>
    <mergeCell ref="A52:B73"/>
    <mergeCell ref="N99:AF99"/>
    <mergeCell ref="G96:H96"/>
    <mergeCell ref="G97:H97"/>
    <mergeCell ref="G98:H98"/>
    <mergeCell ref="G99:H99"/>
    <mergeCell ref="J96:K96"/>
    <mergeCell ref="J97:K97"/>
    <mergeCell ref="J98:K98"/>
    <mergeCell ref="J99:K99"/>
    <mergeCell ref="C95:F95"/>
    <mergeCell ref="G94:M94"/>
    <mergeCell ref="N94:AF94"/>
    <mergeCell ref="C94:F94"/>
    <mergeCell ref="G95:H95"/>
    <mergeCell ref="N96:AF96"/>
    <mergeCell ref="N97:AF97"/>
    <mergeCell ref="N98:AF98"/>
    <mergeCell ref="G21:O21"/>
    <mergeCell ref="P21:V21"/>
    <mergeCell ref="W21:AC21"/>
    <mergeCell ref="AD21:AJ21"/>
    <mergeCell ref="AQ46:AT46"/>
    <mergeCell ref="AU46:AX46"/>
    <mergeCell ref="AQ47:AT47"/>
    <mergeCell ref="AQ48:AT48"/>
    <mergeCell ref="AU47:AX47"/>
    <mergeCell ref="AU48:AX48"/>
    <mergeCell ref="N95:AF95"/>
    <mergeCell ref="J95:K95"/>
    <mergeCell ref="C96:F96"/>
    <mergeCell ref="C97:F97"/>
    <mergeCell ref="C98:F98"/>
    <mergeCell ref="C99:F99"/>
    <mergeCell ref="AD85:AF85"/>
    <mergeCell ref="AG84:AX84"/>
    <mergeCell ref="AK21:AQ21"/>
    <mergeCell ref="AR21:AX21"/>
    <mergeCell ref="A34:F35"/>
    <mergeCell ref="G34:AX35"/>
    <mergeCell ref="E72:AX73"/>
    <mergeCell ref="AG77:AX77"/>
    <mergeCell ref="AD76:AF76"/>
    <mergeCell ref="C222:I222"/>
    <mergeCell ref="J222:O222"/>
    <mergeCell ref="P222:X222"/>
    <mergeCell ref="Y222:AB222"/>
    <mergeCell ref="AC222:AG222"/>
    <mergeCell ref="AH222:AK222"/>
    <mergeCell ref="AL222:AO222"/>
    <mergeCell ref="AP222:AX222"/>
    <mergeCell ref="C223:I223"/>
    <mergeCell ref="J223:O223"/>
    <mergeCell ref="P223:X223"/>
    <mergeCell ref="Y223:AB223"/>
    <mergeCell ref="AC223:AG223"/>
    <mergeCell ref="AH223:AK223"/>
    <mergeCell ref="AL223:AO223"/>
    <mergeCell ref="AP223:AX223"/>
    <mergeCell ref="C219:I219"/>
    <mergeCell ref="J219:O219"/>
    <mergeCell ref="P219:X219"/>
    <mergeCell ref="Y219:AB219"/>
    <mergeCell ref="AC219:AG219"/>
    <mergeCell ref="AH219:AK219"/>
    <mergeCell ref="AL219:AO219"/>
    <mergeCell ref="AP219:AX219"/>
    <mergeCell ref="C220:I220"/>
    <mergeCell ref="J220:O220"/>
    <mergeCell ref="P220:X220"/>
    <mergeCell ref="Y220:AB220"/>
    <mergeCell ref="AC220:AG220"/>
    <mergeCell ref="AH220:AK220"/>
    <mergeCell ref="AL220:AO220"/>
    <mergeCell ref="AP220:AX220"/>
    <mergeCell ref="C214:I214"/>
    <mergeCell ref="J214:O214"/>
    <mergeCell ref="P214:X214"/>
    <mergeCell ref="Y214:AB214"/>
    <mergeCell ref="AC214:AG214"/>
    <mergeCell ref="AH214:AK214"/>
    <mergeCell ref="AL214:AO214"/>
    <mergeCell ref="AP214:AX214"/>
    <mergeCell ref="C216:I216"/>
    <mergeCell ref="J216:O216"/>
    <mergeCell ref="P216:X216"/>
    <mergeCell ref="Y216:AB216"/>
    <mergeCell ref="AC216:AG216"/>
    <mergeCell ref="AH216:AK216"/>
    <mergeCell ref="AL216:AO216"/>
    <mergeCell ref="AP216:AX216"/>
    <mergeCell ref="C206:I206"/>
    <mergeCell ref="J206:O206"/>
    <mergeCell ref="P206:X206"/>
    <mergeCell ref="Y206:AB206"/>
    <mergeCell ref="AC206:AG206"/>
    <mergeCell ref="AH206:AK206"/>
    <mergeCell ref="AL206:AO206"/>
    <mergeCell ref="AP206:AX206"/>
    <mergeCell ref="C207:I207"/>
    <mergeCell ref="J207:O207"/>
    <mergeCell ref="P207:X207"/>
    <mergeCell ref="Y207:AB207"/>
    <mergeCell ref="AC207:AG207"/>
    <mergeCell ref="AH207:AK207"/>
    <mergeCell ref="AL207:AO207"/>
    <mergeCell ref="AP207:AX207"/>
    <mergeCell ref="C203:I203"/>
    <mergeCell ref="J203:O203"/>
    <mergeCell ref="P203:X203"/>
    <mergeCell ref="Y203:AB203"/>
    <mergeCell ref="AC203:AG203"/>
    <mergeCell ref="AH203:AK203"/>
    <mergeCell ref="AL203:AO203"/>
    <mergeCell ref="AP203:AX203"/>
    <mergeCell ref="C198:I198"/>
    <mergeCell ref="J198:O198"/>
    <mergeCell ref="P198:X198"/>
    <mergeCell ref="Y198:AB198"/>
    <mergeCell ref="AC198:AG198"/>
    <mergeCell ref="AH198:AK198"/>
    <mergeCell ref="AL198:AO198"/>
    <mergeCell ref="AP198:AX198"/>
    <mergeCell ref="C191:I191"/>
    <mergeCell ref="Y61:AA62"/>
    <mergeCell ref="AD75:AF75"/>
    <mergeCell ref="C75:AC75"/>
    <mergeCell ref="AG76:AX76"/>
    <mergeCell ref="AU57:AX57"/>
    <mergeCell ref="AU61:AX61"/>
    <mergeCell ref="AU149:AX149"/>
    <mergeCell ref="AM57:AP57"/>
    <mergeCell ref="AQ57:AT57"/>
    <mergeCell ref="C91:AC91"/>
    <mergeCell ref="AE57:AH57"/>
    <mergeCell ref="AI57:AL57"/>
    <mergeCell ref="G6:AX6"/>
    <mergeCell ref="AQ65:AT65"/>
    <mergeCell ref="AU63:AX63"/>
    <mergeCell ref="Y64:AA64"/>
    <mergeCell ref="AW42:AX42"/>
    <mergeCell ref="AQ61:AT61"/>
    <mergeCell ref="AB36:AX37"/>
    <mergeCell ref="A49:F51"/>
    <mergeCell ref="G49:X49"/>
    <mergeCell ref="Y48:AA48"/>
    <mergeCell ref="Y45:AA45"/>
    <mergeCell ref="AB47:AD47"/>
    <mergeCell ref="Y51:AA51"/>
    <mergeCell ref="AB51:AD51"/>
    <mergeCell ref="AB46:AD46"/>
    <mergeCell ref="A7:F7"/>
    <mergeCell ref="G7:X7"/>
    <mergeCell ref="A8:F8"/>
    <mergeCell ref="A46:F48"/>
    <mergeCell ref="G46:X46"/>
    <mergeCell ref="AQ43:AT43"/>
    <mergeCell ref="AU43:AX43"/>
    <mergeCell ref="B36:F40"/>
    <mergeCell ref="AE47:AH47"/>
    <mergeCell ref="AI47:AL47"/>
    <mergeCell ref="AM47:AP47"/>
    <mergeCell ref="AU45:AX45"/>
    <mergeCell ref="AE46:AH46"/>
    <mergeCell ref="AI46:AL46"/>
    <mergeCell ref="AM46:AP46"/>
    <mergeCell ref="AI45:AL45"/>
    <mergeCell ref="AM45:AP45"/>
    <mergeCell ref="AQ45:AT45"/>
    <mergeCell ref="Y47:AA47"/>
    <mergeCell ref="AM49:AP49"/>
    <mergeCell ref="AB50:AD50"/>
    <mergeCell ref="AE61:AH61"/>
    <mergeCell ref="G47:X48"/>
    <mergeCell ref="AB41:AD42"/>
    <mergeCell ref="P43:X45"/>
    <mergeCell ref="AB44:AD44"/>
    <mergeCell ref="Y44:AA44"/>
    <mergeCell ref="AE43:AH43"/>
    <mergeCell ref="AI43:AL43"/>
    <mergeCell ref="AE44:AH44"/>
    <mergeCell ref="AI44:AL44"/>
    <mergeCell ref="Y43:AA43"/>
    <mergeCell ref="AI61:AL62"/>
    <mergeCell ref="AM61:AP62"/>
    <mergeCell ref="AM50:AP50"/>
    <mergeCell ref="G101:AX101"/>
    <mergeCell ref="G100:AX100"/>
    <mergeCell ref="G36:AA37"/>
    <mergeCell ref="AD83:AF83"/>
    <mergeCell ref="AQ62:AR62"/>
    <mergeCell ref="AB48:AD48"/>
    <mergeCell ref="G41:O42"/>
    <mergeCell ref="AI51:AL51"/>
    <mergeCell ref="AB43:AD43"/>
    <mergeCell ref="AB45:AD45"/>
    <mergeCell ref="AQ51:AX51"/>
    <mergeCell ref="AQ49:AX49"/>
    <mergeCell ref="AE50:AH50"/>
    <mergeCell ref="AI50:AL50"/>
    <mergeCell ref="G147:AB147"/>
    <mergeCell ref="AH157:AT157"/>
    <mergeCell ref="AU157:AX157"/>
    <mergeCell ref="P41:X42"/>
    <mergeCell ref="Y41:AA42"/>
    <mergeCell ref="AQ41:AT41"/>
    <mergeCell ref="AQ42:AR42"/>
    <mergeCell ref="AH158:AT158"/>
    <mergeCell ref="AU158:AX158"/>
    <mergeCell ref="AD93:AF93"/>
    <mergeCell ref="AH156:AT156"/>
    <mergeCell ref="AU156:AX156"/>
    <mergeCell ref="AC152:AG152"/>
    <mergeCell ref="AH152:AT152"/>
    <mergeCell ref="AG92:AX92"/>
    <mergeCell ref="AC157:AG157"/>
    <mergeCell ref="L156:X156"/>
    <mergeCell ref="Y156:AB156"/>
    <mergeCell ref="AC156:AG156"/>
    <mergeCell ref="C86:AC86"/>
    <mergeCell ref="A122:F146"/>
    <mergeCell ref="AG93:AX99"/>
    <mergeCell ref="C90:AC90"/>
    <mergeCell ref="AG90:AX90"/>
    <mergeCell ref="C93:AC93"/>
    <mergeCell ref="AD91:AF91"/>
    <mergeCell ref="G151:K151"/>
    <mergeCell ref="AE64:AH64"/>
    <mergeCell ref="L154:X154"/>
    <mergeCell ref="AU154:AX154"/>
    <mergeCell ref="AD90:AF90"/>
    <mergeCell ref="A147:F185"/>
    <mergeCell ref="G155:K155"/>
    <mergeCell ref="L155:X155"/>
    <mergeCell ref="Y155:AB155"/>
    <mergeCell ref="AH151:AT151"/>
    <mergeCell ref="G154:K154"/>
    <mergeCell ref="G153:K153"/>
    <mergeCell ref="L153:X153"/>
    <mergeCell ref="Y153:AB153"/>
    <mergeCell ref="AC153:AG153"/>
    <mergeCell ref="AH153:AT153"/>
    <mergeCell ref="G156:K156"/>
    <mergeCell ref="A103:AX103"/>
    <mergeCell ref="F107:AX107"/>
    <mergeCell ref="A79:B88"/>
    <mergeCell ref="C88:AC88"/>
    <mergeCell ref="A110:AX110"/>
    <mergeCell ref="G157:K157"/>
    <mergeCell ref="L157:X157"/>
    <mergeCell ref="Y157:AB157"/>
    <mergeCell ref="AD92:AF92"/>
    <mergeCell ref="AU152:AX152"/>
    <mergeCell ref="AG79:AX81"/>
    <mergeCell ref="AU162:AX162"/>
    <mergeCell ref="G158:K158"/>
    <mergeCell ref="C84:AC84"/>
    <mergeCell ref="AU148:AX148"/>
    <mergeCell ref="AD89:AF89"/>
    <mergeCell ref="W13:AC13"/>
    <mergeCell ref="G31:O33"/>
    <mergeCell ref="A11:F11"/>
    <mergeCell ref="AD80:AF80"/>
    <mergeCell ref="G150:K150"/>
    <mergeCell ref="L150:X150"/>
    <mergeCell ref="AH149:AT149"/>
    <mergeCell ref="Y150:AB150"/>
    <mergeCell ref="AC150:AG150"/>
    <mergeCell ref="AH148:AT148"/>
    <mergeCell ref="G149:K149"/>
    <mergeCell ref="A107:E107"/>
    <mergeCell ref="G38:AA40"/>
    <mergeCell ref="AS62:AT62"/>
    <mergeCell ref="AM56:AP56"/>
    <mergeCell ref="AQ56:AT56"/>
    <mergeCell ref="Y57:AA57"/>
    <mergeCell ref="AB57:AD57"/>
    <mergeCell ref="AM65:AP65"/>
    <mergeCell ref="P12:V12"/>
    <mergeCell ref="E71:AX71"/>
    <mergeCell ref="AB33:AD33"/>
    <mergeCell ref="G4:X4"/>
    <mergeCell ref="Y4:AD4"/>
    <mergeCell ref="AE4:AP4"/>
    <mergeCell ref="AQ4:AX4"/>
    <mergeCell ref="A5:F5"/>
    <mergeCell ref="C83:AC83"/>
    <mergeCell ref="G11:AX11"/>
    <mergeCell ref="Y5:AD5"/>
    <mergeCell ref="AE5:AP5"/>
    <mergeCell ref="AQ5:AX5"/>
    <mergeCell ref="A4:F4"/>
    <mergeCell ref="A6:F6"/>
    <mergeCell ref="AK12:AQ12"/>
    <mergeCell ref="W14:AC14"/>
    <mergeCell ref="AG78:AX78"/>
    <mergeCell ref="AG83:AX83"/>
    <mergeCell ref="AI63:AL63"/>
    <mergeCell ref="AM63:AP63"/>
    <mergeCell ref="C76:AC76"/>
    <mergeCell ref="I16:O16"/>
    <mergeCell ref="P16:V16"/>
    <mergeCell ref="AD79:AF79"/>
    <mergeCell ref="I18:O18"/>
    <mergeCell ref="AD12:AJ12"/>
    <mergeCell ref="AE8:AX8"/>
    <mergeCell ref="W16:AC16"/>
    <mergeCell ref="A10:F10"/>
    <mergeCell ref="AR12:AX12"/>
    <mergeCell ref="G13:H18"/>
    <mergeCell ref="E61:F65"/>
    <mergeCell ref="AI65:AL65"/>
    <mergeCell ref="F105:AX105"/>
    <mergeCell ref="E80:AC80"/>
    <mergeCell ref="E81:AC81"/>
    <mergeCell ref="Y63:AA63"/>
    <mergeCell ref="AG88:AX88"/>
    <mergeCell ref="A104:AX104"/>
    <mergeCell ref="AG89:AX89"/>
    <mergeCell ref="AI64:AL64"/>
    <mergeCell ref="AM64:AP64"/>
    <mergeCell ref="AD77:AF77"/>
    <mergeCell ref="AG85:AX85"/>
    <mergeCell ref="AB61:AD62"/>
    <mergeCell ref="A102:AX102"/>
    <mergeCell ref="C101:F101"/>
    <mergeCell ref="W12:AC12"/>
    <mergeCell ref="AR20:AX20"/>
    <mergeCell ref="AI54:AL55"/>
    <mergeCell ref="AM54:AP55"/>
    <mergeCell ref="A108:AX108"/>
    <mergeCell ref="B41:F45"/>
    <mergeCell ref="AD84:AF84"/>
    <mergeCell ref="C92:AC92"/>
    <mergeCell ref="G10:AX10"/>
    <mergeCell ref="AD14:AJ14"/>
    <mergeCell ref="AK14:AQ14"/>
    <mergeCell ref="P13:V13"/>
    <mergeCell ref="P17:V17"/>
    <mergeCell ref="W17:AC17"/>
    <mergeCell ref="AD16:AJ16"/>
    <mergeCell ref="AR16:AX16"/>
    <mergeCell ref="AK16:AQ16"/>
    <mergeCell ref="P31:X33"/>
    <mergeCell ref="G12:O12"/>
    <mergeCell ref="P14:V14"/>
    <mergeCell ref="I14:O14"/>
    <mergeCell ref="I17:O17"/>
    <mergeCell ref="I13:O13"/>
    <mergeCell ref="AQ29:AT29"/>
    <mergeCell ref="G29:O30"/>
    <mergeCell ref="AD13:AJ13"/>
    <mergeCell ref="A93:B99"/>
    <mergeCell ref="AD86:AF86"/>
    <mergeCell ref="AB64:AD64"/>
    <mergeCell ref="Y49:AA49"/>
    <mergeCell ref="AB49:AD49"/>
    <mergeCell ref="G50:X51"/>
    <mergeCell ref="Y50:AA50"/>
    <mergeCell ref="A89:B92"/>
    <mergeCell ref="C89:AC89"/>
    <mergeCell ref="AR14:AX14"/>
    <mergeCell ref="AK15:AQ15"/>
    <mergeCell ref="AG91:AX91"/>
    <mergeCell ref="AD82:AF82"/>
    <mergeCell ref="AD15:AJ15"/>
    <mergeCell ref="P19:V19"/>
    <mergeCell ref="L151:X151"/>
    <mergeCell ref="AU155:AX155"/>
    <mergeCell ref="Y151:AB151"/>
    <mergeCell ref="AC151:AG151"/>
    <mergeCell ref="AU151:AX151"/>
    <mergeCell ref="AU150:AX150"/>
    <mergeCell ref="A109:AX109"/>
    <mergeCell ref="G152:K152"/>
    <mergeCell ref="L152:X152"/>
    <mergeCell ref="AC147:AX147"/>
    <mergeCell ref="AE63:AH63"/>
    <mergeCell ref="C80:D81"/>
    <mergeCell ref="Y148:AB148"/>
    <mergeCell ref="A105:E105"/>
    <mergeCell ref="A100:B101"/>
    <mergeCell ref="Y149:AB149"/>
    <mergeCell ref="AH150:AT150"/>
    <mergeCell ref="A106:AX106"/>
    <mergeCell ref="AR15:AX15"/>
    <mergeCell ref="AU153:AX153"/>
    <mergeCell ref="AE62:AF62"/>
    <mergeCell ref="AU56:AX56"/>
    <mergeCell ref="AG62:AH62"/>
    <mergeCell ref="C85:AC85"/>
    <mergeCell ref="AD88:AF88"/>
    <mergeCell ref="AG86:AX86"/>
    <mergeCell ref="C82:AC82"/>
    <mergeCell ref="G148:K148"/>
    <mergeCell ref="L148:X148"/>
    <mergeCell ref="Y152:AB152"/>
    <mergeCell ref="AW62:AX62"/>
    <mergeCell ref="AB63:AD63"/>
    <mergeCell ref="C77:AC77"/>
    <mergeCell ref="C78:AC78"/>
    <mergeCell ref="C79:AC79"/>
    <mergeCell ref="AG75:AX75"/>
    <mergeCell ref="AU64:AX64"/>
    <mergeCell ref="G159:K159"/>
    <mergeCell ref="L159:X159"/>
    <mergeCell ref="Y159:AB159"/>
    <mergeCell ref="AC159:AG159"/>
    <mergeCell ref="AH159:AT159"/>
    <mergeCell ref="AU159:AX159"/>
    <mergeCell ref="AU62:AV62"/>
    <mergeCell ref="G162:K162"/>
    <mergeCell ref="L162:X162"/>
    <mergeCell ref="Y162:AB162"/>
    <mergeCell ref="AC162:AG162"/>
    <mergeCell ref="AH162:AT162"/>
    <mergeCell ref="Y161:AB161"/>
    <mergeCell ref="AC161:AG161"/>
    <mergeCell ref="AH161:AT161"/>
    <mergeCell ref="AU161:AX161"/>
    <mergeCell ref="AH155:AT155"/>
    <mergeCell ref="AD81:AF81"/>
    <mergeCell ref="AD78:AF78"/>
    <mergeCell ref="AC149:AG149"/>
    <mergeCell ref="L149:X149"/>
    <mergeCell ref="AC148:AG148"/>
    <mergeCell ref="AC155:AG155"/>
    <mergeCell ref="L158:X158"/>
    <mergeCell ref="G160:AB160"/>
    <mergeCell ref="AC160:AX160"/>
    <mergeCell ref="G161:K161"/>
    <mergeCell ref="L161:X161"/>
    <mergeCell ref="Y158:AB158"/>
    <mergeCell ref="AC158:AG158"/>
    <mergeCell ref="Y154:AB154"/>
    <mergeCell ref="AC154:AG154"/>
    <mergeCell ref="AH154:AT154"/>
    <mergeCell ref="C100:F100"/>
    <mergeCell ref="Y166:AB166"/>
    <mergeCell ref="AC166:AG166"/>
    <mergeCell ref="G163:K163"/>
    <mergeCell ref="L163:X163"/>
    <mergeCell ref="Y163:AB163"/>
    <mergeCell ref="AC163:AG163"/>
    <mergeCell ref="AH163:AT163"/>
    <mergeCell ref="AU163:AX163"/>
    <mergeCell ref="G164:K164"/>
    <mergeCell ref="L164:X164"/>
    <mergeCell ref="Y164:AB164"/>
    <mergeCell ref="AC164:AG164"/>
    <mergeCell ref="AH164:AT164"/>
    <mergeCell ref="AU164:AX164"/>
    <mergeCell ref="G165:K165"/>
    <mergeCell ref="L165:X165"/>
    <mergeCell ref="Y165:AB165"/>
    <mergeCell ref="AC165:AG165"/>
    <mergeCell ref="AH165:AT165"/>
    <mergeCell ref="AU165:AX165"/>
    <mergeCell ref="G166:K166"/>
    <mergeCell ref="L166:X166"/>
    <mergeCell ref="G167:K167"/>
    <mergeCell ref="L167:X167"/>
    <mergeCell ref="Y167:AB167"/>
    <mergeCell ref="AC167:AG167"/>
    <mergeCell ref="AH167:AT167"/>
    <mergeCell ref="AU167:AX167"/>
    <mergeCell ref="G168:K168"/>
    <mergeCell ref="L168:X168"/>
    <mergeCell ref="Y168:AB168"/>
    <mergeCell ref="AC168:AG168"/>
    <mergeCell ref="AH168:AT168"/>
    <mergeCell ref="AU168:AX168"/>
    <mergeCell ref="G169:K169"/>
    <mergeCell ref="L169:X169"/>
    <mergeCell ref="Y169:AB169"/>
    <mergeCell ref="AC169:AG169"/>
    <mergeCell ref="AH169:AT169"/>
    <mergeCell ref="AU169:AX169"/>
    <mergeCell ref="Y174:AB174"/>
    <mergeCell ref="AC174:AG174"/>
    <mergeCell ref="AH174:AT174"/>
    <mergeCell ref="AU174:AX174"/>
    <mergeCell ref="G175:K175"/>
    <mergeCell ref="L175:X175"/>
    <mergeCell ref="Y175:AB175"/>
    <mergeCell ref="AC175:AG175"/>
    <mergeCell ref="AH175:AT175"/>
    <mergeCell ref="AU175:AX175"/>
    <mergeCell ref="G177:K177"/>
    <mergeCell ref="G170:K170"/>
    <mergeCell ref="L170:X170"/>
    <mergeCell ref="Y170:AB170"/>
    <mergeCell ref="AC170:AG170"/>
    <mergeCell ref="AH170:AT170"/>
    <mergeCell ref="AU170:AX170"/>
    <mergeCell ref="AH177:AT177"/>
    <mergeCell ref="AU177:AX177"/>
    <mergeCell ref="G178:K178"/>
    <mergeCell ref="L178:X178"/>
    <mergeCell ref="Y178:AB178"/>
    <mergeCell ref="AC178:AG178"/>
    <mergeCell ref="AH178:AT178"/>
    <mergeCell ref="AU178:AX178"/>
    <mergeCell ref="Y181:AB181"/>
    <mergeCell ref="AC181:AG181"/>
    <mergeCell ref="AH181:AT181"/>
    <mergeCell ref="L181:X181"/>
    <mergeCell ref="G182:K182"/>
    <mergeCell ref="L182:X182"/>
    <mergeCell ref="G171:K171"/>
    <mergeCell ref="L171:X171"/>
    <mergeCell ref="Y171:AB171"/>
    <mergeCell ref="AC171:AG171"/>
    <mergeCell ref="AH171:AT171"/>
    <mergeCell ref="AU171:AX171"/>
    <mergeCell ref="G172:K172"/>
    <mergeCell ref="L172:X172"/>
    <mergeCell ref="Y172:AB172"/>
    <mergeCell ref="AC172:AG172"/>
    <mergeCell ref="AH172:AT172"/>
    <mergeCell ref="AU172:AX172"/>
    <mergeCell ref="G176:K176"/>
    <mergeCell ref="L176:X176"/>
    <mergeCell ref="Y176:AB176"/>
    <mergeCell ref="AC176:AG176"/>
    <mergeCell ref="AH176:AT176"/>
    <mergeCell ref="AU176:AX176"/>
    <mergeCell ref="AC177:AG177"/>
    <mergeCell ref="L174:X174"/>
    <mergeCell ref="AC185:AG185"/>
    <mergeCell ref="Y179:AB179"/>
    <mergeCell ref="G180:K180"/>
    <mergeCell ref="L180:X180"/>
    <mergeCell ref="Y180:AB180"/>
    <mergeCell ref="AC180:AG180"/>
    <mergeCell ref="AH180:AT180"/>
    <mergeCell ref="AU180:AX180"/>
    <mergeCell ref="AU181:AX181"/>
    <mergeCell ref="G5:L5"/>
    <mergeCell ref="M5:R5"/>
    <mergeCell ref="S5:X5"/>
    <mergeCell ref="Y8:AD8"/>
    <mergeCell ref="A9:F9"/>
    <mergeCell ref="G9:AX9"/>
    <mergeCell ref="I15:O15"/>
    <mergeCell ref="P15:V15"/>
    <mergeCell ref="W15:AC15"/>
    <mergeCell ref="Y29:AA30"/>
    <mergeCell ref="Y31:AA31"/>
    <mergeCell ref="Y32:AA32"/>
    <mergeCell ref="P29:X30"/>
    <mergeCell ref="AB29:AD30"/>
    <mergeCell ref="AB31:AD31"/>
    <mergeCell ref="AH184:AT184"/>
    <mergeCell ref="AU184:AX184"/>
    <mergeCell ref="A29:F33"/>
    <mergeCell ref="G185:K185"/>
    <mergeCell ref="L185:X185"/>
    <mergeCell ref="Y185:AB185"/>
    <mergeCell ref="A36:A45"/>
    <mergeCell ref="AB32:AD32"/>
    <mergeCell ref="A3:AH3"/>
    <mergeCell ref="AJ3:AW3"/>
    <mergeCell ref="AG82:AX82"/>
    <mergeCell ref="A76:B78"/>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3:O45"/>
    <mergeCell ref="AK20:AQ20"/>
    <mergeCell ref="AM43:AP43"/>
    <mergeCell ref="AE48:AH48"/>
    <mergeCell ref="AI48:AL48"/>
    <mergeCell ref="AM48:AP48"/>
    <mergeCell ref="AU42:AV42"/>
    <mergeCell ref="AE41:AH42"/>
    <mergeCell ref="AI41:AL42"/>
    <mergeCell ref="AM41:AP42"/>
    <mergeCell ref="AB38:AX40"/>
    <mergeCell ref="AQ44:AT44"/>
    <mergeCell ref="AU44:AX44"/>
    <mergeCell ref="AE45:AH45"/>
    <mergeCell ref="AM44:AP44"/>
    <mergeCell ref="A191:B191"/>
    <mergeCell ref="A190:B190"/>
    <mergeCell ref="G184:K184"/>
    <mergeCell ref="L184:X184"/>
    <mergeCell ref="Y184:AB184"/>
    <mergeCell ref="AC184:AG184"/>
    <mergeCell ref="Y46:AA46"/>
    <mergeCell ref="AH185:AT185"/>
    <mergeCell ref="AE51:AH51"/>
    <mergeCell ref="AI49:AL49"/>
    <mergeCell ref="AM51:AP51"/>
    <mergeCell ref="G173:AB173"/>
    <mergeCell ref="AC173:AX173"/>
    <mergeCell ref="G174:K174"/>
    <mergeCell ref="L179:X179"/>
    <mergeCell ref="G181:K181"/>
    <mergeCell ref="G179:K179"/>
    <mergeCell ref="L183:X183"/>
    <mergeCell ref="Y183:AB183"/>
    <mergeCell ref="AC183:AG183"/>
    <mergeCell ref="L177:X177"/>
    <mergeCell ref="Y177:AB177"/>
    <mergeCell ref="AH183:AT183"/>
    <mergeCell ref="AU183:AX183"/>
    <mergeCell ref="Y182:AB182"/>
    <mergeCell ref="AC182:AG182"/>
    <mergeCell ref="AH182:AT182"/>
    <mergeCell ref="AH190:AK190"/>
    <mergeCell ref="AL190:AO190"/>
    <mergeCell ref="AC190:AG190"/>
    <mergeCell ref="AC191:AG191"/>
    <mergeCell ref="AU185:AX185"/>
    <mergeCell ref="AU182:AX182"/>
    <mergeCell ref="AH191:AK191"/>
    <mergeCell ref="AL191:AO191"/>
    <mergeCell ref="J190:O190"/>
    <mergeCell ref="J191:O191"/>
    <mergeCell ref="Y191:AB191"/>
    <mergeCell ref="AQ63:AT63"/>
    <mergeCell ref="E58:AX58"/>
    <mergeCell ref="E59:AX60"/>
    <mergeCell ref="AU65:AX65"/>
    <mergeCell ref="AP190:AX190"/>
    <mergeCell ref="AQ55:AR55"/>
    <mergeCell ref="AU55:AV55"/>
    <mergeCell ref="AP191:AX191"/>
    <mergeCell ref="G54:X55"/>
    <mergeCell ref="P191:X191"/>
    <mergeCell ref="AI56:AL56"/>
    <mergeCell ref="A74:AX74"/>
    <mergeCell ref="G61:X62"/>
    <mergeCell ref="G63:X65"/>
    <mergeCell ref="AL195:AO195"/>
    <mergeCell ref="A194:B194"/>
    <mergeCell ref="A195:B195"/>
    <mergeCell ref="C194:I194"/>
    <mergeCell ref="J194:O194"/>
    <mergeCell ref="P194:X194"/>
    <mergeCell ref="Y194:AB194"/>
    <mergeCell ref="AC194:AG194"/>
    <mergeCell ref="AH194:AK194"/>
    <mergeCell ref="AL194:AO194"/>
    <mergeCell ref="AP194:AX194"/>
    <mergeCell ref="C195:I195"/>
    <mergeCell ref="J195:O195"/>
    <mergeCell ref="P195:X195"/>
    <mergeCell ref="Y195:AB195"/>
    <mergeCell ref="AC195:AG195"/>
    <mergeCell ref="AH195:AK195"/>
    <mergeCell ref="AP195:AX195"/>
    <mergeCell ref="A198:B198"/>
    <mergeCell ref="A199:B199"/>
    <mergeCell ref="C199:I199"/>
    <mergeCell ref="J199:O199"/>
    <mergeCell ref="P199:X199"/>
    <mergeCell ref="Y199:AB199"/>
    <mergeCell ref="AC199:AG199"/>
    <mergeCell ref="AH199:AK199"/>
    <mergeCell ref="AL199:AO199"/>
    <mergeCell ref="AP199:AX199"/>
    <mergeCell ref="A202:B202"/>
    <mergeCell ref="A203:B203"/>
    <mergeCell ref="C202:I202"/>
    <mergeCell ref="J202:O202"/>
    <mergeCell ref="P202:X202"/>
    <mergeCell ref="Y202:AB202"/>
    <mergeCell ref="AC202:AG202"/>
    <mergeCell ref="AH202:AK202"/>
    <mergeCell ref="AL202:AO202"/>
    <mergeCell ref="AP202:AX202"/>
    <mergeCell ref="A207:B207"/>
    <mergeCell ref="A206:B206"/>
    <mergeCell ref="A210:B210"/>
    <mergeCell ref="A211:B211"/>
    <mergeCell ref="C210:I210"/>
    <mergeCell ref="J210:O210"/>
    <mergeCell ref="P210:X210"/>
    <mergeCell ref="Y210:AB210"/>
    <mergeCell ref="AC210:AG210"/>
    <mergeCell ref="AH210:AK210"/>
    <mergeCell ref="AL210:AO210"/>
    <mergeCell ref="AP210:AX210"/>
    <mergeCell ref="C211:I211"/>
    <mergeCell ref="J211:O211"/>
    <mergeCell ref="P211:X211"/>
    <mergeCell ref="Y211:AB211"/>
    <mergeCell ref="AC211:AG211"/>
    <mergeCell ref="AH211:AK211"/>
    <mergeCell ref="AL211:AO211"/>
    <mergeCell ref="AP211:AX211"/>
    <mergeCell ref="A214:B214"/>
    <mergeCell ref="A215:B215"/>
    <mergeCell ref="A216:B216"/>
    <mergeCell ref="C215:I215"/>
    <mergeCell ref="J215:O215"/>
    <mergeCell ref="P215:X215"/>
    <mergeCell ref="Y215:AB215"/>
    <mergeCell ref="AC215:AG215"/>
    <mergeCell ref="AH215:AK215"/>
    <mergeCell ref="AL215:AO215"/>
    <mergeCell ref="AP215:AX215"/>
    <mergeCell ref="A219:B219"/>
    <mergeCell ref="A220:B220"/>
    <mergeCell ref="A223:B223"/>
    <mergeCell ref="A224:B224"/>
    <mergeCell ref="A221:B221"/>
    <mergeCell ref="A222:B222"/>
    <mergeCell ref="C221:I221"/>
    <mergeCell ref="J221:O221"/>
    <mergeCell ref="P221:X221"/>
    <mergeCell ref="Y221:AB221"/>
    <mergeCell ref="AC221:AG221"/>
    <mergeCell ref="AH221:AK221"/>
    <mergeCell ref="AL221:AO221"/>
    <mergeCell ref="AP221:AX221"/>
    <mergeCell ref="C224:I224"/>
    <mergeCell ref="J224:O224"/>
    <mergeCell ref="P224:X224"/>
    <mergeCell ref="Y224:AB224"/>
    <mergeCell ref="AC224:AG224"/>
    <mergeCell ref="AH224:AK224"/>
    <mergeCell ref="AL224:AO224"/>
    <mergeCell ref="AP224:AX224"/>
    <mergeCell ref="AC179:AG179"/>
    <mergeCell ref="AH179:AT179"/>
    <mergeCell ref="AW2:AX2"/>
    <mergeCell ref="AU179:AX179"/>
    <mergeCell ref="AH166:AT166"/>
    <mergeCell ref="AU166:AX166"/>
    <mergeCell ref="AU31:AX31"/>
    <mergeCell ref="AU32:AX32"/>
    <mergeCell ref="AU33:AX33"/>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AR17:AX17"/>
    <mergeCell ref="AK13:AQ13"/>
    <mergeCell ref="AR13:AX13"/>
    <mergeCell ref="Y7:AD7"/>
    <mergeCell ref="Y33:AA33"/>
    <mergeCell ref="AE31:AH31"/>
    <mergeCell ref="AQ30:AR30"/>
    <mergeCell ref="AE32:AH32"/>
    <mergeCell ref="AS30:AT30"/>
    <mergeCell ref="AW30:AX30"/>
    <mergeCell ref="AU30:AV30"/>
    <mergeCell ref="AU41:AX41"/>
    <mergeCell ref="AS42:AT42"/>
    <mergeCell ref="AW55:AX55"/>
    <mergeCell ref="AS55:AT55"/>
    <mergeCell ref="AQ50:AX50"/>
    <mergeCell ref="AQ54:AT54"/>
    <mergeCell ref="AU54:AX54"/>
    <mergeCell ref="AE49:AH49"/>
    <mergeCell ref="AE54:AH55"/>
    <mergeCell ref="Y190:AB190"/>
    <mergeCell ref="C190:I190"/>
    <mergeCell ref="P190:X190"/>
    <mergeCell ref="G183:K183"/>
    <mergeCell ref="Y56:AA56"/>
    <mergeCell ref="AB56:AD56"/>
    <mergeCell ref="AE56:AH56"/>
    <mergeCell ref="Y54:AA55"/>
    <mergeCell ref="AB54:AD55"/>
    <mergeCell ref="G56:X57"/>
    <mergeCell ref="E53:F53"/>
    <mergeCell ref="G53:AX53"/>
    <mergeCell ref="E52:F52"/>
    <mergeCell ref="G52:AX52"/>
    <mergeCell ref="E54:F57"/>
    <mergeCell ref="AQ64:AT64"/>
    <mergeCell ref="Y65:AA65"/>
    <mergeCell ref="AB65:AD65"/>
    <mergeCell ref="AE65:AH65"/>
    <mergeCell ref="E66:F70"/>
    <mergeCell ref="G66:X67"/>
    <mergeCell ref="Y66:AA67"/>
    <mergeCell ref="AB66:AD67"/>
    <mergeCell ref="AE66:AH66"/>
    <mergeCell ref="AI66:AL67"/>
    <mergeCell ref="AM66:AP67"/>
    <mergeCell ref="AQ66:AT66"/>
    <mergeCell ref="AU66:AX66"/>
    <mergeCell ref="AE67:AF67"/>
    <mergeCell ref="AG67:AH67"/>
    <mergeCell ref="AQ67:AR67"/>
    <mergeCell ref="AS67:AT67"/>
    <mergeCell ref="AU67:AV67"/>
    <mergeCell ref="AW67:AX67"/>
    <mergeCell ref="G68:X70"/>
    <mergeCell ref="Y68:AA68"/>
    <mergeCell ref="AB68:AD68"/>
    <mergeCell ref="AE68:AH68"/>
    <mergeCell ref="AI68:AL68"/>
    <mergeCell ref="AM68:AP68"/>
    <mergeCell ref="AQ68:AT68"/>
    <mergeCell ref="AU68:AX68"/>
    <mergeCell ref="Y69:AA69"/>
    <mergeCell ref="AB69:AD69"/>
    <mergeCell ref="AE69:AH69"/>
    <mergeCell ref="AI69:AL69"/>
    <mergeCell ref="AM69:AP69"/>
    <mergeCell ref="AQ69:AT69"/>
    <mergeCell ref="AU69:AX69"/>
    <mergeCell ref="Y70:AA70"/>
    <mergeCell ref="AB70:AD70"/>
    <mergeCell ref="AE70:AH70"/>
    <mergeCell ref="AI70:AL70"/>
    <mergeCell ref="AM70:AP70"/>
    <mergeCell ref="AQ70:AT70"/>
    <mergeCell ref="AU70:AX70"/>
    <mergeCell ref="C61:D73"/>
    <mergeCell ref="P22:V22"/>
    <mergeCell ref="P23:V23"/>
    <mergeCell ref="P24:V24"/>
    <mergeCell ref="P25:V25"/>
    <mergeCell ref="P26:V26"/>
    <mergeCell ref="G26:O26"/>
    <mergeCell ref="G27:O27"/>
    <mergeCell ref="G28:O28"/>
    <mergeCell ref="W25:AC25"/>
    <mergeCell ref="W26:AC26"/>
    <mergeCell ref="AD2:AH2"/>
    <mergeCell ref="AJ2:AM2"/>
    <mergeCell ref="G8:X8"/>
    <mergeCell ref="C87:AC87"/>
    <mergeCell ref="AD87:AF87"/>
    <mergeCell ref="W27:AC27"/>
    <mergeCell ref="AO2:AQ2"/>
    <mergeCell ref="AS2:AU2"/>
    <mergeCell ref="P27:V27"/>
    <mergeCell ref="P28:V28"/>
    <mergeCell ref="W28:AC28"/>
    <mergeCell ref="AO111:AX111"/>
    <mergeCell ref="A112:D112"/>
    <mergeCell ref="E112:P112"/>
    <mergeCell ref="Q112:AB112"/>
    <mergeCell ref="AC112:AN112"/>
    <mergeCell ref="AO112:AX112"/>
    <mergeCell ref="A113:D113"/>
    <mergeCell ref="E113:P113"/>
    <mergeCell ref="Q113:AB113"/>
    <mergeCell ref="AC113:AN113"/>
    <mergeCell ref="AO113:AX113"/>
    <mergeCell ref="W23:AC23"/>
    <mergeCell ref="W24:AC24"/>
    <mergeCell ref="AG121:AH121"/>
    <mergeCell ref="AJ121:AK121"/>
    <mergeCell ref="A116:D116"/>
    <mergeCell ref="A115:D115"/>
    <mergeCell ref="A121:D121"/>
    <mergeCell ref="E121:G121"/>
    <mergeCell ref="I121:J121"/>
    <mergeCell ref="L121:M121"/>
    <mergeCell ref="Q121:S121"/>
    <mergeCell ref="U121:V121"/>
    <mergeCell ref="X121:Y121"/>
    <mergeCell ref="AC121:AE121"/>
    <mergeCell ref="U120:V120"/>
    <mergeCell ref="X120:Y120"/>
    <mergeCell ref="AA120:AB120"/>
    <mergeCell ref="AC120:AE120"/>
    <mergeCell ref="AG120:AH120"/>
    <mergeCell ref="AJ120:AK120"/>
    <mergeCell ref="AM120:AN120"/>
    <mergeCell ref="AO120:AP120"/>
    <mergeCell ref="AR120:AS120"/>
    <mergeCell ref="A12:F21"/>
    <mergeCell ref="G22:O22"/>
    <mergeCell ref="G23:O23"/>
    <mergeCell ref="G24:O24"/>
    <mergeCell ref="G25:O25"/>
    <mergeCell ref="A22:F28"/>
    <mergeCell ref="AD22:AX22"/>
    <mergeCell ref="AD23:AX28"/>
    <mergeCell ref="W22:AC22"/>
    <mergeCell ref="A114:D114"/>
    <mergeCell ref="E114:P114"/>
    <mergeCell ref="Q114:AB114"/>
    <mergeCell ref="AC114:AN114"/>
    <mergeCell ref="AO114:AX114"/>
    <mergeCell ref="E115:P115"/>
    <mergeCell ref="Q115:AB115"/>
    <mergeCell ref="AC115:AN115"/>
    <mergeCell ref="AO115:AX115"/>
    <mergeCell ref="A111:D111"/>
    <mergeCell ref="E111:P111"/>
    <mergeCell ref="Q111:AB111"/>
    <mergeCell ref="AC111:AN111"/>
    <mergeCell ref="AU120:AV120"/>
    <mergeCell ref="E116:P116"/>
    <mergeCell ref="Q116:AB116"/>
    <mergeCell ref="AC116:AN116"/>
    <mergeCell ref="AO116:AX116"/>
    <mergeCell ref="E117:P117"/>
    <mergeCell ref="Q117:AB117"/>
    <mergeCell ref="AC117:AN117"/>
    <mergeCell ref="AO117:AX117"/>
    <mergeCell ref="A117:D117"/>
    <mergeCell ref="O121:P121"/>
    <mergeCell ref="AA121:AB121"/>
    <mergeCell ref="AM121:AN121"/>
    <mergeCell ref="AO121:AP121"/>
    <mergeCell ref="AR121:AS121"/>
    <mergeCell ref="AU121:AV121"/>
    <mergeCell ref="A118:D118"/>
    <mergeCell ref="E118:P118"/>
    <mergeCell ref="Q118:AB118"/>
    <mergeCell ref="AC118:AN118"/>
    <mergeCell ref="AO118:AX118"/>
    <mergeCell ref="A119:D119"/>
    <mergeCell ref="E119:P119"/>
    <mergeCell ref="Q119:AB119"/>
    <mergeCell ref="AC119:AN119"/>
    <mergeCell ref="AO119:AX119"/>
    <mergeCell ref="A120:D120"/>
    <mergeCell ref="E120:G120"/>
    <mergeCell ref="I120:J120"/>
    <mergeCell ref="L120:M120"/>
    <mergeCell ref="O120:P120"/>
    <mergeCell ref="Q120:S120"/>
  </mergeCells>
  <phoneticPr fontId="5"/>
  <conditionalFormatting sqref="P14:AQ14">
    <cfRule type="expression" dxfId="239" priority="14075">
      <formula>IF(RIGHT(TEXT(P14,"0.#"),1)=".",FALSE,TRUE)</formula>
    </cfRule>
    <cfRule type="expression" dxfId="238" priority="14076">
      <formula>IF(RIGHT(TEXT(P14,"0.#"),1)=".",TRUE,FALSE)</formula>
    </cfRule>
  </conditionalFormatting>
  <conditionalFormatting sqref="AE31">
    <cfRule type="expression" dxfId="237" priority="14065">
      <formula>IF(RIGHT(TEXT(AE31,"0.#"),1)=".",FALSE,TRUE)</formula>
    </cfRule>
    <cfRule type="expression" dxfId="236" priority="14066">
      <formula>IF(RIGHT(TEXT(AE31,"0.#"),1)=".",TRUE,FALSE)</formula>
    </cfRule>
  </conditionalFormatting>
  <conditionalFormatting sqref="P18:AX18">
    <cfRule type="expression" dxfId="235" priority="13951">
      <formula>IF(RIGHT(TEXT(P18,"0.#"),1)=".",FALSE,TRUE)</formula>
    </cfRule>
    <cfRule type="expression" dxfId="234" priority="13952">
      <formula>IF(RIGHT(TEXT(P18,"0.#"),1)=".",TRUE,FALSE)</formula>
    </cfRule>
  </conditionalFormatting>
  <conditionalFormatting sqref="Y150">
    <cfRule type="expression" dxfId="233" priority="13947">
      <formula>IF(RIGHT(TEXT(Y150,"0.#"),1)=".",FALSE,TRUE)</formula>
    </cfRule>
    <cfRule type="expression" dxfId="232" priority="13948">
      <formula>IF(RIGHT(TEXT(Y150,"0.#"),1)=".",TRUE,FALSE)</formula>
    </cfRule>
  </conditionalFormatting>
  <conditionalFormatting sqref="Y159">
    <cfRule type="expression" dxfId="231" priority="13943">
      <formula>IF(RIGHT(TEXT(Y159,"0.#"),1)=".",FALSE,TRUE)</formula>
    </cfRule>
    <cfRule type="expression" dxfId="230" priority="13944">
      <formula>IF(RIGHT(TEXT(Y159,"0.#"),1)=".",TRUE,FALSE)</formula>
    </cfRule>
  </conditionalFormatting>
  <conditionalFormatting sqref="Y177:Y184 Y175 Y164:Y171 Y162">
    <cfRule type="expression" dxfId="229" priority="13725">
      <formula>IF(RIGHT(TEXT(Y162,"0.#"),1)=".",FALSE,TRUE)</formula>
    </cfRule>
    <cfRule type="expression" dxfId="228" priority="13726">
      <formula>IF(RIGHT(TEXT(Y162,"0.#"),1)=".",TRUE,FALSE)</formula>
    </cfRule>
  </conditionalFormatting>
  <conditionalFormatting sqref="P15:AX15 P13:AX13 P16:AQ17">
    <cfRule type="expression" dxfId="227" priority="13773">
      <formula>IF(RIGHT(TEXT(P13,"0.#"),1)=".",FALSE,TRUE)</formula>
    </cfRule>
    <cfRule type="expression" dxfId="226" priority="13774">
      <formula>IF(RIGHT(TEXT(P13,"0.#"),1)=".",TRUE,FALSE)</formula>
    </cfRule>
  </conditionalFormatting>
  <conditionalFormatting sqref="P19:AJ19">
    <cfRule type="expression" dxfId="225" priority="13771">
      <formula>IF(RIGHT(TEXT(P19,"0.#"),1)=".",FALSE,TRUE)</formula>
    </cfRule>
    <cfRule type="expression" dxfId="224" priority="13772">
      <formula>IF(RIGHT(TEXT(P19,"0.#"),1)=".",TRUE,FALSE)</formula>
    </cfRule>
  </conditionalFormatting>
  <conditionalFormatting sqref="AE47 AQ47">
    <cfRule type="expression" dxfId="223" priority="13763">
      <formula>IF(RIGHT(TEXT(AE47,"0.#"),1)=".",FALSE,TRUE)</formula>
    </cfRule>
    <cfRule type="expression" dxfId="222" priority="13764">
      <formula>IF(RIGHT(TEXT(AE47,"0.#"),1)=".",TRUE,FALSE)</formula>
    </cfRule>
  </conditionalFormatting>
  <conditionalFormatting sqref="Y151:Y158 Y149">
    <cfRule type="expression" dxfId="221" priority="13749">
      <formula>IF(RIGHT(TEXT(Y149,"0.#"),1)=".",FALSE,TRUE)</formula>
    </cfRule>
    <cfRule type="expression" dxfId="220" priority="13750">
      <formula>IF(RIGHT(TEXT(Y149,"0.#"),1)=".",TRUE,FALSE)</formula>
    </cfRule>
  </conditionalFormatting>
  <conditionalFormatting sqref="AU150">
    <cfRule type="expression" dxfId="219" priority="13747">
      <formula>IF(RIGHT(TEXT(AU150,"0.#"),1)=".",FALSE,TRUE)</formula>
    </cfRule>
    <cfRule type="expression" dxfId="218" priority="13748">
      <formula>IF(RIGHT(TEXT(AU150,"0.#"),1)=".",TRUE,FALSE)</formula>
    </cfRule>
  </conditionalFormatting>
  <conditionalFormatting sqref="AU159">
    <cfRule type="expression" dxfId="217" priority="13745">
      <formula>IF(RIGHT(TEXT(AU159,"0.#"),1)=".",FALSE,TRUE)</formula>
    </cfRule>
    <cfRule type="expression" dxfId="216" priority="13746">
      <formula>IF(RIGHT(TEXT(AU159,"0.#"),1)=".",TRUE,FALSE)</formula>
    </cfRule>
  </conditionalFormatting>
  <conditionalFormatting sqref="AU151:AU158 AU149">
    <cfRule type="expression" dxfId="215" priority="13743">
      <formula>IF(RIGHT(TEXT(AU149,"0.#"),1)=".",FALSE,TRUE)</formula>
    </cfRule>
    <cfRule type="expression" dxfId="214" priority="13744">
      <formula>IF(RIGHT(TEXT(AU149,"0.#"),1)=".",TRUE,FALSE)</formula>
    </cfRule>
  </conditionalFormatting>
  <conditionalFormatting sqref="Y176 Y163">
    <cfRule type="expression" dxfId="213" priority="13729">
      <formula>IF(RIGHT(TEXT(Y163,"0.#"),1)=".",FALSE,TRUE)</formula>
    </cfRule>
    <cfRule type="expression" dxfId="212" priority="13730">
      <formula>IF(RIGHT(TEXT(Y163,"0.#"),1)=".",TRUE,FALSE)</formula>
    </cfRule>
  </conditionalFormatting>
  <conditionalFormatting sqref="Y185 Y172">
    <cfRule type="expression" dxfId="211" priority="13727">
      <formula>IF(RIGHT(TEXT(Y172,"0.#"),1)=".",FALSE,TRUE)</formula>
    </cfRule>
    <cfRule type="expression" dxfId="210" priority="13728">
      <formula>IF(RIGHT(TEXT(Y172,"0.#"),1)=".",TRUE,FALSE)</formula>
    </cfRule>
  </conditionalFormatting>
  <conditionalFormatting sqref="AU176 AU163">
    <cfRule type="expression" dxfId="209" priority="13723">
      <formula>IF(RIGHT(TEXT(AU163,"0.#"),1)=".",FALSE,TRUE)</formula>
    </cfRule>
    <cfRule type="expression" dxfId="208" priority="13724">
      <formula>IF(RIGHT(TEXT(AU163,"0.#"),1)=".",TRUE,FALSE)</formula>
    </cfRule>
  </conditionalFormatting>
  <conditionalFormatting sqref="AU185 AU172">
    <cfRule type="expression" dxfId="207" priority="13721">
      <formula>IF(RIGHT(TEXT(AU172,"0.#"),1)=".",FALSE,TRUE)</formula>
    </cfRule>
    <cfRule type="expression" dxfId="206" priority="13722">
      <formula>IF(RIGHT(TEXT(AU172,"0.#"),1)=".",TRUE,FALSE)</formula>
    </cfRule>
  </conditionalFormatting>
  <conditionalFormatting sqref="AU177:AU184 AU175 AU164:AU171 AU162">
    <cfRule type="expression" dxfId="205" priority="13719">
      <formula>IF(RIGHT(TEXT(AU162,"0.#"),1)=".",FALSE,TRUE)</formula>
    </cfRule>
    <cfRule type="expression" dxfId="204" priority="13720">
      <formula>IF(RIGHT(TEXT(AU162,"0.#"),1)=".",TRUE,FALSE)</formula>
    </cfRule>
  </conditionalFormatting>
  <conditionalFormatting sqref="AM43">
    <cfRule type="expression" dxfId="203" priority="13373">
      <formula>IF(RIGHT(TEXT(AM43,"0.#"),1)=".",FALSE,TRUE)</formula>
    </cfRule>
    <cfRule type="expression" dxfId="202" priority="13374">
      <formula>IF(RIGHT(TEXT(AM43,"0.#"),1)=".",TRUE,FALSE)</formula>
    </cfRule>
  </conditionalFormatting>
  <conditionalFormatting sqref="AM33">
    <cfRule type="expression" dxfId="201" priority="13519">
      <formula>IF(RIGHT(TEXT(AM33,"0.#"),1)=".",FALSE,TRUE)</formula>
    </cfRule>
    <cfRule type="expression" dxfId="200" priority="13520">
      <formula>IF(RIGHT(TEXT(AM33,"0.#"),1)=".",TRUE,FALSE)</formula>
    </cfRule>
  </conditionalFormatting>
  <conditionalFormatting sqref="AE32">
    <cfRule type="expression" dxfId="199" priority="13533">
      <formula>IF(RIGHT(TEXT(AE32,"0.#"),1)=".",FALSE,TRUE)</formula>
    </cfRule>
    <cfRule type="expression" dxfId="198" priority="13534">
      <formula>IF(RIGHT(TEXT(AE32,"0.#"),1)=".",TRUE,FALSE)</formula>
    </cfRule>
  </conditionalFormatting>
  <conditionalFormatting sqref="AE33">
    <cfRule type="expression" dxfId="197" priority="13531">
      <formula>IF(RIGHT(TEXT(AE33,"0.#"),1)=".",FALSE,TRUE)</formula>
    </cfRule>
    <cfRule type="expression" dxfId="196" priority="13532">
      <formula>IF(RIGHT(TEXT(AE33,"0.#"),1)=".",TRUE,FALSE)</formula>
    </cfRule>
  </conditionalFormatting>
  <conditionalFormatting sqref="AI33">
    <cfRule type="expression" dxfId="195" priority="13529">
      <formula>IF(RIGHT(TEXT(AI33,"0.#"),1)=".",FALSE,TRUE)</formula>
    </cfRule>
    <cfRule type="expression" dxfId="194" priority="13530">
      <formula>IF(RIGHT(TEXT(AI33,"0.#"),1)=".",TRUE,FALSE)</formula>
    </cfRule>
  </conditionalFormatting>
  <conditionalFormatting sqref="AI32">
    <cfRule type="expression" dxfId="193" priority="13527">
      <formula>IF(RIGHT(TEXT(AI32,"0.#"),1)=".",FALSE,TRUE)</formula>
    </cfRule>
    <cfRule type="expression" dxfId="192" priority="13528">
      <formula>IF(RIGHT(TEXT(AI32,"0.#"),1)=".",TRUE,FALSE)</formula>
    </cfRule>
  </conditionalFormatting>
  <conditionalFormatting sqref="AI31">
    <cfRule type="expression" dxfId="191" priority="13525">
      <formula>IF(RIGHT(TEXT(AI31,"0.#"),1)=".",FALSE,TRUE)</formula>
    </cfRule>
    <cfRule type="expression" dxfId="190" priority="13526">
      <formula>IF(RIGHT(TEXT(AI31,"0.#"),1)=".",TRUE,FALSE)</formula>
    </cfRule>
  </conditionalFormatting>
  <conditionalFormatting sqref="AM31">
    <cfRule type="expression" dxfId="189" priority="13523">
      <formula>IF(RIGHT(TEXT(AM31,"0.#"),1)=".",FALSE,TRUE)</formula>
    </cfRule>
    <cfRule type="expression" dxfId="188" priority="13524">
      <formula>IF(RIGHT(TEXT(AM31,"0.#"),1)=".",TRUE,FALSE)</formula>
    </cfRule>
  </conditionalFormatting>
  <conditionalFormatting sqref="AM32">
    <cfRule type="expression" dxfId="187" priority="13521">
      <formula>IF(RIGHT(TEXT(AM32,"0.#"),1)=".",FALSE,TRUE)</formula>
    </cfRule>
    <cfRule type="expression" dxfId="186" priority="13522">
      <formula>IF(RIGHT(TEXT(AM32,"0.#"),1)=".",TRUE,FALSE)</formula>
    </cfRule>
  </conditionalFormatting>
  <conditionalFormatting sqref="AQ31:AQ33">
    <cfRule type="expression" dxfId="185" priority="13513">
      <formula>IF(RIGHT(TEXT(AQ31,"0.#"),1)=".",FALSE,TRUE)</formula>
    </cfRule>
    <cfRule type="expression" dxfId="184" priority="13514">
      <formula>IF(RIGHT(TEXT(AQ31,"0.#"),1)=".",TRUE,FALSE)</formula>
    </cfRule>
  </conditionalFormatting>
  <conditionalFormatting sqref="AU31:AU33">
    <cfRule type="expression" dxfId="183" priority="13511">
      <formula>IF(RIGHT(TEXT(AU31,"0.#"),1)=".",FALSE,TRUE)</formula>
    </cfRule>
    <cfRule type="expression" dxfId="182" priority="13512">
      <formula>IF(RIGHT(TEXT(AU31,"0.#"),1)=".",TRUE,FALSE)</formula>
    </cfRule>
  </conditionalFormatting>
  <conditionalFormatting sqref="AE43">
    <cfRule type="expression" dxfId="181" priority="13385">
      <formula>IF(RIGHT(TEXT(AE43,"0.#"),1)=".",FALSE,TRUE)</formula>
    </cfRule>
    <cfRule type="expression" dxfId="180" priority="13386">
      <formula>IF(RIGHT(TEXT(AE43,"0.#"),1)=".",TRUE,FALSE)</formula>
    </cfRule>
  </conditionalFormatting>
  <conditionalFormatting sqref="AE44">
    <cfRule type="expression" dxfId="179" priority="13383">
      <formula>IF(RIGHT(TEXT(AE44,"0.#"),1)=".",FALSE,TRUE)</formula>
    </cfRule>
    <cfRule type="expression" dxfId="178" priority="13384">
      <formula>IF(RIGHT(TEXT(AE44,"0.#"),1)=".",TRUE,FALSE)</formula>
    </cfRule>
  </conditionalFormatting>
  <conditionalFormatting sqref="AE45">
    <cfRule type="expression" dxfId="177" priority="13381">
      <formula>IF(RIGHT(TEXT(AE45,"0.#"),1)=".",FALSE,TRUE)</formula>
    </cfRule>
    <cfRule type="expression" dxfId="176" priority="13382">
      <formula>IF(RIGHT(TEXT(AE45,"0.#"),1)=".",TRUE,FALSE)</formula>
    </cfRule>
  </conditionalFormatting>
  <conditionalFormatting sqref="AI45">
    <cfRule type="expression" dxfId="175" priority="13379">
      <formula>IF(RIGHT(TEXT(AI45,"0.#"),1)=".",FALSE,TRUE)</formula>
    </cfRule>
    <cfRule type="expression" dxfId="174" priority="13380">
      <formula>IF(RIGHT(TEXT(AI45,"0.#"),1)=".",TRUE,FALSE)</formula>
    </cfRule>
  </conditionalFormatting>
  <conditionalFormatting sqref="AI44">
    <cfRule type="expression" dxfId="173" priority="13377">
      <formula>IF(RIGHT(TEXT(AI44,"0.#"),1)=".",FALSE,TRUE)</formula>
    </cfRule>
    <cfRule type="expression" dxfId="172" priority="13378">
      <formula>IF(RIGHT(TEXT(AI44,"0.#"),1)=".",TRUE,FALSE)</formula>
    </cfRule>
  </conditionalFormatting>
  <conditionalFormatting sqref="AI43">
    <cfRule type="expression" dxfId="171" priority="13375">
      <formula>IF(RIGHT(TEXT(AI43,"0.#"),1)=".",FALSE,TRUE)</formula>
    </cfRule>
    <cfRule type="expression" dxfId="170" priority="13376">
      <formula>IF(RIGHT(TEXT(AI43,"0.#"),1)=".",TRUE,FALSE)</formula>
    </cfRule>
  </conditionalFormatting>
  <conditionalFormatting sqref="AM44">
    <cfRule type="expression" dxfId="169" priority="13371">
      <formula>IF(RIGHT(TEXT(AM44,"0.#"),1)=".",FALSE,TRUE)</formula>
    </cfRule>
    <cfRule type="expression" dxfId="168" priority="13372">
      <formula>IF(RIGHT(TEXT(AM44,"0.#"),1)=".",TRUE,FALSE)</formula>
    </cfRule>
  </conditionalFormatting>
  <conditionalFormatting sqref="AM45">
    <cfRule type="expression" dxfId="167" priority="13369">
      <formula>IF(RIGHT(TEXT(AM45,"0.#"),1)=".",FALSE,TRUE)</formula>
    </cfRule>
    <cfRule type="expression" dxfId="166" priority="13370">
      <formula>IF(RIGHT(TEXT(AM45,"0.#"),1)=".",TRUE,FALSE)</formula>
    </cfRule>
  </conditionalFormatting>
  <conditionalFormatting sqref="AI47">
    <cfRule type="expression" dxfId="165" priority="13295">
      <formula>IF(RIGHT(TEXT(AI47,"0.#"),1)=".",FALSE,TRUE)</formula>
    </cfRule>
    <cfRule type="expression" dxfId="164" priority="13296">
      <formula>IF(RIGHT(TEXT(AI47,"0.#"),1)=".",TRUE,FALSE)</formula>
    </cfRule>
  </conditionalFormatting>
  <conditionalFormatting sqref="AM47">
    <cfRule type="expression" dxfId="163" priority="13293">
      <formula>IF(RIGHT(TEXT(AM47,"0.#"),1)=".",FALSE,TRUE)</formula>
    </cfRule>
    <cfRule type="expression" dxfId="162" priority="13294">
      <formula>IF(RIGHT(TEXT(AM47,"0.#"),1)=".",TRUE,FALSE)</formula>
    </cfRule>
  </conditionalFormatting>
  <conditionalFormatting sqref="AE48">
    <cfRule type="expression" dxfId="161" priority="13291">
      <formula>IF(RIGHT(TEXT(AE48,"0.#"),1)=".",FALSE,TRUE)</formula>
    </cfRule>
    <cfRule type="expression" dxfId="160" priority="13292">
      <formula>IF(RIGHT(TEXT(AE48,"0.#"),1)=".",TRUE,FALSE)</formula>
    </cfRule>
  </conditionalFormatting>
  <conditionalFormatting sqref="AI48">
    <cfRule type="expression" dxfId="159" priority="13289">
      <formula>IF(RIGHT(TEXT(AI48,"0.#"),1)=".",FALSE,TRUE)</formula>
    </cfRule>
    <cfRule type="expression" dxfId="158" priority="13290">
      <formula>IF(RIGHT(TEXT(AI48,"0.#"),1)=".",TRUE,FALSE)</formula>
    </cfRule>
  </conditionalFormatting>
  <conditionalFormatting sqref="AM48">
    <cfRule type="expression" dxfId="157" priority="13287">
      <formula>IF(RIGHT(TEXT(AM48,"0.#"),1)=".",FALSE,TRUE)</formula>
    </cfRule>
    <cfRule type="expression" dxfId="156" priority="13288">
      <formula>IF(RIGHT(TEXT(AM48,"0.#"),1)=".",TRUE,FALSE)</formula>
    </cfRule>
  </conditionalFormatting>
  <conditionalFormatting sqref="AQ48">
    <cfRule type="expression" dxfId="155" priority="13285">
      <formula>IF(RIGHT(TEXT(AQ48,"0.#"),1)=".",FALSE,TRUE)</formula>
    </cfRule>
    <cfRule type="expression" dxfId="154" priority="13286">
      <formula>IF(RIGHT(TEXT(AQ48,"0.#"),1)=".",TRUE,FALSE)</formula>
    </cfRule>
  </conditionalFormatting>
  <conditionalFormatting sqref="AE50 AQ50">
    <cfRule type="expression" dxfId="153" priority="13227">
      <formula>IF(RIGHT(TEXT(AE50,"0.#"),1)=".",FALSE,TRUE)</formula>
    </cfRule>
    <cfRule type="expression" dxfId="152" priority="13228">
      <formula>IF(RIGHT(TEXT(AE50,"0.#"),1)=".",TRUE,FALSE)</formula>
    </cfRule>
  </conditionalFormatting>
  <conditionalFormatting sqref="AI50">
    <cfRule type="expression" dxfId="151" priority="13225">
      <formula>IF(RIGHT(TEXT(AI50,"0.#"),1)=".",FALSE,TRUE)</formula>
    </cfRule>
    <cfRule type="expression" dxfId="150" priority="13226">
      <formula>IF(RIGHT(TEXT(AI50,"0.#"),1)=".",TRUE,FALSE)</formula>
    </cfRule>
  </conditionalFormatting>
  <conditionalFormatting sqref="AM50">
    <cfRule type="expression" dxfId="149" priority="13223">
      <formula>IF(RIGHT(TEXT(AM50,"0.#"),1)=".",FALSE,TRUE)</formula>
    </cfRule>
    <cfRule type="expression" dxfId="148" priority="13224">
      <formula>IF(RIGHT(TEXT(AM50,"0.#"),1)=".",TRUE,FALSE)</formula>
    </cfRule>
  </conditionalFormatting>
  <conditionalFormatting sqref="AE51 AM51">
    <cfRule type="expression" dxfId="147" priority="13221">
      <formula>IF(RIGHT(TEXT(AE51,"0.#"),1)=".",FALSE,TRUE)</formula>
    </cfRule>
    <cfRule type="expression" dxfId="146" priority="13222">
      <formula>IF(RIGHT(TEXT(AE51,"0.#"),1)=".",TRUE,FALSE)</formula>
    </cfRule>
  </conditionalFormatting>
  <conditionalFormatting sqref="AI51">
    <cfRule type="expression" dxfId="145" priority="13219">
      <formula>IF(RIGHT(TEXT(AI51,"0.#"),1)=".",FALSE,TRUE)</formula>
    </cfRule>
    <cfRule type="expression" dxfId="144" priority="13220">
      <formula>IF(RIGHT(TEXT(AI51,"0.#"),1)=".",TRUE,FALSE)</formula>
    </cfRule>
  </conditionalFormatting>
  <conditionalFormatting sqref="AQ51">
    <cfRule type="expression" dxfId="143" priority="13215">
      <formula>IF(RIGHT(TEXT(AQ51,"0.#"),1)=".",FALSE,TRUE)</formula>
    </cfRule>
    <cfRule type="expression" dxfId="142" priority="13216">
      <formula>IF(RIGHT(TEXT(AQ51,"0.#"),1)=".",TRUE,FALSE)</formula>
    </cfRule>
  </conditionalFormatting>
  <conditionalFormatting sqref="AE56:AE57 AI56:AI57 AM56:AM57 AQ56:AQ57 AU56:AU57">
    <cfRule type="expression" dxfId="141" priority="13127">
      <formula>IF(RIGHT(TEXT(AE56,"0.#"),1)=".",FALSE,TRUE)</formula>
    </cfRule>
    <cfRule type="expression" dxfId="140" priority="13128">
      <formula>IF(RIGHT(TEXT(AE56,"0.#"),1)=".",TRUE,FALSE)</formula>
    </cfRule>
  </conditionalFormatting>
  <conditionalFormatting sqref="AE63">
    <cfRule type="expression" dxfId="139" priority="13097">
      <formula>IF(RIGHT(TEXT(AE63,"0.#"),1)=".",FALSE,TRUE)</formula>
    </cfRule>
    <cfRule type="expression" dxfId="138" priority="13098">
      <formula>IF(RIGHT(TEXT(AE63,"0.#"),1)=".",TRUE,FALSE)</formula>
    </cfRule>
  </conditionalFormatting>
  <conditionalFormatting sqref="AM65">
    <cfRule type="expression" dxfId="137" priority="13081">
      <formula>IF(RIGHT(TEXT(AM65,"0.#"),1)=".",FALSE,TRUE)</formula>
    </cfRule>
    <cfRule type="expression" dxfId="136" priority="13082">
      <formula>IF(RIGHT(TEXT(AM65,"0.#"),1)=".",TRUE,FALSE)</formula>
    </cfRule>
  </conditionalFormatting>
  <conditionalFormatting sqref="AE64">
    <cfRule type="expression" dxfId="135" priority="13095">
      <formula>IF(RIGHT(TEXT(AE64,"0.#"),1)=".",FALSE,TRUE)</formula>
    </cfRule>
    <cfRule type="expression" dxfId="134" priority="13096">
      <formula>IF(RIGHT(TEXT(AE64,"0.#"),1)=".",TRUE,FALSE)</formula>
    </cfRule>
  </conditionalFormatting>
  <conditionalFormatting sqref="AE65">
    <cfRule type="expression" dxfId="133" priority="13093">
      <formula>IF(RIGHT(TEXT(AE65,"0.#"),1)=".",FALSE,TRUE)</formula>
    </cfRule>
    <cfRule type="expression" dxfId="132" priority="13094">
      <formula>IF(RIGHT(TEXT(AE65,"0.#"),1)=".",TRUE,FALSE)</formula>
    </cfRule>
  </conditionalFormatting>
  <conditionalFormatting sqref="AM63">
    <cfRule type="expression" dxfId="131" priority="13085">
      <formula>IF(RIGHT(TEXT(AM63,"0.#"),1)=".",FALSE,TRUE)</formula>
    </cfRule>
    <cfRule type="expression" dxfId="130" priority="13086">
      <formula>IF(RIGHT(TEXT(AM63,"0.#"),1)=".",TRUE,FALSE)</formula>
    </cfRule>
  </conditionalFormatting>
  <conditionalFormatting sqref="AM64">
    <cfRule type="expression" dxfId="129" priority="13083">
      <formula>IF(RIGHT(TEXT(AM64,"0.#"),1)=".",FALSE,TRUE)</formula>
    </cfRule>
    <cfRule type="expression" dxfId="128" priority="13084">
      <formula>IF(RIGHT(TEXT(AM64,"0.#"),1)=".",TRUE,FALSE)</formula>
    </cfRule>
  </conditionalFormatting>
  <conditionalFormatting sqref="AU63">
    <cfRule type="expression" dxfId="127" priority="13073">
      <formula>IF(RIGHT(TEXT(AU63,"0.#"),1)=".",FALSE,TRUE)</formula>
    </cfRule>
    <cfRule type="expression" dxfId="126" priority="13074">
      <formula>IF(RIGHT(TEXT(AU63,"0.#"),1)=".",TRUE,FALSE)</formula>
    </cfRule>
  </conditionalFormatting>
  <conditionalFormatting sqref="AU64">
    <cfRule type="expression" dxfId="125" priority="13071">
      <formula>IF(RIGHT(TEXT(AU64,"0.#"),1)=".",FALSE,TRUE)</formula>
    </cfRule>
    <cfRule type="expression" dxfId="124" priority="13072">
      <formula>IF(RIGHT(TEXT(AU64,"0.#"),1)=".",TRUE,FALSE)</formula>
    </cfRule>
  </conditionalFormatting>
  <conditionalFormatting sqref="AU65">
    <cfRule type="expression" dxfId="123" priority="13069">
      <formula>IF(RIGHT(TEXT(AU65,"0.#"),1)=".",FALSE,TRUE)</formula>
    </cfRule>
    <cfRule type="expression" dxfId="122" priority="13070">
      <formula>IF(RIGHT(TEXT(AU65,"0.#"),1)=".",TRUE,FALSE)</formula>
    </cfRule>
  </conditionalFormatting>
  <conditionalFormatting sqref="AI65">
    <cfRule type="expression" dxfId="121" priority="13003">
      <formula>IF(RIGHT(TEXT(AI65,"0.#"),1)=".",FALSE,TRUE)</formula>
    </cfRule>
    <cfRule type="expression" dxfId="120" priority="13004">
      <formula>IF(RIGHT(TEXT(AI65,"0.#"),1)=".",TRUE,FALSE)</formula>
    </cfRule>
  </conditionalFormatting>
  <conditionalFormatting sqref="AI63">
    <cfRule type="expression" dxfId="119" priority="13007">
      <formula>IF(RIGHT(TEXT(AI63,"0.#"),1)=".",FALSE,TRUE)</formula>
    </cfRule>
    <cfRule type="expression" dxfId="118" priority="13008">
      <formula>IF(RIGHT(TEXT(AI63,"0.#"),1)=".",TRUE,FALSE)</formula>
    </cfRule>
  </conditionalFormatting>
  <conditionalFormatting sqref="AI64">
    <cfRule type="expression" dxfId="117" priority="13005">
      <formula>IF(RIGHT(TEXT(AI64,"0.#"),1)=".",FALSE,TRUE)</formula>
    </cfRule>
    <cfRule type="expression" dxfId="116" priority="13006">
      <formula>IF(RIGHT(TEXT(AI64,"0.#"),1)=".",TRUE,FALSE)</formula>
    </cfRule>
  </conditionalFormatting>
  <conditionalFormatting sqref="AQ64">
    <cfRule type="expression" dxfId="115" priority="12989">
      <formula>IF(RIGHT(TEXT(AQ64,"0.#"),1)=".",FALSE,TRUE)</formula>
    </cfRule>
    <cfRule type="expression" dxfId="114" priority="12990">
      <formula>IF(RIGHT(TEXT(AQ64,"0.#"),1)=".",TRUE,FALSE)</formula>
    </cfRule>
  </conditionalFormatting>
  <conditionalFormatting sqref="AQ65">
    <cfRule type="expression" dxfId="113" priority="12975">
      <formula>IF(RIGHT(TEXT(AQ65,"0.#"),1)=".",FALSE,TRUE)</formula>
    </cfRule>
    <cfRule type="expression" dxfId="112" priority="12976">
      <formula>IF(RIGHT(TEXT(AQ65,"0.#"),1)=".",TRUE,FALSE)</formula>
    </cfRule>
  </conditionalFormatting>
  <conditionalFormatting sqref="AQ63">
    <cfRule type="expression" dxfId="111" priority="12973">
      <formula>IF(RIGHT(TEXT(AQ63,"0.#"),1)=".",FALSE,TRUE)</formula>
    </cfRule>
    <cfRule type="expression" dxfId="110" priority="12974">
      <formula>IF(RIGHT(TEXT(AQ63,"0.#"),1)=".",TRUE,FALSE)</formula>
    </cfRule>
  </conditionalFormatting>
  <conditionalFormatting sqref="AQ43:AQ45">
    <cfRule type="expression" dxfId="109" priority="4707">
      <formula>IF(RIGHT(TEXT(AQ43,"0.#"),1)=".",FALSE,TRUE)</formula>
    </cfRule>
    <cfRule type="expression" dxfId="108" priority="4708">
      <formula>IF(RIGHT(TEXT(AQ43,"0.#"),1)=".",TRUE,FALSE)</formula>
    </cfRule>
  </conditionalFormatting>
  <conditionalFormatting sqref="AU43:AU45">
    <cfRule type="expression" dxfId="107" priority="4705">
      <formula>IF(RIGHT(TEXT(AU43,"0.#"),1)=".",FALSE,TRUE)</formula>
    </cfRule>
    <cfRule type="expression" dxfId="106" priority="4706">
      <formula>IF(RIGHT(TEXT(AU43,"0.#"),1)=".",TRUE,FALSE)</formula>
    </cfRule>
  </conditionalFormatting>
  <conditionalFormatting sqref="AE68">
    <cfRule type="expression" dxfId="105" priority="4391">
      <formula>IF(RIGHT(TEXT(AE68,"0.#"),1)=".",FALSE,TRUE)</formula>
    </cfRule>
    <cfRule type="expression" dxfId="104" priority="4392">
      <formula>IF(RIGHT(TEXT(AE68,"0.#"),1)=".",TRUE,FALSE)</formula>
    </cfRule>
  </conditionalFormatting>
  <conditionalFormatting sqref="AM70">
    <cfRule type="expression" dxfId="103" priority="4381">
      <formula>IF(RIGHT(TEXT(AM70,"0.#"),1)=".",FALSE,TRUE)</formula>
    </cfRule>
    <cfRule type="expression" dxfId="102" priority="4382">
      <formula>IF(RIGHT(TEXT(AM70,"0.#"),1)=".",TRUE,FALSE)</formula>
    </cfRule>
  </conditionalFormatting>
  <conditionalFormatting sqref="AE69">
    <cfRule type="expression" dxfId="101" priority="4389">
      <formula>IF(RIGHT(TEXT(AE69,"0.#"),1)=".",FALSE,TRUE)</formula>
    </cfRule>
    <cfRule type="expression" dxfId="100" priority="4390">
      <formula>IF(RIGHT(TEXT(AE69,"0.#"),1)=".",TRUE,FALSE)</formula>
    </cfRule>
  </conditionalFormatting>
  <conditionalFormatting sqref="AE70">
    <cfRule type="expression" dxfId="99" priority="4387">
      <formula>IF(RIGHT(TEXT(AE70,"0.#"),1)=".",FALSE,TRUE)</formula>
    </cfRule>
    <cfRule type="expression" dxfId="98" priority="4388">
      <formula>IF(RIGHT(TEXT(AE70,"0.#"),1)=".",TRUE,FALSE)</formula>
    </cfRule>
  </conditionalFormatting>
  <conditionalFormatting sqref="AM68">
    <cfRule type="expression" dxfId="97" priority="4385">
      <formula>IF(RIGHT(TEXT(AM68,"0.#"),1)=".",FALSE,TRUE)</formula>
    </cfRule>
    <cfRule type="expression" dxfId="96" priority="4386">
      <formula>IF(RIGHT(TEXT(AM68,"0.#"),1)=".",TRUE,FALSE)</formula>
    </cfRule>
  </conditionalFormatting>
  <conditionalFormatting sqref="AM69">
    <cfRule type="expression" dxfId="95" priority="4383">
      <formula>IF(RIGHT(TEXT(AM69,"0.#"),1)=".",FALSE,TRUE)</formula>
    </cfRule>
    <cfRule type="expression" dxfId="94" priority="4384">
      <formula>IF(RIGHT(TEXT(AM69,"0.#"),1)=".",TRUE,FALSE)</formula>
    </cfRule>
  </conditionalFormatting>
  <conditionalFormatting sqref="AU68">
    <cfRule type="expression" dxfId="93" priority="4379">
      <formula>IF(RIGHT(TEXT(AU68,"0.#"),1)=".",FALSE,TRUE)</formula>
    </cfRule>
    <cfRule type="expression" dxfId="92" priority="4380">
      <formula>IF(RIGHT(TEXT(AU68,"0.#"),1)=".",TRUE,FALSE)</formula>
    </cfRule>
  </conditionalFormatting>
  <conditionalFormatting sqref="AU69">
    <cfRule type="expression" dxfId="91" priority="4377">
      <formula>IF(RIGHT(TEXT(AU69,"0.#"),1)=".",FALSE,TRUE)</formula>
    </cfRule>
    <cfRule type="expression" dxfId="90" priority="4378">
      <formula>IF(RIGHT(TEXT(AU69,"0.#"),1)=".",TRUE,FALSE)</formula>
    </cfRule>
  </conditionalFormatting>
  <conditionalFormatting sqref="AU70">
    <cfRule type="expression" dxfId="89" priority="4375">
      <formula>IF(RIGHT(TEXT(AU70,"0.#"),1)=".",FALSE,TRUE)</formula>
    </cfRule>
    <cfRule type="expression" dxfId="88" priority="4376">
      <formula>IF(RIGHT(TEXT(AU70,"0.#"),1)=".",TRUE,FALSE)</formula>
    </cfRule>
  </conditionalFormatting>
  <conditionalFormatting sqref="AI70">
    <cfRule type="expression" dxfId="87" priority="4369">
      <formula>IF(RIGHT(TEXT(AI70,"0.#"),1)=".",FALSE,TRUE)</formula>
    </cfRule>
    <cfRule type="expression" dxfId="86" priority="4370">
      <formula>IF(RIGHT(TEXT(AI70,"0.#"),1)=".",TRUE,FALSE)</formula>
    </cfRule>
  </conditionalFormatting>
  <conditionalFormatting sqref="AI68">
    <cfRule type="expression" dxfId="85" priority="4373">
      <formula>IF(RIGHT(TEXT(AI68,"0.#"),1)=".",FALSE,TRUE)</formula>
    </cfRule>
    <cfRule type="expression" dxfId="84" priority="4374">
      <formula>IF(RIGHT(TEXT(AI68,"0.#"),1)=".",TRUE,FALSE)</formula>
    </cfRule>
  </conditionalFormatting>
  <conditionalFormatting sqref="AI69">
    <cfRule type="expression" dxfId="83" priority="4371">
      <formula>IF(RIGHT(TEXT(AI69,"0.#"),1)=".",FALSE,TRUE)</formula>
    </cfRule>
    <cfRule type="expression" dxfId="82" priority="4372">
      <formula>IF(RIGHT(TEXT(AI69,"0.#"),1)=".",TRUE,FALSE)</formula>
    </cfRule>
  </conditionalFormatting>
  <conditionalFormatting sqref="AQ69">
    <cfRule type="expression" dxfId="81" priority="4367">
      <formula>IF(RIGHT(TEXT(AQ69,"0.#"),1)=".",FALSE,TRUE)</formula>
    </cfRule>
    <cfRule type="expression" dxfId="80" priority="4368">
      <formula>IF(RIGHT(TEXT(AQ69,"0.#"),1)=".",TRUE,FALSE)</formula>
    </cfRule>
  </conditionalFormatting>
  <conditionalFormatting sqref="AQ70">
    <cfRule type="expression" dxfId="79" priority="4365">
      <formula>IF(RIGHT(TEXT(AQ70,"0.#"),1)=".",FALSE,TRUE)</formula>
    </cfRule>
    <cfRule type="expression" dxfId="78" priority="4366">
      <formula>IF(RIGHT(TEXT(AQ70,"0.#"),1)=".",TRUE,FALSE)</formula>
    </cfRule>
  </conditionalFormatting>
  <conditionalFormatting sqref="AQ68">
    <cfRule type="expression" dxfId="77" priority="4363">
      <formula>IF(RIGHT(TEXT(AQ68,"0.#"),1)=".",FALSE,TRUE)</formula>
    </cfRule>
    <cfRule type="expression" dxfId="76" priority="4364">
      <formula>IF(RIGHT(TEXT(AQ68,"0.#"),1)=".",TRUE,FALSE)</formula>
    </cfRule>
  </conditionalFormatting>
  <conditionalFormatting sqref="Y191">
    <cfRule type="expression" dxfId="75" priority="2881">
      <formula>IF(RIGHT(TEXT(Y191,"0.#"),1)=".",FALSE,TRUE)</formula>
    </cfRule>
    <cfRule type="expression" dxfId="74" priority="2882">
      <formula>IF(RIGHT(TEXT(Y191,"0.#"),1)=".",TRUE,FALSE)</formula>
    </cfRule>
  </conditionalFormatting>
  <conditionalFormatting sqref="Y195">
    <cfRule type="expression" dxfId="73" priority="2135">
      <formula>IF(RIGHT(TEXT(Y195,"0.#"),1)=".",FALSE,TRUE)</formula>
    </cfRule>
    <cfRule type="expression" dxfId="72" priority="2136">
      <formula>IF(RIGHT(TEXT(Y195,"0.#"),1)=".",TRUE,FALSE)</formula>
    </cfRule>
  </conditionalFormatting>
  <conditionalFormatting sqref="Y199">
    <cfRule type="expression" dxfId="71" priority="2123">
      <formula>IF(RIGHT(TEXT(Y199,"0.#"),1)=".",FALSE,TRUE)</formula>
    </cfRule>
    <cfRule type="expression" dxfId="70" priority="2124">
      <formula>IF(RIGHT(TEXT(Y199,"0.#"),1)=".",TRUE,FALSE)</formula>
    </cfRule>
  </conditionalFormatting>
  <conditionalFormatting sqref="Y203">
    <cfRule type="expression" dxfId="69" priority="2111">
      <formula>IF(RIGHT(TEXT(Y203,"0.#"),1)=".",FALSE,TRUE)</formula>
    </cfRule>
    <cfRule type="expression" dxfId="68" priority="2112">
      <formula>IF(RIGHT(TEXT(Y203,"0.#"),1)=".",TRUE,FALSE)</formula>
    </cfRule>
  </conditionalFormatting>
  <conditionalFormatting sqref="Y207">
    <cfRule type="expression" dxfId="67" priority="2099">
      <formula>IF(RIGHT(TEXT(Y207,"0.#"),1)=".",FALSE,TRUE)</formula>
    </cfRule>
    <cfRule type="expression" dxfId="66" priority="2100">
      <formula>IF(RIGHT(TEXT(Y207,"0.#"),1)=".",TRUE,FALSE)</formula>
    </cfRule>
  </conditionalFormatting>
  <conditionalFormatting sqref="W23">
    <cfRule type="expression" dxfId="65" priority="2377">
      <formula>IF(RIGHT(TEXT(W23,"0.#"),1)=".",FALSE,TRUE)</formula>
    </cfRule>
    <cfRule type="expression" dxfId="64" priority="2378">
      <formula>IF(RIGHT(TEXT(W23,"0.#"),1)=".",TRUE,FALSE)</formula>
    </cfRule>
  </conditionalFormatting>
  <conditionalFormatting sqref="W25:W27">
    <cfRule type="expression" dxfId="63" priority="2375">
      <formula>IF(RIGHT(TEXT(W25,"0.#"),1)=".",FALSE,TRUE)</formula>
    </cfRule>
    <cfRule type="expression" dxfId="62" priority="2376">
      <formula>IF(RIGHT(TEXT(W25,"0.#"),1)=".",TRUE,FALSE)</formula>
    </cfRule>
  </conditionalFormatting>
  <conditionalFormatting sqref="P23">
    <cfRule type="expression" dxfId="61" priority="2365">
      <formula>IF(RIGHT(TEXT(P23,"0.#"),1)=".",FALSE,TRUE)</formula>
    </cfRule>
    <cfRule type="expression" dxfId="60" priority="2366">
      <formula>IF(RIGHT(TEXT(P23,"0.#"),1)=".",TRUE,FALSE)</formula>
    </cfRule>
  </conditionalFormatting>
  <conditionalFormatting sqref="P24:P27">
    <cfRule type="expression" dxfId="59" priority="2363">
      <formula>IF(RIGHT(TEXT(P24,"0.#"),1)=".",FALSE,TRUE)</formula>
    </cfRule>
    <cfRule type="expression" dxfId="58" priority="2364">
      <formula>IF(RIGHT(TEXT(P24,"0.#"),1)=".",TRUE,FALSE)</formula>
    </cfRule>
  </conditionalFormatting>
  <conditionalFormatting sqref="Y211">
    <cfRule type="expression" dxfId="57" priority="2087">
      <formula>IF(RIGHT(TEXT(Y211,"0.#"),1)=".",FALSE,TRUE)</formula>
    </cfRule>
    <cfRule type="expression" dxfId="56" priority="2088">
      <formula>IF(RIGHT(TEXT(Y211,"0.#"),1)=".",TRUE,FALSE)</formula>
    </cfRule>
  </conditionalFormatting>
  <conditionalFormatting sqref="Y215:Y216">
    <cfRule type="expression" dxfId="55" priority="2075">
      <formula>IF(RIGHT(TEXT(Y215,"0.#"),1)=".",FALSE,TRUE)</formula>
    </cfRule>
    <cfRule type="expression" dxfId="54" priority="2076">
      <formula>IF(RIGHT(TEXT(Y215,"0.#"),1)=".",TRUE,FALSE)</formula>
    </cfRule>
  </conditionalFormatting>
  <conditionalFormatting sqref="AU47">
    <cfRule type="expression" dxfId="53" priority="529">
      <formula>IF(RIGHT(TEXT(AU47,"0.#"),1)=".",FALSE,TRUE)</formula>
    </cfRule>
    <cfRule type="expression" dxfId="52" priority="530">
      <formula>IF(RIGHT(TEXT(AU47,"0.#"),1)=".",TRUE,FALSE)</formula>
    </cfRule>
  </conditionalFormatting>
  <conditionalFormatting sqref="AU48">
    <cfRule type="expression" dxfId="51" priority="527">
      <formula>IF(RIGHT(TEXT(AU48,"0.#"),1)=".",FALSE,TRUE)</formula>
    </cfRule>
    <cfRule type="expression" dxfId="50" priority="528">
      <formula>IF(RIGHT(TEXT(AU48,"0.#"),1)=".",TRUE,FALSE)</formula>
    </cfRule>
  </conditionalFormatting>
  <conditionalFormatting sqref="P28:AC28">
    <cfRule type="expression" dxfId="49" priority="73">
      <formula>IF(RIGHT(TEXT(P28,"0.#"),1)=".",FALSE,TRUE)</formula>
    </cfRule>
    <cfRule type="expression" dxfId="48" priority="74">
      <formula>IF(RIGHT(TEXT(P28,"0.#"),1)=".",TRUE,FALSE)</formula>
    </cfRule>
  </conditionalFormatting>
  <conditionalFormatting sqref="AL220:AO220">
    <cfRule type="expression" dxfId="47" priority="69">
      <formula>IF(AND(AL220&gt;=0, RIGHT(TEXT(AL220,"0.#"),1)&lt;&gt;"."),TRUE,FALSE)</formula>
    </cfRule>
    <cfRule type="expression" dxfId="46" priority="70">
      <formula>IF(AND(AL220&gt;=0, RIGHT(TEXT(AL220,"0.#"),1)="."),TRUE,FALSE)</formula>
    </cfRule>
    <cfRule type="expression" dxfId="45" priority="71">
      <formula>IF(AND(AL220&lt;0, RIGHT(TEXT(AL220,"0.#"),1)&lt;&gt;"."),TRUE,FALSE)</formula>
    </cfRule>
    <cfRule type="expression" dxfId="44" priority="72">
      <formula>IF(AND(AL220&lt;0, RIGHT(TEXT(AL220,"0.#"),1)="."),TRUE,FALSE)</formula>
    </cfRule>
  </conditionalFormatting>
  <conditionalFormatting sqref="Y220">
    <cfRule type="expression" dxfId="43" priority="67">
      <formula>IF(RIGHT(TEXT(Y220,"0.#"),1)=".",FALSE,TRUE)</formula>
    </cfRule>
    <cfRule type="expression" dxfId="42" priority="68">
      <formula>IF(RIGHT(TEXT(Y220,"0.#"),1)=".",TRUE,FALSE)</formula>
    </cfRule>
  </conditionalFormatting>
  <conditionalFormatting sqref="AL221:AO224">
    <cfRule type="expression" dxfId="41" priority="63">
      <formula>IF(AND(AL221&gt;=0, RIGHT(TEXT(AL221,"0.#"),1)&lt;&gt;"."),TRUE,FALSE)</formula>
    </cfRule>
    <cfRule type="expression" dxfId="40" priority="64">
      <formula>IF(AND(AL221&gt;=0, RIGHT(TEXT(AL221,"0.#"),1)="."),TRUE,FALSE)</formula>
    </cfRule>
    <cfRule type="expression" dxfId="39" priority="65">
      <formula>IF(AND(AL221&lt;0, RIGHT(TEXT(AL221,"0.#"),1)&lt;&gt;"."),TRUE,FALSE)</formula>
    </cfRule>
    <cfRule type="expression" dxfId="38" priority="66">
      <formula>IF(AND(AL221&lt;0, RIGHT(TEXT(AL221,"0.#"),1)="."),TRUE,FALSE)</formula>
    </cfRule>
  </conditionalFormatting>
  <conditionalFormatting sqref="Y221 Y223:Y224">
    <cfRule type="expression" dxfId="37" priority="61">
      <formula>IF(RIGHT(TEXT(Y221,"0.#"),1)=".",FALSE,TRUE)</formula>
    </cfRule>
    <cfRule type="expression" dxfId="36" priority="62">
      <formula>IF(RIGHT(TEXT(Y221,"0.#"),1)=".",TRUE,FALSE)</formula>
    </cfRule>
  </conditionalFormatting>
  <conditionalFormatting sqref="Y222">
    <cfRule type="expression" dxfId="35" priority="59">
      <formula>IF(RIGHT(TEXT(Y222,"0.#"),1)=".",FALSE,TRUE)</formula>
    </cfRule>
    <cfRule type="expression" dxfId="34" priority="60">
      <formula>IF(RIGHT(TEXT(Y222,"0.#"),1)=".",TRUE,FALSE)</formula>
    </cfRule>
  </conditionalFormatting>
  <conditionalFormatting sqref="AL191:AO191">
    <cfRule type="expression" dxfId="33" priority="31">
      <formula>IF(AND(AL191&gt;=0, RIGHT(TEXT(AL191,"0.#"),1)&lt;&gt;"."),TRUE,FALSE)</formula>
    </cfRule>
    <cfRule type="expression" dxfId="32" priority="32">
      <formula>IF(AND(AL191&gt;=0, RIGHT(TEXT(AL191,"0.#"),1)="."),TRUE,FALSE)</formula>
    </cfRule>
    <cfRule type="expression" dxfId="31" priority="33">
      <formula>IF(AND(AL191&lt;0, RIGHT(TEXT(AL191,"0.#"),1)&lt;&gt;"."),TRUE,FALSE)</formula>
    </cfRule>
    <cfRule type="expression" dxfId="30" priority="34">
      <formula>IF(AND(AL191&lt;0, RIGHT(TEXT(AL191,"0.#"),1)="."),TRUE,FALSE)</formula>
    </cfRule>
  </conditionalFormatting>
  <conditionalFormatting sqref="AL195:AO195">
    <cfRule type="expression" dxfId="29" priority="27">
      <formula>IF(AND(AL195&gt;=0, RIGHT(TEXT(AL195,"0.#"),1)&lt;&gt;"."),TRUE,FALSE)</formula>
    </cfRule>
    <cfRule type="expression" dxfId="28" priority="28">
      <formula>IF(AND(AL195&gt;=0, RIGHT(TEXT(AL195,"0.#"),1)="."),TRUE,FALSE)</formula>
    </cfRule>
    <cfRule type="expression" dxfId="27" priority="29">
      <formula>IF(AND(AL195&lt;0, RIGHT(TEXT(AL195,"0.#"),1)&lt;&gt;"."),TRUE,FALSE)</formula>
    </cfRule>
    <cfRule type="expression" dxfId="26" priority="30">
      <formula>IF(AND(AL195&lt;0, RIGHT(TEXT(AL195,"0.#"),1)="."),TRUE,FALSE)</formula>
    </cfRule>
  </conditionalFormatting>
  <conditionalFormatting sqref="AL199:AO199">
    <cfRule type="expression" dxfId="25" priority="23">
      <formula>IF(AND(AL199&gt;=0, RIGHT(TEXT(AL199,"0.#"),1)&lt;&gt;"."),TRUE,FALSE)</formula>
    </cfRule>
    <cfRule type="expression" dxfId="24" priority="24">
      <formula>IF(AND(AL199&gt;=0, RIGHT(TEXT(AL199,"0.#"),1)="."),TRUE,FALSE)</formula>
    </cfRule>
    <cfRule type="expression" dxfId="23" priority="25">
      <formula>IF(AND(AL199&lt;0, RIGHT(TEXT(AL199,"0.#"),1)&lt;&gt;"."),TRUE,FALSE)</formula>
    </cfRule>
    <cfRule type="expression" dxfId="22" priority="26">
      <formula>IF(AND(AL199&lt;0, RIGHT(TEXT(AL199,"0.#"),1)="."),TRUE,FALSE)</formula>
    </cfRule>
  </conditionalFormatting>
  <conditionalFormatting sqref="AL203:AO203">
    <cfRule type="expression" dxfId="21" priority="19">
      <formula>IF(AND(AL203&gt;=0, RIGHT(TEXT(AL203,"0.#"),1)&lt;&gt;"."),TRUE,FALSE)</formula>
    </cfRule>
    <cfRule type="expression" dxfId="20" priority="20">
      <formula>IF(AND(AL203&gt;=0, RIGHT(TEXT(AL203,"0.#"),1)="."),TRUE,FALSE)</formula>
    </cfRule>
    <cfRule type="expression" dxfId="19" priority="21">
      <formula>IF(AND(AL203&lt;0, RIGHT(TEXT(AL203,"0.#"),1)&lt;&gt;"."),TRUE,FALSE)</formula>
    </cfRule>
    <cfRule type="expression" dxfId="18" priority="22">
      <formula>IF(AND(AL203&lt;0, RIGHT(TEXT(AL203,"0.#"),1)="."),TRUE,FALSE)</formula>
    </cfRule>
  </conditionalFormatting>
  <conditionalFormatting sqref="AL207:AO207">
    <cfRule type="expression" dxfId="17" priority="15">
      <formula>IF(AND(AL207&gt;=0, RIGHT(TEXT(AL207,"0.#"),1)&lt;&gt;"."),TRUE,FALSE)</formula>
    </cfRule>
    <cfRule type="expression" dxfId="16" priority="16">
      <formula>IF(AND(AL207&gt;=0, RIGHT(TEXT(AL207,"0.#"),1)="."),TRUE,FALSE)</formula>
    </cfRule>
    <cfRule type="expression" dxfId="15" priority="17">
      <formula>IF(AND(AL207&lt;0, RIGHT(TEXT(AL207,"0.#"),1)&lt;&gt;"."),TRUE,FALSE)</formula>
    </cfRule>
    <cfRule type="expression" dxfId="14" priority="18">
      <formula>IF(AND(AL207&lt;0, RIGHT(TEXT(AL207,"0.#"),1)="."),TRUE,FALSE)</formula>
    </cfRule>
  </conditionalFormatting>
  <conditionalFormatting sqref="AL211:AO211">
    <cfRule type="expression" dxfId="13" priority="11">
      <formula>IF(AND(AL211&gt;=0, RIGHT(TEXT(AL211,"0.#"),1)&lt;&gt;"."),TRUE,FALSE)</formula>
    </cfRule>
    <cfRule type="expression" dxfId="12" priority="12">
      <formula>IF(AND(AL211&gt;=0, RIGHT(TEXT(AL211,"0.#"),1)="."),TRUE,FALSE)</formula>
    </cfRule>
    <cfRule type="expression" dxfId="11" priority="13">
      <formula>IF(AND(AL211&lt;0, RIGHT(TEXT(AL211,"0.#"),1)&lt;&gt;"."),TRUE,FALSE)</formula>
    </cfRule>
    <cfRule type="expression" dxfId="10" priority="14">
      <formula>IF(AND(AL211&lt;0, RIGHT(TEXT(AL211,"0.#"),1)="."),TRUE,FALSE)</formula>
    </cfRule>
  </conditionalFormatting>
  <conditionalFormatting sqref="AL215:AO215">
    <cfRule type="expression" dxfId="9" priority="7">
      <formula>IF(AND(AL215&gt;=0, RIGHT(TEXT(AL215,"0.#"),1)&lt;&gt;"."),TRUE,FALSE)</formula>
    </cfRule>
    <cfRule type="expression" dxfId="8" priority="8">
      <formula>IF(AND(AL215&gt;=0, RIGHT(TEXT(AL215,"0.#"),1)="."),TRUE,FALSE)</formula>
    </cfRule>
    <cfRule type="expression" dxfId="7" priority="9">
      <formula>IF(AND(AL215&lt;0, RIGHT(TEXT(AL215,"0.#"),1)&lt;&gt;"."),TRUE,FALSE)</formula>
    </cfRule>
    <cfRule type="expression" dxfId="6" priority="10">
      <formula>IF(AND(AL215&lt;0, RIGHT(TEXT(AL215,"0.#"),1)="."),TRUE,FALSE)</formula>
    </cfRule>
  </conditionalFormatting>
  <conditionalFormatting sqref="AL216:AO216">
    <cfRule type="expression" dxfId="5" priority="3">
      <formula>IF(AND(AL216&gt;=0, RIGHT(TEXT(AL216,"0.#"),1)&lt;&gt;"."),TRUE,FALSE)</formula>
    </cfRule>
    <cfRule type="expression" dxfId="4" priority="4">
      <formula>IF(AND(AL216&gt;=0, RIGHT(TEXT(AL216,"0.#"),1)="."),TRUE,FALSE)</formula>
    </cfRule>
    <cfRule type="expression" dxfId="3" priority="5">
      <formula>IF(AND(AL216&lt;0, RIGHT(TEXT(AL216,"0.#"),1)&lt;&gt;"."),TRUE,FALSE)</formula>
    </cfRule>
    <cfRule type="expression" dxfId="2" priority="6">
      <formula>IF(AND(AL216&lt;0, RIGHT(TEXT(AL216,"0.#"),1)="."),TRUE,FALSE)</formula>
    </cfRule>
  </conditionalFormatting>
  <conditionalFormatting sqref="W24">
    <cfRule type="expression" dxfId="1" priority="1">
      <formula>IF(RIGHT(TEXT(W24,"0.#"),1)=".",FALSE,TRUE)</formula>
    </cfRule>
    <cfRule type="expression" dxfId="0" priority="2">
      <formula>IF(RIGHT(TEXT(W24,"0.#"),1)=".",TRUE,FALSE)</formula>
    </cfRule>
  </conditionalFormatting>
  <dataValidations count="17">
    <dataValidation type="custom" imeMode="disabled" allowBlank="1" showInputMessage="1" showErrorMessage="1" sqref="AY23 AY55:AY57 J95:K99 P13:AX13 AR15:AX15 P14:AQ18 AR18:AX18 P19:AJ19 AQ30:AR30 AU30:AX30 AE31:AX33 AQ42:AR42 AU42:AX42 AE43:AX45 AE47:AX48 AE50:AX50 AQ55:AR55 AU55:AX55 AE56:AX57 AY60 AY61 AE62:AF62 AQ62:AR62 AU62:AX62 AE63:AX65 AY66 AE67:AF67 AQ67:AR67 AU67:AX67 AE68:AX70 Y149:AB158 AU149:AX158 Y162:AB171 AU162:AX171 Y175:AB184 AU175:AX184 Y191:AB191 AL191:AO191 Y195:AB195 AL195:AO195 Y199:AB199 AL199:AO199 Y203:AB203 AL203:AO203 Y207:AB207 AL207:AO207 Y211:AB211 AL211:AO211 Y215:AB216 AL215:AO216 Y220:AB224 AL220:AO224 P23:AC28">
      <formula1>OR(ISNUMBER(J13), J13="-")</formula1>
    </dataValidation>
    <dataValidation type="list" allowBlank="1" showInputMessage="1" showErrorMessage="1" sqref="G95:H9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6:AF79 AD82:AD93 AE82:AF86 AE88:AF93">
      <formula1>"○,△,×,‐"</formula1>
    </dataValidation>
    <dataValidation type="list" allowBlank="1" showInputMessage="1" showErrorMessage="1" error="プルダウンリストから選択してください。" sqref="AD80:AF81">
      <formula1>"有,無"</formula1>
    </dataValidation>
    <dataValidation type="list" allowBlank="1" showInputMessage="1" showErrorMessage="1" sqref="A107:E107">
      <formula1>T所見を踏まえた改善点</formula1>
    </dataValidation>
    <dataValidation imeMode="disabled" allowBlank="1" showInputMessage="1" showErrorMessage="1" sqref="L95:L99"/>
    <dataValidation type="whole" imeMode="disabled" allowBlank="1" showInputMessage="1" showErrorMessage="1" sqref="M95:M99 AW2:AX2">
      <formula1>0</formula1>
      <formula2>99</formula2>
    </dataValidation>
    <dataValidation type="custom" imeMode="off" allowBlank="1" showInputMessage="1" showErrorMessage="1" sqref="J191:O191 J195:O195 J199:O199 J203:O203 J207:O207 J211:O211 J215:O216 J220:O224">
      <formula1>OR(ISNUMBER(J191), J191="-")</formula1>
    </dataValidation>
    <dataValidation type="custom" imeMode="disabled" allowBlank="1" showInputMessage="1" showErrorMessage="1" sqref="AH191:AK191 AH195:AK195 AH199:AK199 AH203:AK203 AH207:AK207 AH211:AK211 AH215:AK216 AH220:AK224">
      <formula1>OR(AND(MOD(IF(ISNUMBER(AH191), AH191, 0.5),1)=0, 0&lt;=AH191), AH191="-")</formula1>
    </dataValidation>
    <dataValidation type="list" allowBlank="1" showInputMessage="1" showErrorMessage="1" sqref="A105:E10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5:F99">
      <formula1>T省庁</formula1>
    </dataValidation>
    <dataValidation type="whole" imeMode="disabled" allowBlank="1" showInputMessage="1" showErrorMessage="1" sqref="AS2:AU2">
      <formula1>0</formula1>
      <formula2>9999</formula2>
    </dataValidation>
    <dataValidation type="whole" allowBlank="1" showInputMessage="1" showErrorMessage="1" sqref="L120:M120 L121:M121 X120:Y120 X121:Y121 AJ120:AK120 AJ121:AK121 AU120:AV120 AU121:AV121">
      <formula1>0</formula1>
      <formula2>9999</formula2>
    </dataValidation>
    <dataValidation type="whole" allowBlank="1" showInputMessage="1" showErrorMessage="1" sqref="O120:P120 O121:P121 AA120:AB120 AA121:AB121 AM120:AN120 AM121:AN121 AX120 AX12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73" max="49" man="1"/>
    <brk id="101" max="49" man="1"/>
    <brk id="121" max="49" man="1"/>
    <brk id="146" max="49" man="1"/>
    <brk id="217" max="49" man="1"/>
  </rowBreaks>
  <ignoredErrors>
    <ignoredError sqref="W28"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AO121 E120:G121 Q120:S121 AC120:AE121 AO120:AP120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AC191:AG191 AC195:AG195 AC199:AG199 AC203:AG203 AC207:AG207 AC211:AG211 AC215:AG216 AC220:AG224</xm:sqref>
        </x14:dataValidation>
        <x14:dataValidation type="list" allowBlank="1" showInputMessage="1" showErrorMessage="1">
          <x14:formula1>
            <xm:f>入力規則等!$U$37:$U$39</xm:f>
          </x14:formula1>
          <xm:sqref>I120:J120 U120:V120 AG120:AH120 AR120:AS120</xm:sqref>
        </x14:dataValidation>
        <x14:dataValidation type="list" allowBlank="1" showInputMessage="1" showErrorMessage="1">
          <x14:formula1>
            <xm:f>入力規則等!$U$7:$U$9</xm:f>
          </x14:formula1>
          <xm:sqref>I121:J121 U121:V121 AG121:AH121 AR121:AS121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77</v>
      </c>
      <c r="B1" s="10" t="s">
        <v>78</v>
      </c>
      <c r="F1" s="11" t="s">
        <v>4</v>
      </c>
      <c r="G1" s="11" t="s">
        <v>67</v>
      </c>
      <c r="K1" s="12" t="s">
        <v>96</v>
      </c>
      <c r="L1" s="10" t="s">
        <v>78</v>
      </c>
      <c r="O1" s="2"/>
      <c r="P1" s="11" t="s">
        <v>5</v>
      </c>
      <c r="Q1" s="11" t="s">
        <v>67</v>
      </c>
      <c r="T1" s="2"/>
      <c r="U1" s="14" t="s">
        <v>162</v>
      </c>
      <c r="W1" s="14" t="s">
        <v>161</v>
      </c>
      <c r="Y1" s="14" t="s">
        <v>75</v>
      </c>
      <c r="Z1" s="14" t="s">
        <v>414</v>
      </c>
      <c r="AA1" s="14" t="s">
        <v>76</v>
      </c>
      <c r="AB1" s="14" t="s">
        <v>415</v>
      </c>
      <c r="AC1" s="14" t="s">
        <v>28</v>
      </c>
      <c r="AD1" s="13"/>
      <c r="AE1" s="14" t="s">
        <v>40</v>
      </c>
      <c r="AF1" s="15"/>
      <c r="AG1" s="20" t="s">
        <v>187</v>
      </c>
      <c r="AI1" s="20" t="s">
        <v>192</v>
      </c>
      <c r="AK1" s="20" t="s">
        <v>196</v>
      </c>
      <c r="AM1" s="24"/>
      <c r="AN1" s="24"/>
      <c r="AP1" s="13" t="s">
        <v>241</v>
      </c>
    </row>
    <row r="2" spans="1:42" ht="13.5" customHeight="1" x14ac:dyDescent="0.15">
      <c r="A2" s="3" t="s">
        <v>79</v>
      </c>
      <c r="B2" s="4"/>
      <c r="C2" s="2" t="str">
        <f>IF(B2="","",A2)</f>
        <v/>
      </c>
      <c r="D2" s="2" t="str">
        <f>IF(C2="","",IF(D1&lt;&gt;"",CONCATENATE(D1,"、",C2),C2))</f>
        <v/>
      </c>
      <c r="F2" s="1" t="s">
        <v>66</v>
      </c>
      <c r="G2" s="6" t="s">
        <v>602</v>
      </c>
      <c r="H2" s="2" t="str">
        <f>IF(G2="","",F2)</f>
        <v>一般会計</v>
      </c>
      <c r="I2" s="2" t="str">
        <f>IF(H2="","",IF(I1&lt;&gt;"",CONCATENATE(I1,"、",H2),H2))</f>
        <v>一般会計</v>
      </c>
      <c r="K2" s="3" t="s">
        <v>97</v>
      </c>
      <c r="L2" s="4"/>
      <c r="M2" s="2" t="str">
        <f>IF(L2="","",K2)</f>
        <v/>
      </c>
      <c r="N2" s="2" t="str">
        <f>IF(M2="","",IF(N1&lt;&gt;"",CONCATENATE(N1,"、",M2),M2))</f>
        <v/>
      </c>
      <c r="O2" s="2"/>
      <c r="P2" s="1" t="s">
        <v>68</v>
      </c>
      <c r="Q2" s="6" t="s">
        <v>602</v>
      </c>
      <c r="R2" s="2" t="str">
        <f>IF(Q2="","",P2)</f>
        <v>直接実施</v>
      </c>
      <c r="S2" s="2" t="str">
        <f>IF(R2="","",IF(S1&lt;&gt;"",CONCATENATE(S1,"、",R2),R2))</f>
        <v>直接実施</v>
      </c>
      <c r="T2" s="2"/>
      <c r="U2" s="33">
        <v>20</v>
      </c>
      <c r="W2" s="17" t="s">
        <v>167</v>
      </c>
      <c r="Y2" s="17" t="s">
        <v>62</v>
      </c>
      <c r="Z2" s="17" t="s">
        <v>62</v>
      </c>
      <c r="AA2" s="31" t="s">
        <v>279</v>
      </c>
      <c r="AB2" s="31" t="s">
        <v>509</v>
      </c>
      <c r="AC2" s="32" t="s">
        <v>129</v>
      </c>
      <c r="AD2" s="13"/>
      <c r="AE2" s="19" t="s">
        <v>163</v>
      </c>
      <c r="AF2" s="15"/>
      <c r="AG2" s="21" t="s">
        <v>248</v>
      </c>
      <c r="AI2" s="20" t="s">
        <v>276</v>
      </c>
      <c r="AK2" s="20" t="s">
        <v>197</v>
      </c>
      <c r="AM2" s="24"/>
      <c r="AN2" s="24"/>
      <c r="AP2" s="21" t="s">
        <v>248</v>
      </c>
    </row>
    <row r="3" spans="1:42" ht="13.5" customHeight="1" x14ac:dyDescent="0.15">
      <c r="A3" s="3" t="s">
        <v>80</v>
      </c>
      <c r="B3" s="4"/>
      <c r="C3" s="2" t="str">
        <f t="shared" ref="C3:C11" si="0">IF(B3="","",A3)</f>
        <v/>
      </c>
      <c r="D3" s="2" t="str">
        <f>IF(C3="",D2,IF(D2&lt;&gt;"",CONCATENATE(D2,"、",C3),C3))</f>
        <v/>
      </c>
      <c r="F3" s="7" t="s">
        <v>106</v>
      </c>
      <c r="G3" s="6"/>
      <c r="H3" s="2" t="str">
        <f t="shared" ref="H3:H37" si="1">IF(G3="","",F3)</f>
        <v/>
      </c>
      <c r="I3" s="2" t="str">
        <f>IF(H3="",I2,IF(I2&lt;&gt;"",CONCATENATE(I2,"、",H3),H3))</f>
        <v>一般会計</v>
      </c>
      <c r="K3" s="3" t="s">
        <v>98</v>
      </c>
      <c r="L3" s="4"/>
      <c r="M3" s="2" t="str">
        <f t="shared" ref="M3:M11" si="2">IF(L3="","",K3)</f>
        <v/>
      </c>
      <c r="N3" s="2" t="str">
        <f>IF(M3="",N2,IF(N2&lt;&gt;"",CONCATENATE(N2,"、",M3),M3))</f>
        <v/>
      </c>
      <c r="O3" s="2"/>
      <c r="P3" s="1" t="s">
        <v>69</v>
      </c>
      <c r="Q3" s="6" t="s">
        <v>602</v>
      </c>
      <c r="R3" s="2" t="str">
        <f t="shared" ref="R3:R8" si="3">IF(Q3="","",P3)</f>
        <v>委託・請負</v>
      </c>
      <c r="S3" s="2" t="str">
        <f t="shared" ref="S3:S8" si="4">IF(R3="",S2,IF(S2&lt;&gt;"",CONCATENATE(S2,"、",R3),R3))</f>
        <v>直接実施、委託・請負</v>
      </c>
      <c r="T3" s="2"/>
      <c r="U3" s="17" t="s">
        <v>540</v>
      </c>
      <c r="W3" s="17" t="s">
        <v>142</v>
      </c>
      <c r="Y3" s="17" t="s">
        <v>63</v>
      </c>
      <c r="Z3" s="17" t="s">
        <v>416</v>
      </c>
      <c r="AA3" s="31" t="s">
        <v>379</v>
      </c>
      <c r="AB3" s="31" t="s">
        <v>510</v>
      </c>
      <c r="AC3" s="32" t="s">
        <v>130</v>
      </c>
      <c r="AD3" s="13"/>
      <c r="AE3" s="19" t="s">
        <v>164</v>
      </c>
      <c r="AF3" s="15"/>
      <c r="AG3" s="21" t="s">
        <v>249</v>
      </c>
      <c r="AI3" s="20" t="s">
        <v>191</v>
      </c>
      <c r="AK3" s="20" t="str">
        <f>CHAR(CODE(AK2)+1)</f>
        <v>B</v>
      </c>
      <c r="AM3" s="24"/>
      <c r="AN3" s="24"/>
      <c r="AP3" s="21" t="s">
        <v>249</v>
      </c>
    </row>
    <row r="4" spans="1:42" ht="13.5" customHeight="1" x14ac:dyDescent="0.15">
      <c r="A4" s="3" t="s">
        <v>81</v>
      </c>
      <c r="B4" s="4"/>
      <c r="C4" s="2" t="str">
        <f t="shared" si="0"/>
        <v/>
      </c>
      <c r="D4" s="2" t="str">
        <f>IF(C4="",D3,IF(D3&lt;&gt;"",CONCATENATE(D3,"、",C4),C4))</f>
        <v/>
      </c>
      <c r="F4" s="7" t="s">
        <v>107</v>
      </c>
      <c r="G4" s="6"/>
      <c r="H4" s="2" t="str">
        <f t="shared" si="1"/>
        <v/>
      </c>
      <c r="I4" s="2" t="str">
        <f t="shared" ref="I4:I37" si="5">IF(H4="",I3,IF(I3&lt;&gt;"",CONCATENATE(I3,"、",H4),H4))</f>
        <v>一般会計</v>
      </c>
      <c r="K4" s="3" t="s">
        <v>99</v>
      </c>
      <c r="L4" s="4"/>
      <c r="M4" s="2" t="str">
        <f t="shared" si="2"/>
        <v/>
      </c>
      <c r="N4" s="2" t="str">
        <f t="shared" ref="N4:N11" si="6">IF(M4="",N3,IF(N3&lt;&gt;"",CONCATENATE(N3,"、",M4),M4))</f>
        <v/>
      </c>
      <c r="O4" s="2"/>
      <c r="P4" s="1" t="s">
        <v>70</v>
      </c>
      <c r="Q4" s="6"/>
      <c r="R4" s="2" t="str">
        <f t="shared" si="3"/>
        <v/>
      </c>
      <c r="S4" s="2" t="str">
        <f t="shared" si="4"/>
        <v>直接実施、委託・請負</v>
      </c>
      <c r="T4" s="2"/>
      <c r="U4" s="17" t="s">
        <v>541</v>
      </c>
      <c r="W4" s="17" t="s">
        <v>143</v>
      </c>
      <c r="Y4" s="17" t="s">
        <v>286</v>
      </c>
      <c r="Z4" s="17" t="s">
        <v>417</v>
      </c>
      <c r="AA4" s="31" t="s">
        <v>380</v>
      </c>
      <c r="AB4" s="31" t="s">
        <v>511</v>
      </c>
      <c r="AC4" s="31" t="s">
        <v>131</v>
      </c>
      <c r="AD4" s="13"/>
      <c r="AE4" s="19" t="s">
        <v>165</v>
      </c>
      <c r="AF4" s="15"/>
      <c r="AG4" s="21" t="s">
        <v>250</v>
      </c>
      <c r="AI4" s="20" t="s">
        <v>193</v>
      </c>
      <c r="AK4" s="20" t="str">
        <f t="shared" ref="AK4:AK49" si="7">CHAR(CODE(AK3)+1)</f>
        <v>C</v>
      </c>
      <c r="AM4" s="24"/>
      <c r="AN4" s="24"/>
      <c r="AP4" s="21" t="s">
        <v>250</v>
      </c>
    </row>
    <row r="5" spans="1:42" ht="13.5" customHeight="1" x14ac:dyDescent="0.15">
      <c r="A5" s="3" t="s">
        <v>82</v>
      </c>
      <c r="B5" s="4"/>
      <c r="C5" s="2" t="str">
        <f t="shared" si="0"/>
        <v/>
      </c>
      <c r="D5" s="2" t="str">
        <f>IF(C5="",D4,IF(D4&lt;&gt;"",CONCATENATE(D4,"、",C5),C5))</f>
        <v/>
      </c>
      <c r="F5" s="7" t="s">
        <v>108</v>
      </c>
      <c r="G5" s="6"/>
      <c r="H5" s="2" t="str">
        <f t="shared" si="1"/>
        <v/>
      </c>
      <c r="I5" s="2" t="str">
        <f t="shared" si="5"/>
        <v>一般会計</v>
      </c>
      <c r="K5" s="3" t="s">
        <v>100</v>
      </c>
      <c r="L5" s="4"/>
      <c r="M5" s="2" t="str">
        <f t="shared" si="2"/>
        <v/>
      </c>
      <c r="N5" s="2" t="str">
        <f t="shared" si="6"/>
        <v/>
      </c>
      <c r="O5" s="2"/>
      <c r="P5" s="1" t="s">
        <v>71</v>
      </c>
      <c r="Q5" s="6"/>
      <c r="R5" s="2" t="str">
        <f t="shared" si="3"/>
        <v/>
      </c>
      <c r="S5" s="2" t="str">
        <f t="shared" si="4"/>
        <v>直接実施、委託・請負</v>
      </c>
      <c r="T5" s="2"/>
      <c r="W5" s="17" t="s">
        <v>565</v>
      </c>
      <c r="Y5" s="17" t="s">
        <v>287</v>
      </c>
      <c r="Z5" s="17" t="s">
        <v>418</v>
      </c>
      <c r="AA5" s="31" t="s">
        <v>381</v>
      </c>
      <c r="AB5" s="31" t="s">
        <v>512</v>
      </c>
      <c r="AC5" s="31" t="s">
        <v>166</v>
      </c>
      <c r="AD5" s="16"/>
      <c r="AE5" s="19" t="s">
        <v>259</v>
      </c>
      <c r="AF5" s="15"/>
      <c r="AG5" s="21" t="s">
        <v>251</v>
      </c>
      <c r="AI5" s="20" t="s">
        <v>283</v>
      </c>
      <c r="AK5" s="20" t="str">
        <f t="shared" si="7"/>
        <v>D</v>
      </c>
      <c r="AP5" s="21" t="s">
        <v>251</v>
      </c>
    </row>
    <row r="6" spans="1:42" ht="13.5" customHeight="1" x14ac:dyDescent="0.15">
      <c r="A6" s="3" t="s">
        <v>83</v>
      </c>
      <c r="B6" s="4" t="s">
        <v>602</v>
      </c>
      <c r="C6" s="2" t="str">
        <f t="shared" si="0"/>
        <v>科学技術・イノベーション</v>
      </c>
      <c r="D6" s="2" t="str">
        <f t="shared" ref="D6:D21" si="8">IF(C6="",D5,IF(D5&lt;&gt;"",CONCATENATE(D5,"、",C6),C6))</f>
        <v>科学技術・イノベーション</v>
      </c>
      <c r="F6" s="7" t="s">
        <v>109</v>
      </c>
      <c r="G6" s="6"/>
      <c r="H6" s="2" t="str">
        <f t="shared" si="1"/>
        <v/>
      </c>
      <c r="I6" s="2" t="str">
        <f t="shared" si="5"/>
        <v>一般会計</v>
      </c>
      <c r="K6" s="3" t="s">
        <v>101</v>
      </c>
      <c r="L6" s="4"/>
      <c r="M6" s="2" t="str">
        <f t="shared" si="2"/>
        <v/>
      </c>
      <c r="N6" s="2" t="str">
        <f t="shared" si="6"/>
        <v/>
      </c>
      <c r="O6" s="2"/>
      <c r="P6" s="1" t="s">
        <v>72</v>
      </c>
      <c r="Q6" s="6"/>
      <c r="R6" s="2" t="str">
        <f t="shared" si="3"/>
        <v/>
      </c>
      <c r="S6" s="2" t="str">
        <f t="shared" si="4"/>
        <v>直接実施、委託・請負</v>
      </c>
      <c r="T6" s="2"/>
      <c r="U6" s="17" t="s">
        <v>260</v>
      </c>
      <c r="W6" s="17" t="s">
        <v>144</v>
      </c>
      <c r="Y6" s="17" t="s">
        <v>288</v>
      </c>
      <c r="Z6" s="17" t="s">
        <v>419</v>
      </c>
      <c r="AA6" s="31" t="s">
        <v>382</v>
      </c>
      <c r="AB6" s="31" t="s">
        <v>513</v>
      </c>
      <c r="AC6" s="31" t="s">
        <v>132</v>
      </c>
      <c r="AD6" s="16"/>
      <c r="AE6" s="19" t="s">
        <v>258</v>
      </c>
      <c r="AF6" s="15"/>
      <c r="AG6" s="21" t="s">
        <v>252</v>
      </c>
      <c r="AI6" s="20" t="s">
        <v>284</v>
      </c>
      <c r="AK6" s="20" t="str">
        <f>CHAR(CODE(AK5)+1)</f>
        <v>E</v>
      </c>
      <c r="AP6" s="21" t="s">
        <v>252</v>
      </c>
    </row>
    <row r="7" spans="1:42" ht="13.5" customHeight="1" x14ac:dyDescent="0.15">
      <c r="A7" s="3" t="s">
        <v>84</v>
      </c>
      <c r="B7" s="4"/>
      <c r="C7" s="2" t="str">
        <f t="shared" si="0"/>
        <v/>
      </c>
      <c r="D7" s="2" t="str">
        <f t="shared" si="8"/>
        <v>科学技術・イノベーション</v>
      </c>
      <c r="F7" s="7" t="s">
        <v>205</v>
      </c>
      <c r="G7" s="6"/>
      <c r="H7" s="2" t="str">
        <f t="shared" si="1"/>
        <v/>
      </c>
      <c r="I7" s="2" t="str">
        <f t="shared" si="5"/>
        <v>一般会計</v>
      </c>
      <c r="K7" s="3" t="s">
        <v>102</v>
      </c>
      <c r="L7" s="4"/>
      <c r="M7" s="2" t="str">
        <f t="shared" si="2"/>
        <v/>
      </c>
      <c r="N7" s="2" t="str">
        <f t="shared" si="6"/>
        <v/>
      </c>
      <c r="O7" s="2"/>
      <c r="P7" s="1" t="s">
        <v>73</v>
      </c>
      <c r="Q7" s="6"/>
      <c r="R7" s="2" t="str">
        <f t="shared" si="3"/>
        <v/>
      </c>
      <c r="S7" s="2" t="str">
        <f t="shared" si="4"/>
        <v>直接実施、委託・請負</v>
      </c>
      <c r="T7" s="2"/>
      <c r="U7" s="17"/>
      <c r="W7" s="17" t="s">
        <v>145</v>
      </c>
      <c r="Y7" s="17" t="s">
        <v>289</v>
      </c>
      <c r="Z7" s="17" t="s">
        <v>420</v>
      </c>
      <c r="AA7" s="31" t="s">
        <v>383</v>
      </c>
      <c r="AB7" s="31" t="s">
        <v>514</v>
      </c>
      <c r="AC7" s="16"/>
      <c r="AD7" s="16"/>
      <c r="AE7" s="17" t="s">
        <v>132</v>
      </c>
      <c r="AF7" s="15"/>
      <c r="AG7" s="21" t="s">
        <v>253</v>
      </c>
      <c r="AH7" s="25"/>
      <c r="AI7" s="21" t="s">
        <v>272</v>
      </c>
      <c r="AK7" s="20" t="str">
        <f>CHAR(CODE(AK6)+1)</f>
        <v>F</v>
      </c>
      <c r="AP7" s="21" t="s">
        <v>253</v>
      </c>
    </row>
    <row r="8" spans="1:42" ht="13.5" customHeight="1" x14ac:dyDescent="0.15">
      <c r="A8" s="3" t="s">
        <v>85</v>
      </c>
      <c r="B8" s="4"/>
      <c r="C8" s="2" t="str">
        <f t="shared" si="0"/>
        <v/>
      </c>
      <c r="D8" s="2" t="str">
        <f t="shared" si="8"/>
        <v>科学技術・イノベーション</v>
      </c>
      <c r="F8" s="7" t="s">
        <v>110</v>
      </c>
      <c r="G8" s="6"/>
      <c r="H8" s="2" t="str">
        <f t="shared" si="1"/>
        <v/>
      </c>
      <c r="I8" s="2" t="str">
        <f t="shared" si="5"/>
        <v>一般会計</v>
      </c>
      <c r="K8" s="3" t="s">
        <v>103</v>
      </c>
      <c r="L8" s="4"/>
      <c r="M8" s="2" t="str">
        <f t="shared" si="2"/>
        <v/>
      </c>
      <c r="N8" s="2" t="str">
        <f t="shared" si="6"/>
        <v/>
      </c>
      <c r="O8" s="2"/>
      <c r="P8" s="1" t="s">
        <v>74</v>
      </c>
      <c r="Q8" s="6"/>
      <c r="R8" s="2" t="str">
        <f t="shared" si="3"/>
        <v/>
      </c>
      <c r="S8" s="2" t="str">
        <f t="shared" si="4"/>
        <v>直接実施、委託・請負</v>
      </c>
      <c r="T8" s="2"/>
      <c r="U8" s="17" t="s">
        <v>281</v>
      </c>
      <c r="W8" s="17" t="s">
        <v>146</v>
      </c>
      <c r="Y8" s="17" t="s">
        <v>290</v>
      </c>
      <c r="Z8" s="17" t="s">
        <v>421</v>
      </c>
      <c r="AA8" s="31" t="s">
        <v>384</v>
      </c>
      <c r="AB8" s="31" t="s">
        <v>515</v>
      </c>
      <c r="AC8" s="16"/>
      <c r="AD8" s="16"/>
      <c r="AE8" s="16"/>
      <c r="AF8" s="15"/>
      <c r="AG8" s="21" t="s">
        <v>254</v>
      </c>
      <c r="AI8" s="20" t="s">
        <v>273</v>
      </c>
      <c r="AK8" s="20" t="str">
        <f t="shared" si="7"/>
        <v>G</v>
      </c>
      <c r="AP8" s="21" t="s">
        <v>254</v>
      </c>
    </row>
    <row r="9" spans="1:42" ht="13.5" customHeight="1" x14ac:dyDescent="0.15">
      <c r="A9" s="3" t="s">
        <v>86</v>
      </c>
      <c r="B9" s="4"/>
      <c r="C9" s="2" t="str">
        <f t="shared" si="0"/>
        <v/>
      </c>
      <c r="D9" s="2" t="str">
        <f t="shared" si="8"/>
        <v>科学技術・イノベーション</v>
      </c>
      <c r="F9" s="7" t="s">
        <v>206</v>
      </c>
      <c r="G9" s="6"/>
      <c r="H9" s="2" t="str">
        <f t="shared" si="1"/>
        <v/>
      </c>
      <c r="I9" s="2" t="str">
        <f t="shared" si="5"/>
        <v>一般会計</v>
      </c>
      <c r="K9" s="3" t="s">
        <v>104</v>
      </c>
      <c r="L9" s="4"/>
      <c r="M9" s="2" t="str">
        <f t="shared" si="2"/>
        <v/>
      </c>
      <c r="N9" s="2" t="str">
        <f t="shared" si="6"/>
        <v/>
      </c>
      <c r="O9" s="2"/>
      <c r="P9" s="2"/>
      <c r="Q9" s="8"/>
      <c r="T9" s="2"/>
      <c r="U9" s="17" t="s">
        <v>282</v>
      </c>
      <c r="W9" s="17" t="s">
        <v>147</v>
      </c>
      <c r="Y9" s="17" t="s">
        <v>291</v>
      </c>
      <c r="Z9" s="17" t="s">
        <v>422</v>
      </c>
      <c r="AA9" s="31" t="s">
        <v>385</v>
      </c>
      <c r="AB9" s="31" t="s">
        <v>516</v>
      </c>
      <c r="AC9" s="16"/>
      <c r="AD9" s="16"/>
      <c r="AE9" s="16"/>
      <c r="AF9" s="15"/>
      <c r="AG9" s="21" t="s">
        <v>255</v>
      </c>
      <c r="AI9" s="23"/>
      <c r="AK9" s="20" t="str">
        <f t="shared" si="7"/>
        <v>H</v>
      </c>
      <c r="AP9" s="21" t="s">
        <v>255</v>
      </c>
    </row>
    <row r="10" spans="1:42" ht="13.5" customHeight="1" x14ac:dyDescent="0.15">
      <c r="A10" s="3" t="s">
        <v>224</v>
      </c>
      <c r="B10" s="4"/>
      <c r="C10" s="2" t="str">
        <f t="shared" si="0"/>
        <v/>
      </c>
      <c r="D10" s="2" t="str">
        <f t="shared" si="8"/>
        <v>科学技術・イノベーション</v>
      </c>
      <c r="F10" s="7" t="s">
        <v>111</v>
      </c>
      <c r="G10" s="6"/>
      <c r="H10" s="2" t="str">
        <f t="shared" si="1"/>
        <v/>
      </c>
      <c r="I10" s="2" t="str">
        <f t="shared" si="5"/>
        <v>一般会計</v>
      </c>
      <c r="K10" s="3" t="s">
        <v>225</v>
      </c>
      <c r="L10" s="4"/>
      <c r="M10" s="2" t="str">
        <f t="shared" si="2"/>
        <v/>
      </c>
      <c r="N10" s="2" t="str">
        <f t="shared" si="6"/>
        <v/>
      </c>
      <c r="O10" s="2"/>
      <c r="P10" s="2" t="str">
        <f>S8</f>
        <v>直接実施、委託・請負</v>
      </c>
      <c r="Q10" s="8"/>
      <c r="T10" s="2"/>
      <c r="W10" s="17" t="s">
        <v>148</v>
      </c>
      <c r="Y10" s="17" t="s">
        <v>292</v>
      </c>
      <c r="Z10" s="17" t="s">
        <v>423</v>
      </c>
      <c r="AA10" s="31" t="s">
        <v>386</v>
      </c>
      <c r="AB10" s="31" t="s">
        <v>517</v>
      </c>
      <c r="AC10" s="16"/>
      <c r="AD10" s="16"/>
      <c r="AE10" s="16"/>
      <c r="AF10" s="15"/>
      <c r="AG10" s="21" t="s">
        <v>244</v>
      </c>
      <c r="AK10" s="20" t="str">
        <f t="shared" si="7"/>
        <v>I</v>
      </c>
      <c r="AP10" s="20" t="s">
        <v>242</v>
      </c>
    </row>
    <row r="11" spans="1:42" ht="13.5" customHeight="1" x14ac:dyDescent="0.15">
      <c r="A11" s="3" t="s">
        <v>87</v>
      </c>
      <c r="B11" s="4"/>
      <c r="C11" s="2" t="str">
        <f t="shared" si="0"/>
        <v/>
      </c>
      <c r="D11" s="2" t="str">
        <f t="shared" si="8"/>
        <v>科学技術・イノベーション</v>
      </c>
      <c r="F11" s="7" t="s">
        <v>112</v>
      </c>
      <c r="G11" s="6"/>
      <c r="H11" s="2" t="str">
        <f t="shared" si="1"/>
        <v/>
      </c>
      <c r="I11" s="2" t="str">
        <f t="shared" si="5"/>
        <v>一般会計</v>
      </c>
      <c r="K11" s="3" t="s">
        <v>105</v>
      </c>
      <c r="L11" s="4" t="s">
        <v>602</v>
      </c>
      <c r="M11" s="2" t="str">
        <f t="shared" si="2"/>
        <v>その他の事項経費</v>
      </c>
      <c r="N11" s="2" t="str">
        <f t="shared" si="6"/>
        <v>その他の事項経費</v>
      </c>
      <c r="O11" s="2"/>
      <c r="P11" s="2"/>
      <c r="Q11" s="8"/>
      <c r="T11" s="2"/>
      <c r="W11" s="17" t="s">
        <v>149</v>
      </c>
      <c r="Y11" s="17" t="s">
        <v>293</v>
      </c>
      <c r="Z11" s="17" t="s">
        <v>424</v>
      </c>
      <c r="AA11" s="31" t="s">
        <v>387</v>
      </c>
      <c r="AB11" s="31" t="s">
        <v>518</v>
      </c>
      <c r="AC11" s="16"/>
      <c r="AD11" s="16"/>
      <c r="AE11" s="16"/>
      <c r="AF11" s="15"/>
      <c r="AG11" s="20" t="s">
        <v>247</v>
      </c>
      <c r="AK11" s="20" t="str">
        <f t="shared" si="7"/>
        <v>J</v>
      </c>
    </row>
    <row r="12" spans="1:42" ht="13.5" customHeight="1" x14ac:dyDescent="0.15">
      <c r="A12" s="3" t="s">
        <v>88</v>
      </c>
      <c r="B12" s="4"/>
      <c r="C12" s="2" t="str">
        <f t="shared" ref="C12:C24" si="9">IF(B12="","",A12)</f>
        <v/>
      </c>
      <c r="D12" s="2" t="str">
        <f t="shared" si="8"/>
        <v>科学技術・イノベーション</v>
      </c>
      <c r="F12" s="7" t="s">
        <v>113</v>
      </c>
      <c r="G12" s="6"/>
      <c r="H12" s="2" t="str">
        <f t="shared" si="1"/>
        <v/>
      </c>
      <c r="I12" s="2" t="str">
        <f t="shared" si="5"/>
        <v>一般会計</v>
      </c>
      <c r="K12" s="2"/>
      <c r="L12" s="2"/>
      <c r="O12" s="2"/>
      <c r="P12" s="2"/>
      <c r="Q12" s="8"/>
      <c r="T12" s="2"/>
      <c r="U12" s="14" t="s">
        <v>542</v>
      </c>
      <c r="W12" s="17" t="s">
        <v>150</v>
      </c>
      <c r="Y12" s="17" t="s">
        <v>294</v>
      </c>
      <c r="Z12" s="17" t="s">
        <v>425</v>
      </c>
      <c r="AA12" s="31" t="s">
        <v>388</v>
      </c>
      <c r="AB12" s="31" t="s">
        <v>519</v>
      </c>
      <c r="AC12" s="16"/>
      <c r="AD12" s="16"/>
      <c r="AE12" s="16"/>
      <c r="AF12" s="15"/>
      <c r="AG12" s="20" t="s">
        <v>245</v>
      </c>
      <c r="AK12" s="20" t="str">
        <f t="shared" si="7"/>
        <v>K</v>
      </c>
    </row>
    <row r="13" spans="1:42" ht="13.5" customHeight="1" x14ac:dyDescent="0.15">
      <c r="A13" s="3" t="s">
        <v>89</v>
      </c>
      <c r="B13" s="4"/>
      <c r="C13" s="2" t="str">
        <f t="shared" si="9"/>
        <v/>
      </c>
      <c r="D13" s="2" t="str">
        <f t="shared" si="8"/>
        <v>科学技術・イノベーション</v>
      </c>
      <c r="F13" s="7" t="s">
        <v>114</v>
      </c>
      <c r="G13" s="6"/>
      <c r="H13" s="2" t="str">
        <f t="shared" si="1"/>
        <v/>
      </c>
      <c r="I13" s="2" t="str">
        <f t="shared" si="5"/>
        <v>一般会計</v>
      </c>
      <c r="K13" s="2" t="str">
        <f>N11</f>
        <v>その他の事項経費</v>
      </c>
      <c r="L13" s="2"/>
      <c r="O13" s="2"/>
      <c r="P13" s="2"/>
      <c r="Q13" s="8"/>
      <c r="T13" s="2"/>
      <c r="U13" s="17" t="s">
        <v>167</v>
      </c>
      <c r="W13" s="17" t="s">
        <v>151</v>
      </c>
      <c r="Y13" s="17" t="s">
        <v>295</v>
      </c>
      <c r="Z13" s="17" t="s">
        <v>426</v>
      </c>
      <c r="AA13" s="31" t="s">
        <v>389</v>
      </c>
      <c r="AB13" s="31" t="s">
        <v>520</v>
      </c>
      <c r="AC13" s="16"/>
      <c r="AD13" s="16"/>
      <c r="AE13" s="16"/>
      <c r="AF13" s="15"/>
      <c r="AG13" s="20" t="s">
        <v>246</v>
      </c>
      <c r="AK13" s="20" t="str">
        <f t="shared" si="7"/>
        <v>L</v>
      </c>
    </row>
    <row r="14" spans="1:42" ht="13.5" customHeight="1" x14ac:dyDescent="0.15">
      <c r="A14" s="3" t="s">
        <v>90</v>
      </c>
      <c r="B14" s="4"/>
      <c r="C14" s="2" t="str">
        <f t="shared" si="9"/>
        <v/>
      </c>
      <c r="D14" s="2" t="str">
        <f t="shared" si="8"/>
        <v>科学技術・イノベーション</v>
      </c>
      <c r="F14" s="7" t="s">
        <v>115</v>
      </c>
      <c r="G14" s="6"/>
      <c r="H14" s="2" t="str">
        <f t="shared" si="1"/>
        <v/>
      </c>
      <c r="I14" s="2" t="str">
        <f t="shared" si="5"/>
        <v>一般会計</v>
      </c>
      <c r="K14" s="2"/>
      <c r="L14" s="2"/>
      <c r="O14" s="2"/>
      <c r="P14" s="2"/>
      <c r="Q14" s="8"/>
      <c r="T14" s="2"/>
      <c r="U14" s="17" t="s">
        <v>543</v>
      </c>
      <c r="W14" s="17" t="s">
        <v>152</v>
      </c>
      <c r="Y14" s="17" t="s">
        <v>296</v>
      </c>
      <c r="Z14" s="17" t="s">
        <v>427</v>
      </c>
      <c r="AA14" s="31" t="s">
        <v>390</v>
      </c>
      <c r="AB14" s="31" t="s">
        <v>521</v>
      </c>
      <c r="AC14" s="16"/>
      <c r="AD14" s="16"/>
      <c r="AE14" s="16"/>
      <c r="AF14" s="15"/>
      <c r="AG14" s="23"/>
      <c r="AK14" s="20" t="str">
        <f t="shared" si="7"/>
        <v>M</v>
      </c>
    </row>
    <row r="15" spans="1:42" ht="13.5" customHeight="1" x14ac:dyDescent="0.15">
      <c r="A15" s="3" t="s">
        <v>91</v>
      </c>
      <c r="B15" s="4"/>
      <c r="C15" s="2" t="str">
        <f t="shared" si="9"/>
        <v/>
      </c>
      <c r="D15" s="2" t="str">
        <f t="shared" si="8"/>
        <v>科学技術・イノベーション</v>
      </c>
      <c r="F15" s="7" t="s">
        <v>116</v>
      </c>
      <c r="G15" s="6"/>
      <c r="H15" s="2" t="str">
        <f t="shared" si="1"/>
        <v/>
      </c>
      <c r="I15" s="2" t="str">
        <f t="shared" si="5"/>
        <v>一般会計</v>
      </c>
      <c r="K15" s="2"/>
      <c r="L15" s="2"/>
      <c r="O15" s="2"/>
      <c r="P15" s="2"/>
      <c r="Q15" s="8"/>
      <c r="T15" s="2"/>
      <c r="U15" s="17" t="s">
        <v>544</v>
      </c>
      <c r="W15" s="17" t="s">
        <v>153</v>
      </c>
      <c r="Y15" s="17" t="s">
        <v>297</v>
      </c>
      <c r="Z15" s="17" t="s">
        <v>428</v>
      </c>
      <c r="AA15" s="31" t="s">
        <v>391</v>
      </c>
      <c r="AB15" s="31" t="s">
        <v>522</v>
      </c>
      <c r="AC15" s="16"/>
      <c r="AD15" s="16"/>
      <c r="AE15" s="16"/>
      <c r="AF15" s="15"/>
      <c r="AG15" s="24"/>
      <c r="AK15" s="20" t="str">
        <f t="shared" si="7"/>
        <v>N</v>
      </c>
    </row>
    <row r="16" spans="1:42" ht="13.5" customHeight="1" x14ac:dyDescent="0.15">
      <c r="A16" s="3" t="s">
        <v>92</v>
      </c>
      <c r="B16" s="4"/>
      <c r="C16" s="2" t="str">
        <f t="shared" si="9"/>
        <v/>
      </c>
      <c r="D16" s="2" t="str">
        <f t="shared" si="8"/>
        <v>科学技術・イノベーション</v>
      </c>
      <c r="F16" s="7" t="s">
        <v>117</v>
      </c>
      <c r="G16" s="6"/>
      <c r="H16" s="2" t="str">
        <f t="shared" si="1"/>
        <v/>
      </c>
      <c r="I16" s="2" t="str">
        <f t="shared" si="5"/>
        <v>一般会計</v>
      </c>
      <c r="K16" s="2"/>
      <c r="L16" s="2"/>
      <c r="O16" s="2"/>
      <c r="P16" s="2"/>
      <c r="Q16" s="8"/>
      <c r="T16" s="2"/>
      <c r="U16" s="17" t="s">
        <v>545</v>
      </c>
      <c r="W16" s="17" t="s">
        <v>154</v>
      </c>
      <c r="Y16" s="17" t="s">
        <v>298</v>
      </c>
      <c r="Z16" s="17" t="s">
        <v>429</v>
      </c>
      <c r="AA16" s="31" t="s">
        <v>392</v>
      </c>
      <c r="AB16" s="31" t="s">
        <v>523</v>
      </c>
      <c r="AC16" s="16"/>
      <c r="AD16" s="16"/>
      <c r="AE16" s="16"/>
      <c r="AF16" s="15"/>
      <c r="AG16" s="24"/>
      <c r="AK16" s="20" t="str">
        <f t="shared" si="7"/>
        <v>O</v>
      </c>
    </row>
    <row r="17" spans="1:37" ht="13.5" customHeight="1" x14ac:dyDescent="0.15">
      <c r="A17" s="3" t="s">
        <v>93</v>
      </c>
      <c r="B17" s="4"/>
      <c r="C17" s="2" t="str">
        <f t="shared" si="9"/>
        <v/>
      </c>
      <c r="D17" s="2" t="str">
        <f t="shared" si="8"/>
        <v>科学技術・イノベーション</v>
      </c>
      <c r="F17" s="7" t="s">
        <v>118</v>
      </c>
      <c r="G17" s="6"/>
      <c r="H17" s="2" t="str">
        <f t="shared" si="1"/>
        <v/>
      </c>
      <c r="I17" s="2" t="str">
        <f t="shared" si="5"/>
        <v>一般会計</v>
      </c>
      <c r="K17" s="2"/>
      <c r="L17" s="2"/>
      <c r="O17" s="2"/>
      <c r="P17" s="2"/>
      <c r="Q17" s="8"/>
      <c r="T17" s="2"/>
      <c r="U17" s="17" t="s">
        <v>546</v>
      </c>
      <c r="W17" s="17" t="s">
        <v>155</v>
      </c>
      <c r="Y17" s="17" t="s">
        <v>299</v>
      </c>
      <c r="Z17" s="17" t="s">
        <v>430</v>
      </c>
      <c r="AA17" s="31" t="s">
        <v>393</v>
      </c>
      <c r="AB17" s="31" t="s">
        <v>524</v>
      </c>
      <c r="AC17" s="16"/>
      <c r="AD17" s="16"/>
      <c r="AE17" s="16"/>
      <c r="AF17" s="15"/>
      <c r="AG17" s="24"/>
      <c r="AK17" s="20" t="str">
        <f t="shared" si="7"/>
        <v>P</v>
      </c>
    </row>
    <row r="18" spans="1:37" ht="13.5" customHeight="1" x14ac:dyDescent="0.15">
      <c r="A18" s="3" t="s">
        <v>94</v>
      </c>
      <c r="B18" s="4"/>
      <c r="C18" s="2" t="str">
        <f t="shared" si="9"/>
        <v/>
      </c>
      <c r="D18" s="2" t="str">
        <f t="shared" si="8"/>
        <v>科学技術・イノベーション</v>
      </c>
      <c r="F18" s="7" t="s">
        <v>119</v>
      </c>
      <c r="G18" s="6"/>
      <c r="H18" s="2" t="str">
        <f t="shared" si="1"/>
        <v/>
      </c>
      <c r="I18" s="2" t="str">
        <f t="shared" si="5"/>
        <v>一般会計</v>
      </c>
      <c r="K18" s="2"/>
      <c r="L18" s="2"/>
      <c r="O18" s="2"/>
      <c r="P18" s="2"/>
      <c r="Q18" s="8"/>
      <c r="T18" s="2"/>
      <c r="U18" s="17" t="s">
        <v>547</v>
      </c>
      <c r="W18" s="17" t="s">
        <v>156</v>
      </c>
      <c r="Y18" s="17" t="s">
        <v>300</v>
      </c>
      <c r="Z18" s="17" t="s">
        <v>431</v>
      </c>
      <c r="AA18" s="31" t="s">
        <v>394</v>
      </c>
      <c r="AB18" s="31" t="s">
        <v>525</v>
      </c>
      <c r="AC18" s="16"/>
      <c r="AD18" s="16"/>
      <c r="AE18" s="16"/>
      <c r="AF18" s="15"/>
      <c r="AK18" s="20" t="str">
        <f t="shared" si="7"/>
        <v>Q</v>
      </c>
    </row>
    <row r="19" spans="1:37" ht="13.5" customHeight="1" x14ac:dyDescent="0.15">
      <c r="A19" s="3" t="s">
        <v>95</v>
      </c>
      <c r="B19" s="4"/>
      <c r="C19" s="2" t="str">
        <f t="shared" si="9"/>
        <v/>
      </c>
      <c r="D19" s="2" t="str">
        <f t="shared" si="8"/>
        <v>科学技術・イノベーション</v>
      </c>
      <c r="F19" s="7" t="s">
        <v>120</v>
      </c>
      <c r="G19" s="6"/>
      <c r="H19" s="2" t="str">
        <f t="shared" si="1"/>
        <v/>
      </c>
      <c r="I19" s="2" t="str">
        <f t="shared" si="5"/>
        <v>一般会計</v>
      </c>
      <c r="K19" s="2"/>
      <c r="L19" s="2"/>
      <c r="O19" s="2"/>
      <c r="P19" s="2"/>
      <c r="Q19" s="8"/>
      <c r="T19" s="2"/>
      <c r="U19" s="17" t="s">
        <v>548</v>
      </c>
      <c r="W19" s="17" t="s">
        <v>157</v>
      </c>
      <c r="Y19" s="17" t="s">
        <v>301</v>
      </c>
      <c r="Z19" s="17" t="s">
        <v>432</v>
      </c>
      <c r="AA19" s="31" t="s">
        <v>395</v>
      </c>
      <c r="AB19" s="31" t="s">
        <v>526</v>
      </c>
      <c r="AC19" s="16"/>
      <c r="AD19" s="16"/>
      <c r="AE19" s="16"/>
      <c r="AF19" s="15"/>
      <c r="AK19" s="20" t="str">
        <f t="shared" si="7"/>
        <v>R</v>
      </c>
    </row>
    <row r="20" spans="1:37" ht="13.5" customHeight="1" x14ac:dyDescent="0.15">
      <c r="A20" s="3" t="s">
        <v>216</v>
      </c>
      <c r="B20" s="4"/>
      <c r="C20" s="2" t="str">
        <f t="shared" si="9"/>
        <v/>
      </c>
      <c r="D20" s="2" t="str">
        <f t="shared" si="8"/>
        <v>科学技術・イノベーション</v>
      </c>
      <c r="F20" s="7" t="s">
        <v>215</v>
      </c>
      <c r="G20" s="6"/>
      <c r="H20" s="2" t="str">
        <f t="shared" si="1"/>
        <v/>
      </c>
      <c r="I20" s="2" t="str">
        <f t="shared" si="5"/>
        <v>一般会計</v>
      </c>
      <c r="K20" s="2"/>
      <c r="L20" s="2"/>
      <c r="O20" s="2"/>
      <c r="P20" s="2"/>
      <c r="Q20" s="8"/>
      <c r="T20" s="2"/>
      <c r="U20" s="17" t="s">
        <v>549</v>
      </c>
      <c r="W20" s="17" t="s">
        <v>158</v>
      </c>
      <c r="Y20" s="17" t="s">
        <v>302</v>
      </c>
      <c r="Z20" s="17" t="s">
        <v>433</v>
      </c>
      <c r="AA20" s="31" t="s">
        <v>396</v>
      </c>
      <c r="AB20" s="31" t="s">
        <v>527</v>
      </c>
      <c r="AC20" s="16"/>
      <c r="AD20" s="16"/>
      <c r="AE20" s="16"/>
      <c r="AF20" s="15"/>
      <c r="AK20" s="20" t="str">
        <f t="shared" si="7"/>
        <v>S</v>
      </c>
    </row>
    <row r="21" spans="1:37" ht="13.5" customHeight="1" x14ac:dyDescent="0.15">
      <c r="A21" s="3" t="s">
        <v>217</v>
      </c>
      <c r="B21" s="4"/>
      <c r="C21" s="2" t="str">
        <f t="shared" si="9"/>
        <v/>
      </c>
      <c r="D21" s="2" t="str">
        <f t="shared" si="8"/>
        <v>科学技術・イノベーション</v>
      </c>
      <c r="F21" s="7" t="s">
        <v>121</v>
      </c>
      <c r="G21" s="6"/>
      <c r="H21" s="2" t="str">
        <f t="shared" si="1"/>
        <v/>
      </c>
      <c r="I21" s="2" t="str">
        <f t="shared" si="5"/>
        <v>一般会計</v>
      </c>
      <c r="K21" s="2"/>
      <c r="L21" s="2"/>
      <c r="O21" s="2"/>
      <c r="P21" s="2"/>
      <c r="Q21" s="8"/>
      <c r="T21" s="2"/>
      <c r="U21" s="17" t="s">
        <v>550</v>
      </c>
      <c r="W21" s="17" t="s">
        <v>159</v>
      </c>
      <c r="Y21" s="17" t="s">
        <v>303</v>
      </c>
      <c r="Z21" s="17" t="s">
        <v>434</v>
      </c>
      <c r="AA21" s="31" t="s">
        <v>397</v>
      </c>
      <c r="AB21" s="31" t="s">
        <v>528</v>
      </c>
      <c r="AC21" s="16"/>
      <c r="AD21" s="16"/>
      <c r="AE21" s="16"/>
      <c r="AF21" s="15"/>
      <c r="AK21" s="20" t="str">
        <f t="shared" si="7"/>
        <v>T</v>
      </c>
    </row>
    <row r="22" spans="1:37" ht="13.5" customHeight="1" x14ac:dyDescent="0.15">
      <c r="A22" s="3" t="s">
        <v>218</v>
      </c>
      <c r="B22" s="4"/>
      <c r="C22" s="2" t="str">
        <f t="shared" si="9"/>
        <v/>
      </c>
      <c r="D22" s="2" t="str">
        <f>IF(C22="",D21,IF(D21&lt;&gt;"",CONCATENATE(D21,"、",C22),C22))</f>
        <v>科学技術・イノベーション</v>
      </c>
      <c r="F22" s="7" t="s">
        <v>122</v>
      </c>
      <c r="G22" s="6"/>
      <c r="H22" s="2" t="str">
        <f t="shared" si="1"/>
        <v/>
      </c>
      <c r="I22" s="2" t="str">
        <f t="shared" si="5"/>
        <v>一般会計</v>
      </c>
      <c r="K22" s="2"/>
      <c r="L22" s="2"/>
      <c r="O22" s="2"/>
      <c r="P22" s="2"/>
      <c r="Q22" s="8"/>
      <c r="T22" s="2"/>
      <c r="U22" s="17" t="s">
        <v>551</v>
      </c>
      <c r="W22" s="17" t="s">
        <v>160</v>
      </c>
      <c r="Y22" s="17" t="s">
        <v>304</v>
      </c>
      <c r="Z22" s="17" t="s">
        <v>435</v>
      </c>
      <c r="AA22" s="31" t="s">
        <v>398</v>
      </c>
      <c r="AB22" s="31" t="s">
        <v>529</v>
      </c>
      <c r="AC22" s="16"/>
      <c r="AD22" s="16"/>
      <c r="AE22" s="16"/>
      <c r="AF22" s="15"/>
      <c r="AK22" s="20" t="str">
        <f t="shared" si="7"/>
        <v>U</v>
      </c>
    </row>
    <row r="23" spans="1:37" ht="13.5" customHeight="1" x14ac:dyDescent="0.15">
      <c r="A23" s="3" t="s">
        <v>219</v>
      </c>
      <c r="B23" s="4"/>
      <c r="C23" s="2" t="str">
        <f t="shared" si="9"/>
        <v/>
      </c>
      <c r="D23" s="2" t="str">
        <f>IF(C23="",D22,IF(D22&lt;&gt;"",CONCATENATE(D22,"、",C23),C23))</f>
        <v>科学技術・イノベーション</v>
      </c>
      <c r="F23" s="7" t="s">
        <v>123</v>
      </c>
      <c r="G23" s="6"/>
      <c r="H23" s="2" t="str">
        <f t="shared" si="1"/>
        <v/>
      </c>
      <c r="I23" s="2" t="str">
        <f t="shared" si="5"/>
        <v>一般会計</v>
      </c>
      <c r="K23" s="2"/>
      <c r="L23" s="2"/>
      <c r="O23" s="2"/>
      <c r="P23" s="2"/>
      <c r="Q23" s="8"/>
      <c r="T23" s="2"/>
      <c r="U23" s="17" t="s">
        <v>552</v>
      </c>
      <c r="W23" s="17" t="s">
        <v>568</v>
      </c>
      <c r="Y23" s="17" t="s">
        <v>305</v>
      </c>
      <c r="Z23" s="17" t="s">
        <v>436</v>
      </c>
      <c r="AA23" s="31" t="s">
        <v>399</v>
      </c>
      <c r="AB23" s="31" t="s">
        <v>530</v>
      </c>
      <c r="AC23" s="16"/>
      <c r="AD23" s="16"/>
      <c r="AE23" s="16"/>
      <c r="AF23" s="15"/>
      <c r="AK23" s="20" t="str">
        <f t="shared" si="7"/>
        <v>V</v>
      </c>
    </row>
    <row r="24" spans="1:37" ht="13.5" customHeight="1" x14ac:dyDescent="0.15">
      <c r="A24" s="28" t="s">
        <v>274</v>
      </c>
      <c r="B24" s="4"/>
      <c r="C24" s="2" t="str">
        <f t="shared" si="9"/>
        <v/>
      </c>
      <c r="D24" s="2" t="str">
        <f>IF(C24="",D23,IF(D23&lt;&gt;"",CONCATENATE(D23,"、",C24),C24))</f>
        <v>科学技術・イノベーション</v>
      </c>
      <c r="F24" s="7" t="s">
        <v>277</v>
      </c>
      <c r="G24" s="6"/>
      <c r="H24" s="2" t="str">
        <f t="shared" si="1"/>
        <v/>
      </c>
      <c r="I24" s="2" t="str">
        <f t="shared" si="5"/>
        <v>一般会計</v>
      </c>
      <c r="K24" s="2"/>
      <c r="L24" s="2"/>
      <c r="O24" s="2"/>
      <c r="P24" s="2"/>
      <c r="Q24" s="8"/>
      <c r="T24" s="2"/>
      <c r="U24" s="17" t="s">
        <v>553</v>
      </c>
      <c r="Y24" s="17" t="s">
        <v>306</v>
      </c>
      <c r="Z24" s="17" t="s">
        <v>437</v>
      </c>
      <c r="AA24" s="31" t="s">
        <v>400</v>
      </c>
      <c r="AB24" s="31" t="s">
        <v>531</v>
      </c>
      <c r="AC24" s="16"/>
      <c r="AD24" s="16"/>
      <c r="AE24" s="16"/>
      <c r="AF24" s="15"/>
      <c r="AK24" s="20" t="str">
        <f>CHAR(CODE(AK23)+1)</f>
        <v>W</v>
      </c>
    </row>
    <row r="25" spans="1:37" ht="13.5" customHeight="1" x14ac:dyDescent="0.15">
      <c r="A25" s="30"/>
      <c r="B25" s="29"/>
      <c r="F25" s="7" t="s">
        <v>124</v>
      </c>
      <c r="G25" s="6"/>
      <c r="H25" s="2" t="str">
        <f t="shared" si="1"/>
        <v/>
      </c>
      <c r="I25" s="2" t="str">
        <f t="shared" si="5"/>
        <v>一般会計</v>
      </c>
      <c r="K25" s="2"/>
      <c r="L25" s="2"/>
      <c r="O25" s="2"/>
      <c r="P25" s="2"/>
      <c r="Q25" s="8"/>
      <c r="T25" s="2"/>
      <c r="U25" s="17" t="s">
        <v>554</v>
      </c>
      <c r="Y25" s="17" t="s">
        <v>307</v>
      </c>
      <c r="Z25" s="17" t="s">
        <v>438</v>
      </c>
      <c r="AA25" s="31" t="s">
        <v>401</v>
      </c>
      <c r="AB25" s="31" t="s">
        <v>532</v>
      </c>
      <c r="AC25" s="16"/>
      <c r="AD25" s="16"/>
      <c r="AE25" s="16"/>
      <c r="AF25" s="15"/>
      <c r="AK25" s="20" t="str">
        <f t="shared" si="7"/>
        <v>X</v>
      </c>
    </row>
    <row r="26" spans="1:37" ht="13.5" customHeight="1" x14ac:dyDescent="0.15">
      <c r="A26" s="27"/>
      <c r="B26" s="26"/>
      <c r="F26" s="7" t="s">
        <v>125</v>
      </c>
      <c r="G26" s="6"/>
      <c r="H26" s="2" t="str">
        <f t="shared" si="1"/>
        <v/>
      </c>
      <c r="I26" s="2" t="str">
        <f t="shared" si="5"/>
        <v>一般会計</v>
      </c>
      <c r="K26" s="2"/>
      <c r="L26" s="2"/>
      <c r="O26" s="2"/>
      <c r="P26" s="2"/>
      <c r="Q26" s="8"/>
      <c r="T26" s="2"/>
      <c r="U26" s="17" t="s">
        <v>555</v>
      </c>
      <c r="Y26" s="17" t="s">
        <v>308</v>
      </c>
      <c r="Z26" s="17" t="s">
        <v>439</v>
      </c>
      <c r="AA26" s="31" t="s">
        <v>402</v>
      </c>
      <c r="AB26" s="31" t="s">
        <v>533</v>
      </c>
      <c r="AC26" s="16"/>
      <c r="AD26" s="16"/>
      <c r="AE26" s="16"/>
      <c r="AF26" s="15"/>
      <c r="AK26" s="20" t="str">
        <f t="shared" si="7"/>
        <v>Y</v>
      </c>
    </row>
    <row r="27" spans="1:37" ht="13.5" customHeight="1" x14ac:dyDescent="0.15">
      <c r="A27" s="2" t="str">
        <f>IF(D24="", "-", D24)</f>
        <v>科学技術・イノベーション</v>
      </c>
      <c r="B27" s="2"/>
      <c r="F27" s="7" t="s">
        <v>126</v>
      </c>
      <c r="G27" s="6"/>
      <c r="H27" s="2" t="str">
        <f t="shared" si="1"/>
        <v/>
      </c>
      <c r="I27" s="2" t="str">
        <f t="shared" si="5"/>
        <v>一般会計</v>
      </c>
      <c r="K27" s="2"/>
      <c r="L27" s="2"/>
      <c r="O27" s="2"/>
      <c r="P27" s="2"/>
      <c r="Q27" s="8"/>
      <c r="T27" s="2"/>
      <c r="U27" s="17" t="s">
        <v>556</v>
      </c>
      <c r="Y27" s="17" t="s">
        <v>309</v>
      </c>
      <c r="Z27" s="17" t="s">
        <v>440</v>
      </c>
      <c r="AA27" s="31" t="s">
        <v>403</v>
      </c>
      <c r="AB27" s="31" t="s">
        <v>534</v>
      </c>
      <c r="AC27" s="16"/>
      <c r="AD27" s="16"/>
      <c r="AE27" s="16"/>
      <c r="AF27" s="15"/>
      <c r="AK27" s="20" t="str">
        <f>CHAR(CODE(AK26)+1)</f>
        <v>Z</v>
      </c>
    </row>
    <row r="28" spans="1:37" ht="13.5" customHeight="1" x14ac:dyDescent="0.15">
      <c r="B28" s="2"/>
      <c r="F28" s="7" t="s">
        <v>127</v>
      </c>
      <c r="G28" s="6"/>
      <c r="H28" s="2" t="str">
        <f t="shared" si="1"/>
        <v/>
      </c>
      <c r="I28" s="2" t="str">
        <f t="shared" si="5"/>
        <v>一般会計</v>
      </c>
      <c r="K28" s="2"/>
      <c r="L28" s="2"/>
      <c r="O28" s="2"/>
      <c r="P28" s="2"/>
      <c r="Q28" s="8"/>
      <c r="T28" s="2"/>
      <c r="U28" s="17" t="s">
        <v>557</v>
      </c>
      <c r="Y28" s="17" t="s">
        <v>310</v>
      </c>
      <c r="Z28" s="17" t="s">
        <v>441</v>
      </c>
      <c r="AA28" s="31" t="s">
        <v>404</v>
      </c>
      <c r="AB28" s="31" t="s">
        <v>535</v>
      </c>
      <c r="AC28" s="16"/>
      <c r="AD28" s="16"/>
      <c r="AE28" s="16"/>
      <c r="AF28" s="15"/>
      <c r="AK28" s="20" t="s">
        <v>198</v>
      </c>
    </row>
    <row r="29" spans="1:37" ht="13.5" customHeight="1" x14ac:dyDescent="0.15">
      <c r="A29" s="2"/>
      <c r="B29" s="2"/>
      <c r="F29" s="7" t="s">
        <v>207</v>
      </c>
      <c r="G29" s="6"/>
      <c r="H29" s="2" t="str">
        <f t="shared" si="1"/>
        <v/>
      </c>
      <c r="I29" s="2" t="str">
        <f t="shared" si="5"/>
        <v>一般会計</v>
      </c>
      <c r="K29" s="2"/>
      <c r="L29" s="2"/>
      <c r="O29" s="2"/>
      <c r="P29" s="2"/>
      <c r="Q29" s="8"/>
      <c r="T29" s="2"/>
      <c r="U29" s="17" t="s">
        <v>558</v>
      </c>
      <c r="Y29" s="17" t="s">
        <v>311</v>
      </c>
      <c r="Z29" s="17" t="s">
        <v>442</v>
      </c>
      <c r="AA29" s="31" t="s">
        <v>405</v>
      </c>
      <c r="AB29" s="31" t="s">
        <v>536</v>
      </c>
      <c r="AC29" s="16"/>
      <c r="AD29" s="16"/>
      <c r="AE29" s="16"/>
      <c r="AF29" s="15"/>
      <c r="AK29" s="20" t="str">
        <f t="shared" si="7"/>
        <v>b</v>
      </c>
    </row>
    <row r="30" spans="1:37" ht="13.5" customHeight="1" x14ac:dyDescent="0.15">
      <c r="A30" s="2"/>
      <c r="B30" s="2"/>
      <c r="F30" s="7" t="s">
        <v>208</v>
      </c>
      <c r="G30" s="6"/>
      <c r="H30" s="2" t="str">
        <f t="shared" si="1"/>
        <v/>
      </c>
      <c r="I30" s="2" t="str">
        <f t="shared" si="5"/>
        <v>一般会計</v>
      </c>
      <c r="K30" s="2"/>
      <c r="L30" s="2"/>
      <c r="O30" s="2"/>
      <c r="P30" s="2"/>
      <c r="Q30" s="8"/>
      <c r="T30" s="2"/>
      <c r="U30" s="17" t="s">
        <v>559</v>
      </c>
      <c r="Y30" s="17" t="s">
        <v>312</v>
      </c>
      <c r="Z30" s="17" t="s">
        <v>443</v>
      </c>
      <c r="AA30" s="31" t="s">
        <v>406</v>
      </c>
      <c r="AB30" s="31" t="s">
        <v>537</v>
      </c>
      <c r="AC30" s="16"/>
      <c r="AD30" s="16"/>
      <c r="AE30" s="16"/>
      <c r="AF30" s="15"/>
      <c r="AK30" s="20" t="str">
        <f t="shared" si="7"/>
        <v>c</v>
      </c>
    </row>
    <row r="31" spans="1:37" ht="13.5" customHeight="1" x14ac:dyDescent="0.15">
      <c r="A31" s="2"/>
      <c r="B31" s="2"/>
      <c r="F31" s="7" t="s">
        <v>209</v>
      </c>
      <c r="G31" s="6"/>
      <c r="H31" s="2" t="str">
        <f t="shared" si="1"/>
        <v/>
      </c>
      <c r="I31" s="2" t="str">
        <f t="shared" si="5"/>
        <v>一般会計</v>
      </c>
      <c r="K31" s="2"/>
      <c r="L31" s="2"/>
      <c r="O31" s="2"/>
      <c r="P31" s="2"/>
      <c r="Q31" s="8"/>
      <c r="T31" s="2"/>
      <c r="U31" s="17" t="s">
        <v>560</v>
      </c>
      <c r="Y31" s="17" t="s">
        <v>313</v>
      </c>
      <c r="Z31" s="17" t="s">
        <v>444</v>
      </c>
      <c r="AA31" s="31" t="s">
        <v>407</v>
      </c>
      <c r="AB31" s="31" t="s">
        <v>538</v>
      </c>
      <c r="AC31" s="16"/>
      <c r="AD31" s="16"/>
      <c r="AE31" s="16"/>
      <c r="AF31" s="15"/>
      <c r="AK31" s="20" t="str">
        <f t="shared" si="7"/>
        <v>d</v>
      </c>
    </row>
    <row r="32" spans="1:37" ht="13.5" customHeight="1" x14ac:dyDescent="0.15">
      <c r="A32" s="2"/>
      <c r="B32" s="2"/>
      <c r="F32" s="7" t="s">
        <v>210</v>
      </c>
      <c r="G32" s="6"/>
      <c r="H32" s="2" t="str">
        <f t="shared" si="1"/>
        <v/>
      </c>
      <c r="I32" s="2" t="str">
        <f t="shared" si="5"/>
        <v>一般会計</v>
      </c>
      <c r="K32" s="2"/>
      <c r="L32" s="2"/>
      <c r="O32" s="2"/>
      <c r="P32" s="2"/>
      <c r="Q32" s="8"/>
      <c r="T32" s="2"/>
      <c r="U32" s="17" t="s">
        <v>561</v>
      </c>
      <c r="Y32" s="17" t="s">
        <v>314</v>
      </c>
      <c r="Z32" s="17" t="s">
        <v>445</v>
      </c>
      <c r="AA32" s="31" t="s">
        <v>64</v>
      </c>
      <c r="AB32" s="31" t="s">
        <v>64</v>
      </c>
      <c r="AC32" s="16"/>
      <c r="AD32" s="16"/>
      <c r="AE32" s="16"/>
      <c r="AF32" s="15"/>
      <c r="AK32" s="20" t="str">
        <f t="shared" si="7"/>
        <v>e</v>
      </c>
    </row>
    <row r="33" spans="1:37" ht="13.5" customHeight="1" x14ac:dyDescent="0.15">
      <c r="A33" s="2"/>
      <c r="B33" s="2"/>
      <c r="F33" s="7" t="s">
        <v>211</v>
      </c>
      <c r="G33" s="6"/>
      <c r="H33" s="2" t="str">
        <f t="shared" si="1"/>
        <v/>
      </c>
      <c r="I33" s="2" t="str">
        <f t="shared" si="5"/>
        <v>一般会計</v>
      </c>
      <c r="K33" s="2"/>
      <c r="L33" s="2"/>
      <c r="O33" s="2"/>
      <c r="P33" s="2"/>
      <c r="Q33" s="8"/>
      <c r="T33" s="2"/>
      <c r="U33" s="17" t="s">
        <v>562</v>
      </c>
      <c r="Y33" s="17" t="s">
        <v>315</v>
      </c>
      <c r="Z33" s="17" t="s">
        <v>446</v>
      </c>
      <c r="AA33" s="22"/>
      <c r="AB33" s="16"/>
      <c r="AC33" s="16"/>
      <c r="AD33" s="16"/>
      <c r="AE33" s="16"/>
      <c r="AF33" s="15"/>
      <c r="AK33" s="20" t="str">
        <f t="shared" si="7"/>
        <v>f</v>
      </c>
    </row>
    <row r="34" spans="1:37" ht="13.5" customHeight="1" x14ac:dyDescent="0.15">
      <c r="A34" s="2"/>
      <c r="B34" s="2"/>
      <c r="F34" s="7" t="s">
        <v>212</v>
      </c>
      <c r="G34" s="6"/>
      <c r="H34" s="2" t="str">
        <f t="shared" si="1"/>
        <v/>
      </c>
      <c r="I34" s="2" t="str">
        <f t="shared" si="5"/>
        <v>一般会計</v>
      </c>
      <c r="K34" s="2"/>
      <c r="L34" s="2"/>
      <c r="O34" s="2"/>
      <c r="P34" s="2"/>
      <c r="Q34" s="8"/>
      <c r="T34" s="2"/>
      <c r="U34" s="17" t="s">
        <v>563</v>
      </c>
      <c r="Y34" s="17" t="s">
        <v>316</v>
      </c>
      <c r="Z34" s="17" t="s">
        <v>447</v>
      </c>
      <c r="AB34" s="16"/>
      <c r="AC34" s="16"/>
      <c r="AD34" s="16"/>
      <c r="AE34" s="16"/>
      <c r="AF34" s="15"/>
      <c r="AK34" s="20" t="str">
        <f t="shared" si="7"/>
        <v>g</v>
      </c>
    </row>
    <row r="35" spans="1:37" ht="13.5" customHeight="1" x14ac:dyDescent="0.15">
      <c r="A35" s="2"/>
      <c r="B35" s="2"/>
      <c r="F35" s="7" t="s">
        <v>213</v>
      </c>
      <c r="G35" s="6"/>
      <c r="H35" s="2" t="str">
        <f t="shared" si="1"/>
        <v/>
      </c>
      <c r="I35" s="2" t="str">
        <f t="shared" si="5"/>
        <v>一般会計</v>
      </c>
      <c r="K35" s="2"/>
      <c r="L35" s="2"/>
      <c r="O35" s="2"/>
      <c r="P35" s="2"/>
      <c r="Q35" s="8"/>
      <c r="T35" s="2"/>
      <c r="Y35" s="17" t="s">
        <v>317</v>
      </c>
      <c r="Z35" s="17" t="s">
        <v>448</v>
      </c>
      <c r="AC35" s="16"/>
      <c r="AF35" s="15"/>
      <c r="AK35" s="20" t="str">
        <f t="shared" si="7"/>
        <v>h</v>
      </c>
    </row>
    <row r="36" spans="1:37" ht="13.5" customHeight="1" x14ac:dyDescent="0.15">
      <c r="A36" s="2"/>
      <c r="B36" s="2"/>
      <c r="F36" s="7" t="s">
        <v>214</v>
      </c>
      <c r="G36" s="6"/>
      <c r="H36" s="2" t="str">
        <f t="shared" si="1"/>
        <v/>
      </c>
      <c r="I36" s="2" t="str">
        <f t="shared" si="5"/>
        <v>一般会計</v>
      </c>
      <c r="K36" s="2"/>
      <c r="L36" s="2"/>
      <c r="O36" s="2"/>
      <c r="P36" s="2"/>
      <c r="Q36" s="8"/>
      <c r="T36" s="2"/>
      <c r="U36" s="17" t="s">
        <v>564</v>
      </c>
      <c r="Y36" s="17" t="s">
        <v>318</v>
      </c>
      <c r="Z36" s="17" t="s">
        <v>449</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319</v>
      </c>
      <c r="Z37" s="17" t="s">
        <v>450</v>
      </c>
      <c r="AF37" s="15"/>
      <c r="AK37" s="20" t="str">
        <f t="shared" si="7"/>
        <v>j</v>
      </c>
    </row>
    <row r="38" spans="1:37" x14ac:dyDescent="0.15">
      <c r="A38" s="2"/>
      <c r="B38" s="2"/>
      <c r="F38" s="2"/>
      <c r="G38" s="8"/>
      <c r="K38" s="2"/>
      <c r="L38" s="2"/>
      <c r="O38" s="2"/>
      <c r="P38" s="2"/>
      <c r="Q38" s="8"/>
      <c r="T38" s="2"/>
      <c r="U38" s="17" t="s">
        <v>261</v>
      </c>
      <c r="Y38" s="17" t="s">
        <v>320</v>
      </c>
      <c r="Z38" s="17" t="s">
        <v>451</v>
      </c>
      <c r="AF38" s="15"/>
      <c r="AK38" s="20" t="str">
        <f t="shared" si="7"/>
        <v>k</v>
      </c>
    </row>
    <row r="39" spans="1:37" x14ac:dyDescent="0.15">
      <c r="A39" s="2"/>
      <c r="B39" s="2"/>
      <c r="F39" s="2" t="str">
        <f>I37</f>
        <v>一般会計</v>
      </c>
      <c r="G39" s="8"/>
      <c r="K39" s="2"/>
      <c r="L39" s="2"/>
      <c r="O39" s="2"/>
      <c r="P39" s="2"/>
      <c r="Q39" s="8"/>
      <c r="T39" s="2"/>
      <c r="U39" s="17" t="s">
        <v>271</v>
      </c>
      <c r="Y39" s="17" t="s">
        <v>321</v>
      </c>
      <c r="Z39" s="17" t="s">
        <v>452</v>
      </c>
      <c r="AF39" s="15"/>
      <c r="AK39" s="20" t="str">
        <f t="shared" si="7"/>
        <v>l</v>
      </c>
    </row>
    <row r="40" spans="1:37" x14ac:dyDescent="0.15">
      <c r="A40" s="2"/>
      <c r="B40" s="2"/>
      <c r="F40" s="2"/>
      <c r="G40" s="8"/>
      <c r="K40" s="2"/>
      <c r="L40" s="2"/>
      <c r="O40" s="2"/>
      <c r="P40" s="2"/>
      <c r="Q40" s="8"/>
      <c r="T40" s="2"/>
      <c r="Y40" s="17" t="s">
        <v>322</v>
      </c>
      <c r="Z40" s="17" t="s">
        <v>453</v>
      </c>
      <c r="AF40" s="15"/>
      <c r="AK40" s="20" t="str">
        <f t="shared" si="7"/>
        <v>m</v>
      </c>
    </row>
    <row r="41" spans="1:37" x14ac:dyDescent="0.15">
      <c r="A41" s="2"/>
      <c r="B41" s="2"/>
      <c r="F41" s="2"/>
      <c r="G41" s="8"/>
      <c r="K41" s="2"/>
      <c r="L41" s="2"/>
      <c r="O41" s="2"/>
      <c r="P41" s="2"/>
      <c r="Q41" s="8"/>
      <c r="T41" s="2"/>
      <c r="Y41" s="17" t="s">
        <v>323</v>
      </c>
      <c r="Z41" s="17" t="s">
        <v>454</v>
      </c>
      <c r="AF41" s="15"/>
      <c r="AK41" s="20" t="str">
        <f t="shared" si="7"/>
        <v>n</v>
      </c>
    </row>
    <row r="42" spans="1:37" x14ac:dyDescent="0.15">
      <c r="A42" s="2"/>
      <c r="B42" s="2"/>
      <c r="F42" s="2"/>
      <c r="G42" s="8"/>
      <c r="K42" s="2"/>
      <c r="L42" s="2"/>
      <c r="O42" s="2"/>
      <c r="P42" s="2"/>
      <c r="Q42" s="8"/>
      <c r="T42" s="2"/>
      <c r="Y42" s="17" t="s">
        <v>324</v>
      </c>
      <c r="Z42" s="17" t="s">
        <v>455</v>
      </c>
      <c r="AF42" s="15"/>
      <c r="AK42" s="20" t="str">
        <f t="shared" si="7"/>
        <v>o</v>
      </c>
    </row>
    <row r="43" spans="1:37" x14ac:dyDescent="0.15">
      <c r="A43" s="2"/>
      <c r="B43" s="2"/>
      <c r="F43" s="2"/>
      <c r="G43" s="8"/>
      <c r="K43" s="2"/>
      <c r="L43" s="2"/>
      <c r="O43" s="2"/>
      <c r="P43" s="2"/>
      <c r="Q43" s="8"/>
      <c r="T43" s="2"/>
      <c r="Y43" s="17" t="s">
        <v>325</v>
      </c>
      <c r="Z43" s="17" t="s">
        <v>456</v>
      </c>
      <c r="AF43" s="15"/>
      <c r="AK43" s="20" t="str">
        <f t="shared" si="7"/>
        <v>p</v>
      </c>
    </row>
    <row r="44" spans="1:37" x14ac:dyDescent="0.15">
      <c r="A44" s="2"/>
      <c r="B44" s="2"/>
      <c r="F44" s="2"/>
      <c r="G44" s="8"/>
      <c r="K44" s="2"/>
      <c r="L44" s="2"/>
      <c r="O44" s="2"/>
      <c r="P44" s="2"/>
      <c r="Q44" s="8"/>
      <c r="T44" s="2"/>
      <c r="Y44" s="17" t="s">
        <v>326</v>
      </c>
      <c r="Z44" s="17" t="s">
        <v>457</v>
      </c>
      <c r="AF44" s="15"/>
      <c r="AK44" s="20" t="str">
        <f t="shared" si="7"/>
        <v>q</v>
      </c>
    </row>
    <row r="45" spans="1:37" x14ac:dyDescent="0.15">
      <c r="A45" s="2"/>
      <c r="B45" s="2"/>
      <c r="F45" s="2"/>
      <c r="G45" s="8"/>
      <c r="K45" s="2"/>
      <c r="L45" s="2"/>
      <c r="O45" s="2"/>
      <c r="P45" s="2"/>
      <c r="Q45" s="8"/>
      <c r="T45" s="2"/>
      <c r="Y45" s="17" t="s">
        <v>327</v>
      </c>
      <c r="Z45" s="17" t="s">
        <v>458</v>
      </c>
      <c r="AF45" s="15"/>
      <c r="AK45" s="20" t="str">
        <f t="shared" si="7"/>
        <v>r</v>
      </c>
    </row>
    <row r="46" spans="1:37" x14ac:dyDescent="0.15">
      <c r="A46" s="2"/>
      <c r="B46" s="2"/>
      <c r="F46" s="2"/>
      <c r="G46" s="8"/>
      <c r="K46" s="2"/>
      <c r="L46" s="2"/>
      <c r="O46" s="2"/>
      <c r="P46" s="2"/>
      <c r="Q46" s="8"/>
      <c r="T46" s="2"/>
      <c r="Y46" s="17" t="s">
        <v>328</v>
      </c>
      <c r="Z46" s="17" t="s">
        <v>459</v>
      </c>
      <c r="AF46" s="15"/>
      <c r="AK46" s="20" t="str">
        <f t="shared" si="7"/>
        <v>s</v>
      </c>
    </row>
    <row r="47" spans="1:37" x14ac:dyDescent="0.15">
      <c r="A47" s="2"/>
      <c r="B47" s="2"/>
      <c r="F47" s="2"/>
      <c r="G47" s="8"/>
      <c r="K47" s="2"/>
      <c r="L47" s="2"/>
      <c r="O47" s="2"/>
      <c r="P47" s="2"/>
      <c r="Q47" s="8"/>
      <c r="T47" s="2"/>
      <c r="Y47" s="17" t="s">
        <v>329</v>
      </c>
      <c r="Z47" s="17" t="s">
        <v>460</v>
      </c>
      <c r="AF47" s="15"/>
      <c r="AK47" s="20" t="str">
        <f t="shared" si="7"/>
        <v>t</v>
      </c>
    </row>
    <row r="48" spans="1:37" x14ac:dyDescent="0.15">
      <c r="A48" s="2"/>
      <c r="B48" s="2"/>
      <c r="F48" s="2"/>
      <c r="G48" s="8"/>
      <c r="K48" s="2"/>
      <c r="L48" s="2"/>
      <c r="O48" s="2"/>
      <c r="P48" s="2"/>
      <c r="Q48" s="8"/>
      <c r="T48" s="2"/>
      <c r="Y48" s="17" t="s">
        <v>330</v>
      </c>
      <c r="Z48" s="17" t="s">
        <v>461</v>
      </c>
      <c r="AF48" s="15"/>
      <c r="AK48" s="20" t="str">
        <f t="shared" si="7"/>
        <v>u</v>
      </c>
    </row>
    <row r="49" spans="1:37" x14ac:dyDescent="0.15">
      <c r="A49" s="2"/>
      <c r="B49" s="2"/>
      <c r="F49" s="2"/>
      <c r="G49" s="8"/>
      <c r="K49" s="2"/>
      <c r="L49" s="2"/>
      <c r="O49" s="2"/>
      <c r="P49" s="2"/>
      <c r="Q49" s="8"/>
      <c r="T49" s="2"/>
      <c r="Y49" s="17" t="s">
        <v>331</v>
      </c>
      <c r="Z49" s="17" t="s">
        <v>462</v>
      </c>
      <c r="AF49" s="15"/>
      <c r="AK49" s="20" t="str">
        <f t="shared" si="7"/>
        <v>v</v>
      </c>
    </row>
    <row r="50" spans="1:37" x14ac:dyDescent="0.15">
      <c r="A50" s="2"/>
      <c r="B50" s="2"/>
      <c r="F50" s="2"/>
      <c r="G50" s="8"/>
      <c r="K50" s="2"/>
      <c r="L50" s="2"/>
      <c r="O50" s="2"/>
      <c r="P50" s="2"/>
      <c r="Q50" s="8"/>
      <c r="T50" s="2"/>
      <c r="Y50" s="17" t="s">
        <v>332</v>
      </c>
      <c r="Z50" s="17" t="s">
        <v>463</v>
      </c>
      <c r="AF50" s="15"/>
    </row>
    <row r="51" spans="1:37" x14ac:dyDescent="0.15">
      <c r="A51" s="2"/>
      <c r="B51" s="2"/>
      <c r="F51" s="2"/>
      <c r="G51" s="8"/>
      <c r="K51" s="2"/>
      <c r="L51" s="2"/>
      <c r="O51" s="2"/>
      <c r="P51" s="2"/>
      <c r="Q51" s="8"/>
      <c r="T51" s="2"/>
      <c r="Y51" s="17" t="s">
        <v>333</v>
      </c>
      <c r="Z51" s="17" t="s">
        <v>464</v>
      </c>
      <c r="AF51" s="15"/>
    </row>
    <row r="52" spans="1:37" x14ac:dyDescent="0.15">
      <c r="A52" s="2"/>
      <c r="B52" s="2"/>
      <c r="F52" s="2"/>
      <c r="G52" s="8"/>
      <c r="K52" s="2"/>
      <c r="L52" s="2"/>
      <c r="O52" s="2"/>
      <c r="P52" s="2"/>
      <c r="Q52" s="8"/>
      <c r="T52" s="2"/>
      <c r="Y52" s="17" t="s">
        <v>334</v>
      </c>
      <c r="Z52" s="17" t="s">
        <v>465</v>
      </c>
      <c r="AF52" s="15"/>
    </row>
    <row r="53" spans="1:37" x14ac:dyDescent="0.15">
      <c r="A53" s="2"/>
      <c r="B53" s="2"/>
      <c r="F53" s="2"/>
      <c r="G53" s="8"/>
      <c r="K53" s="2"/>
      <c r="L53" s="2"/>
      <c r="O53" s="2"/>
      <c r="P53" s="2"/>
      <c r="Q53" s="8"/>
      <c r="T53" s="2"/>
      <c r="Y53" s="17" t="s">
        <v>335</v>
      </c>
      <c r="Z53" s="17" t="s">
        <v>466</v>
      </c>
      <c r="AF53" s="15"/>
    </row>
    <row r="54" spans="1:37" x14ac:dyDescent="0.15">
      <c r="A54" s="2"/>
      <c r="B54" s="2"/>
      <c r="F54" s="2"/>
      <c r="G54" s="8"/>
      <c r="K54" s="2"/>
      <c r="L54" s="2"/>
      <c r="O54" s="2"/>
      <c r="P54" s="9"/>
      <c r="Q54" s="8"/>
      <c r="T54" s="2"/>
      <c r="Y54" s="17" t="s">
        <v>336</v>
      </c>
      <c r="Z54" s="17" t="s">
        <v>467</v>
      </c>
      <c r="AF54" s="15"/>
    </row>
    <row r="55" spans="1:37" x14ac:dyDescent="0.15">
      <c r="A55" s="2"/>
      <c r="B55" s="2"/>
      <c r="F55" s="2"/>
      <c r="G55" s="8"/>
      <c r="K55" s="2"/>
      <c r="L55" s="2"/>
      <c r="O55" s="2"/>
      <c r="P55" s="2"/>
      <c r="Q55" s="8"/>
      <c r="T55" s="2"/>
      <c r="Y55" s="17" t="s">
        <v>337</v>
      </c>
      <c r="Z55" s="17" t="s">
        <v>468</v>
      </c>
      <c r="AF55" s="15"/>
    </row>
    <row r="56" spans="1:37" x14ac:dyDescent="0.15">
      <c r="A56" s="2"/>
      <c r="B56" s="2"/>
      <c r="F56" s="2"/>
      <c r="G56" s="8"/>
      <c r="K56" s="2"/>
      <c r="L56" s="2"/>
      <c r="O56" s="2"/>
      <c r="P56" s="2"/>
      <c r="Q56" s="8"/>
      <c r="T56" s="2"/>
      <c r="Y56" s="17" t="s">
        <v>338</v>
      </c>
      <c r="Z56" s="17" t="s">
        <v>469</v>
      </c>
      <c r="AF56" s="15"/>
    </row>
    <row r="57" spans="1:37" x14ac:dyDescent="0.15">
      <c r="A57" s="2"/>
      <c r="B57" s="2"/>
      <c r="F57" s="2"/>
      <c r="G57" s="8"/>
      <c r="K57" s="2"/>
      <c r="L57" s="2"/>
      <c r="O57" s="2"/>
      <c r="P57" s="2"/>
      <c r="Q57" s="8"/>
      <c r="T57" s="2"/>
      <c r="Y57" s="17" t="s">
        <v>339</v>
      </c>
      <c r="Z57" s="17" t="s">
        <v>470</v>
      </c>
      <c r="AF57" s="15"/>
    </row>
    <row r="58" spans="1:37" x14ac:dyDescent="0.15">
      <c r="A58" s="2"/>
      <c r="B58" s="2"/>
      <c r="F58" s="2"/>
      <c r="G58" s="8"/>
      <c r="K58" s="2"/>
      <c r="L58" s="2"/>
      <c r="O58" s="2"/>
      <c r="P58" s="2"/>
      <c r="Q58" s="8"/>
      <c r="T58" s="2"/>
      <c r="Y58" s="17" t="s">
        <v>340</v>
      </c>
      <c r="Z58" s="17" t="s">
        <v>471</v>
      </c>
      <c r="AF58" s="15"/>
    </row>
    <row r="59" spans="1:37" x14ac:dyDescent="0.15">
      <c r="A59" s="2"/>
      <c r="B59" s="2"/>
      <c r="F59" s="2"/>
      <c r="G59" s="8"/>
      <c r="K59" s="2"/>
      <c r="L59" s="2"/>
      <c r="O59" s="2"/>
      <c r="P59" s="2"/>
      <c r="Q59" s="8"/>
      <c r="T59" s="2"/>
      <c r="Y59" s="17" t="s">
        <v>341</v>
      </c>
      <c r="Z59" s="17" t="s">
        <v>472</v>
      </c>
      <c r="AF59" s="15"/>
    </row>
    <row r="60" spans="1:37" x14ac:dyDescent="0.15">
      <c r="A60" s="2"/>
      <c r="B60" s="2"/>
      <c r="F60" s="2"/>
      <c r="G60" s="8"/>
      <c r="K60" s="2"/>
      <c r="L60" s="2"/>
      <c r="O60" s="2"/>
      <c r="P60" s="2"/>
      <c r="Q60" s="8"/>
      <c r="T60" s="2"/>
      <c r="Y60" s="17" t="s">
        <v>342</v>
      </c>
      <c r="Z60" s="17" t="s">
        <v>473</v>
      </c>
      <c r="AF60" s="15"/>
    </row>
    <row r="61" spans="1:37" x14ac:dyDescent="0.15">
      <c r="A61" s="2"/>
      <c r="B61" s="2"/>
      <c r="F61" s="2"/>
      <c r="G61" s="8"/>
      <c r="K61" s="2"/>
      <c r="L61" s="2"/>
      <c r="O61" s="2"/>
      <c r="P61" s="2"/>
      <c r="Q61" s="8"/>
      <c r="T61" s="2"/>
      <c r="Y61" s="17" t="s">
        <v>343</v>
      </c>
      <c r="Z61" s="17" t="s">
        <v>474</v>
      </c>
      <c r="AF61" s="15"/>
    </row>
    <row r="62" spans="1:37" x14ac:dyDescent="0.15">
      <c r="A62" s="2"/>
      <c r="B62" s="2"/>
      <c r="F62" s="2"/>
      <c r="G62" s="8"/>
      <c r="K62" s="2"/>
      <c r="L62" s="2"/>
      <c r="O62" s="2"/>
      <c r="P62" s="2"/>
      <c r="Q62" s="8"/>
      <c r="T62" s="2"/>
      <c r="Y62" s="17" t="s">
        <v>344</v>
      </c>
      <c r="Z62" s="17" t="s">
        <v>475</v>
      </c>
      <c r="AF62" s="15"/>
    </row>
    <row r="63" spans="1:37" x14ac:dyDescent="0.15">
      <c r="A63" s="2"/>
      <c r="B63" s="2"/>
      <c r="F63" s="2"/>
      <c r="G63" s="8"/>
      <c r="K63" s="2"/>
      <c r="L63" s="2"/>
      <c r="O63" s="2"/>
      <c r="P63" s="2"/>
      <c r="Q63" s="8"/>
      <c r="T63" s="2"/>
      <c r="Y63" s="17" t="s">
        <v>345</v>
      </c>
      <c r="Z63" s="17" t="s">
        <v>476</v>
      </c>
      <c r="AF63" s="15"/>
    </row>
    <row r="64" spans="1:37" x14ac:dyDescent="0.15">
      <c r="A64" s="2"/>
      <c r="B64" s="2"/>
      <c r="F64" s="2"/>
      <c r="G64" s="8"/>
      <c r="K64" s="2"/>
      <c r="L64" s="2"/>
      <c r="O64" s="2"/>
      <c r="P64" s="2"/>
      <c r="Q64" s="8"/>
      <c r="T64" s="2"/>
      <c r="Y64" s="17" t="s">
        <v>346</v>
      </c>
      <c r="Z64" s="17" t="s">
        <v>477</v>
      </c>
      <c r="AF64" s="15"/>
    </row>
    <row r="65" spans="1:32" x14ac:dyDescent="0.15">
      <c r="A65" s="2"/>
      <c r="B65" s="2"/>
      <c r="F65" s="2"/>
      <c r="G65" s="8"/>
      <c r="K65" s="2"/>
      <c r="L65" s="2"/>
      <c r="O65" s="2"/>
      <c r="P65" s="2"/>
      <c r="Q65" s="8"/>
      <c r="T65" s="2"/>
      <c r="Y65" s="17" t="s">
        <v>347</v>
      </c>
      <c r="Z65" s="17" t="s">
        <v>478</v>
      </c>
      <c r="AF65" s="15"/>
    </row>
    <row r="66" spans="1:32" x14ac:dyDescent="0.15">
      <c r="A66" s="2"/>
      <c r="B66" s="2"/>
      <c r="F66" s="2"/>
      <c r="G66" s="8"/>
      <c r="K66" s="2"/>
      <c r="L66" s="2"/>
      <c r="O66" s="2"/>
      <c r="P66" s="2"/>
      <c r="Q66" s="8"/>
      <c r="T66" s="2"/>
      <c r="Y66" s="17" t="s">
        <v>65</v>
      </c>
      <c r="Z66" s="17" t="s">
        <v>479</v>
      </c>
      <c r="AF66" s="15"/>
    </row>
    <row r="67" spans="1:32" x14ac:dyDescent="0.15">
      <c r="A67" s="2"/>
      <c r="B67" s="2"/>
      <c r="F67" s="2"/>
      <c r="G67" s="8"/>
      <c r="K67" s="2"/>
      <c r="L67" s="2"/>
      <c r="O67" s="2"/>
      <c r="P67" s="2"/>
      <c r="Q67" s="8"/>
      <c r="T67" s="2"/>
      <c r="Y67" s="17" t="s">
        <v>348</v>
      </c>
      <c r="Z67" s="17" t="s">
        <v>480</v>
      </c>
      <c r="AF67" s="15"/>
    </row>
    <row r="68" spans="1:32" x14ac:dyDescent="0.15">
      <c r="A68" s="2"/>
      <c r="B68" s="2"/>
      <c r="F68" s="2"/>
      <c r="G68" s="8"/>
      <c r="K68" s="2"/>
      <c r="L68" s="2"/>
      <c r="O68" s="2"/>
      <c r="P68" s="2"/>
      <c r="Q68" s="8"/>
      <c r="T68" s="2"/>
      <c r="Y68" s="17" t="s">
        <v>349</v>
      </c>
      <c r="Z68" s="17" t="s">
        <v>481</v>
      </c>
      <c r="AF68" s="15"/>
    </row>
    <row r="69" spans="1:32" x14ac:dyDescent="0.15">
      <c r="A69" s="2"/>
      <c r="B69" s="2"/>
      <c r="F69" s="2"/>
      <c r="G69" s="8"/>
      <c r="K69" s="2"/>
      <c r="L69" s="2"/>
      <c r="O69" s="2"/>
      <c r="P69" s="2"/>
      <c r="Q69" s="8"/>
      <c r="T69" s="2"/>
      <c r="Y69" s="17" t="s">
        <v>350</v>
      </c>
      <c r="Z69" s="17" t="s">
        <v>482</v>
      </c>
      <c r="AF69" s="15"/>
    </row>
    <row r="70" spans="1:32" x14ac:dyDescent="0.15">
      <c r="A70" s="2"/>
      <c r="B70" s="2"/>
      <c r="Y70" s="17" t="s">
        <v>351</v>
      </c>
      <c r="Z70" s="17" t="s">
        <v>483</v>
      </c>
    </row>
    <row r="71" spans="1:32" x14ac:dyDescent="0.15">
      <c r="Y71" s="17" t="s">
        <v>352</v>
      </c>
      <c r="Z71" s="17" t="s">
        <v>484</v>
      </c>
    </row>
    <row r="72" spans="1:32" x14ac:dyDescent="0.15">
      <c r="Y72" s="17" t="s">
        <v>353</v>
      </c>
      <c r="Z72" s="17" t="s">
        <v>485</v>
      </c>
    </row>
    <row r="73" spans="1:32" x14ac:dyDescent="0.15">
      <c r="Y73" s="17" t="s">
        <v>354</v>
      </c>
      <c r="Z73" s="17" t="s">
        <v>486</v>
      </c>
    </row>
    <row r="74" spans="1:32" x14ac:dyDescent="0.15">
      <c r="Y74" s="17" t="s">
        <v>355</v>
      </c>
      <c r="Z74" s="17" t="s">
        <v>487</v>
      </c>
    </row>
    <row r="75" spans="1:32" x14ac:dyDescent="0.15">
      <c r="Y75" s="17" t="s">
        <v>356</v>
      </c>
      <c r="Z75" s="17" t="s">
        <v>488</v>
      </c>
    </row>
    <row r="76" spans="1:32" x14ac:dyDescent="0.15">
      <c r="Y76" s="17" t="s">
        <v>357</v>
      </c>
      <c r="Z76" s="17" t="s">
        <v>489</v>
      </c>
    </row>
    <row r="77" spans="1:32" x14ac:dyDescent="0.15">
      <c r="Y77" s="17" t="s">
        <v>358</v>
      </c>
      <c r="Z77" s="17" t="s">
        <v>490</v>
      </c>
    </row>
    <row r="78" spans="1:32" x14ac:dyDescent="0.15">
      <c r="Y78" s="17" t="s">
        <v>359</v>
      </c>
      <c r="Z78" s="17" t="s">
        <v>491</v>
      </c>
    </row>
    <row r="79" spans="1:32" x14ac:dyDescent="0.15">
      <c r="Y79" s="17" t="s">
        <v>360</v>
      </c>
      <c r="Z79" s="17" t="s">
        <v>492</v>
      </c>
    </row>
    <row r="80" spans="1:32" x14ac:dyDescent="0.15">
      <c r="Y80" s="17" t="s">
        <v>361</v>
      </c>
      <c r="Z80" s="17" t="s">
        <v>493</v>
      </c>
    </row>
    <row r="81" spans="25:26" x14ac:dyDescent="0.15">
      <c r="Y81" s="17" t="s">
        <v>362</v>
      </c>
      <c r="Z81" s="17" t="s">
        <v>494</v>
      </c>
    </row>
    <row r="82" spans="25:26" x14ac:dyDescent="0.15">
      <c r="Y82" s="17" t="s">
        <v>363</v>
      </c>
      <c r="Z82" s="17" t="s">
        <v>495</v>
      </c>
    </row>
    <row r="83" spans="25:26" x14ac:dyDescent="0.15">
      <c r="Y83" s="17" t="s">
        <v>364</v>
      </c>
      <c r="Z83" s="17" t="s">
        <v>496</v>
      </c>
    </row>
    <row r="84" spans="25:26" x14ac:dyDescent="0.15">
      <c r="Y84" s="17" t="s">
        <v>365</v>
      </c>
      <c r="Z84" s="17" t="s">
        <v>497</v>
      </c>
    </row>
    <row r="85" spans="25:26" x14ac:dyDescent="0.15">
      <c r="Y85" s="17" t="s">
        <v>366</v>
      </c>
      <c r="Z85" s="17" t="s">
        <v>498</v>
      </c>
    </row>
    <row r="86" spans="25:26" x14ac:dyDescent="0.15">
      <c r="Y86" s="17" t="s">
        <v>367</v>
      </c>
      <c r="Z86" s="17" t="s">
        <v>499</v>
      </c>
    </row>
    <row r="87" spans="25:26" x14ac:dyDescent="0.15">
      <c r="Y87" s="17" t="s">
        <v>368</v>
      </c>
      <c r="Z87" s="17" t="s">
        <v>500</v>
      </c>
    </row>
    <row r="88" spans="25:26" x14ac:dyDescent="0.15">
      <c r="Y88" s="17" t="s">
        <v>369</v>
      </c>
      <c r="Z88" s="17" t="s">
        <v>501</v>
      </c>
    </row>
    <row r="89" spans="25:26" x14ac:dyDescent="0.15">
      <c r="Y89" s="17" t="s">
        <v>370</v>
      </c>
      <c r="Z89" s="17" t="s">
        <v>502</v>
      </c>
    </row>
    <row r="90" spans="25:26" x14ac:dyDescent="0.15">
      <c r="Y90" s="17" t="s">
        <v>371</v>
      </c>
      <c r="Z90" s="17" t="s">
        <v>503</v>
      </c>
    </row>
    <row r="91" spans="25:26" x14ac:dyDescent="0.15">
      <c r="Y91" s="17" t="s">
        <v>372</v>
      </c>
      <c r="Z91" s="17" t="s">
        <v>504</v>
      </c>
    </row>
    <row r="92" spans="25:26" x14ac:dyDescent="0.15">
      <c r="Y92" s="17" t="s">
        <v>373</v>
      </c>
      <c r="Z92" s="17" t="s">
        <v>505</v>
      </c>
    </row>
    <row r="93" spans="25:26" x14ac:dyDescent="0.15">
      <c r="Y93" s="17" t="s">
        <v>374</v>
      </c>
      <c r="Z93" s="17" t="s">
        <v>506</v>
      </c>
    </row>
    <row r="94" spans="25:26" x14ac:dyDescent="0.15">
      <c r="Y94" s="17" t="s">
        <v>375</v>
      </c>
      <c r="Z94" s="17" t="s">
        <v>507</v>
      </c>
    </row>
    <row r="95" spans="25:26" x14ac:dyDescent="0.15">
      <c r="Y95" s="17" t="s">
        <v>376</v>
      </c>
      <c r="Z95" s="17" t="s">
        <v>508</v>
      </c>
    </row>
    <row r="96" spans="25:26" x14ac:dyDescent="0.15">
      <c r="Y96" s="17" t="s">
        <v>278</v>
      </c>
      <c r="Z96" s="17" t="s">
        <v>509</v>
      </c>
    </row>
    <row r="97" spans="25:26" x14ac:dyDescent="0.15">
      <c r="Y97" s="17" t="s">
        <v>377</v>
      </c>
      <c r="Z97" s="17" t="s">
        <v>510</v>
      </c>
    </row>
    <row r="98" spans="25:26" x14ac:dyDescent="0.15">
      <c r="Y98" s="17" t="s">
        <v>378</v>
      </c>
      <c r="Z98" s="17" t="s">
        <v>511</v>
      </c>
    </row>
    <row r="99" spans="25:26" x14ac:dyDescent="0.15">
      <c r="Y99" s="17" t="s">
        <v>408</v>
      </c>
      <c r="Z99" s="17" t="s">
        <v>512</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2021-08-31T10:21:53Z</dcterms:created>
  <dcterms:modified xsi:type="dcterms:W3CDTF">2021-08-31T10:29:22Z</dcterms:modified>
</cp:coreProperties>
</file>