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8" i="3" l="1"/>
  <c r="L112" i="3" l="1"/>
  <c r="I112" i="3"/>
  <c r="L111" i="3"/>
  <c r="I111" i="3"/>
  <c r="L110" i="3"/>
  <c r="I110" i="3"/>
  <c r="L109" i="3"/>
  <c r="I109" i="3"/>
  <c r="L108" i="3"/>
  <c r="I108" i="3"/>
  <c r="AY226" i="3" l="1"/>
  <c r="AY225" i="3"/>
  <c r="AY224" i="3"/>
  <c r="AY223" i="3"/>
  <c r="AY222" i="3"/>
  <c r="AY221" i="3"/>
  <c r="AY220" i="3"/>
  <c r="AY219" i="3"/>
  <c r="AY218" i="3"/>
  <c r="AY214" i="3"/>
  <c r="AY215" i="3" s="1"/>
  <c r="AY213" i="3"/>
  <c r="AY212" i="3"/>
  <c r="AY208" i="3"/>
  <c r="AY211" i="3" s="1"/>
  <c r="AY207" i="3"/>
  <c r="AY206" i="3"/>
  <c r="AY205" i="3"/>
  <c r="AY204" i="3"/>
  <c r="AY203" i="3"/>
  <c r="AY202" i="3"/>
  <c r="AY201" i="3"/>
  <c r="AY197" i="3"/>
  <c r="AY198" i="3" s="1"/>
  <c r="AY196" i="3"/>
  <c r="AY195" i="3"/>
  <c r="AY194" i="3"/>
  <c r="AY193" i="3"/>
  <c r="AY189" i="3"/>
  <c r="AY190" i="3" s="1"/>
  <c r="AY170" i="3"/>
  <c r="AY179" i="3" s="1"/>
  <c r="AY82" i="3"/>
  <c r="AY83" i="3" s="1"/>
  <c r="AY77" i="3"/>
  <c r="AY80" i="3" s="1"/>
  <c r="AY70" i="3"/>
  <c r="AY74" i="3" s="1"/>
  <c r="AY66" i="3"/>
  <c r="AY69" i="3" s="1"/>
  <c r="AY64" i="3"/>
  <c r="AY65" i="3" s="1"/>
  <c r="AY61" i="3"/>
  <c r="AY62" i="3" s="1"/>
  <c r="AY55" i="3"/>
  <c r="AY56" i="3" s="1"/>
  <c r="AY51" i="3"/>
  <c r="AY44" i="3"/>
  <c r="AY45" i="3" s="1"/>
  <c r="AY37" i="3"/>
  <c r="AY39" i="3" s="1"/>
  <c r="AY50" i="3" l="1"/>
  <c r="AY68" i="3"/>
  <c r="AY85" i="3"/>
  <c r="AY63" i="3"/>
  <c r="AY76" i="3"/>
  <c r="AY79" i="3"/>
  <c r="AY81" i="3"/>
  <c r="AY192" i="3"/>
  <c r="AY216" i="3"/>
  <c r="AY78" i="3"/>
  <c r="AY84" i="3"/>
  <c r="AY86" i="3"/>
  <c r="AY191" i="3"/>
  <c r="AY199" i="3"/>
  <c r="AY67" i="3"/>
  <c r="AY75" i="3"/>
  <c r="AY210" i="3"/>
  <c r="AY217" i="3"/>
  <c r="AY42" i="3"/>
  <c r="AY43" i="3"/>
  <c r="AY49" i="3"/>
  <c r="AY38" i="3"/>
  <c r="AY57" i="3"/>
  <c r="AY172" i="3"/>
  <c r="AY40" i="3"/>
  <c r="AY47" i="3"/>
  <c r="AY73" i="3"/>
  <c r="AY71" i="3"/>
  <c r="AY175" i="3"/>
  <c r="AY41" i="3"/>
  <c r="AY48" i="3"/>
  <c r="AY72" i="3"/>
  <c r="AY176" i="3"/>
  <c r="AY178" i="3"/>
  <c r="AY177" i="3"/>
  <c r="AY171" i="3"/>
  <c r="AY173" i="3"/>
  <c r="AY181" i="3"/>
  <c r="AY174" i="3"/>
  <c r="AY180" i="3"/>
  <c r="AY182" i="3"/>
  <c r="AY46" i="3"/>
  <c r="AY200" i="3"/>
  <c r="AY209" i="3"/>
  <c r="AW134" i="3"/>
  <c r="AT134" i="3"/>
  <c r="AQ134" i="3"/>
  <c r="AL134" i="3"/>
  <c r="AI134" i="3"/>
  <c r="AF134" i="3"/>
  <c r="Z134" i="3"/>
  <c r="W134" i="3"/>
  <c r="T134" i="3"/>
  <c r="N134" i="3"/>
  <c r="K134" i="3"/>
  <c r="H134" i="3"/>
  <c r="AW133" i="3"/>
  <c r="AT133" i="3"/>
  <c r="AQ133" i="3"/>
  <c r="AL133" i="3"/>
  <c r="AI133" i="3"/>
  <c r="AF133" i="3"/>
  <c r="Z133" i="3"/>
  <c r="W133" i="3"/>
  <c r="T133" i="3"/>
  <c r="N133" i="3"/>
  <c r="K133" i="3"/>
  <c r="H133" i="3"/>
  <c r="AV2" i="3" l="1"/>
  <c r="C12" i="4" l="1"/>
  <c r="P29" i="3" l="1"/>
  <c r="W29" i="3" l="1"/>
  <c r="C23" i="4" l="1"/>
  <c r="C24" i="4"/>
  <c r="W21" i="3" l="1"/>
  <c r="AD21" i="3"/>
  <c r="P21" i="3"/>
  <c r="P28" i="3" l="1"/>
  <c r="P18" i="3" l="1"/>
  <c r="P20" i="3" s="1"/>
  <c r="W18" i="3"/>
  <c r="W20" i="3" s="1"/>
  <c r="Y182" i="3"/>
  <c r="AU182" i="3"/>
  <c r="AU169" i="3"/>
  <c r="Y16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<sst xmlns="http://schemas.openxmlformats.org/spreadsheetml/2006/main" count="1081" uniqueCount="706">
  <si>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</si>
  <si>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</si>
  <si>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</si>
  <si>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</si>
  <si>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</si>
  <si>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</si>
  <si>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</si>
  <si>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</si>
  <si>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</si>
  <si>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</si>
  <si>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</si>
  <si>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</si>
  <si>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</si>
  <si>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</si>
  <si>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</si>
  <si>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</si>
  <si>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</si>
  <si>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</si>
  <si>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</si>
  <si>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</si>
  <si>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</si>
  <si>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</si>
  <si>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</si>
  <si>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</si>
  <si>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</si>
  <si>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</si>
  <si>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</si>
  <si>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</si>
  <si>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</si>
  <si>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</si>
  <si>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</si>
  <si>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</si>
  <si>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</si>
  <si>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</si>
  <si>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</si>
  <si>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</si>
  <si>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</si>
  <si>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</si>
  <si>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</si>
  <si>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</si>
  <si>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</si>
  <si>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</si>
  <si>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</si>
  <si>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</si>
  <si>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</si>
  <si>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</si>
  <si>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</si>
  <si>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</si>
  <si>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</si>
  <si>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</si>
  <si>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</si>
  <si>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</si>
  <si>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</si>
  <si>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</si>
  <si>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</si>
  <si>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</si>
  <si>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</si>
  <si>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</si>
  <si>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</si>
  <si>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</si>
  <si>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</si>
  <si>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</si>
  <si>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</si>
  <si>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</si>
  <si>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</si>
  <si>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</si>
  <si>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</si>
  <si>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</si>
  <si>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</si>
  <si>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</si>
  <si>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</si>
  <si>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</si>
  <si>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</si>
  <si>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</si>
  <si>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</si>
  <si>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</si>
  <si>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</si>
  <si>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</si>
  <si>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</si>
  <si>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</si>
  <si>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</si>
  <si>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</si>
  <si>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</si>
  <si>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</si>
  <si>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</si>
  <si>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</si>
  <si>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</si>
  <si>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</si>
  <si>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</si>
  <si>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</si>
  <si>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</si>
  <si>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</si>
  <si>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</si>
  <si>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</si>
  <si>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</si>
  <si>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</si>
  <si>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</si>
  <si>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</si>
  <si>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</si>
  <si>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</si>
  <si>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</si>
  <si>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</si>
  <si>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</si>
  <si>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</si>
  <si>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</si>
  <si>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</si>
  <si>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</si>
  <si>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</si>
  <si>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</si>
  <si>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</si>
  <si>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</si>
  <si>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</si>
  <si>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</si>
  <si>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</si>
  <si>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</si>
  <si>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</si>
  <si>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</si>
  <si>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</si>
  <si>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</si>
  <si>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</si>
  <si>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</si>
  <si>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</si>
  <si>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</si>
  <si>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</si>
  <si>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</si>
  <si>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</si>
  <si>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</si>
  <si>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</si>
  <si>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</si>
  <si>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</si>
  <si>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</si>
  <si>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</si>
  <si>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</si>
  <si>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</si>
  <si>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</si>
  <si>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</si>
  <si>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</si>
  <si>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</si>
  <si>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</si>
  <si>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</si>
  <si>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</si>
  <si>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</si>
  <si>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</si>
  <si>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</si>
  <si>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</si>
  <si>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</si>
  <si>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</si>
  <si>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</si>
  <si>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</si>
  <si>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</si>
  <si>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</si>
  <si>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</si>
  <si>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</si>
  <si>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</si>
  <si>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</si>
  <si>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</si>
  <si>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</si>
  <si>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</si>
  <si>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</si>
  <si>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</si>
  <si>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</si>
  <si>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</si>
  <si>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</si>
  <si>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</si>
  <si>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</si>
  <si>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</si>
  <si>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</si>
  <si>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</si>
  <si>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</si>
  <si>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</si>
  <si>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</si>
  <si>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</si>
  <si>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</si>
  <si>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</si>
  <si>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</si>
  <si>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</si>
  <si>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</si>
  <si>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</si>
  <si>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</si>
  <si>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</si>
  <si>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</si>
  <si>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</si>
  <si>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</si>
  <si>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</si>
  <si>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</si>
  <si>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</si>
  <si>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</si>
  <si>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</si>
  <si>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</si>
  <si>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</si>
  <si>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</si>
  <si>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</si>
  <si>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</si>
  <si>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</si>
  <si>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</si>
  <si>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</si>
  <si>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</si>
  <si>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</si>
  <si>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</si>
  <si>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</si>
  <si>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</si>
  <si>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</si>
  <si>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</si>
  <si>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</si>
  <si>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</si>
  <si>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</si>
  <si>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</si>
  <si>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</si>
  <si>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</si>
  <si>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</si>
  <si>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</si>
  <si>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</si>
  <si>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</si>
  <si>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</si>
  <si>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</si>
  <si>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</si>
  <si>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</si>
  <si>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</si>
  <si>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</si>
  <si>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</si>
  <si>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</si>
  <si>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</si>
  <si>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</si>
  <si>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</si>
  <si>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</si>
  <si>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</si>
  <si>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</si>
  <si>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</si>
  <si>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</si>
  <si>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</si>
  <si>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</si>
  <si>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</si>
  <si>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</si>
  <si>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</si>
  <si>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</si>
  <si>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</si>
  <si>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</si>
  <si>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</si>
  <si>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</si>
  <si>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</si>
  <si>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</si>
  <si>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</si>
  <si>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</si>
  <si>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</si>
  <si>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</si>
  <si>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</si>
  <si>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</si>
  <si>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</si>
  <si>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</si>
  <si>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</si>
  <si>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</si>
  <si>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</si>
  <si>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</si>
  <si>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</si>
  <si>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</si>
  <si>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</si>
  <si>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</si>
  <si>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</si>
  <si>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</si>
  <si>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</si>
  <si>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</si>
  <si>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</si>
  <si>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</si>
  <si>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</si>
  <si>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</si>
  <si>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</si>
  <si>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</si>
  <si>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</si>
  <si>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</si>
  <si>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</si>
  <si>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</si>
  <si>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</si>
  <si>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</si>
  <si>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</si>
  <si>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</si>
  <si>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</si>
  <si>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</si>
  <si>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</si>
  <si>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</si>
  <si>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</si>
  <si>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</si>
  <si>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</si>
  <si>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</si>
  <si>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</si>
  <si>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</si>
  <si>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</si>
  <si>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</si>
  <si>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</si>
  <si>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</si>
  <si>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</si>
  <si>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</si>
  <si>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</si>
  <si>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</si>
  <si>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</si>
  <si>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</si>
  <si>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</si>
  <si>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</si>
  <si>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</si>
  <si>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</si>
  <si>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</si>
  <si>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</si>
  <si>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</si>
  <si>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</si>
  <si>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</si>
  <si>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</si>
  <si>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</si>
  <si>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</si>
  <si>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</si>
  <si>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</si>
  <si>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</si>
  <si>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</si>
  <si>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</si>
  <si>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</si>
  <si>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</si>
  <si>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</si>
  <si>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</si>
  <si>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</si>
  <si>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</si>
  <si>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</si>
  <si>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</si>
  <si>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</si>
  <si>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</si>
  <si>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</si>
  <si>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</si>
  <si>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</si>
  <si>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</si>
  <si>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</si>
  <si>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</si>
  <si>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</si>
  <si>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</si>
  <si>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</si>
  <si>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</si>
  <si>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</si>
  <si>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</si>
  <si>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</si>
  <si>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</si>
  <si>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</si>
  <si>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</si>
  <si>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</si>
  <si>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</si>
  <si>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</si>
  <si>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</si>
  <si>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</si>
  <si>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</si>
  <si>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</si>
  <si>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</si>
  <si>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</si>
  <si>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</si>
  <si>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</si>
  <si>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</si>
  <si>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</si>
  <si>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</si>
  <si>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</si>
  <si>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</si>
  <si>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</si>
  <si>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</si>
  <si>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</si>
  <si>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</si>
  <si>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</si>
  <si>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</si>
  <si>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</si>
  <si>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</si>
  <si>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</si>
  <si>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</si>
  <si>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</si>
  <si>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</si>
  <si>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</si>
  <si>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</si>
  <si>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</si>
  <si>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</si>
  <si>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</si>
  <si>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</si>
  <si>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</si>
  <si>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</si>
  <si>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</si>
  <si>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</si>
  <si>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</si>
  <si>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</si>
  <si>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</si>
  <si>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</si>
  <si>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</si>
  <si>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</si>
  <si>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</si>
  <si>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</si>
  <si>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</si>
  <si>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</si>
  <si>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</si>
  <si>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</si>
  <si>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</si>
  <si>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</si>
  <si>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</si>
  <si>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</si>
  <si>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</si>
  <si>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</si>
  <si>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</si>
  <si>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</si>
  <si>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</si>
  <si>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</si>
  <si>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</si>
  <si>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</si>
  <si>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</si>
  <si>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</si>
  <si>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</si>
  <si>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</si>
  <si>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</si>
  <si>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</si>
  <si>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</si>
  <si>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</si>
  <si>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</si>
  <si>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</si>
  <si>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</si>
  <si>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</si>
  <si>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</si>
  <si>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</si>
  <si>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</si>
  <si>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</si>
  <si>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</si>
  <si>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</si>
  <si>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</si>
  <si>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</si>
  <si>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</si>
  <si>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</si>
  <si>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</si>
  <si>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</si>
  <si>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</si>
  <si>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</si>
  <si>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</si>
  <si>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</si>
  <si>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</si>
  <si>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</si>
  <si>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</si>
  <si>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</si>
  <si>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</si>
  <si>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</si>
  <si>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</si>
  <si>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</si>
  <si>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</si>
  <si>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</si>
  <si>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</si>
  <si>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</si>
  <si>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</si>
  <si>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</si>
  <si>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</si>
  <si>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</si>
  <si>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</si>
  <si>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</si>
  <si>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</si>
  <si>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</si>
  <si>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</si>
  <si>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</si>
  <si>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</si>
  <si>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</si>
  <si>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</si>
  <si>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</si>
  <si>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</si>
  <si>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</si>
  <si>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</si>
  <si>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</si>
  <si>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</si>
  <si>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</si>
  <si>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</si>
  <si>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</si>
  <si>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</si>
  <si>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</si>
  <si>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</si>
  <si>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</si>
  <si>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</si>
  <si>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</si>
  <si>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</si>
  <si>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</si>
  <si>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</si>
  <si>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</si>
  <si>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</si>
  <si>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</si>
  <si>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</si>
  <si>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</si>
  <si>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</si>
  <si>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</si>
  <si>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</si>
  <si>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</si>
  <si>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</si>
  <si>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</si>
  <si>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</si>
  <si>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</si>
  <si>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</si>
  <si>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</si>
  <si>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</si>
  <si>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</si>
  <si>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</si>
  <si>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</si>
  <si>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</si>
  <si>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</si>
  <si>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</si>
  <si>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</si>
  <si>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</si>
  <si>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</si>
  <si>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</si>
  <si>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</si>
  <si>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</si>
  <si>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</si>
  <si>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</si>
  <si>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</si>
  <si>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</si>
  <si>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</si>
  <si>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</si>
  <si>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</si>
  <si>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</si>
  <si>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</si>
  <si>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</si>
  <si>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</si>
  <si>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</si>
  <si>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</si>
  <si>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</si>
  <si>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</si>
  <si>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</si>
  <si>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</si>
  <si>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</si>
  <si>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</si>
  <si>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</si>
  <si>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</si>
  <si>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</si>
  <si>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</si>
  <si>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</si>
  <si>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</si>
  <si>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</si>
  <si>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</si>
  <si>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</si>
  <si>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</si>
  <si>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</si>
  <si>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</si>
  <si>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</si>
  <si>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</si>
  <si>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</si>
  <si>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</si>
  <si>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</si>
  <si>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</si>
  <si>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</si>
  <si>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</si>
  <si>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</si>
  <si>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</si>
  <si>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</si>
  <si>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</si>
  <si>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</si>
  <si>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</si>
  <si>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</si>
  <si>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</si>
  <si>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</si>
  <si>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</si>
  <si>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</si>
  <si>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</si>
  <si>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</si>
  <si>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</si>
  <si>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</si>
  <si>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</si>
  <si>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</si>
  <si>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</si>
  <si>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</si>
  <si>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</si>
  <si>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</si>
  <si>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</si>
  <si>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</si>
  <si>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</si>
  <si>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</si>
  <si>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</si>
  <si>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</si>
  <si>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</si>
  <si>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</si>
  <si>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</si>
  <si>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</si>
  <si>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</si>
  <si>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</si>
  <si>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</si>
  <si>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科学技術・イノベーション政策に係る調査等</t>
  </si>
  <si>
    <t>平成13年度</t>
  </si>
  <si>
    <t>終了予定なし</t>
  </si>
  <si>
    <t>情報収集活動等により総合科学技術・イノベーション会議の調査審議の迅速化・的確化を図る。また総合科学技術・イノベーション会議の調査審議の成果についての情報発信力を高め、国民の理解の増進を図る。</t>
  </si>
  <si>
    <t>-</t>
  </si>
  <si>
    <t>職員旅費</t>
  </si>
  <si>
    <t>科学技術基礎調査等委託費</t>
  </si>
  <si>
    <t>委員等旅費</t>
  </si>
  <si>
    <t>庁費</t>
  </si>
  <si>
    <t>　世界における共通課題を認識等することにより、国際交流、ひいては我が国の国際貢献に繋げる。
　成果目標として、二国間会合等を通じて明らかになった、科学技術に関する最新情報等の分野数を維持する。
（備考欄参照）</t>
  </si>
  <si>
    <t>会合等を通じて明らかになった科学技術に関する課題の分野数</t>
  </si>
  <si>
    <t>件</t>
  </si>
  <si>
    <t>当該年度に出席した二国間会合等で議論された科学技術に関する分野の数</t>
  </si>
  <si>
    <t>国民に支持される科学技術・イノベーション政策を推進する。
　成果目標として総合科学技術・イノベーション会議Webサイトへのアクセス件数を対前年度１％程度増加させる。
（備考欄参照）</t>
  </si>
  <si>
    <t xml:space="preserve">総合科学技術・イノベーション会議インターネットへのアクセス件数（Webサイトを訪れた重複のないユーザー数）
</t>
  </si>
  <si>
    <t>総合科学技術・イノベーション会議Webサイトへのアクセス件数</t>
  </si>
  <si>
    <t>研究開発法人における企業からの共同研究費受入額</t>
  </si>
  <si>
    <t>億円</t>
  </si>
  <si>
    <t>独立行政法人・国立大学法人等の科学技術関係活動に関する調査（平成25,26,27,28,29,30事業年度）</t>
  </si>
  <si>
    <t>国際会議等の場における情報収集・発信</t>
  </si>
  <si>
    <t>回</t>
  </si>
  <si>
    <t>国内実地調査による情報収集等　</t>
  </si>
  <si>
    <t>国際会議等の情報収集に必要な経費／出席回数　　　　　　　　　　　　　　</t>
    <phoneticPr fontId="5"/>
  </si>
  <si>
    <t>百万</t>
  </si>
  <si>
    <t>経費/回</t>
    <phoneticPr fontId="5"/>
  </si>
  <si>
    <t>4百万円/4回</t>
  </si>
  <si>
    <t>2百万円/4回</t>
  </si>
  <si>
    <t>国内実地調査経費／延べ回数　</t>
    <phoneticPr fontId="5"/>
  </si>
  <si>
    <t>千円</t>
  </si>
  <si>
    <t>1,905千円／73回</t>
  </si>
  <si>
    <t>1,948千円／84回</t>
  </si>
  <si>
    <t>0050,0054,0055</t>
  </si>
  <si>
    <t>0046</t>
  </si>
  <si>
    <t>0054</t>
  </si>
  <si>
    <t>0131</t>
  </si>
  <si>
    <t>0128</t>
  </si>
  <si>
    <t>0141</t>
  </si>
  <si>
    <t>0134</t>
  </si>
  <si>
    <t>0140</t>
  </si>
  <si>
    <t>0147</t>
  </si>
  <si>
    <t>○</t>
  </si>
  <si>
    <t>内閣府</t>
    <phoneticPr fontId="5"/>
  </si>
  <si>
    <t>府</t>
  </si>
  <si>
    <t>・科学技術は我が国の豊かさや人々の安全な暮らしの実現に不可欠であり、事業の目的は国民や社会のニーズを的確に反映している。今後とも国民や社会のニーズに的確に反映するように努めたい。</t>
    <phoneticPr fontId="5"/>
  </si>
  <si>
    <t>・科学技術政策は、科学技術基本計画、成長戦略等において国家戦略の根幹に位置付けられるとともに、内閣府設置法において科学技術の総合的かつ計画的な振興を図るための基本的な政策に関する企画・立案・総合調整事務を行うことになっている。</t>
    <phoneticPr fontId="5"/>
  </si>
  <si>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phoneticPr fontId="5"/>
  </si>
  <si>
    <t>・主に調査や情報発信に必要な旅費、庁費であり、調査を行う際には事前に精査し、最大限の効果が得られるよう、真に必要なものに限定している。今後とも事前に精査し、真に必要なものに限定して実施したい。</t>
    <phoneticPr fontId="5"/>
  </si>
  <si>
    <t>・情報収集のため国内外の会議等に出席し、情報収集等を行う際には、併せて我が国の科学技術政策・施策等の発信に努め、コスト削減、効率化に向けた取り組みを行っている。</t>
    <phoneticPr fontId="5"/>
  </si>
  <si>
    <t>・我が国及び世界が抱える課題を解決するため、分野・国境を越えて研究成果の共有・相互利用を促進することにより、従来の枠を超えた価値が生み出される状況にある。国内外の優れた研究者、国際機関関係者等との対話が促進されたという実績は、世界における共通課題の認識や国際交流、ひいては我が国の国際貢献という目標が達成された。</t>
    <phoneticPr fontId="5"/>
  </si>
  <si>
    <t>・情報収集等の成果を科学技術政策に活用するとともに、ホームページ等により国民に発信したが、今後も一層活用されるように努めたい。</t>
    <phoneticPr fontId="5"/>
  </si>
  <si>
    <t>有</t>
  </si>
  <si>
    <t>‐</t>
  </si>
  <si>
    <t>・契約等は競争入札等によるコスト削減、出張等の割引航空運賃の活用や事務費の削減等により、引き続き経費の削減に努めている。
・活動実績、執行実績等を踏まえ、効率的に業務を行えるよう事業見直しを実施している。</t>
    <phoneticPr fontId="5"/>
  </si>
  <si>
    <t>・引き続き経費の効率的な執行を図るため、共通経費の集約など予算事業の見直しを検討する。</t>
    <phoneticPr fontId="5"/>
  </si>
  <si>
    <t>・アウトカムの目標値について、各年度終了時の実績に基づき次年度の目標を設定している。このため、向こう３年以内の目標設定は困難である。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また、上記理由により、事業終了年度の目標値も現時点では明確に設定できないため、便宜上、目標を設定できる令和３年度の目標値を記載している。
・アウトプットの活動見込みについて、各年度終了時に次年度の当初見込みが明らかになるため、令和４年度の活動見込みを設定することは困難である。</t>
    <phoneticPr fontId="5"/>
  </si>
  <si>
    <t>・国際会議については、オンライン開催のためコストがかからなかった。引き続き適切なコスト水準を維持したい。</t>
    <rPh sb="16" eb="18">
      <t>カイサイ</t>
    </rPh>
    <rPh sb="33" eb="34">
      <t>ヒ</t>
    </rPh>
    <rPh sb="35" eb="36">
      <t>ツヅ</t>
    </rPh>
    <phoneticPr fontId="5"/>
  </si>
  <si>
    <t>0円/5回</t>
    <rPh sb="1" eb="2">
      <t>エン</t>
    </rPh>
    <rPh sb="4" eb="5">
      <t>カイ</t>
    </rPh>
    <phoneticPr fontId="5"/>
  </si>
  <si>
    <t>・国際会議等の場における情報収集・発信については、新型コロナウイルス感染症の拡大防止のため、会議が延期になったものも多いが、オンラインで開催された会議に積極的に参加し、情報収集を行った。
・国内実地調査による情報収集等の達成状況は約84％であるが、効率的に情報収集等を行ったことや、先方が会議等で内閣府に来庁した際に意見交換等を行うことにより、必要な情報を収集すること等ができたため、結果として国内実地調査の回数が見込みを下回った。</t>
    <rPh sb="46" eb="48">
      <t>カイギ</t>
    </rPh>
    <rPh sb="49" eb="51">
      <t>エンキ</t>
    </rPh>
    <rPh sb="58" eb="59">
      <t>オオ</t>
    </rPh>
    <rPh sb="68" eb="70">
      <t>カイサイ</t>
    </rPh>
    <rPh sb="73" eb="75">
      <t>カイギ</t>
    </rPh>
    <rPh sb="76" eb="79">
      <t>セッキョクテキ</t>
    </rPh>
    <rPh sb="80" eb="82">
      <t>サンカ</t>
    </rPh>
    <rPh sb="84" eb="86">
      <t>ジョウホウ</t>
    </rPh>
    <rPh sb="86" eb="88">
      <t>シュウシュウ</t>
    </rPh>
    <rPh sb="89" eb="90">
      <t>オコナ</t>
    </rPh>
    <phoneticPr fontId="5"/>
  </si>
  <si>
    <t>　イノベーション創出に向けた人材、知、資金の好循環システムを構築するため、本格的な産学官連携を推進する。
　成果目標として、研究開発法人における企業からの共同研究費受入額について平成25年度（62億円）比で、約5割増加を目指す。（第5期科学技術基本計画における目標値をもとに設定。このため、目標最終年度は、同計画の最終年度である令和2年度とする。なお、令和2年度実績については、現在集計中のため明示できない。また、達成度は、目標最終年度の目標値に対する達成度である。）</t>
    <phoneticPr fontId="5"/>
  </si>
  <si>
    <t>-</t>
    <phoneticPr fontId="5"/>
  </si>
  <si>
    <t>・複数の業者から見積書を徴取した上で選定している。
・競争性のない随意契約により契約することとなった案件については、当該データを提供している法人が直接販売を行っているため、結果として競争性のない随意契約により契約することとなった。今後も競争性のない随意契約による場合には、真にやむを得ない場合などに限ることとしたい。</t>
    <phoneticPr fontId="5"/>
  </si>
  <si>
    <t>無</t>
  </si>
  <si>
    <t>A.（株）エヌ・ティ・ティ・データ経営研究所</t>
    <phoneticPr fontId="5"/>
  </si>
  <si>
    <t>B.クラリベイト・アナリティクス・ジャパン（株）</t>
    <phoneticPr fontId="5"/>
  </si>
  <si>
    <t>科学技術・イノベーション政策に係る調査に必要な、日本の研究機関ランキングデータ等</t>
    <phoneticPr fontId="5"/>
  </si>
  <si>
    <t>消耗品</t>
    <phoneticPr fontId="5"/>
  </si>
  <si>
    <t>人件費</t>
    <phoneticPr fontId="5"/>
  </si>
  <si>
    <t>その他の経費</t>
    <phoneticPr fontId="5"/>
  </si>
  <si>
    <t>一般管理費</t>
    <phoneticPr fontId="5"/>
  </si>
  <si>
    <t>国立研究開発法人によるイノベーションシステム構築に関する調査の実施</t>
    <phoneticPr fontId="5"/>
  </si>
  <si>
    <t>当該調査の実施に係る会議開催経費等</t>
    <phoneticPr fontId="5"/>
  </si>
  <si>
    <t>（株）エヌ・ティ・ティ・データ経営研究所</t>
    <phoneticPr fontId="5"/>
  </si>
  <si>
    <t>国立研究開発法人によるイノベーションシステム構築に関する調査の実施</t>
    <phoneticPr fontId="5"/>
  </si>
  <si>
    <t>-</t>
    <phoneticPr fontId="5"/>
  </si>
  <si>
    <t>落札率については、予定価格が推測されるため非公表</t>
    <phoneticPr fontId="5"/>
  </si>
  <si>
    <t>クラリベイト・アナリティクス・ジャパン（株）</t>
    <phoneticPr fontId="5"/>
  </si>
  <si>
    <t>科学技術・イノベーション政策に係る調査に必要な、日本の研究機関ランキングデータ等</t>
    <phoneticPr fontId="5"/>
  </si>
  <si>
    <t>－</t>
    <phoneticPr fontId="5"/>
  </si>
  <si>
    <t>ダイトロン（株）</t>
    <phoneticPr fontId="5"/>
  </si>
  <si>
    <t>情報処理業務（ノートパソコン）</t>
    <phoneticPr fontId="5"/>
  </si>
  <si>
    <t>（株）人形町今半フーズプラント</t>
    <phoneticPr fontId="5"/>
  </si>
  <si>
    <t>（株）京はやし</t>
    <phoneticPr fontId="5"/>
  </si>
  <si>
    <t>会議開催費</t>
    <phoneticPr fontId="5"/>
  </si>
  <si>
    <t>個人A</t>
    <rPh sb="0" eb="2">
      <t>コジン</t>
    </rPh>
    <phoneticPr fontId="5"/>
  </si>
  <si>
    <t>関連書籍</t>
    <rPh sb="0" eb="2">
      <t>カンレン</t>
    </rPh>
    <rPh sb="2" eb="4">
      <t>ショセキ</t>
    </rPh>
    <phoneticPr fontId="5"/>
  </si>
  <si>
    <t>速記・議事録作成</t>
    <rPh sb="0" eb="2">
      <t>ソッキ</t>
    </rPh>
    <rPh sb="3" eb="6">
      <t>ギジロク</t>
    </rPh>
    <rPh sb="6" eb="8">
      <t>サクセイ</t>
    </rPh>
    <phoneticPr fontId="5"/>
  </si>
  <si>
    <t>ロゴ商標調査</t>
    <rPh sb="2" eb="4">
      <t>ショウヒョウ</t>
    </rPh>
    <rPh sb="4" eb="6">
      <t>チョウサ</t>
    </rPh>
    <phoneticPr fontId="5"/>
  </si>
  <si>
    <t>翻訳業務</t>
    <rPh sb="0" eb="2">
      <t>ホンヤク</t>
    </rPh>
    <rPh sb="2" eb="4">
      <t>ギョウム</t>
    </rPh>
    <phoneticPr fontId="5"/>
  </si>
  <si>
    <t>印刷製本費</t>
    <rPh sb="0" eb="2">
      <t>インサツ</t>
    </rPh>
    <rPh sb="2" eb="4">
      <t>セイホン</t>
    </rPh>
    <rPh sb="4" eb="5">
      <t>ヒ</t>
    </rPh>
    <phoneticPr fontId="5"/>
  </si>
  <si>
    <t>新たな日常構築に向けたパンフレットデザイン業務</t>
    <rPh sb="0" eb="1">
      <t>アラ</t>
    </rPh>
    <rPh sb="3" eb="5">
      <t>ニチジョウ</t>
    </rPh>
    <rPh sb="5" eb="7">
      <t>コウチク</t>
    </rPh>
    <rPh sb="8" eb="9">
      <t>ム</t>
    </rPh>
    <rPh sb="21" eb="23">
      <t>ギョウム</t>
    </rPh>
    <phoneticPr fontId="5"/>
  </si>
  <si>
    <t>ロゴデザイン業務</t>
    <phoneticPr fontId="5"/>
  </si>
  <si>
    <t>ミツバ綜合印刷（株）</t>
    <phoneticPr fontId="5"/>
  </si>
  <si>
    <t>C.ミツバ綜合印刷（株）</t>
    <rPh sb="5" eb="7">
      <t>ソウゴウ</t>
    </rPh>
    <rPh sb="7" eb="9">
      <t>インサツ</t>
    </rPh>
    <rPh sb="10" eb="11">
      <t>カブ</t>
    </rPh>
    <phoneticPr fontId="5"/>
  </si>
  <si>
    <t>印刷物「統合イノベーション戦略２０２０」</t>
    <phoneticPr fontId="5"/>
  </si>
  <si>
    <t>有限会社シー・クレフ</t>
    <phoneticPr fontId="5"/>
  </si>
  <si>
    <t>有限会社フルフォードエンタープライズ</t>
    <phoneticPr fontId="5"/>
  </si>
  <si>
    <t>デザイン東京事業協同組合</t>
    <phoneticPr fontId="5"/>
  </si>
  <si>
    <t>（株）五月商会</t>
    <phoneticPr fontId="5"/>
  </si>
  <si>
    <t>（株）翻訳センター</t>
    <phoneticPr fontId="5"/>
  </si>
  <si>
    <t>有限会社ジュリスプラス</t>
    <phoneticPr fontId="5"/>
  </si>
  <si>
    <t>（株）会議録研究所</t>
    <phoneticPr fontId="5"/>
  </si>
  <si>
    <t>大和自動車交通（株）</t>
    <phoneticPr fontId="5"/>
  </si>
  <si>
    <t>富山交通（株）</t>
    <phoneticPr fontId="5"/>
  </si>
  <si>
    <t>日本交通（株）</t>
    <phoneticPr fontId="5"/>
  </si>
  <si>
    <t>車両借上げ</t>
    <rPh sb="0" eb="2">
      <t>シャリョウ</t>
    </rPh>
    <rPh sb="2" eb="3">
      <t>カ</t>
    </rPh>
    <rPh sb="3" eb="4">
      <t>ア</t>
    </rPh>
    <phoneticPr fontId="5"/>
  </si>
  <si>
    <t>車両借上げ</t>
    <phoneticPr fontId="5"/>
  </si>
  <si>
    <t>東武トップツアーズ（株）東京国際事業部</t>
    <phoneticPr fontId="5"/>
  </si>
  <si>
    <t>東武トップツアーズ（株）官公庁事業部</t>
    <phoneticPr fontId="5"/>
  </si>
  <si>
    <t>個人B</t>
    <rPh sb="0" eb="2">
      <t>コジン</t>
    </rPh>
    <phoneticPr fontId="5"/>
  </si>
  <si>
    <t>個人C</t>
    <phoneticPr fontId="5"/>
  </si>
  <si>
    <t>個人D</t>
    <phoneticPr fontId="5"/>
  </si>
  <si>
    <t>個人E</t>
    <phoneticPr fontId="5"/>
  </si>
  <si>
    <t>個人Ｆ</t>
    <phoneticPr fontId="5"/>
  </si>
  <si>
    <t>会議出席旅費</t>
    <phoneticPr fontId="5"/>
  </si>
  <si>
    <t>-</t>
    <phoneticPr fontId="5"/>
  </si>
  <si>
    <t>科学技術・イノベーション推進事務局</t>
    <rPh sb="12" eb="14">
      <t>スイシン</t>
    </rPh>
    <rPh sb="14" eb="17">
      <t>ジムキョク</t>
    </rPh>
    <phoneticPr fontId="5"/>
  </si>
  <si>
    <t>第６期科学技術・イノベーション基本計画
（令和３年３月26日閣議決定）
統合イノベーション戦略2020
（令和２年７月17日閣議決定）</t>
    <rPh sb="21" eb="23">
      <t>レイワ</t>
    </rPh>
    <phoneticPr fontId="5"/>
  </si>
  <si>
    <t>1,752千円／71回</t>
    <phoneticPr fontId="5"/>
  </si>
  <si>
    <t>1,859千円／100回</t>
    <phoneticPr fontId="5"/>
  </si>
  <si>
    <t>0円/6回</t>
    <rPh sb="1" eb="2">
      <t>エン</t>
    </rPh>
    <rPh sb="4" eb="5">
      <t>カイ</t>
    </rPh>
    <phoneticPr fontId="5"/>
  </si>
  <si>
    <t>科学技術・イノベーション基本法（平７法130）
内閣府設置法（平11法89）第26条</t>
    <phoneticPr fontId="5"/>
  </si>
  <si>
    <t>引き続き、過去の有識者からの指摘を踏まえ、競争性のない随意契約による場合には真にやむを得ない場合に限るなどとし、事業を進めること。</t>
    <phoneticPr fontId="5"/>
  </si>
  <si>
    <t>過去の有識者からの指摘を踏まえ、今後も競争性のない随意契約による場合には、真にやむを得ない場合などに限ることとし、事業を進めることとする。</t>
    <rPh sb="57" eb="59">
      <t>ジギョウ</t>
    </rPh>
    <rPh sb="60" eb="61">
      <t>スス</t>
    </rPh>
    <phoneticPr fontId="5"/>
  </si>
  <si>
    <t>参事官（総括担当）
参事官（国際担当）
参事官（研究環境担当）</t>
    <rPh sb="10" eb="13">
      <t>サンジカン</t>
    </rPh>
    <phoneticPr fontId="5"/>
  </si>
  <si>
    <t>・最先端で活躍する専門家から最新情報の収集、調査、分析等を行う。
・国際会議等に出席することにより海外からの最新情報の収集、調査、分析等を行う。
・国立研究開発法人制度の適切な運営のための調査・検討等を行う。
・ウェブサイト整備の経費については、令和４年度概算要求からデジタル庁にて予算計上。</t>
    <rPh sb="115" eb="117">
      <t>ケイヒ</t>
    </rPh>
    <phoneticPr fontId="5"/>
  </si>
  <si>
    <t>統合イノベーション戦略等の発信力の強化に必要な経費の増
新たな成長推進枠：1.8</t>
    <rPh sb="0" eb="2">
      <t>トウゴウ</t>
    </rPh>
    <rPh sb="9" eb="11">
      <t>センリャク</t>
    </rPh>
    <rPh sb="11" eb="12">
      <t>トウ</t>
    </rPh>
    <rPh sb="13" eb="15">
      <t>ハッシン</t>
    </rPh>
    <rPh sb="15" eb="16">
      <t>リョク</t>
    </rPh>
    <rPh sb="17" eb="19">
      <t>キョウカ</t>
    </rPh>
    <rPh sb="20" eb="22">
      <t>ヒツヨウ</t>
    </rPh>
    <rPh sb="23" eb="25">
      <t>ケイヒ</t>
    </rPh>
    <rPh sb="26" eb="27">
      <t>ゾウ</t>
    </rPh>
    <phoneticPr fontId="5"/>
  </si>
  <si>
    <t>橋爪　淳
有賀　理
松木秀彰</t>
    <rPh sb="0" eb="2">
      <t>ハシヅメ</t>
    </rPh>
    <rPh sb="3" eb="4">
      <t>アツシ</t>
    </rPh>
    <rPh sb="5" eb="7">
      <t>アルガ</t>
    </rPh>
    <rPh sb="8" eb="9">
      <t>オサム</t>
    </rPh>
    <rPh sb="10" eb="12">
      <t>マツキ</t>
    </rPh>
    <rPh sb="12" eb="13">
      <t>ヒデ</t>
    </rPh>
    <rPh sb="13" eb="14">
      <t>アキ</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</si>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</sst>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7"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7" xfId="0" applyNumberFormat="1" applyFont="1" applyFill="1" applyBorder="1" applyAlignment="1" applyProtection="1">
      <alignment horizontal="center" vertical="center"/>
      <protection locked="0"/>
    </xf>
    <xf numFmtId="178" fontId="16" fillId="0" borderId="7" xfId="0" applyNumberFormat="1" applyFont="1" applyFill="1" applyBorder="1" applyAlignment="1" applyProtection="1">
      <alignment horizontal="center" vertical="center"/>
      <protection locked="0"/>
    </xf>
    <xf numFmtId="0" fontId="17" fillId="2" borderId="107"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18" fillId="0" borderId="9" xfId="0" applyFont="1" applyFill="1" applyBorder="1" applyAlignment="1">
      <alignment vertical="center"/>
    </xf>
    <xf numFmtId="0" fontId="14" fillId="0" borderId="9" xfId="0" applyFont="1" applyFill="1" applyBorder="1" applyAlignment="1" applyProtection="1">
      <alignment horizontal="center" vertical="center"/>
      <protection locked="0"/>
    </xf>
    <xf numFmtId="0" fontId="18" fillId="0" borderId="10" xfId="0" applyFont="1" applyFill="1" applyBorder="1" applyAlignment="1">
      <alignment vertical="center"/>
    </xf>
    <xf numFmtId="0" fontId="19" fillId="2" borderId="49" xfId="3" applyFont="1" applyFill="1" applyBorder="1" applyAlignment="1" applyProtection="1">
      <alignment horizontal="center" vertical="center"/>
    </xf>
    <xf numFmtId="0" fontId="19" fillId="2" borderId="50" xfId="3" applyFont="1" applyFill="1" applyBorder="1" applyAlignment="1" applyProtection="1">
      <alignment horizontal="center" vertical="center"/>
    </xf>
    <xf numFmtId="0" fontId="2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9"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21"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9"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2" fillId="6" borderId="44"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22" fillId="6" borderId="45" xfId="3" applyFont="1" applyFill="1" applyBorder="1" applyAlignment="1" applyProtection="1">
      <alignment horizontal="center" vertical="center" wrapText="1" shrinkToFit="1"/>
    </xf>
    <xf numFmtId="0" fontId="23" fillId="0" borderId="73"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2" fillId="6" borderId="42" xfId="3" applyFont="1" applyFill="1" applyBorder="1" applyAlignment="1" applyProtection="1">
      <alignment horizontal="center" vertical="center" wrapText="1"/>
    </xf>
    <xf numFmtId="0" fontId="23" fillId="0" borderId="40" xfId="3" applyFont="1" applyFill="1" applyBorder="1" applyAlignment="1" applyProtection="1">
      <alignment horizontal="center" vertical="center"/>
      <protection locked="0"/>
    </xf>
    <xf numFmtId="0" fontId="23" fillId="0" borderId="42" xfId="3" applyFont="1" applyFill="1" applyBorder="1" applyAlignment="1" applyProtection="1">
      <alignment horizontal="center" vertical="center"/>
      <protection locked="0"/>
    </xf>
    <xf numFmtId="0" fontId="19" fillId="2" borderId="40" xfId="1" applyFont="1" applyFill="1" applyBorder="1" applyAlignment="1" applyProtection="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41" xfId="2" applyFont="1" applyFill="1" applyBorder="1" applyAlignment="1" applyProtection="1">
      <alignment horizontal="left" vertical="center" wrapText="1" shrinkToFit="1"/>
      <protection locked="0"/>
    </xf>
    <xf numFmtId="0" fontId="23" fillId="0" borderId="62" xfId="2" applyFont="1" applyFill="1" applyBorder="1" applyAlignment="1" applyProtection="1">
      <alignment horizontal="left" vertical="center" wrapText="1" shrinkToFit="1"/>
      <protection locked="0"/>
    </xf>
    <xf numFmtId="0" fontId="24" fillId="2" borderId="32" xfId="3" applyFont="1" applyFill="1" applyBorder="1" applyAlignment="1" applyProtection="1">
      <alignment horizontal="center" vertical="center"/>
    </xf>
    <xf numFmtId="0" fontId="24" fillId="2" borderId="25" xfId="3" applyFont="1" applyFill="1" applyBorder="1" applyAlignment="1" applyProtection="1">
      <alignment horizontal="center" vertical="center"/>
    </xf>
    <xf numFmtId="0" fontId="23" fillId="0" borderId="33" xfId="1" applyFont="1" applyFill="1" applyBorder="1" applyAlignment="1" applyProtection="1">
      <alignment horizontal="left" vertical="center" wrapText="1" shrinkToFit="1"/>
    </xf>
    <xf numFmtId="0" fontId="23" fillId="0" borderId="25" xfId="1" applyFont="1" applyFill="1" applyBorder="1" applyAlignment="1" applyProtection="1">
      <alignment horizontal="left" vertical="center" wrapText="1" shrinkToFit="1"/>
    </xf>
    <xf numFmtId="0" fontId="23" fillId="0" borderId="34" xfId="1" applyFont="1" applyFill="1" applyBorder="1" applyAlignment="1" applyProtection="1">
      <alignment horizontal="left" vertical="center" wrapText="1" shrinkToFit="1"/>
    </xf>
    <xf numFmtId="0" fontId="24" fillId="2" borderId="47" xfId="3" applyFont="1" applyFill="1" applyBorder="1" applyAlignment="1" applyProtection="1">
      <alignment horizontal="center" vertical="center" wrapText="1" shrinkToFit="1"/>
    </xf>
    <xf numFmtId="0" fontId="24" fillId="2" borderId="17" xfId="3" applyFont="1" applyFill="1" applyBorder="1" applyAlignment="1" applyProtection="1">
      <alignment horizontal="center" vertical="center" wrapText="1" shrinkToFit="1"/>
    </xf>
    <xf numFmtId="0" fontId="24"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9" fillId="2" borderId="16"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5"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4" fillId="6" borderId="26" xfId="3" applyFont="1" applyFill="1" applyBorder="1" applyAlignment="1" applyProtection="1">
      <alignment horizontal="center" vertical="center" wrapText="1" shrinkToFit="1"/>
    </xf>
    <xf numFmtId="0" fontId="12" fillId="5" borderId="24"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9" fillId="2" borderId="47"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21" fillId="0" borderId="66"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top" wrapText="1"/>
      <protection locked="0"/>
    </xf>
    <xf numFmtId="0" fontId="21" fillId="0" borderId="31" xfId="1" applyFont="1" applyFill="1" applyBorder="1" applyAlignment="1" applyProtection="1">
      <alignment horizontal="left" vertical="top" wrapText="1"/>
      <protection locked="0"/>
    </xf>
    <xf numFmtId="0" fontId="19" fillId="2" borderId="32" xfId="3" applyFont="1" applyFill="1" applyBorder="1" applyAlignment="1" applyProtection="1">
      <alignment horizontal="center" vertical="center" wrapText="1"/>
    </xf>
    <xf numFmtId="0" fontId="19" fillId="2" borderId="25" xfId="3" applyFont="1" applyFill="1" applyBorder="1" applyAlignment="1" applyProtection="1">
      <alignment horizontal="center" vertical="center" wrapText="1"/>
    </xf>
    <xf numFmtId="0" fontId="21" fillId="0" borderId="33" xfId="1" applyFont="1" applyFill="1" applyBorder="1" applyAlignment="1" applyProtection="1">
      <alignment horizontal="left" vertical="top" wrapText="1"/>
      <protection locked="0"/>
    </xf>
    <xf numFmtId="0" fontId="21" fillId="0" borderId="25" xfId="1" applyFont="1" applyFill="1" applyBorder="1" applyAlignment="1" applyProtection="1">
      <alignment horizontal="left" vertical="top" wrapText="1"/>
      <protection locked="0"/>
    </xf>
    <xf numFmtId="0" fontId="21" fillId="0" borderId="34" xfId="1" applyFont="1" applyFill="1" applyBorder="1" applyAlignment="1" applyProtection="1">
      <alignment horizontal="left" vertical="top" wrapText="1"/>
      <protection locked="0"/>
    </xf>
    <xf numFmtId="0" fontId="19" fillId="2" borderId="43"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9" fillId="2" borderId="44"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9" fillId="0" borderId="88" xfId="3" applyFont="1" applyFill="1" applyBorder="1" applyAlignment="1" applyProtection="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23"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2" xfId="3" applyFont="1" applyFill="1" applyBorder="1" applyAlignment="1" applyProtection="1">
      <alignment horizontal="center" vertical="center" wrapText="1"/>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77" fontId="12" fillId="0" borderId="30" xfId="0" applyNumberFormat="1" applyFont="1" applyFill="1" applyBorder="1" applyAlignment="1" applyProtection="1">
      <alignment horizontal="center" vertical="center"/>
      <protection locked="0"/>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177" fontId="12" fillId="0" borderId="114" xfId="0" applyNumberFormat="1" applyFont="1" applyFill="1" applyBorder="1" applyAlignment="1">
      <alignment horizontal="right" vertical="center"/>
    </xf>
    <xf numFmtId="177" fontId="12" fillId="0" borderId="122" xfId="0" applyNumberFormat="1" applyFont="1" applyFill="1" applyBorder="1" applyAlignment="1">
      <alignment horizontal="right" vertical="center"/>
    </xf>
    <xf numFmtId="177" fontId="12" fillId="0" borderId="123" xfId="0" applyNumberFormat="1" applyFont="1" applyFill="1" applyBorder="1" applyAlignment="1">
      <alignment horizontal="right" vertical="center"/>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18" xfId="3" applyFont="1" applyFill="1" applyBorder="1" applyAlignment="1" applyProtection="1">
      <alignment horizontal="center" vertical="center" wrapText="1"/>
    </xf>
    <xf numFmtId="177" fontId="12" fillId="0" borderId="19"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67" xfId="0" applyNumberFormat="1" applyFont="1" applyFill="1" applyBorder="1" applyAlignment="1" applyProtection="1">
      <alignment horizontal="center" vertical="center"/>
    </xf>
    <xf numFmtId="177" fontId="12" fillId="0" borderId="21" xfId="0" applyNumberFormat="1" applyFont="1" applyFill="1" applyBorder="1" applyAlignment="1" applyProtection="1">
      <alignment horizontal="center" vertical="center"/>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177" fontId="12" fillId="0" borderId="88"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9" fontId="12" fillId="0" borderId="11" xfId="0" applyNumberFormat="1" applyFont="1" applyFill="1" applyBorder="1" applyAlignment="1">
      <alignment horizontal="center" vertical="center"/>
    </xf>
    <xf numFmtId="177" fontId="12" fillId="0" borderId="92" xfId="0" applyNumberFormat="1" applyFont="1" applyFill="1" applyBorder="1" applyAlignment="1">
      <alignment horizontal="right" vertical="center"/>
    </xf>
    <xf numFmtId="0" fontId="19" fillId="2" borderId="48" xfId="3" applyFont="1" applyFill="1" applyBorder="1" applyAlignment="1" applyProtection="1">
      <alignment horizontal="center" vertical="center"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7" fillId="2" borderId="4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4"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177" fontId="12" fillId="0" borderId="70" xfId="0" applyNumberFormat="1" applyFont="1" applyFill="1" applyBorder="1" applyAlignment="1" applyProtection="1">
      <alignment horizontal="center" vertical="center"/>
      <protection locked="0"/>
    </xf>
    <xf numFmtId="177" fontId="12" fillId="0" borderId="71" xfId="0" applyNumberFormat="1" applyFont="1" applyFill="1" applyBorder="1" applyAlignment="1" applyProtection="1">
      <alignment horizontal="center" vertical="center"/>
      <protection locked="0"/>
    </xf>
    <xf numFmtId="177" fontId="12" fillId="0" borderId="93"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72"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63"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7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12" fillId="0" borderId="12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98" xfId="0" applyFont="1" applyFill="1" applyBorder="1" applyAlignment="1">
      <alignment horizontal="center" vertical="center"/>
    </xf>
    <xf numFmtId="177" fontId="12" fillId="0" borderId="97" xfId="0" applyNumberFormat="1" applyFont="1" applyFill="1" applyBorder="1" applyAlignment="1" applyProtection="1">
      <alignment horizontal="center" vertical="center"/>
      <protection locked="0"/>
    </xf>
    <xf numFmtId="177" fontId="12" fillId="0" borderId="76" xfId="0" applyNumberFormat="1" applyFont="1" applyFill="1" applyBorder="1" applyAlignment="1" applyProtection="1">
      <alignment horizontal="center" vertical="center"/>
      <protection locked="0"/>
    </xf>
    <xf numFmtId="177" fontId="12" fillId="0" borderId="98"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24" fillId="2" borderId="135" xfId="0" applyFont="1" applyFill="1" applyBorder="1" applyAlignment="1">
      <alignment horizontal="center" vertical="center" wrapText="1"/>
    </xf>
    <xf numFmtId="0" fontId="24" fillId="2" borderId="136" xfId="0" applyFont="1" applyFill="1" applyBorder="1" applyAlignment="1">
      <alignment horizontal="center" vertical="center"/>
    </xf>
    <xf numFmtId="0" fontId="24" fillId="2" borderId="150" xfId="0" applyFont="1" applyFill="1" applyBorder="1" applyAlignment="1">
      <alignment horizontal="center" vertical="center"/>
    </xf>
    <xf numFmtId="0" fontId="12" fillId="6" borderId="146"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43" xfId="0" applyFont="1" applyFill="1" applyBorder="1" applyAlignment="1">
      <alignment horizontal="center" vertical="center"/>
    </xf>
    <xf numFmtId="0" fontId="12" fillId="6" borderId="144" xfId="0" applyFont="1" applyFill="1" applyBorder="1" applyAlignment="1">
      <alignment horizontal="center" vertical="center"/>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12" fillId="2" borderId="144"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43" xfId="0" applyFont="1" applyFill="1" applyBorder="1" applyAlignment="1">
      <alignment horizontal="center" vertical="center"/>
    </xf>
    <xf numFmtId="0" fontId="12" fillId="2" borderId="151" xfId="0" applyFont="1" applyFill="1" applyBorder="1" applyAlignment="1">
      <alignment horizontal="center" vertical="center"/>
    </xf>
    <xf numFmtId="0" fontId="12" fillId="3" borderId="144"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43" xfId="0" applyFont="1" applyFill="1" applyBorder="1" applyAlignment="1">
      <alignment horizontal="center" vertical="center"/>
    </xf>
    <xf numFmtId="0" fontId="12" fillId="6" borderId="147" xfId="0" applyFont="1" applyFill="1" applyBorder="1" applyAlignment="1">
      <alignment horizontal="center" vertical="center"/>
    </xf>
    <xf numFmtId="0" fontId="24" fillId="2" borderId="35"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36"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6" xfId="0" applyFont="1" applyFill="1" applyBorder="1" applyAlignment="1">
      <alignment horizontal="center" vertical="center"/>
    </xf>
    <xf numFmtId="180" fontId="12" fillId="5" borderId="16" xfId="0" applyNumberFormat="1" applyFont="1" applyFill="1" applyBorder="1" applyAlignment="1" applyProtection="1">
      <alignment horizontal="center" vertical="center" shrinkToFit="1"/>
      <protection locked="0"/>
    </xf>
    <xf numFmtId="180" fontId="12" fillId="5" borderId="17" xfId="0" applyNumberFormat="1" applyFont="1" applyFill="1" applyBorder="1" applyAlignment="1" applyProtection="1">
      <alignment horizontal="center" vertical="center" shrinkToFit="1"/>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180" fontId="12" fillId="0" borderId="17" xfId="0" applyNumberFormat="1" applyFont="1" applyFill="1" applyBorder="1" applyAlignment="1" applyProtection="1">
      <alignment horizontal="center" vertical="center" shrinkToFit="1"/>
      <protection locked="0"/>
    </xf>
    <xf numFmtId="0" fontId="12" fillId="6" borderId="31" xfId="0" applyFont="1" applyFill="1" applyBorder="1" applyAlignment="1">
      <alignment horizontal="center" vertical="center"/>
    </xf>
    <xf numFmtId="0" fontId="24" fillId="2" borderId="35" xfId="0" applyFont="1" applyFill="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0" borderId="11" xfId="0" applyFont="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9"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0" borderId="38" xfId="0" applyFont="1" applyFill="1" applyBorder="1" applyAlignment="1" applyProtection="1">
      <alignment horizontal="center" vertical="center" shrinkToFi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0" borderId="11" xfId="0" applyFont="1" applyBorder="1" applyAlignment="1">
      <alignment horizontal="center" vertical="center"/>
    </xf>
    <xf numFmtId="0" fontId="24" fillId="4" borderId="4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12" fillId="0" borderId="62" xfId="0" applyFont="1" applyBorder="1" applyAlignment="1" applyProtection="1">
      <alignment horizontal="left" vertical="center" wrapText="1"/>
      <protection locked="0"/>
    </xf>
    <xf numFmtId="0" fontId="24" fillId="4" borderId="4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12" fillId="0" borderId="31" xfId="0" applyFont="1" applyBorder="1" applyAlignment="1" applyProtection="1">
      <alignment horizontal="left" vertical="center" wrapText="1"/>
      <protection locked="0"/>
    </xf>
    <xf numFmtId="0" fontId="24" fillId="2" borderId="120" xfId="0" applyFont="1" applyFill="1" applyBorder="1" applyAlignment="1">
      <alignment horizontal="center" vertical="center" wrapText="1"/>
    </xf>
    <xf numFmtId="0" fontId="24" fillId="2" borderId="126" xfId="0" applyFont="1" applyFill="1" applyBorder="1" applyAlignment="1">
      <alignment horizontal="center" vertical="center"/>
    </xf>
    <xf numFmtId="0" fontId="24" fillId="2" borderId="14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9" xfId="0" applyFont="1" applyFill="1" applyBorder="1" applyAlignment="1">
      <alignment horizontal="center" vertical="center"/>
    </xf>
    <xf numFmtId="0" fontId="12" fillId="6" borderId="63" xfId="0" applyFont="1" applyFill="1" applyBorder="1" applyAlignment="1">
      <alignment horizontal="center"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12" fillId="2" borderId="6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0" fontId="12" fillId="6" borderId="2" xfId="0" applyFont="1" applyFill="1" applyBorder="1" applyAlignment="1">
      <alignment horizontal="center" vertical="center"/>
    </xf>
    <xf numFmtId="0" fontId="24" fillId="2" borderId="115" xfId="0" applyFont="1" applyFill="1" applyBorder="1" applyAlignment="1">
      <alignment horizontal="center" vertical="center"/>
    </xf>
    <xf numFmtId="0" fontId="24" fillId="2" borderId="94" xfId="0" applyFont="1" applyFill="1" applyBorder="1" applyAlignment="1">
      <alignment horizontal="center" vertical="center"/>
    </xf>
    <xf numFmtId="0" fontId="24" fillId="2" borderId="116" xfId="0" applyFont="1" applyFill="1" applyBorder="1" applyAlignment="1">
      <alignment horizontal="center" vertical="center"/>
    </xf>
    <xf numFmtId="177" fontId="12" fillId="0" borderId="11" xfId="0" applyNumberFormat="1" applyFont="1" applyFill="1" applyBorder="1" applyAlignment="1" applyProtection="1">
      <alignment horizontal="center" vertical="center" shrinkToFit="1"/>
      <protection locked="0"/>
    </xf>
    <xf numFmtId="0" fontId="28" fillId="6" borderId="138" xfId="0" applyFont="1" applyFill="1" applyBorder="1" applyAlignment="1">
      <alignment horizontal="left" vertical="center" wrapText="1"/>
    </xf>
    <xf numFmtId="0" fontId="24" fillId="6" borderId="7" xfId="0" applyFont="1" applyFill="1" applyBorder="1" applyAlignment="1">
      <alignment horizontal="center" vertical="center" wrapText="1"/>
    </xf>
    <xf numFmtId="0" fontId="24" fillId="6" borderId="69" xfId="0" applyFont="1" applyFill="1" applyBorder="1" applyAlignment="1">
      <alignment horizontal="center" vertical="center" wrapText="1"/>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139"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protection locked="0"/>
    </xf>
    <xf numFmtId="0" fontId="12" fillId="5" borderId="139" xfId="0" applyFont="1" applyFill="1" applyBorder="1" applyAlignment="1" applyProtection="1">
      <alignment horizontal="left" vertical="center"/>
      <protection locked="0"/>
    </xf>
    <xf numFmtId="0" fontId="12" fillId="6" borderId="97"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98" xfId="0" applyFont="1" applyFill="1" applyBorder="1" applyAlignment="1">
      <alignment horizontal="center" vertical="center"/>
    </xf>
    <xf numFmtId="0" fontId="12" fillId="0" borderId="97" xfId="0" applyFont="1" applyBorder="1" applyAlignment="1">
      <alignment horizontal="center" vertical="center"/>
    </xf>
    <xf numFmtId="0" fontId="12" fillId="0" borderId="76" xfId="0" applyFont="1" applyBorder="1" applyAlignment="1">
      <alignment horizontal="center" vertical="center"/>
    </xf>
    <xf numFmtId="0" fontId="12" fillId="0" borderId="98" xfId="0" applyFont="1" applyBorder="1" applyAlignment="1">
      <alignment horizontal="center" vertical="center"/>
    </xf>
    <xf numFmtId="177" fontId="12" fillId="0" borderId="97" xfId="0" applyNumberFormat="1" applyFont="1" applyFill="1" applyBorder="1" applyAlignment="1" applyProtection="1">
      <alignment horizontal="center" vertical="center" shrinkToFit="1"/>
      <protection locked="0"/>
    </xf>
    <xf numFmtId="177" fontId="12" fillId="0" borderId="76" xfId="0" applyNumberFormat="1" applyFont="1" applyFill="1" applyBorder="1" applyAlignment="1" applyProtection="1">
      <alignment horizontal="center" vertical="center" shrinkToFit="1"/>
      <protection locked="0"/>
    </xf>
    <xf numFmtId="177" fontId="12" fillId="0" borderId="98" xfId="0" applyNumberFormat="1" applyFont="1" applyFill="1" applyBorder="1" applyAlignment="1" applyProtection="1">
      <alignment horizontal="center" vertical="center" shrinkToFit="1"/>
      <protection locked="0"/>
    </xf>
    <xf numFmtId="177" fontId="12" fillId="5" borderId="97" xfId="0" applyNumberFormat="1" applyFont="1" applyFill="1" applyBorder="1" applyAlignment="1" applyProtection="1">
      <alignment horizontal="center" vertical="center" shrinkToFit="1"/>
      <protection locked="0"/>
    </xf>
    <xf numFmtId="177" fontId="12" fillId="5" borderId="76" xfId="0" applyNumberFormat="1" applyFont="1" applyFill="1" applyBorder="1" applyAlignment="1" applyProtection="1">
      <alignment horizontal="center" vertical="center" shrinkToFit="1"/>
      <protection locked="0"/>
    </xf>
    <xf numFmtId="177" fontId="12" fillId="5" borderId="98" xfId="0" applyNumberFormat="1" applyFont="1" applyFill="1" applyBorder="1" applyAlignment="1" applyProtection="1">
      <alignment horizontal="center" vertical="center" shrinkToFit="1"/>
      <protection locked="0"/>
    </xf>
    <xf numFmtId="177" fontId="12" fillId="0" borderId="99" xfId="0" applyNumberFormat="1" applyFont="1" applyFill="1" applyBorder="1" applyAlignment="1" applyProtection="1">
      <alignment horizontal="center" vertical="center" shrinkToFit="1"/>
      <protection locked="0"/>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2" borderId="86"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51"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9" fillId="2" borderId="40" xfId="0" applyFont="1" applyFill="1" applyBorder="1" applyAlignment="1">
      <alignment horizontal="center" vertical="center" wrapText="1" shrinkToFit="1"/>
    </xf>
    <xf numFmtId="0" fontId="24" fillId="3" borderId="4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9" fillId="2" borderId="2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177" fontId="12" fillId="0" borderId="40" xfId="0" applyNumberFormat="1" applyFont="1" applyFill="1" applyBorder="1" applyAlignment="1" applyProtection="1">
      <alignment horizontal="center" vertical="center" shrinkToFit="1"/>
      <protection locked="0"/>
    </xf>
    <xf numFmtId="177" fontId="12" fillId="0" borderId="41" xfId="0" applyNumberFormat="1" applyFont="1" applyFill="1" applyBorder="1" applyAlignment="1" applyProtection="1">
      <alignment horizontal="center" vertical="center" shrinkToFit="1"/>
      <protection locked="0"/>
    </xf>
    <xf numFmtId="177" fontId="12" fillId="0" borderId="62" xfId="0" applyNumberFormat="1" applyFont="1" applyFill="1" applyBorder="1" applyAlignment="1" applyProtection="1">
      <alignment horizontal="center" vertical="center" shrinkToFit="1"/>
      <protection locked="0"/>
    </xf>
    <xf numFmtId="0" fontId="24" fillId="3" borderId="44"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7" xfId="0" applyFont="1" applyFill="1" applyBorder="1" applyAlignment="1">
      <alignment horizontal="center" vertical="center"/>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26" xfId="0" applyFont="1" applyFill="1" applyBorder="1" applyAlignment="1">
      <alignment horizontal="center" vertical="center" wrapText="1" shrinkToFit="1"/>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177" fontId="12" fillId="0" borderId="127" xfId="0" applyNumberFormat="1" applyFont="1" applyFill="1" applyBorder="1" applyAlignment="1" applyProtection="1">
      <alignment horizontal="center" vertical="center" shrinkToFit="1"/>
      <protection locked="0"/>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24"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29"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7" xfId="0" applyFont="1" applyFill="1" applyBorder="1" applyAlignment="1" applyProtection="1">
      <alignment horizontal="center"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49" fontId="12" fillId="0" borderId="11" xfId="0" applyNumberFormat="1" applyFont="1" applyFill="1" applyBorder="1" applyAlignment="1" applyProtection="1">
      <alignment horizontal="center" vertical="center" shrinkToFit="1"/>
      <protection locked="0"/>
    </xf>
    <xf numFmtId="49" fontId="12" fillId="0" borderId="127" xfId="0" applyNumberFormat="1" applyFont="1" applyFill="1" applyBorder="1" applyAlignment="1" applyProtection="1">
      <alignment horizontal="center" vertical="center" shrinkToFit="1"/>
      <protection locked="0"/>
    </xf>
    <xf numFmtId="0" fontId="32" fillId="0" borderId="0" xfId="0" applyFont="1" applyAlignment="1">
      <alignment vertical="center" wrapText="1"/>
    </xf>
    <xf numFmtId="0" fontId="27" fillId="3" borderId="81" xfId="0" applyFont="1" applyFill="1" applyBorder="1" applyAlignment="1">
      <alignment horizontal="center" vertical="center" textRotation="255" wrapText="1"/>
    </xf>
    <xf numFmtId="0" fontId="27" fillId="3" borderId="143" xfId="0" applyFont="1" applyFill="1" applyBorder="1" applyAlignment="1">
      <alignment horizontal="center" vertical="center" textRotation="255" wrapText="1"/>
    </xf>
    <xf numFmtId="0" fontId="27" fillId="3" borderId="144" xfId="0" applyFont="1" applyFill="1" applyBorder="1" applyAlignment="1">
      <alignment horizontal="center" vertical="center" textRotation="255" wrapText="1"/>
    </xf>
    <xf numFmtId="0" fontId="24" fillId="3" borderId="86" xfId="0" applyFont="1" applyFill="1" applyBorder="1" applyAlignment="1">
      <alignment horizontal="center" vertical="center" wrapText="1"/>
    </xf>
    <xf numFmtId="0" fontId="24" fillId="3" borderId="145"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63" xfId="0" applyFont="1" applyFill="1" applyBorder="1" applyAlignment="1">
      <alignment horizontal="center" vertical="center" textRotation="255" wrapText="1"/>
    </xf>
    <xf numFmtId="0" fontId="24" fillId="3" borderId="2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12" fillId="5" borderId="6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27" fillId="3" borderId="40" xfId="0" applyFont="1" applyFill="1" applyBorder="1" applyAlignment="1">
      <alignment horizontal="center" vertical="center" textRotation="255" wrapText="1"/>
    </xf>
    <xf numFmtId="0" fontId="27" fillId="3" borderId="45"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5" borderId="117" xfId="0" applyFont="1" applyFill="1" applyBorder="1" applyAlignment="1">
      <alignment horizontal="center" vertical="center"/>
    </xf>
    <xf numFmtId="0" fontId="12" fillId="5" borderId="118" xfId="0" applyFont="1" applyFill="1" applyBorder="1" applyAlignment="1">
      <alignment horizontal="center" vertical="center"/>
    </xf>
    <xf numFmtId="0" fontId="12" fillId="5" borderId="11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6" xfId="0" applyFont="1" applyFill="1" applyBorder="1" applyAlignment="1">
      <alignment horizontal="center" vertical="center" textRotation="255" wrapText="1"/>
    </xf>
    <xf numFmtId="0" fontId="12" fillId="3" borderId="66"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3" borderId="16"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3" borderId="31" xfId="0" applyFont="1" applyFill="1" applyBorder="1" applyAlignment="1">
      <alignment horizontal="center" vertical="center"/>
    </xf>
    <xf numFmtId="0" fontId="12" fillId="5" borderId="73"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38" xfId="0" applyFont="1" applyFill="1" applyBorder="1" applyAlignment="1" applyProtection="1">
      <alignment horizontal="center" vertical="center" wrapText="1" shrinkToFit="1"/>
      <protection locked="0"/>
    </xf>
    <xf numFmtId="0" fontId="12" fillId="5" borderId="38" xfId="0"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34"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5" borderId="11" xfId="0" applyFont="1" applyFill="1" applyBorder="1" applyAlignment="1" applyProtection="1">
      <alignment horizontal="center" vertical="center" wrapText="1" shrinkToFit="1"/>
      <protection locked="0"/>
    </xf>
    <xf numFmtId="0" fontId="12" fillId="5" borderId="11" xfId="0" applyFont="1" applyFill="1" applyBorder="1" applyAlignment="1" applyProtection="1">
      <alignment horizontal="center" vertical="center" shrinkToFit="1"/>
      <protection locked="0"/>
    </xf>
    <xf numFmtId="0" fontId="12" fillId="3" borderId="73" xfId="0" applyFont="1" applyFill="1" applyBorder="1" applyAlignment="1">
      <alignment horizontal="center" vertical="center"/>
    </xf>
    <xf numFmtId="0" fontId="12" fillId="3" borderId="131"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133" xfId="0" applyFont="1" applyFill="1" applyBorder="1" applyAlignment="1">
      <alignment horizontal="center" vertical="center"/>
    </xf>
    <xf numFmtId="0" fontId="12" fillId="5" borderId="40" xfId="0" applyFont="1" applyFill="1" applyBorder="1" applyAlignment="1" applyProtection="1">
      <alignment horizontal="left" vertical="center" wrapText="1"/>
      <protection locked="0"/>
    </xf>
    <xf numFmtId="0" fontId="12" fillId="5" borderId="149" xfId="0" applyFont="1" applyFill="1" applyBorder="1" applyAlignment="1" applyProtection="1">
      <alignment horizontal="left" vertical="center" wrapText="1"/>
      <protection locked="0"/>
    </xf>
    <xf numFmtId="0" fontId="12" fillId="5" borderId="131"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2" fillId="5" borderId="132"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1"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34" xfId="0" applyFont="1" applyFill="1" applyBorder="1" applyAlignment="1" applyProtection="1">
      <alignment horizontal="left" vertical="center" wrapText="1"/>
      <protection locked="0"/>
    </xf>
    <xf numFmtId="0" fontId="12" fillId="5" borderId="133"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left" vertical="center" wrapText="1"/>
      <protection locked="0"/>
    </xf>
    <xf numFmtId="0" fontId="27" fillId="3" borderId="11" xfId="0" applyFont="1" applyFill="1" applyBorder="1" applyAlignment="1">
      <alignment horizontal="center" vertical="center" textRotation="255" wrapText="1"/>
    </xf>
    <xf numFmtId="0" fontId="27" fillId="3" borderId="36" xfId="0" applyFont="1" applyFill="1" applyBorder="1" applyAlignment="1">
      <alignment horizontal="center" vertical="center" textRotation="255" wrapText="1"/>
    </xf>
    <xf numFmtId="0" fontId="12" fillId="3" borderId="7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126" xfId="0" applyFont="1" applyFill="1" applyBorder="1" applyAlignment="1">
      <alignment horizontal="center" vertical="center"/>
    </xf>
    <xf numFmtId="0" fontId="12" fillId="5" borderId="38" xfId="0" applyFont="1" applyFill="1" applyBorder="1" applyAlignment="1">
      <alignment horizontal="center" vertical="center"/>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3" xfId="0" applyFont="1" applyFill="1" applyBorder="1" applyAlignment="1">
      <alignment horizontal="center" vertical="center"/>
    </xf>
    <xf numFmtId="0" fontId="12" fillId="0" borderId="53" xfId="0" applyFont="1" applyBorder="1" applyAlignment="1">
      <alignment horizontal="center" vertical="center"/>
    </xf>
    <xf numFmtId="0" fontId="12" fillId="0" borderId="104" xfId="0" applyFont="1" applyBorder="1" applyAlignment="1">
      <alignment horizontal="center" vertical="center"/>
    </xf>
    <xf numFmtId="0" fontId="12" fillId="0" borderId="52" xfId="0" applyFont="1" applyFill="1" applyBorder="1" applyAlignment="1">
      <alignment horizontal="center" vertical="center"/>
    </xf>
    <xf numFmtId="0" fontId="12" fillId="0" borderId="54" xfId="0" applyFont="1" applyBorder="1" applyAlignment="1">
      <alignment horizontal="center" vertical="center"/>
    </xf>
    <xf numFmtId="0" fontId="24" fillId="2" borderId="101" xfId="0" applyFont="1" applyFill="1" applyBorder="1" applyAlignment="1">
      <alignment horizontal="center" vertical="center" textRotation="255" wrapText="1"/>
    </xf>
    <xf numFmtId="0" fontId="12" fillId="0" borderId="102" xfId="0" applyFont="1" applyBorder="1" applyAlignment="1">
      <alignment horizontal="center" vertical="center" textRotation="255" wrapText="1"/>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4" xfId="0" applyFont="1" applyFill="1" applyBorder="1" applyAlignment="1">
      <alignment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12" fillId="5" borderId="128" xfId="0" applyFont="1" applyFill="1" applyBorder="1" applyAlignment="1">
      <alignment vertical="center" wrapText="1"/>
    </xf>
    <xf numFmtId="0" fontId="12" fillId="5" borderId="106" xfId="0" applyFont="1" applyFill="1" applyBorder="1" applyAlignment="1">
      <alignment vertical="center" wrapText="1"/>
    </xf>
    <xf numFmtId="0" fontId="12" fillId="5" borderId="130" xfId="0" applyFont="1" applyFill="1" applyBorder="1" applyAlignment="1">
      <alignment vertical="center" wrapText="1"/>
    </xf>
    <xf numFmtId="0" fontId="12" fillId="5" borderId="105" xfId="0" applyFont="1" applyFill="1" applyBorder="1" applyAlignment="1" applyProtection="1">
      <alignment horizontal="center" vertical="center"/>
      <protection locked="0"/>
    </xf>
    <xf numFmtId="0" fontId="12" fillId="5" borderId="106"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24" fillId="2" borderId="41" xfId="0" applyFont="1" applyFill="1" applyBorder="1" applyAlignment="1">
      <alignment horizontal="center" vertical="center" textRotation="255"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71" xfId="0" applyFont="1" applyFill="1" applyBorder="1" applyAlignment="1">
      <alignment vertical="center"/>
    </xf>
    <xf numFmtId="0" fontId="12" fillId="5" borderId="93" xfId="0" applyFont="1" applyFill="1" applyBorder="1" applyAlignment="1">
      <alignment vertical="center"/>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109"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5" xfId="0" applyFont="1" applyFill="1" applyBorder="1" applyAlignment="1" applyProtection="1">
      <alignment horizontal="center" vertical="center"/>
      <protection locked="0"/>
    </xf>
    <xf numFmtId="0" fontId="12" fillId="5" borderId="66" xfId="0" applyFont="1" applyFill="1" applyBorder="1" applyAlignment="1">
      <alignment horizontal="center" vertical="center"/>
    </xf>
    <xf numFmtId="0" fontId="12" fillId="5" borderId="134" xfId="0" applyFont="1" applyFill="1" applyBorder="1" applyAlignment="1">
      <alignment horizontal="center" vertical="center"/>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6" xfId="0" applyFont="1" applyFill="1" applyBorder="1" applyAlignment="1">
      <alignment horizontal="center" vertical="center" textRotation="255" wrapText="1"/>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6" xfId="0" applyFont="1" applyFill="1" applyBorder="1" applyAlignment="1" applyProtection="1">
      <alignment horizontal="left" vertical="center" wrapText="1"/>
      <protection locked="0"/>
    </xf>
    <xf numFmtId="0" fontId="12" fillId="5" borderId="72" xfId="0" applyFont="1" applyFill="1" applyBorder="1" applyAlignment="1">
      <alignment vertical="center"/>
    </xf>
    <xf numFmtId="0" fontId="12" fillId="5" borderId="15" xfId="0" applyFont="1" applyFill="1" applyBorder="1" applyAlignment="1">
      <alignment vertical="center"/>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24" fillId="2" borderId="47" xfId="0" applyFont="1" applyFill="1" applyBorder="1" applyAlignment="1">
      <alignment horizontal="center" vertical="center" textRotation="255" wrapText="1"/>
    </xf>
    <xf numFmtId="0" fontId="24"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0" fontId="12" fillId="5" borderId="93" xfId="0" applyFont="1" applyFill="1" applyBorder="1" applyAlignment="1" applyProtection="1">
      <alignment horizontal="center" vertical="center"/>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24"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34" fillId="5" borderId="7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34" fillId="5" borderId="109"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5" xfId="0" applyFont="1" applyFill="1" applyBorder="1" applyAlignment="1" applyProtection="1">
      <alignment horizontal="center" vertical="center" wrapText="1"/>
      <protection locked="0"/>
    </xf>
    <xf numFmtId="0" fontId="34" fillId="5" borderId="109"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center" vertical="center" wrapText="1"/>
    </xf>
    <xf numFmtId="179" fontId="34" fillId="5" borderId="14" xfId="0" applyNumberFormat="1" applyFont="1" applyFill="1" applyBorder="1" applyAlignment="1" applyProtection="1">
      <alignment horizontal="center" vertical="center" wrapText="1"/>
      <protection locked="0"/>
    </xf>
    <xf numFmtId="178" fontId="34" fillId="5" borderId="95" xfId="0" applyNumberFormat="1" applyFont="1" applyFill="1" applyBorder="1" applyAlignment="1" applyProtection="1">
      <alignment vertical="center" wrapText="1"/>
      <protection locked="0"/>
    </xf>
    <xf numFmtId="0" fontId="34" fillId="5" borderId="10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0" fontId="12" fillId="6" borderId="47" xfId="0" applyFont="1" applyFill="1" applyBorder="1" applyAlignment="1">
      <alignment horizontal="center" vertical="center" textRotation="255" wrapText="1"/>
    </xf>
    <xf numFmtId="0" fontId="12" fillId="6" borderId="48" xfId="0" applyFont="1" applyFill="1" applyBorder="1" applyAlignment="1">
      <alignment horizontal="center" vertical="center" textRotation="255" wrapText="1"/>
    </xf>
    <xf numFmtId="0" fontId="34" fillId="5" borderId="74"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center" vertical="center" wrapText="1"/>
    </xf>
    <xf numFmtId="179" fontId="34" fillId="5" borderId="20" xfId="0" applyNumberFormat="1" applyFont="1" applyFill="1" applyBorder="1" applyAlignment="1" applyProtection="1">
      <alignment horizontal="center" vertical="center" wrapText="1"/>
      <protection locked="0"/>
    </xf>
    <xf numFmtId="178" fontId="34" fillId="5" borderId="108" xfId="0" applyNumberFormat="1" applyFont="1" applyFill="1" applyBorder="1" applyAlignment="1" applyProtection="1">
      <alignment vertical="center" wrapText="1"/>
      <protection locked="0"/>
    </xf>
    <xf numFmtId="0" fontId="34" fillId="5" borderId="74"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xf>
    <xf numFmtId="0" fontId="12" fillId="0" borderId="7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2" fillId="0" borderId="75"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33" fillId="2" borderId="4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12" fillId="0" borderId="100" xfId="0" applyFont="1" applyFill="1" applyBorder="1" applyAlignment="1" applyProtection="1">
      <alignment horizontal="left" vertical="center" wrapText="1"/>
      <protection locked="0"/>
    </xf>
    <xf numFmtId="0" fontId="12" fillId="0" borderId="75" xfId="0" applyFont="1" applyFill="1" applyBorder="1" applyAlignment="1" applyProtection="1">
      <alignment vertical="center" textRotation="255" wrapText="1"/>
      <protection locked="0"/>
    </xf>
    <xf numFmtId="0" fontId="12" fillId="0" borderId="76" xfId="0" applyFont="1" applyBorder="1" applyAlignment="1" applyProtection="1">
      <alignment vertical="center" textRotation="255" wrapText="1"/>
      <protection locked="0"/>
    </xf>
    <xf numFmtId="0" fontId="12" fillId="0" borderId="77" xfId="0" applyFont="1" applyBorder="1" applyAlignment="1" applyProtection="1">
      <alignment vertical="center" textRotation="255" wrapText="1"/>
      <protection locked="0"/>
    </xf>
    <xf numFmtId="0" fontId="12" fillId="0" borderId="100" xfId="0" applyFont="1" applyBorder="1" applyAlignment="1" applyProtection="1">
      <alignment horizontal="left" vertical="center" wrapText="1"/>
      <protection locked="0"/>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51" xfId="0" applyFont="1" applyFill="1" applyBorder="1" applyAlignment="1">
      <alignment horizontal="center"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99" xfId="0" applyFont="1" applyFill="1" applyBorder="1" applyAlignment="1" applyProtection="1">
      <alignment horizontal="left" vertical="center" wrapText="1"/>
      <protection locked="0"/>
    </xf>
    <xf numFmtId="0" fontId="24" fillId="3" borderId="135" xfId="0" applyFont="1" applyFill="1" applyBorder="1" applyAlignment="1">
      <alignment horizontal="center" vertical="center" wrapText="1"/>
    </xf>
    <xf numFmtId="0" fontId="12" fillId="3" borderId="136" xfId="0" applyFont="1" applyFill="1" applyBorder="1" applyAlignment="1">
      <alignment horizontal="center" vertical="center" wrapText="1"/>
    </xf>
    <xf numFmtId="0" fontId="12" fillId="3" borderId="137" xfId="0" applyFont="1" applyFill="1" applyBorder="1" applyAlignment="1">
      <alignment horizontal="center" vertical="center" wrapText="1"/>
    </xf>
    <xf numFmtId="0" fontId="12" fillId="0" borderId="0" xfId="0" applyFont="1" applyBorder="1">
      <alignment vertical="center"/>
    </xf>
    <xf numFmtId="0" fontId="12" fillId="3" borderId="32" xfId="0" applyFont="1" applyFill="1" applyBorder="1" applyAlignment="1">
      <alignment horizontal="center" vertical="center"/>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vertical="center" wrapText="1"/>
      <protection locked="0"/>
    </xf>
    <xf numFmtId="0" fontId="12" fillId="3" borderId="11" xfId="0" applyFont="1" applyFill="1" applyBorder="1" applyAlignment="1">
      <alignment horizontal="center" vertical="center"/>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0" fontId="31" fillId="0" borderId="24"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xf>
    <xf numFmtId="179" fontId="31" fillId="0" borderId="25"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26" xfId="0" applyNumberFormat="1" applyFont="1" applyFill="1" applyBorder="1" applyAlignment="1" applyProtection="1">
      <alignment horizontal="center" vertical="center" wrapText="1"/>
      <protection locked="0"/>
    </xf>
    <xf numFmtId="178" fontId="31" fillId="0" borderId="34"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12" fillId="0" borderId="0" xfId="0" applyFont="1" applyProtection="1">
      <alignment vertical="center"/>
      <protection locked="0"/>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16" fillId="0" borderId="84" xfId="0" applyFont="1" applyFill="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85"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42"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62" xfId="0" applyFont="1" applyBorder="1" applyAlignment="1">
      <alignment horizontal="center" vertical="center"/>
    </xf>
    <xf numFmtId="0" fontId="1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177" fontId="12" fillId="0" borderId="70" xfId="0" applyNumberFormat="1" applyFont="1" applyFill="1" applyBorder="1" applyAlignment="1" applyProtection="1">
      <alignment horizontal="right" vertical="center"/>
      <protection locked="0"/>
    </xf>
    <xf numFmtId="177" fontId="12" fillId="0" borderId="71" xfId="0" applyNumberFormat="1" applyFont="1" applyFill="1" applyBorder="1" applyAlignment="1" applyProtection="1">
      <alignment horizontal="right" vertical="center"/>
      <protection locked="0"/>
    </xf>
    <xf numFmtId="177" fontId="12" fillId="0" borderId="124" xfId="0" applyNumberFormat="1" applyFont="1" applyFill="1" applyBorder="1" applyAlignment="1" applyProtection="1">
      <alignment horizontal="right" vertical="center"/>
      <protection locked="0"/>
    </xf>
    <xf numFmtId="177" fontId="12" fillId="0" borderId="96" xfId="0" applyNumberFormat="1" applyFont="1" applyFill="1" applyBorder="1" applyAlignment="1" applyProtection="1">
      <alignment horizontal="right" vertical="center"/>
      <protection locked="0"/>
    </xf>
    <xf numFmtId="0" fontId="12"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12" fillId="0" borderId="13" xfId="0" applyNumberFormat="1" applyFont="1" applyFill="1" applyBorder="1" applyAlignment="1" applyProtection="1">
      <alignment horizontal="right" vertical="center"/>
      <protection locked="0"/>
    </xf>
    <xf numFmtId="177" fontId="12" fillId="0" borderId="14" xfId="0" applyNumberFormat="1" applyFont="1" applyFill="1" applyBorder="1" applyAlignment="1" applyProtection="1">
      <alignment horizontal="right" vertical="center"/>
      <protection locked="0"/>
    </xf>
    <xf numFmtId="177" fontId="12" fillId="0" borderId="121"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right" vertical="center"/>
      <protection locked="0"/>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21" fillId="0" borderId="12" xfId="0" applyFont="1" applyBorder="1" applyAlignment="1">
      <alignment horizontal="center" vertical="center" wrapText="1"/>
    </xf>
    <xf numFmtId="177" fontId="12" fillId="0" borderId="24" xfId="0" applyNumberFormat="1" applyFont="1" applyFill="1" applyBorder="1" applyAlignment="1" applyProtection="1">
      <alignment horizontal="right" vertical="center"/>
    </xf>
    <xf numFmtId="177" fontId="12" fillId="0" borderId="25" xfId="0" applyNumberFormat="1" applyFont="1" applyFill="1" applyBorder="1" applyAlignment="1" applyProtection="1">
      <alignment horizontal="right" vertical="center"/>
    </xf>
    <xf numFmtId="177" fontId="12" fillId="0" borderId="43" xfId="0" applyNumberFormat="1" applyFont="1" applyFill="1" applyBorder="1" applyAlignment="1" applyProtection="1">
      <alignment horizontal="right" vertical="center"/>
    </xf>
    <xf numFmtId="177" fontId="12" fillId="0" borderId="34"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vertical="center" wrapText="1"/>
    </xf>
    <xf numFmtId="0" fontId="12" fillId="0" borderId="11" xfId="0" applyFont="1" applyBorder="1" applyAlignment="1" applyProtection="1">
      <alignment horizontal="left" vertical="center" wrapText="1"/>
      <protection locked="0"/>
    </xf>
    <xf numFmtId="181" fontId="12" fillId="5" borderId="11" xfId="0" applyNumberFormat="1" applyFont="1" applyFill="1" applyBorder="1" applyAlignment="1" applyProtection="1">
      <alignment horizontal="center" vertical="center" wrapText="1"/>
      <protection locked="0"/>
    </xf>
    <xf numFmtId="49" fontId="12" fillId="5" borderId="11" xfId="0" applyNumberFormat="1" applyFont="1" applyFill="1" applyBorder="1" applyAlignment="1" applyProtection="1">
      <alignment horizontal="left" vertical="center" wrapText="1"/>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0" borderId="26" xfId="0" applyNumberFormat="1" applyFont="1" applyFill="1" applyBorder="1" applyAlignment="1" applyProtection="1">
      <alignment horizontal="right" vertical="center"/>
      <protection locked="0"/>
    </xf>
    <xf numFmtId="49" fontId="12" fillId="5" borderId="11" xfId="0" applyNumberFormat="1" applyFont="1" applyFill="1" applyBorder="1" applyAlignment="1" applyProtection="1">
      <alignment horizontal="center" vertical="center" wrapText="1" shrinkToFit="1"/>
      <protection locked="0"/>
    </xf>
    <xf numFmtId="49" fontId="12" fillId="5" borderId="11" xfId="0" applyNumberFormat="1" applyFont="1" applyFill="1" applyBorder="1" applyAlignment="1" applyProtection="1">
      <alignment horizontal="center" vertical="center" shrinkToFit="1"/>
      <protection locked="0"/>
    </xf>
    <xf numFmtId="182" fontId="12" fillId="0" borderId="11"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77" fontId="12" fillId="0" borderId="26" xfId="0" applyNumberFormat="1" applyFont="1" applyFill="1" applyBorder="1" applyAlignment="1" applyProtection="1">
      <alignment horizontal="righ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182" fontId="12"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163285</xdr:colOff>
      <xdr:row>136</xdr:row>
      <xdr:rowOff>122464</xdr:rowOff>
    </xdr:from>
    <xdr:to>
      <xdr:col>35</xdr:col>
      <xdr:colOff>16777</xdr:colOff>
      <xdr:row>138</xdr:row>
      <xdr:rowOff>39484</xdr:rowOff>
    </xdr:to>
    <xdr:sp macro="" textlink="">
      <xdr:nvSpPr>
        <xdr:cNvPr id="3" name="AutoShape 2"/>
        <xdr:cNvSpPr>
          <a:spLocks noChangeArrowheads="1"/>
        </xdr:cNvSpPr>
      </xdr:nvSpPr>
      <xdr:spPr bwMode="auto">
        <a:xfrm>
          <a:off x="4041321" y="48849643"/>
          <a:ext cx="3119206" cy="62459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１６．１百万円　</a:t>
          </a:r>
        </a:p>
      </xdr:txBody>
    </xdr:sp>
    <xdr:clientData/>
  </xdr:twoCellAnchor>
  <xdr:twoCellAnchor>
    <xdr:from>
      <xdr:col>19</xdr:col>
      <xdr:colOff>99391</xdr:colOff>
      <xdr:row>138</xdr:row>
      <xdr:rowOff>217714</xdr:rowOff>
    </xdr:from>
    <xdr:to>
      <xdr:col>35</xdr:col>
      <xdr:colOff>157370</xdr:colOff>
      <xdr:row>139</xdr:row>
      <xdr:rowOff>345258</xdr:rowOff>
    </xdr:to>
    <xdr:sp macro="" textlink="">
      <xdr:nvSpPr>
        <xdr:cNvPr id="5" name="AutoShape 20"/>
        <xdr:cNvSpPr>
          <a:spLocks noChangeArrowheads="1"/>
        </xdr:cNvSpPr>
      </xdr:nvSpPr>
      <xdr:spPr bwMode="auto">
        <a:xfrm>
          <a:off x="3876261" y="62693431"/>
          <a:ext cx="3238500" cy="483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82827</xdr:colOff>
      <xdr:row>138</xdr:row>
      <xdr:rowOff>256763</xdr:rowOff>
    </xdr:from>
    <xdr:to>
      <xdr:col>35</xdr:col>
      <xdr:colOff>16565</xdr:colOff>
      <xdr:row>140</xdr:row>
      <xdr:rowOff>273327</xdr:rowOff>
    </xdr:to>
    <xdr:sp macro="" textlink="">
      <xdr:nvSpPr>
        <xdr:cNvPr id="6" name="AutoShape 3"/>
        <xdr:cNvSpPr>
          <a:spLocks noChangeArrowheads="1"/>
        </xdr:cNvSpPr>
      </xdr:nvSpPr>
      <xdr:spPr bwMode="auto">
        <a:xfrm>
          <a:off x="4058479" y="62732480"/>
          <a:ext cx="2915477" cy="72886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総合科学技術・イノベーション会議の運営のための情報収集</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活動等、国民の理解を得るためのウェブサイト等による情報</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発信</a:t>
          </a:r>
        </a:p>
        <a:p>
          <a:pPr algn="l" rtl="0">
            <a:lnSpc>
              <a:spcPts val="10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27</xdr:col>
      <xdr:colOff>0</xdr:colOff>
      <xdr:row>140</xdr:row>
      <xdr:rowOff>0</xdr:rowOff>
    </xdr:from>
    <xdr:to>
      <xdr:col>27</xdr:col>
      <xdr:colOff>2875</xdr:colOff>
      <xdr:row>143</xdr:row>
      <xdr:rowOff>212289</xdr:rowOff>
    </xdr:to>
    <xdr:cxnSp macro="">
      <xdr:nvCxnSpPr>
        <xdr:cNvPr id="7" name="直線コネクタ 6"/>
        <xdr:cNvCxnSpPr/>
      </xdr:nvCxnSpPr>
      <xdr:spPr>
        <a:xfrm>
          <a:off x="5421527" y="49939318"/>
          <a:ext cx="2875" cy="12703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22865</xdr:colOff>
      <xdr:row>143</xdr:row>
      <xdr:rowOff>209386</xdr:rowOff>
    </xdr:from>
    <xdr:to>
      <xdr:col>49</xdr:col>
      <xdr:colOff>102111</xdr:colOff>
      <xdr:row>143</xdr:row>
      <xdr:rowOff>212374</xdr:rowOff>
    </xdr:to>
    <xdr:cxnSp macro="">
      <xdr:nvCxnSpPr>
        <xdr:cNvPr id="8" name="直線コネクタ 7"/>
        <xdr:cNvCxnSpPr/>
      </xdr:nvCxnSpPr>
      <xdr:spPr>
        <a:xfrm flipH="1" flipV="1">
          <a:off x="2396788" y="51182790"/>
          <a:ext cx="7398842" cy="29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26971</xdr:colOff>
      <xdr:row>143</xdr:row>
      <xdr:rowOff>208502</xdr:rowOff>
    </xdr:from>
    <xdr:to>
      <xdr:col>12</xdr:col>
      <xdr:colOff>26971</xdr:colOff>
      <xdr:row>144</xdr:row>
      <xdr:rowOff>206798</xdr:rowOff>
    </xdr:to>
    <xdr:cxnSp macro="">
      <xdr:nvCxnSpPr>
        <xdr:cNvPr id="9" name="直線コネクタ 8"/>
        <xdr:cNvCxnSpPr/>
      </xdr:nvCxnSpPr>
      <xdr:spPr>
        <a:xfrm>
          <a:off x="2400894" y="51181906"/>
          <a:ext cx="0" cy="34998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142559</xdr:colOff>
      <xdr:row>143</xdr:row>
      <xdr:rowOff>227135</xdr:rowOff>
    </xdr:from>
    <xdr:to>
      <xdr:col>22</xdr:col>
      <xdr:colOff>142559</xdr:colOff>
      <xdr:row>144</xdr:row>
      <xdr:rowOff>226821</xdr:rowOff>
    </xdr:to>
    <xdr:cxnSp macro="">
      <xdr:nvCxnSpPr>
        <xdr:cNvPr id="11" name="直線コネクタ 10"/>
        <xdr:cNvCxnSpPr/>
      </xdr:nvCxnSpPr>
      <xdr:spPr>
        <a:xfrm>
          <a:off x="4494751" y="51200539"/>
          <a:ext cx="0" cy="35137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143</xdr:row>
      <xdr:rowOff>227135</xdr:rowOff>
    </xdr:from>
    <xdr:to>
      <xdr:col>42</xdr:col>
      <xdr:colOff>190500</xdr:colOff>
      <xdr:row>144</xdr:row>
      <xdr:rowOff>226821</xdr:rowOff>
    </xdr:to>
    <xdr:cxnSp macro="">
      <xdr:nvCxnSpPr>
        <xdr:cNvPr id="13" name="直線コネクタ 12"/>
        <xdr:cNvCxnSpPr/>
      </xdr:nvCxnSpPr>
      <xdr:spPr>
        <a:xfrm>
          <a:off x="8499231" y="51200539"/>
          <a:ext cx="0" cy="35137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3347</xdr:colOff>
      <xdr:row>143</xdr:row>
      <xdr:rowOff>219807</xdr:rowOff>
    </xdr:from>
    <xdr:to>
      <xdr:col>34</xdr:col>
      <xdr:colOff>3347</xdr:colOff>
      <xdr:row>144</xdr:row>
      <xdr:rowOff>219493</xdr:rowOff>
    </xdr:to>
    <xdr:cxnSp macro="">
      <xdr:nvCxnSpPr>
        <xdr:cNvPr id="15" name="直線コネクタ 14"/>
        <xdr:cNvCxnSpPr/>
      </xdr:nvCxnSpPr>
      <xdr:spPr>
        <a:xfrm>
          <a:off x="6729462" y="51193211"/>
          <a:ext cx="0" cy="351378"/>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173258</xdr:colOff>
      <xdr:row>144</xdr:row>
      <xdr:rowOff>249621</xdr:rowOff>
    </xdr:from>
    <xdr:to>
      <xdr:col>17</xdr:col>
      <xdr:colOff>116591</xdr:colOff>
      <xdr:row>145</xdr:row>
      <xdr:rowOff>168730</xdr:rowOff>
    </xdr:to>
    <xdr:sp macro="" textlink="">
      <xdr:nvSpPr>
        <xdr:cNvPr id="17" name="Rectangle 131"/>
        <xdr:cNvSpPr>
          <a:spLocks noChangeArrowheads="1"/>
        </xdr:cNvSpPr>
      </xdr:nvSpPr>
      <xdr:spPr bwMode="auto">
        <a:xfrm>
          <a:off x="1162393" y="51574717"/>
          <a:ext cx="2317256" cy="2708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95881</xdr:colOff>
      <xdr:row>144</xdr:row>
      <xdr:rowOff>255304</xdr:rowOff>
    </xdr:from>
    <xdr:to>
      <xdr:col>28</xdr:col>
      <xdr:colOff>42458</xdr:colOff>
      <xdr:row>145</xdr:row>
      <xdr:rowOff>237914</xdr:rowOff>
    </xdr:to>
    <xdr:sp macro="" textlink="">
      <xdr:nvSpPr>
        <xdr:cNvPr id="18" name="Rectangle 131"/>
        <xdr:cNvSpPr>
          <a:spLocks noChangeArrowheads="1"/>
        </xdr:cNvSpPr>
      </xdr:nvSpPr>
      <xdr:spPr bwMode="auto">
        <a:xfrm>
          <a:off x="3458939" y="51580400"/>
          <a:ext cx="2122673" cy="3343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消耗品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65120</xdr:colOff>
      <xdr:row>146</xdr:row>
      <xdr:rowOff>11179</xdr:rowOff>
    </xdr:from>
    <xdr:to>
      <xdr:col>16</xdr:col>
      <xdr:colOff>12229</xdr:colOff>
      <xdr:row>150</xdr:row>
      <xdr:rowOff>199686</xdr:rowOff>
    </xdr:to>
    <xdr:grpSp>
      <xdr:nvGrpSpPr>
        <xdr:cNvPr id="19" name="Group 17"/>
        <xdr:cNvGrpSpPr>
          <a:grpSpLocks/>
        </xdr:cNvGrpSpPr>
      </xdr:nvGrpSpPr>
      <xdr:grpSpPr bwMode="auto">
        <a:xfrm>
          <a:off x="1477061" y="65442326"/>
          <a:ext cx="1762462" cy="1578036"/>
          <a:chOff x="410" y="1564"/>
          <a:chExt cx="211" cy="98"/>
        </a:xfrm>
      </xdr:grpSpPr>
      <xdr:sp macro="" textlink="">
        <xdr:nvSpPr>
          <xdr:cNvPr id="20" name="AutoShape 18"/>
          <xdr:cNvSpPr>
            <a:spLocks noChangeArrowheads="1"/>
          </xdr:cNvSpPr>
        </xdr:nvSpPr>
        <xdr:spPr bwMode="auto">
          <a:xfrm>
            <a:off x="412" y="1564"/>
            <a:ext cx="200"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．（株）エヌ・ティ・ティ</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・データ経営研究所</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６．０百万円</a:t>
            </a:r>
          </a:p>
        </xdr:txBody>
      </xdr:sp>
      <xdr:sp macro="" textlink="">
        <xdr:nvSpPr>
          <xdr:cNvPr id="21" name="AutoShape 19"/>
          <xdr:cNvSpPr>
            <a:spLocks noChangeArrowheads="1"/>
          </xdr:cNvSpPr>
        </xdr:nvSpPr>
        <xdr:spPr bwMode="auto">
          <a:xfrm>
            <a:off x="424" y="1622"/>
            <a:ext cx="188"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国立研究開発法人によるイノベーションシステム構築に関する調査委託</a:t>
            </a:r>
            <a:endParaRPr lang="en-US" altLang="ja-JP" sz="800" b="0" i="0" u="none" strike="noStrike" baseline="0">
              <a:solidFill>
                <a:schemeClr val="tx1"/>
              </a:solidFill>
              <a:latin typeface="ＭＳ Ｐゴシック"/>
              <a:ea typeface="ＭＳ Ｐゴシック"/>
            </a:endParaRPr>
          </a:p>
        </xdr:txBody>
      </xdr:sp>
      <xdr:sp macro="" textlink="">
        <xdr:nvSpPr>
          <xdr:cNvPr id="22"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18</xdr:col>
      <xdr:colOff>196372</xdr:colOff>
      <xdr:row>145</xdr:row>
      <xdr:rowOff>344114</xdr:rowOff>
    </xdr:from>
    <xdr:to>
      <xdr:col>27</xdr:col>
      <xdr:colOff>5859</xdr:colOff>
      <xdr:row>150</xdr:row>
      <xdr:rowOff>155528</xdr:rowOff>
    </xdr:to>
    <xdr:grpSp>
      <xdr:nvGrpSpPr>
        <xdr:cNvPr id="24" name="Group 17"/>
        <xdr:cNvGrpSpPr>
          <a:grpSpLocks/>
        </xdr:cNvGrpSpPr>
      </xdr:nvGrpSpPr>
      <xdr:grpSpPr bwMode="auto">
        <a:xfrm>
          <a:off x="3827078" y="65427879"/>
          <a:ext cx="1624840" cy="1548325"/>
          <a:chOff x="410" y="1564"/>
          <a:chExt cx="211" cy="98"/>
        </a:xfrm>
      </xdr:grpSpPr>
      <xdr:sp macro="" textlink="">
        <xdr:nvSpPr>
          <xdr:cNvPr id="25"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．民間企業等（５社）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２．６百万円</a:t>
            </a:r>
          </a:p>
        </xdr:txBody>
      </xdr:sp>
      <xdr:sp macro="" textlink="">
        <xdr:nvSpPr>
          <xdr:cNvPr id="26" name="AutoShape 19"/>
          <xdr:cNvSpPr>
            <a:spLocks noChangeArrowheads="1"/>
          </xdr:cNvSpPr>
        </xdr:nvSpPr>
        <xdr:spPr bwMode="auto">
          <a:xfrm>
            <a:off x="423" y="1622"/>
            <a:ext cx="189"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科学技術・イノベーション政策に係る調査に必要な、日本の研究機関ランキングデータ等</a:t>
            </a:r>
            <a:endParaRPr lang="en-US" altLang="ja-JP" sz="800" b="0" i="0" u="none" strike="noStrike" baseline="0">
              <a:solidFill>
                <a:schemeClr val="tx1"/>
              </a:solidFill>
              <a:latin typeface="ＭＳ Ｐゴシック"/>
              <a:ea typeface="ＭＳ Ｐゴシック"/>
            </a:endParaRPr>
          </a:p>
        </xdr:txBody>
      </xdr:sp>
      <xdr:sp macro="" textlink="">
        <xdr:nvSpPr>
          <xdr:cNvPr id="27"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29</xdr:col>
      <xdr:colOff>132200</xdr:colOff>
      <xdr:row>146</xdr:row>
      <xdr:rowOff>10044</xdr:rowOff>
    </xdr:from>
    <xdr:to>
      <xdr:col>37</xdr:col>
      <xdr:colOff>120463</xdr:colOff>
      <xdr:row>150</xdr:row>
      <xdr:rowOff>173151</xdr:rowOff>
    </xdr:to>
    <xdr:grpSp>
      <xdr:nvGrpSpPr>
        <xdr:cNvPr id="28" name="Group 17"/>
        <xdr:cNvGrpSpPr>
          <a:grpSpLocks/>
        </xdr:cNvGrpSpPr>
      </xdr:nvGrpSpPr>
      <xdr:grpSpPr bwMode="auto">
        <a:xfrm>
          <a:off x="5981671" y="65441191"/>
          <a:ext cx="1601910" cy="1552636"/>
          <a:chOff x="410" y="1564"/>
          <a:chExt cx="211" cy="98"/>
        </a:xfrm>
      </xdr:grpSpPr>
      <xdr:sp macro="" textlink="">
        <xdr:nvSpPr>
          <xdr:cNvPr id="29"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．民間企業（８社）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５．７百万円</a:t>
            </a:r>
          </a:p>
        </xdr:txBody>
      </xdr:sp>
      <xdr:sp macro="" textlink="">
        <xdr:nvSpPr>
          <xdr:cNvPr id="30" name="AutoShape 19"/>
          <xdr:cNvSpPr>
            <a:spLocks noChangeArrowheads="1"/>
          </xdr:cNvSpPr>
        </xdr:nvSpPr>
        <xdr:spPr bwMode="auto">
          <a:xfrm>
            <a:off x="422" y="1622"/>
            <a:ext cx="190"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資料印刷、資料翻訳、会議の議事録作成等</a:t>
            </a:r>
            <a:endParaRPr lang="en-US" altLang="ja-JP" sz="800" b="0" i="0" u="none" strike="noStrike" baseline="0">
              <a:solidFill>
                <a:schemeClr val="tx1"/>
              </a:solidFill>
              <a:latin typeface="ＭＳ Ｐゴシック"/>
              <a:ea typeface="ＭＳ Ｐゴシック"/>
            </a:endParaRPr>
          </a:p>
        </xdr:txBody>
      </xdr:sp>
      <xdr:sp macro="" textlink="">
        <xdr:nvSpPr>
          <xdr:cNvPr id="31"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39</xdr:col>
      <xdr:colOff>145465</xdr:colOff>
      <xdr:row>146</xdr:row>
      <xdr:rowOff>18822</xdr:rowOff>
    </xdr:from>
    <xdr:to>
      <xdr:col>47</xdr:col>
      <xdr:colOff>68603</xdr:colOff>
      <xdr:row>148</xdr:row>
      <xdr:rowOff>125141</xdr:rowOff>
    </xdr:to>
    <xdr:sp macro="" textlink="">
      <xdr:nvSpPr>
        <xdr:cNvPr id="32" name="AutoShape 18"/>
        <xdr:cNvSpPr>
          <a:spLocks noChangeArrowheads="1"/>
        </xdr:cNvSpPr>
      </xdr:nvSpPr>
      <xdr:spPr bwMode="auto">
        <a:xfrm>
          <a:off x="7860715" y="52047303"/>
          <a:ext cx="1505753" cy="8097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Ｄ．民間企業（３社）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０．２百万円</a:t>
          </a:r>
        </a:p>
      </xdr:txBody>
    </xdr:sp>
    <xdr:clientData/>
  </xdr:twoCellAnchor>
  <xdr:twoCellAnchor>
    <xdr:from>
      <xdr:col>40</xdr:col>
      <xdr:colOff>3347</xdr:colOff>
      <xdr:row>148</xdr:row>
      <xdr:rowOff>315058</xdr:rowOff>
    </xdr:from>
    <xdr:to>
      <xdr:col>47</xdr:col>
      <xdr:colOff>60166</xdr:colOff>
      <xdr:row>150</xdr:row>
      <xdr:rowOff>252679</xdr:rowOff>
    </xdr:to>
    <xdr:sp macro="" textlink="">
      <xdr:nvSpPr>
        <xdr:cNvPr id="33" name="AutoShape 19"/>
        <xdr:cNvSpPr>
          <a:spLocks noChangeArrowheads="1"/>
        </xdr:cNvSpPr>
      </xdr:nvSpPr>
      <xdr:spPr bwMode="auto">
        <a:xfrm>
          <a:off x="7916424" y="53046923"/>
          <a:ext cx="1441607" cy="64100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国内外出張における車両又は携帯電話借上げ等</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39</xdr:col>
      <xdr:colOff>118430</xdr:colOff>
      <xdr:row>148</xdr:row>
      <xdr:rowOff>335649</xdr:rowOff>
    </xdr:from>
    <xdr:to>
      <xdr:col>47</xdr:col>
      <xdr:colOff>167191</xdr:colOff>
      <xdr:row>150</xdr:row>
      <xdr:rowOff>125969</xdr:rowOff>
    </xdr:to>
    <xdr:sp macro="" textlink="">
      <xdr:nvSpPr>
        <xdr:cNvPr id="34" name="AutoShape 20"/>
        <xdr:cNvSpPr>
          <a:spLocks noChangeArrowheads="1"/>
        </xdr:cNvSpPr>
      </xdr:nvSpPr>
      <xdr:spPr bwMode="auto">
        <a:xfrm>
          <a:off x="7833680" y="53067514"/>
          <a:ext cx="1631376" cy="493705"/>
        </a:xfrm>
        <a:prstGeom prst="bracketPair">
          <a:avLst>
            <a:gd name="adj" fmla="val 211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95250</xdr:colOff>
      <xdr:row>144</xdr:row>
      <xdr:rowOff>272486</xdr:rowOff>
    </xdr:from>
    <xdr:to>
      <xdr:col>49</xdr:col>
      <xdr:colOff>22397</xdr:colOff>
      <xdr:row>145</xdr:row>
      <xdr:rowOff>304506</xdr:rowOff>
    </xdr:to>
    <xdr:sp macro="" textlink="">
      <xdr:nvSpPr>
        <xdr:cNvPr id="35" name="Rectangle 131"/>
        <xdr:cNvSpPr>
          <a:spLocks noChangeArrowheads="1"/>
        </xdr:cNvSpPr>
      </xdr:nvSpPr>
      <xdr:spPr bwMode="auto">
        <a:xfrm>
          <a:off x="7414846" y="51597582"/>
          <a:ext cx="2301070" cy="3837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ja-JP" altLang="en-US" sz="1100" b="0" i="0" u="none" strike="sngStrike" baseline="0">
              <a:solidFill>
                <a:sysClr val="windowText" lastClr="000000"/>
              </a:solidFill>
              <a:latin typeface="ＭＳ Ｐゴシック"/>
              <a:ea typeface="ＭＳ Ｐゴシック"/>
            </a:rPr>
            <a:t>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137758</xdr:colOff>
      <xdr:row>144</xdr:row>
      <xdr:rowOff>246525</xdr:rowOff>
    </xdr:from>
    <xdr:to>
      <xdr:col>39</xdr:col>
      <xdr:colOff>167270</xdr:colOff>
      <xdr:row>145</xdr:row>
      <xdr:rowOff>216435</xdr:rowOff>
    </xdr:to>
    <xdr:sp macro="" textlink="">
      <xdr:nvSpPr>
        <xdr:cNvPr id="36" name="Rectangle 131"/>
        <xdr:cNvSpPr>
          <a:spLocks noChangeArrowheads="1"/>
        </xdr:cNvSpPr>
      </xdr:nvSpPr>
      <xdr:spPr bwMode="auto">
        <a:xfrm>
          <a:off x="5479085" y="51571621"/>
          <a:ext cx="2403435" cy="3216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9095</xdr:colOff>
      <xdr:row>150</xdr:row>
      <xdr:rowOff>311584</xdr:rowOff>
    </xdr:from>
    <xdr:to>
      <xdr:col>49</xdr:col>
      <xdr:colOff>92891</xdr:colOff>
      <xdr:row>150</xdr:row>
      <xdr:rowOff>318308</xdr:rowOff>
    </xdr:to>
    <xdr:cxnSp macro="">
      <xdr:nvCxnSpPr>
        <xdr:cNvPr id="38" name="直線コネクタ 37"/>
        <xdr:cNvCxnSpPr/>
      </xdr:nvCxnSpPr>
      <xdr:spPr>
        <a:xfrm flipH="1" flipV="1">
          <a:off x="2580845" y="53746834"/>
          <a:ext cx="7205565" cy="6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87923</xdr:colOff>
      <xdr:row>143</xdr:row>
      <xdr:rowOff>205153</xdr:rowOff>
    </xdr:from>
    <xdr:to>
      <xdr:col>49</xdr:col>
      <xdr:colOff>102267</xdr:colOff>
      <xdr:row>150</xdr:row>
      <xdr:rowOff>318002</xdr:rowOff>
    </xdr:to>
    <xdr:cxnSp macro="">
      <xdr:nvCxnSpPr>
        <xdr:cNvPr id="39" name="直線コネクタ 38"/>
        <xdr:cNvCxnSpPr/>
      </xdr:nvCxnSpPr>
      <xdr:spPr>
        <a:xfrm flipH="1">
          <a:off x="9781442" y="51178557"/>
          <a:ext cx="14344" cy="25746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14654</xdr:colOff>
      <xdr:row>150</xdr:row>
      <xdr:rowOff>320742</xdr:rowOff>
    </xdr:from>
    <xdr:to>
      <xdr:col>13</xdr:col>
      <xdr:colOff>14654</xdr:colOff>
      <xdr:row>151</xdr:row>
      <xdr:rowOff>321023</xdr:rowOff>
    </xdr:to>
    <xdr:cxnSp macro="">
      <xdr:nvCxnSpPr>
        <xdr:cNvPr id="40" name="直線コネクタ 39"/>
        <xdr:cNvCxnSpPr/>
      </xdr:nvCxnSpPr>
      <xdr:spPr>
        <a:xfrm>
          <a:off x="2586404" y="53755992"/>
          <a:ext cx="0" cy="351973"/>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76617</xdr:colOff>
      <xdr:row>151</xdr:row>
      <xdr:rowOff>613819</xdr:rowOff>
    </xdr:from>
    <xdr:to>
      <xdr:col>17</xdr:col>
      <xdr:colOff>118682</xdr:colOff>
      <xdr:row>154</xdr:row>
      <xdr:rowOff>226316</xdr:rowOff>
    </xdr:to>
    <xdr:grpSp>
      <xdr:nvGrpSpPr>
        <xdr:cNvPr id="41" name="Group 17"/>
        <xdr:cNvGrpSpPr>
          <a:grpSpLocks/>
        </xdr:cNvGrpSpPr>
      </xdr:nvGrpSpPr>
      <xdr:grpSpPr bwMode="auto">
        <a:xfrm>
          <a:off x="1891970" y="67781878"/>
          <a:ext cx="1655712" cy="1629556"/>
          <a:chOff x="410" y="1560"/>
          <a:chExt cx="211" cy="102"/>
        </a:xfrm>
      </xdr:grpSpPr>
      <xdr:sp macro="" textlink="">
        <xdr:nvSpPr>
          <xdr:cNvPr id="42" name="AutoShape 18"/>
          <xdr:cNvSpPr>
            <a:spLocks noChangeArrowheads="1"/>
          </xdr:cNvSpPr>
        </xdr:nvSpPr>
        <xdr:spPr bwMode="auto">
          <a:xfrm>
            <a:off x="412" y="1560"/>
            <a:ext cx="194" cy="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Ｅ．その他（職員等）</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１．５百万円</a:t>
            </a:r>
          </a:p>
        </xdr:txBody>
      </xdr:sp>
      <xdr:sp macro="" textlink="">
        <xdr:nvSpPr>
          <xdr:cNvPr id="43" name="AutoShape 19"/>
          <xdr:cNvSpPr>
            <a:spLocks noChangeArrowheads="1"/>
          </xdr:cNvSpPr>
        </xdr:nvSpPr>
        <xdr:spPr bwMode="auto">
          <a:xfrm>
            <a:off x="424" y="1622"/>
            <a:ext cx="187"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職員等の出張旅費、有識者への諸謝金等</a:t>
            </a:r>
            <a:endParaRPr lang="en-US" altLang="ja-JP" sz="800" b="0" i="0" u="none" strike="noStrike" baseline="0">
              <a:solidFill>
                <a:schemeClr val="tx1"/>
              </a:solidFill>
              <a:latin typeface="ＭＳ Ｐゴシック"/>
              <a:ea typeface="ＭＳ Ｐゴシック"/>
            </a:endParaRPr>
          </a:p>
        </xdr:txBody>
      </xdr:sp>
      <xdr:sp macro="" textlink="">
        <xdr:nvSpPr>
          <xdr:cNvPr id="44"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6"/>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271</v>
      </c>
      <c r="AJ2" s="39" t="s">
        <v>614</v>
      </c>
      <c r="AK2" s="39"/>
      <c r="AL2" s="39"/>
      <c r="AM2" s="39"/>
      <c r="AN2" s="40" t="s">
        <v>271</v>
      </c>
      <c r="AO2" s="39">
        <v>20</v>
      </c>
      <c r="AP2" s="39"/>
      <c r="AQ2" s="39"/>
      <c r="AR2" s="41" t="s">
        <v>570</v>
      </c>
      <c r="AS2" s="42">
        <v>172</v>
      </c>
      <c r="AT2" s="42"/>
      <c r="AU2" s="42"/>
      <c r="AV2" s="40" t="str">
        <f>IF(AW2="","","-")</f>
        <v/>
      </c>
      <c r="AW2" s="43"/>
      <c r="AX2" s="43"/>
    </row>
    <row r="3" spans="1:50" ht="21" customHeight="1" thickBot="1" x14ac:dyDescent="0.2">
      <c r="A3" s="44" t="s">
        <v>563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571</v>
      </c>
      <c r="AK3" s="47"/>
      <c r="AL3" s="47"/>
      <c r="AM3" s="47"/>
      <c r="AN3" s="47"/>
      <c r="AO3" s="47"/>
      <c r="AP3" s="47"/>
      <c r="AQ3" s="47"/>
      <c r="AR3" s="47"/>
      <c r="AS3" s="47"/>
      <c r="AT3" s="47"/>
      <c r="AU3" s="47"/>
      <c r="AV3" s="47"/>
      <c r="AW3" s="47"/>
      <c r="AX3" s="48" t="s">
        <v>56</v>
      </c>
    </row>
    <row r="4" spans="1:50" ht="24.75" customHeight="1" x14ac:dyDescent="0.15">
      <c r="A4" s="49" t="s">
        <v>22</v>
      </c>
      <c r="B4" s="50"/>
      <c r="C4" s="50"/>
      <c r="D4" s="50"/>
      <c r="E4" s="50"/>
      <c r="F4" s="50"/>
      <c r="G4" s="51" t="s">
        <v>572</v>
      </c>
      <c r="H4" s="52"/>
      <c r="I4" s="52"/>
      <c r="J4" s="52"/>
      <c r="K4" s="52"/>
      <c r="L4" s="52"/>
      <c r="M4" s="52"/>
      <c r="N4" s="52"/>
      <c r="O4" s="52"/>
      <c r="P4" s="52"/>
      <c r="Q4" s="52"/>
      <c r="R4" s="52"/>
      <c r="S4" s="52"/>
      <c r="T4" s="52"/>
      <c r="U4" s="52"/>
      <c r="V4" s="52"/>
      <c r="W4" s="52"/>
      <c r="X4" s="52"/>
      <c r="Y4" s="53" t="s">
        <v>1</v>
      </c>
      <c r="Z4" s="54"/>
      <c r="AA4" s="54"/>
      <c r="AB4" s="54"/>
      <c r="AC4" s="54"/>
      <c r="AD4" s="55"/>
      <c r="AE4" s="56" t="s">
        <v>687</v>
      </c>
      <c r="AF4" s="57"/>
      <c r="AG4" s="57"/>
      <c r="AH4" s="57"/>
      <c r="AI4" s="57"/>
      <c r="AJ4" s="57"/>
      <c r="AK4" s="57"/>
      <c r="AL4" s="57"/>
      <c r="AM4" s="57"/>
      <c r="AN4" s="57"/>
      <c r="AO4" s="57"/>
      <c r="AP4" s="58"/>
      <c r="AQ4" s="59" t="s">
        <v>2</v>
      </c>
      <c r="AR4" s="54"/>
      <c r="AS4" s="54"/>
      <c r="AT4" s="54"/>
      <c r="AU4" s="54"/>
      <c r="AV4" s="54"/>
      <c r="AW4" s="54"/>
      <c r="AX4" s="60"/>
    </row>
    <row r="5" spans="1:50" ht="58.5" customHeight="1" x14ac:dyDescent="0.15">
      <c r="A5" s="61" t="s">
        <v>58</v>
      </c>
      <c r="B5" s="62"/>
      <c r="C5" s="62"/>
      <c r="D5" s="62"/>
      <c r="E5" s="62"/>
      <c r="F5" s="63"/>
      <c r="G5" s="64" t="s">
        <v>573</v>
      </c>
      <c r="H5" s="65"/>
      <c r="I5" s="65"/>
      <c r="J5" s="65"/>
      <c r="K5" s="65"/>
      <c r="L5" s="65"/>
      <c r="M5" s="66" t="s">
        <v>57</v>
      </c>
      <c r="N5" s="67"/>
      <c r="O5" s="67"/>
      <c r="P5" s="67"/>
      <c r="Q5" s="67"/>
      <c r="R5" s="68"/>
      <c r="S5" s="69" t="s">
        <v>574</v>
      </c>
      <c r="T5" s="65"/>
      <c r="U5" s="65"/>
      <c r="V5" s="65"/>
      <c r="W5" s="65"/>
      <c r="X5" s="70"/>
      <c r="Y5" s="71" t="s">
        <v>3</v>
      </c>
      <c r="Z5" s="72"/>
      <c r="AA5" s="72"/>
      <c r="AB5" s="72"/>
      <c r="AC5" s="72"/>
      <c r="AD5" s="73"/>
      <c r="AE5" s="74" t="s">
        <v>695</v>
      </c>
      <c r="AF5" s="74"/>
      <c r="AG5" s="74"/>
      <c r="AH5" s="74"/>
      <c r="AI5" s="74"/>
      <c r="AJ5" s="74"/>
      <c r="AK5" s="74"/>
      <c r="AL5" s="74"/>
      <c r="AM5" s="74"/>
      <c r="AN5" s="74"/>
      <c r="AO5" s="74"/>
      <c r="AP5" s="75"/>
      <c r="AQ5" s="76" t="s">
        <v>698</v>
      </c>
      <c r="AR5" s="77"/>
      <c r="AS5" s="77"/>
      <c r="AT5" s="77"/>
      <c r="AU5" s="77"/>
      <c r="AV5" s="77"/>
      <c r="AW5" s="77"/>
      <c r="AX5" s="78"/>
    </row>
    <row r="6" spans="1:50" ht="31.5"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76.5" customHeight="1" x14ac:dyDescent="0.15">
      <c r="A7" s="84" t="s">
        <v>699</v>
      </c>
      <c r="B7" s="85"/>
      <c r="C7" s="85"/>
      <c r="D7" s="85"/>
      <c r="E7" s="85"/>
      <c r="F7" s="86"/>
      <c r="G7" s="87" t="s">
        <v>692</v>
      </c>
      <c r="H7" s="88"/>
      <c r="I7" s="88"/>
      <c r="J7" s="88"/>
      <c r="K7" s="88"/>
      <c r="L7" s="88"/>
      <c r="M7" s="88"/>
      <c r="N7" s="88"/>
      <c r="O7" s="88"/>
      <c r="P7" s="88"/>
      <c r="Q7" s="88"/>
      <c r="R7" s="88"/>
      <c r="S7" s="88"/>
      <c r="T7" s="88"/>
      <c r="U7" s="88"/>
      <c r="V7" s="88"/>
      <c r="W7" s="88"/>
      <c r="X7" s="89"/>
      <c r="Y7" s="90" t="s">
        <v>257</v>
      </c>
      <c r="Z7" s="91"/>
      <c r="AA7" s="91"/>
      <c r="AB7" s="91"/>
      <c r="AC7" s="91"/>
      <c r="AD7" s="92"/>
      <c r="AE7" s="93" t="s">
        <v>688</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188</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189</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67.5" customHeight="1" x14ac:dyDescent="0.15">
      <c r="A9" s="104" t="s">
        <v>700</v>
      </c>
      <c r="B9" s="105"/>
      <c r="C9" s="105"/>
      <c r="D9" s="105"/>
      <c r="E9" s="105"/>
      <c r="F9" s="105"/>
      <c r="G9" s="106" t="s">
        <v>575</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63.75" customHeight="1" x14ac:dyDescent="0.15">
      <c r="A10" s="109" t="s">
        <v>701</v>
      </c>
      <c r="B10" s="110"/>
      <c r="C10" s="110"/>
      <c r="D10" s="110"/>
      <c r="E10" s="110"/>
      <c r="F10" s="110"/>
      <c r="G10" s="111" t="s">
        <v>696</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36" customHeight="1" x14ac:dyDescent="0.15">
      <c r="A11" s="109" t="s">
        <v>5</v>
      </c>
      <c r="B11" s="110"/>
      <c r="C11" s="110"/>
      <c r="D11" s="110"/>
      <c r="E11" s="110"/>
      <c r="F11" s="114"/>
      <c r="G11" s="115" t="str">
        <f>入力規則等!P10</f>
        <v>直接実施、委託・請負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6.25" customHeight="1" x14ac:dyDescent="0.15">
      <c r="A12" s="118" t="s">
        <v>702</v>
      </c>
      <c r="B12" s="119"/>
      <c r="C12" s="119"/>
      <c r="D12" s="119"/>
      <c r="E12" s="119"/>
      <c r="F12" s="120"/>
      <c r="G12" s="121"/>
      <c r="H12" s="122"/>
      <c r="I12" s="122"/>
      <c r="J12" s="122"/>
      <c r="K12" s="122"/>
      <c r="L12" s="122"/>
      <c r="M12" s="122"/>
      <c r="N12" s="122"/>
      <c r="O12" s="122"/>
      <c r="P12" s="123" t="s">
        <v>258</v>
      </c>
      <c r="Q12" s="124"/>
      <c r="R12" s="124"/>
      <c r="S12" s="124"/>
      <c r="T12" s="124"/>
      <c r="U12" s="124"/>
      <c r="V12" s="125"/>
      <c r="W12" s="123" t="s">
        <v>275</v>
      </c>
      <c r="X12" s="124"/>
      <c r="Y12" s="124"/>
      <c r="Z12" s="124"/>
      <c r="AA12" s="124"/>
      <c r="AB12" s="124"/>
      <c r="AC12" s="125"/>
      <c r="AD12" s="123" t="s">
        <v>561</v>
      </c>
      <c r="AE12" s="124"/>
      <c r="AF12" s="124"/>
      <c r="AG12" s="124"/>
      <c r="AH12" s="124"/>
      <c r="AI12" s="124"/>
      <c r="AJ12" s="125"/>
      <c r="AK12" s="123" t="s">
        <v>564</v>
      </c>
      <c r="AL12" s="124"/>
      <c r="AM12" s="124"/>
      <c r="AN12" s="124"/>
      <c r="AO12" s="124"/>
      <c r="AP12" s="124"/>
      <c r="AQ12" s="125"/>
      <c r="AR12" s="123" t="s">
        <v>565</v>
      </c>
      <c r="AS12" s="124"/>
      <c r="AT12" s="124"/>
      <c r="AU12" s="124"/>
      <c r="AV12" s="124"/>
      <c r="AW12" s="124"/>
      <c r="AX12" s="126"/>
    </row>
    <row r="13" spans="1:50" ht="27" customHeight="1" x14ac:dyDescent="0.15">
      <c r="A13" s="127"/>
      <c r="B13" s="128"/>
      <c r="C13" s="128"/>
      <c r="D13" s="128"/>
      <c r="E13" s="128"/>
      <c r="F13" s="129"/>
      <c r="G13" s="130" t="s">
        <v>6</v>
      </c>
      <c r="H13" s="131"/>
      <c r="I13" s="132" t="s">
        <v>7</v>
      </c>
      <c r="J13" s="133"/>
      <c r="K13" s="133"/>
      <c r="L13" s="133"/>
      <c r="M13" s="133"/>
      <c r="N13" s="133"/>
      <c r="O13" s="134"/>
      <c r="P13" s="135">
        <v>31.347000000000001</v>
      </c>
      <c r="Q13" s="136"/>
      <c r="R13" s="136"/>
      <c r="S13" s="136"/>
      <c r="T13" s="136"/>
      <c r="U13" s="136"/>
      <c r="V13" s="137"/>
      <c r="W13" s="135">
        <v>29.812000000000001</v>
      </c>
      <c r="X13" s="136"/>
      <c r="Y13" s="136"/>
      <c r="Z13" s="136"/>
      <c r="AA13" s="136"/>
      <c r="AB13" s="136"/>
      <c r="AC13" s="137"/>
      <c r="AD13" s="135">
        <v>25.466000000000001</v>
      </c>
      <c r="AE13" s="136"/>
      <c r="AF13" s="136"/>
      <c r="AG13" s="136"/>
      <c r="AH13" s="136"/>
      <c r="AI13" s="136"/>
      <c r="AJ13" s="137"/>
      <c r="AK13" s="135">
        <v>25.466000000000001</v>
      </c>
      <c r="AL13" s="136"/>
      <c r="AM13" s="136"/>
      <c r="AN13" s="136"/>
      <c r="AO13" s="136"/>
      <c r="AP13" s="136"/>
      <c r="AQ13" s="137"/>
      <c r="AR13" s="135">
        <v>25.658999999999999</v>
      </c>
      <c r="AS13" s="136"/>
      <c r="AT13" s="136"/>
      <c r="AU13" s="136"/>
      <c r="AV13" s="136"/>
      <c r="AW13" s="136"/>
      <c r="AX13" s="137"/>
    </row>
    <row r="14" spans="1:50" ht="27" customHeight="1" x14ac:dyDescent="0.15">
      <c r="A14" s="127"/>
      <c r="B14" s="128"/>
      <c r="C14" s="128"/>
      <c r="D14" s="128"/>
      <c r="E14" s="128"/>
      <c r="F14" s="129"/>
      <c r="G14" s="138"/>
      <c r="H14" s="139"/>
      <c r="I14" s="140" t="s">
        <v>8</v>
      </c>
      <c r="J14" s="141"/>
      <c r="K14" s="141"/>
      <c r="L14" s="141"/>
      <c r="M14" s="141"/>
      <c r="N14" s="141"/>
      <c r="O14" s="142"/>
      <c r="P14" s="135">
        <v>0</v>
      </c>
      <c r="Q14" s="136"/>
      <c r="R14" s="136"/>
      <c r="S14" s="136"/>
      <c r="T14" s="136"/>
      <c r="U14" s="136"/>
      <c r="V14" s="137"/>
      <c r="W14" s="135">
        <v>0</v>
      </c>
      <c r="X14" s="136"/>
      <c r="Y14" s="136"/>
      <c r="Z14" s="136"/>
      <c r="AA14" s="136"/>
      <c r="AB14" s="136"/>
      <c r="AC14" s="137"/>
      <c r="AD14" s="135" t="s">
        <v>576</v>
      </c>
      <c r="AE14" s="136"/>
      <c r="AF14" s="136"/>
      <c r="AG14" s="136"/>
      <c r="AH14" s="136"/>
      <c r="AI14" s="136"/>
      <c r="AJ14" s="137"/>
      <c r="AK14" s="135"/>
      <c r="AL14" s="136"/>
      <c r="AM14" s="136"/>
      <c r="AN14" s="136"/>
      <c r="AO14" s="136"/>
      <c r="AP14" s="136"/>
      <c r="AQ14" s="137"/>
      <c r="AR14" s="143"/>
      <c r="AS14" s="143"/>
      <c r="AT14" s="143"/>
      <c r="AU14" s="143"/>
      <c r="AV14" s="143"/>
      <c r="AW14" s="143"/>
      <c r="AX14" s="144"/>
    </row>
    <row r="15" spans="1:50" ht="27" customHeight="1" x14ac:dyDescent="0.15">
      <c r="A15" s="127"/>
      <c r="B15" s="128"/>
      <c r="C15" s="128"/>
      <c r="D15" s="128"/>
      <c r="E15" s="128"/>
      <c r="F15" s="129"/>
      <c r="G15" s="138"/>
      <c r="H15" s="139"/>
      <c r="I15" s="140" t="s">
        <v>45</v>
      </c>
      <c r="J15" s="145"/>
      <c r="K15" s="145"/>
      <c r="L15" s="145"/>
      <c r="M15" s="145"/>
      <c r="N15" s="145"/>
      <c r="O15" s="146"/>
      <c r="P15" s="135" t="s">
        <v>576</v>
      </c>
      <c r="Q15" s="136"/>
      <c r="R15" s="136"/>
      <c r="S15" s="136"/>
      <c r="T15" s="136"/>
      <c r="U15" s="136"/>
      <c r="V15" s="137"/>
      <c r="W15" s="135" t="s">
        <v>576</v>
      </c>
      <c r="X15" s="136"/>
      <c r="Y15" s="136"/>
      <c r="Z15" s="136"/>
      <c r="AA15" s="136"/>
      <c r="AB15" s="136"/>
      <c r="AC15" s="137"/>
      <c r="AD15" s="135" t="s">
        <v>576</v>
      </c>
      <c r="AE15" s="136"/>
      <c r="AF15" s="136"/>
      <c r="AG15" s="136"/>
      <c r="AH15" s="136"/>
      <c r="AI15" s="136"/>
      <c r="AJ15" s="137"/>
      <c r="AK15" s="135"/>
      <c r="AL15" s="136"/>
      <c r="AM15" s="136"/>
      <c r="AN15" s="136"/>
      <c r="AO15" s="136"/>
      <c r="AP15" s="136"/>
      <c r="AQ15" s="137"/>
      <c r="AR15" s="135"/>
      <c r="AS15" s="136"/>
      <c r="AT15" s="136"/>
      <c r="AU15" s="136"/>
      <c r="AV15" s="136"/>
      <c r="AW15" s="136"/>
      <c r="AX15" s="147"/>
    </row>
    <row r="16" spans="1:50" ht="27" customHeight="1" x14ac:dyDescent="0.15">
      <c r="A16" s="127"/>
      <c r="B16" s="128"/>
      <c r="C16" s="128"/>
      <c r="D16" s="128"/>
      <c r="E16" s="128"/>
      <c r="F16" s="129"/>
      <c r="G16" s="138"/>
      <c r="H16" s="139"/>
      <c r="I16" s="140" t="s">
        <v>46</v>
      </c>
      <c r="J16" s="145"/>
      <c r="K16" s="145"/>
      <c r="L16" s="145"/>
      <c r="M16" s="145"/>
      <c r="N16" s="145"/>
      <c r="O16" s="146"/>
      <c r="P16" s="135" t="s">
        <v>576</v>
      </c>
      <c r="Q16" s="136"/>
      <c r="R16" s="136"/>
      <c r="S16" s="136"/>
      <c r="T16" s="136"/>
      <c r="U16" s="136"/>
      <c r="V16" s="137"/>
      <c r="W16" s="135" t="s">
        <v>576</v>
      </c>
      <c r="X16" s="136"/>
      <c r="Y16" s="136"/>
      <c r="Z16" s="136"/>
      <c r="AA16" s="136"/>
      <c r="AB16" s="136"/>
      <c r="AC16" s="137"/>
      <c r="AD16" s="135" t="s">
        <v>576</v>
      </c>
      <c r="AE16" s="136"/>
      <c r="AF16" s="136"/>
      <c r="AG16" s="136"/>
      <c r="AH16" s="136"/>
      <c r="AI16" s="136"/>
      <c r="AJ16" s="137"/>
      <c r="AK16" s="135"/>
      <c r="AL16" s="136"/>
      <c r="AM16" s="136"/>
      <c r="AN16" s="136"/>
      <c r="AO16" s="136"/>
      <c r="AP16" s="136"/>
      <c r="AQ16" s="137"/>
      <c r="AR16" s="148"/>
      <c r="AS16" s="149"/>
      <c r="AT16" s="149"/>
      <c r="AU16" s="149"/>
      <c r="AV16" s="149"/>
      <c r="AW16" s="149"/>
      <c r="AX16" s="150"/>
    </row>
    <row r="17" spans="1:50" ht="27" customHeight="1" x14ac:dyDescent="0.15">
      <c r="A17" s="127"/>
      <c r="B17" s="128"/>
      <c r="C17" s="128"/>
      <c r="D17" s="128"/>
      <c r="E17" s="128"/>
      <c r="F17" s="129"/>
      <c r="G17" s="138"/>
      <c r="H17" s="139"/>
      <c r="I17" s="140" t="s">
        <v>44</v>
      </c>
      <c r="J17" s="141"/>
      <c r="K17" s="141"/>
      <c r="L17" s="141"/>
      <c r="M17" s="141"/>
      <c r="N17" s="141"/>
      <c r="O17" s="142"/>
      <c r="P17" s="135" t="s">
        <v>576</v>
      </c>
      <c r="Q17" s="136"/>
      <c r="R17" s="136"/>
      <c r="S17" s="136"/>
      <c r="T17" s="136"/>
      <c r="U17" s="136"/>
      <c r="V17" s="137"/>
      <c r="W17" s="135" t="s">
        <v>576</v>
      </c>
      <c r="X17" s="136"/>
      <c r="Y17" s="136"/>
      <c r="Z17" s="136"/>
      <c r="AA17" s="136"/>
      <c r="AB17" s="136"/>
      <c r="AC17" s="137"/>
      <c r="AD17" s="135" t="s">
        <v>576</v>
      </c>
      <c r="AE17" s="136"/>
      <c r="AF17" s="136"/>
      <c r="AG17" s="136"/>
      <c r="AH17" s="136"/>
      <c r="AI17" s="136"/>
      <c r="AJ17" s="137"/>
      <c r="AK17" s="135"/>
      <c r="AL17" s="136"/>
      <c r="AM17" s="136"/>
      <c r="AN17" s="136"/>
      <c r="AO17" s="136"/>
      <c r="AP17" s="136"/>
      <c r="AQ17" s="137"/>
      <c r="AR17" s="151"/>
      <c r="AS17" s="151"/>
      <c r="AT17" s="151"/>
      <c r="AU17" s="151"/>
      <c r="AV17" s="151"/>
      <c r="AW17" s="151"/>
      <c r="AX17" s="152"/>
    </row>
    <row r="18" spans="1:50" ht="27" customHeight="1" x14ac:dyDescent="0.15">
      <c r="A18" s="127"/>
      <c r="B18" s="128"/>
      <c r="C18" s="128"/>
      <c r="D18" s="128"/>
      <c r="E18" s="128"/>
      <c r="F18" s="129"/>
      <c r="G18" s="153"/>
      <c r="H18" s="154"/>
      <c r="I18" s="155" t="s">
        <v>20</v>
      </c>
      <c r="J18" s="156"/>
      <c r="K18" s="156"/>
      <c r="L18" s="156"/>
      <c r="M18" s="156"/>
      <c r="N18" s="156"/>
      <c r="O18" s="157"/>
      <c r="P18" s="158">
        <f>SUM(P13:V17)</f>
        <v>31.347000000000001</v>
      </c>
      <c r="Q18" s="159"/>
      <c r="R18" s="159"/>
      <c r="S18" s="159"/>
      <c r="T18" s="159"/>
      <c r="U18" s="159"/>
      <c r="V18" s="160"/>
      <c r="W18" s="158">
        <f>SUM(W13:AC17)</f>
        <v>29.812000000000001</v>
      </c>
      <c r="X18" s="159"/>
      <c r="Y18" s="159"/>
      <c r="Z18" s="159"/>
      <c r="AA18" s="159"/>
      <c r="AB18" s="159"/>
      <c r="AC18" s="160"/>
      <c r="AD18" s="158">
        <f>SUM(AD13:AJ17)</f>
        <v>25.466000000000001</v>
      </c>
      <c r="AE18" s="159"/>
      <c r="AF18" s="159"/>
      <c r="AG18" s="159"/>
      <c r="AH18" s="159"/>
      <c r="AI18" s="159"/>
      <c r="AJ18" s="160"/>
      <c r="AK18" s="158">
        <f>SUM(AK13:AQ17)</f>
        <v>25.466000000000001</v>
      </c>
      <c r="AL18" s="159"/>
      <c r="AM18" s="159"/>
      <c r="AN18" s="159"/>
      <c r="AO18" s="159"/>
      <c r="AP18" s="159"/>
      <c r="AQ18" s="160"/>
      <c r="AR18" s="158">
        <f>SUM(AR13:AX17)</f>
        <v>25.658999999999999</v>
      </c>
      <c r="AS18" s="159"/>
      <c r="AT18" s="159"/>
      <c r="AU18" s="159"/>
      <c r="AV18" s="159"/>
      <c r="AW18" s="159"/>
      <c r="AX18" s="161"/>
    </row>
    <row r="19" spans="1:50" ht="27" customHeight="1" x14ac:dyDescent="0.15">
      <c r="A19" s="127"/>
      <c r="B19" s="128"/>
      <c r="C19" s="128"/>
      <c r="D19" s="128"/>
      <c r="E19" s="128"/>
      <c r="F19" s="129"/>
      <c r="G19" s="162" t="s">
        <v>9</v>
      </c>
      <c r="H19" s="163"/>
      <c r="I19" s="163"/>
      <c r="J19" s="163"/>
      <c r="K19" s="163"/>
      <c r="L19" s="163"/>
      <c r="M19" s="163"/>
      <c r="N19" s="163"/>
      <c r="O19" s="163"/>
      <c r="P19" s="135">
        <v>17.074999999999999</v>
      </c>
      <c r="Q19" s="136"/>
      <c r="R19" s="136"/>
      <c r="S19" s="136"/>
      <c r="T19" s="136"/>
      <c r="U19" s="136"/>
      <c r="V19" s="137"/>
      <c r="W19" s="135">
        <v>19.646000000000001</v>
      </c>
      <c r="X19" s="136"/>
      <c r="Y19" s="136"/>
      <c r="Z19" s="136"/>
      <c r="AA19" s="136"/>
      <c r="AB19" s="136"/>
      <c r="AC19" s="137"/>
      <c r="AD19" s="135">
        <v>16.082999999999998</v>
      </c>
      <c r="AE19" s="136"/>
      <c r="AF19" s="136"/>
      <c r="AG19" s="136"/>
      <c r="AH19" s="136"/>
      <c r="AI19" s="136"/>
      <c r="AJ19" s="137"/>
      <c r="AK19" s="164"/>
      <c r="AL19" s="164"/>
      <c r="AM19" s="164"/>
      <c r="AN19" s="164"/>
      <c r="AO19" s="164"/>
      <c r="AP19" s="164"/>
      <c r="AQ19" s="164"/>
      <c r="AR19" s="164"/>
      <c r="AS19" s="164"/>
      <c r="AT19" s="164"/>
      <c r="AU19" s="164"/>
      <c r="AV19" s="164"/>
      <c r="AW19" s="164"/>
      <c r="AX19" s="165"/>
    </row>
    <row r="20" spans="1:50" ht="27" customHeight="1" x14ac:dyDescent="0.15">
      <c r="A20" s="127"/>
      <c r="B20" s="128"/>
      <c r="C20" s="128"/>
      <c r="D20" s="128"/>
      <c r="E20" s="128"/>
      <c r="F20" s="129"/>
      <c r="G20" s="162" t="s">
        <v>10</v>
      </c>
      <c r="H20" s="163"/>
      <c r="I20" s="163"/>
      <c r="J20" s="163"/>
      <c r="K20" s="163"/>
      <c r="L20" s="163"/>
      <c r="M20" s="163"/>
      <c r="N20" s="163"/>
      <c r="O20" s="163"/>
      <c r="P20" s="166">
        <f>IF(P18=0, "-", SUM(P19)/P18)</f>
        <v>0.54470922257313292</v>
      </c>
      <c r="Q20" s="166"/>
      <c r="R20" s="166"/>
      <c r="S20" s="166"/>
      <c r="T20" s="166"/>
      <c r="U20" s="166"/>
      <c r="V20" s="166"/>
      <c r="W20" s="166">
        <f t="shared" ref="W20" si="0">IF(W18=0, "-", SUM(W19)/W18)</f>
        <v>0.65899637729773242</v>
      </c>
      <c r="X20" s="166"/>
      <c r="Y20" s="166"/>
      <c r="Z20" s="166"/>
      <c r="AA20" s="166"/>
      <c r="AB20" s="166"/>
      <c r="AC20" s="166"/>
      <c r="AD20" s="166">
        <f t="shared" ref="AD20" si="1">IF(AD18=0, "-", SUM(AD19)/AD18)</f>
        <v>0.63154794628131616</v>
      </c>
      <c r="AE20" s="166"/>
      <c r="AF20" s="166"/>
      <c r="AG20" s="166"/>
      <c r="AH20" s="166"/>
      <c r="AI20" s="166"/>
      <c r="AJ20" s="166"/>
      <c r="AK20" s="164"/>
      <c r="AL20" s="164"/>
      <c r="AM20" s="164"/>
      <c r="AN20" s="164"/>
      <c r="AO20" s="164"/>
      <c r="AP20" s="164"/>
      <c r="AQ20" s="167"/>
      <c r="AR20" s="167"/>
      <c r="AS20" s="167"/>
      <c r="AT20" s="167"/>
      <c r="AU20" s="164"/>
      <c r="AV20" s="164"/>
      <c r="AW20" s="164"/>
      <c r="AX20" s="165"/>
    </row>
    <row r="21" spans="1:50" ht="33.75" customHeight="1" x14ac:dyDescent="0.15">
      <c r="A21" s="104"/>
      <c r="B21" s="105"/>
      <c r="C21" s="105"/>
      <c r="D21" s="105"/>
      <c r="E21" s="105"/>
      <c r="F21" s="168"/>
      <c r="G21" s="169" t="s">
        <v>235</v>
      </c>
      <c r="H21" s="170"/>
      <c r="I21" s="170"/>
      <c r="J21" s="170"/>
      <c r="K21" s="170"/>
      <c r="L21" s="170"/>
      <c r="M21" s="170"/>
      <c r="N21" s="170"/>
      <c r="O21" s="170"/>
      <c r="P21" s="166">
        <f>IF(P19=0, "-", SUM(P19)/SUM(P13,P14))</f>
        <v>0.54470922257313292</v>
      </c>
      <c r="Q21" s="166"/>
      <c r="R21" s="166"/>
      <c r="S21" s="166"/>
      <c r="T21" s="166"/>
      <c r="U21" s="166"/>
      <c r="V21" s="166"/>
      <c r="W21" s="166">
        <f t="shared" ref="W21" si="2">IF(W19=0, "-", SUM(W19)/SUM(W13,W14))</f>
        <v>0.65899637729773242</v>
      </c>
      <c r="X21" s="166"/>
      <c r="Y21" s="166"/>
      <c r="Z21" s="166"/>
      <c r="AA21" s="166"/>
      <c r="AB21" s="166"/>
      <c r="AC21" s="166"/>
      <c r="AD21" s="166">
        <f t="shared" ref="AD21" si="3">IF(AD19=0, "-", SUM(AD19)/SUM(AD13,AD14))</f>
        <v>0.63154794628131616</v>
      </c>
      <c r="AE21" s="166"/>
      <c r="AF21" s="166"/>
      <c r="AG21" s="166"/>
      <c r="AH21" s="166"/>
      <c r="AI21" s="166"/>
      <c r="AJ21" s="166"/>
      <c r="AK21" s="164"/>
      <c r="AL21" s="164"/>
      <c r="AM21" s="164"/>
      <c r="AN21" s="164"/>
      <c r="AO21" s="164"/>
      <c r="AP21" s="164"/>
      <c r="AQ21" s="167"/>
      <c r="AR21" s="167"/>
      <c r="AS21" s="167"/>
      <c r="AT21" s="167"/>
      <c r="AU21" s="164"/>
      <c r="AV21" s="164"/>
      <c r="AW21" s="164"/>
      <c r="AX21" s="165"/>
    </row>
    <row r="22" spans="1:50" ht="32.25" customHeight="1" x14ac:dyDescent="0.15">
      <c r="A22" s="171" t="s">
        <v>568</v>
      </c>
      <c r="B22" s="172"/>
      <c r="C22" s="172"/>
      <c r="D22" s="172"/>
      <c r="E22" s="172"/>
      <c r="F22" s="173"/>
      <c r="G22" s="174" t="s">
        <v>221</v>
      </c>
      <c r="H22" s="175"/>
      <c r="I22" s="175"/>
      <c r="J22" s="175"/>
      <c r="K22" s="175"/>
      <c r="L22" s="175"/>
      <c r="M22" s="175"/>
      <c r="N22" s="175"/>
      <c r="O22" s="176"/>
      <c r="P22" s="177" t="s">
        <v>566</v>
      </c>
      <c r="Q22" s="175"/>
      <c r="R22" s="175"/>
      <c r="S22" s="175"/>
      <c r="T22" s="175"/>
      <c r="U22" s="175"/>
      <c r="V22" s="176"/>
      <c r="W22" s="177" t="s">
        <v>567</v>
      </c>
      <c r="X22" s="175"/>
      <c r="Y22" s="175"/>
      <c r="Z22" s="175"/>
      <c r="AA22" s="175"/>
      <c r="AB22" s="175"/>
      <c r="AC22" s="176"/>
      <c r="AD22" s="177" t="s">
        <v>220</v>
      </c>
      <c r="AE22" s="175"/>
      <c r="AF22" s="175"/>
      <c r="AG22" s="175"/>
      <c r="AH22" s="175"/>
      <c r="AI22" s="175"/>
      <c r="AJ22" s="175"/>
      <c r="AK22" s="175"/>
      <c r="AL22" s="175"/>
      <c r="AM22" s="175"/>
      <c r="AN22" s="175"/>
      <c r="AO22" s="175"/>
      <c r="AP22" s="175"/>
      <c r="AQ22" s="175"/>
      <c r="AR22" s="175"/>
      <c r="AS22" s="175"/>
      <c r="AT22" s="175"/>
      <c r="AU22" s="175"/>
      <c r="AV22" s="175"/>
      <c r="AW22" s="175"/>
      <c r="AX22" s="178"/>
    </row>
    <row r="23" spans="1:50" ht="25.5" customHeight="1" x14ac:dyDescent="0.15">
      <c r="A23" s="179"/>
      <c r="B23" s="180"/>
      <c r="C23" s="180"/>
      <c r="D23" s="180"/>
      <c r="E23" s="180"/>
      <c r="F23" s="181"/>
      <c r="G23" s="182" t="s">
        <v>577</v>
      </c>
      <c r="H23" s="183"/>
      <c r="I23" s="183"/>
      <c r="J23" s="183"/>
      <c r="K23" s="183"/>
      <c r="L23" s="183"/>
      <c r="M23" s="183"/>
      <c r="N23" s="183"/>
      <c r="O23" s="184"/>
      <c r="P23" s="185">
        <v>7.8</v>
      </c>
      <c r="Q23" s="186"/>
      <c r="R23" s="186"/>
      <c r="S23" s="186"/>
      <c r="T23" s="186"/>
      <c r="U23" s="186"/>
      <c r="V23" s="187"/>
      <c r="W23" s="185">
        <v>7.758</v>
      </c>
      <c r="X23" s="186"/>
      <c r="Y23" s="186"/>
      <c r="Z23" s="186"/>
      <c r="AA23" s="186"/>
      <c r="AB23" s="186"/>
      <c r="AC23" s="187"/>
      <c r="AD23" s="188" t="s">
        <v>697</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customHeight="1" x14ac:dyDescent="0.15">
      <c r="A24" s="179"/>
      <c r="B24" s="180"/>
      <c r="C24" s="180"/>
      <c r="D24" s="180"/>
      <c r="E24" s="180"/>
      <c r="F24" s="181"/>
      <c r="G24" s="191" t="s">
        <v>578</v>
      </c>
      <c r="H24" s="192"/>
      <c r="I24" s="192"/>
      <c r="J24" s="192"/>
      <c r="K24" s="192"/>
      <c r="L24" s="192"/>
      <c r="M24" s="192"/>
      <c r="N24" s="192"/>
      <c r="O24" s="193"/>
      <c r="P24" s="135">
        <v>7.1</v>
      </c>
      <c r="Q24" s="136"/>
      <c r="R24" s="136"/>
      <c r="S24" s="136"/>
      <c r="T24" s="136"/>
      <c r="U24" s="136"/>
      <c r="V24" s="137"/>
      <c r="W24" s="135">
        <v>7.13</v>
      </c>
      <c r="X24" s="136"/>
      <c r="Y24" s="136"/>
      <c r="Z24" s="136"/>
      <c r="AA24" s="136"/>
      <c r="AB24" s="136"/>
      <c r="AC24" s="137"/>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79"/>
      <c r="B25" s="180"/>
      <c r="C25" s="180"/>
      <c r="D25" s="180"/>
      <c r="E25" s="180"/>
      <c r="F25" s="181"/>
      <c r="G25" s="191" t="s">
        <v>579</v>
      </c>
      <c r="H25" s="192"/>
      <c r="I25" s="192"/>
      <c r="J25" s="192"/>
      <c r="K25" s="192"/>
      <c r="L25" s="192"/>
      <c r="M25" s="192"/>
      <c r="N25" s="192"/>
      <c r="O25" s="193"/>
      <c r="P25" s="135">
        <v>5.0999999999999996</v>
      </c>
      <c r="Q25" s="136"/>
      <c r="R25" s="136"/>
      <c r="S25" s="136"/>
      <c r="T25" s="136"/>
      <c r="U25" s="136"/>
      <c r="V25" s="137"/>
      <c r="W25" s="135">
        <v>5.0549999999999997</v>
      </c>
      <c r="X25" s="136"/>
      <c r="Y25" s="136"/>
      <c r="Z25" s="136"/>
      <c r="AA25" s="136"/>
      <c r="AB25" s="136"/>
      <c r="AC25" s="137"/>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79"/>
      <c r="B26" s="180"/>
      <c r="C26" s="180"/>
      <c r="D26" s="180"/>
      <c r="E26" s="180"/>
      <c r="F26" s="181"/>
      <c r="G26" s="191" t="s">
        <v>580</v>
      </c>
      <c r="H26" s="192"/>
      <c r="I26" s="192"/>
      <c r="J26" s="192"/>
      <c r="K26" s="192"/>
      <c r="L26" s="192"/>
      <c r="M26" s="192"/>
      <c r="N26" s="192"/>
      <c r="O26" s="193"/>
      <c r="P26" s="135">
        <v>3.5</v>
      </c>
      <c r="Q26" s="136"/>
      <c r="R26" s="136"/>
      <c r="S26" s="136"/>
      <c r="T26" s="136"/>
      <c r="U26" s="136"/>
      <c r="V26" s="137"/>
      <c r="W26" s="135">
        <v>5.2910000000000004</v>
      </c>
      <c r="X26" s="136"/>
      <c r="Y26" s="136"/>
      <c r="Z26" s="136"/>
      <c r="AA26" s="136"/>
      <c r="AB26" s="136"/>
      <c r="AC26" s="137"/>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79"/>
      <c r="B27" s="180"/>
      <c r="C27" s="180"/>
      <c r="D27" s="180"/>
      <c r="E27" s="180"/>
      <c r="F27" s="181"/>
      <c r="G27" s="191"/>
      <c r="H27" s="192"/>
      <c r="I27" s="192"/>
      <c r="J27" s="192"/>
      <c r="K27" s="192"/>
      <c r="L27" s="192"/>
      <c r="M27" s="192"/>
      <c r="N27" s="192"/>
      <c r="O27" s="193"/>
      <c r="P27" s="135"/>
      <c r="Q27" s="136"/>
      <c r="R27" s="136"/>
      <c r="S27" s="136"/>
      <c r="T27" s="136"/>
      <c r="U27" s="136"/>
      <c r="V27" s="137"/>
      <c r="W27" s="135"/>
      <c r="X27" s="136"/>
      <c r="Y27" s="136"/>
      <c r="Z27" s="136"/>
      <c r="AA27" s="136"/>
      <c r="AB27" s="136"/>
      <c r="AC27" s="137"/>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customHeight="1" x14ac:dyDescent="0.15">
      <c r="A28" s="179"/>
      <c r="B28" s="180"/>
      <c r="C28" s="180"/>
      <c r="D28" s="180"/>
      <c r="E28" s="180"/>
      <c r="F28" s="181"/>
      <c r="G28" s="197" t="s">
        <v>225</v>
      </c>
      <c r="H28" s="198"/>
      <c r="I28" s="198"/>
      <c r="J28" s="198"/>
      <c r="K28" s="198"/>
      <c r="L28" s="198"/>
      <c r="M28" s="198"/>
      <c r="N28" s="198"/>
      <c r="O28" s="199"/>
      <c r="P28" s="158">
        <f>P29-SUM(P23:P27)</f>
        <v>1.9660000000000011</v>
      </c>
      <c r="Q28" s="159"/>
      <c r="R28" s="159"/>
      <c r="S28" s="159"/>
      <c r="T28" s="159"/>
      <c r="U28" s="159"/>
      <c r="V28" s="160"/>
      <c r="W28" s="158">
        <f>W29-SUM(W23:W27)</f>
        <v>0.42500000000000071</v>
      </c>
      <c r="X28" s="159"/>
      <c r="Y28" s="159"/>
      <c r="Z28" s="159"/>
      <c r="AA28" s="159"/>
      <c r="AB28" s="159"/>
      <c r="AC28" s="160"/>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36.75" customHeight="1" thickBot="1" x14ac:dyDescent="0.2">
      <c r="A29" s="200"/>
      <c r="B29" s="201"/>
      <c r="C29" s="201"/>
      <c r="D29" s="201"/>
      <c r="E29" s="201"/>
      <c r="F29" s="202"/>
      <c r="G29" s="203" t="s">
        <v>222</v>
      </c>
      <c r="H29" s="204"/>
      <c r="I29" s="204"/>
      <c r="J29" s="204"/>
      <c r="K29" s="204"/>
      <c r="L29" s="204"/>
      <c r="M29" s="204"/>
      <c r="N29" s="204"/>
      <c r="O29" s="205"/>
      <c r="P29" s="135">
        <f>AK13</f>
        <v>25.466000000000001</v>
      </c>
      <c r="Q29" s="136"/>
      <c r="R29" s="136"/>
      <c r="S29" s="136"/>
      <c r="T29" s="136"/>
      <c r="U29" s="136"/>
      <c r="V29" s="137"/>
      <c r="W29" s="206">
        <f>AR13</f>
        <v>25.658999999999999</v>
      </c>
      <c r="X29" s="207"/>
      <c r="Y29" s="207"/>
      <c r="Z29" s="207"/>
      <c r="AA29" s="207"/>
      <c r="AB29" s="207"/>
      <c r="AC29" s="208"/>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5" customHeight="1" x14ac:dyDescent="0.15">
      <c r="A30" s="211" t="s">
        <v>232</v>
      </c>
      <c r="B30" s="212"/>
      <c r="C30" s="212"/>
      <c r="D30" s="212"/>
      <c r="E30" s="212"/>
      <c r="F30" s="213"/>
      <c r="G30" s="214" t="s">
        <v>135</v>
      </c>
      <c r="H30" s="215"/>
      <c r="I30" s="215"/>
      <c r="J30" s="215"/>
      <c r="K30" s="215"/>
      <c r="L30" s="215"/>
      <c r="M30" s="215"/>
      <c r="N30" s="215"/>
      <c r="O30" s="216"/>
      <c r="P30" s="217" t="s">
        <v>53</v>
      </c>
      <c r="Q30" s="215"/>
      <c r="R30" s="215"/>
      <c r="S30" s="215"/>
      <c r="T30" s="215"/>
      <c r="U30" s="215"/>
      <c r="V30" s="215"/>
      <c r="W30" s="215"/>
      <c r="X30" s="216"/>
      <c r="Y30" s="218"/>
      <c r="Z30" s="219"/>
      <c r="AA30" s="220"/>
      <c r="AB30" s="221" t="s">
        <v>11</v>
      </c>
      <c r="AC30" s="222"/>
      <c r="AD30" s="223"/>
      <c r="AE30" s="221" t="s">
        <v>258</v>
      </c>
      <c r="AF30" s="222"/>
      <c r="AG30" s="222"/>
      <c r="AH30" s="223"/>
      <c r="AI30" s="224" t="s">
        <v>275</v>
      </c>
      <c r="AJ30" s="224"/>
      <c r="AK30" s="224"/>
      <c r="AL30" s="221"/>
      <c r="AM30" s="224" t="s">
        <v>372</v>
      </c>
      <c r="AN30" s="224"/>
      <c r="AO30" s="224"/>
      <c r="AP30" s="221"/>
      <c r="AQ30" s="225" t="s">
        <v>167</v>
      </c>
      <c r="AR30" s="226"/>
      <c r="AS30" s="226"/>
      <c r="AT30" s="227"/>
      <c r="AU30" s="215" t="s">
        <v>125</v>
      </c>
      <c r="AV30" s="215"/>
      <c r="AW30" s="215"/>
      <c r="AX30" s="228"/>
    </row>
    <row r="31" spans="1:50" ht="18.75" customHeight="1" x14ac:dyDescent="0.15">
      <c r="A31" s="229"/>
      <c r="B31" s="230"/>
      <c r="C31" s="230"/>
      <c r="D31" s="230"/>
      <c r="E31" s="230"/>
      <c r="F31" s="231"/>
      <c r="G31" s="232"/>
      <c r="H31" s="233"/>
      <c r="I31" s="233"/>
      <c r="J31" s="233"/>
      <c r="K31" s="233"/>
      <c r="L31" s="233"/>
      <c r="M31" s="233"/>
      <c r="N31" s="233"/>
      <c r="O31" s="234"/>
      <c r="P31" s="235"/>
      <c r="Q31" s="233"/>
      <c r="R31" s="233"/>
      <c r="S31" s="233"/>
      <c r="T31" s="233"/>
      <c r="U31" s="233"/>
      <c r="V31" s="233"/>
      <c r="W31" s="233"/>
      <c r="X31" s="234"/>
      <c r="Y31" s="236"/>
      <c r="Z31" s="237"/>
      <c r="AA31" s="238"/>
      <c r="AB31" s="239"/>
      <c r="AC31" s="240"/>
      <c r="AD31" s="241"/>
      <c r="AE31" s="239"/>
      <c r="AF31" s="240"/>
      <c r="AG31" s="240"/>
      <c r="AH31" s="241"/>
      <c r="AI31" s="242"/>
      <c r="AJ31" s="242"/>
      <c r="AK31" s="242"/>
      <c r="AL31" s="239"/>
      <c r="AM31" s="242"/>
      <c r="AN31" s="242"/>
      <c r="AO31" s="242"/>
      <c r="AP31" s="239"/>
      <c r="AQ31" s="243" t="s">
        <v>576</v>
      </c>
      <c r="AR31" s="244"/>
      <c r="AS31" s="245" t="s">
        <v>168</v>
      </c>
      <c r="AT31" s="246"/>
      <c r="AU31" s="247" t="s">
        <v>576</v>
      </c>
      <c r="AV31" s="247"/>
      <c r="AW31" s="233" t="s">
        <v>162</v>
      </c>
      <c r="AX31" s="248"/>
    </row>
    <row r="32" spans="1:50" ht="47.25" customHeight="1" x14ac:dyDescent="0.15">
      <c r="A32" s="249"/>
      <c r="B32" s="230"/>
      <c r="C32" s="230"/>
      <c r="D32" s="230"/>
      <c r="E32" s="230"/>
      <c r="F32" s="231"/>
      <c r="G32" s="250" t="s">
        <v>581</v>
      </c>
      <c r="H32" s="251"/>
      <c r="I32" s="251"/>
      <c r="J32" s="251"/>
      <c r="K32" s="251"/>
      <c r="L32" s="251"/>
      <c r="M32" s="251"/>
      <c r="N32" s="251"/>
      <c r="O32" s="252"/>
      <c r="P32" s="253" t="s">
        <v>582</v>
      </c>
      <c r="Q32" s="253"/>
      <c r="R32" s="253"/>
      <c r="S32" s="253"/>
      <c r="T32" s="253"/>
      <c r="U32" s="253"/>
      <c r="V32" s="253"/>
      <c r="W32" s="253"/>
      <c r="X32" s="254"/>
      <c r="Y32" s="255" t="s">
        <v>12</v>
      </c>
      <c r="Z32" s="256"/>
      <c r="AA32" s="257"/>
      <c r="AB32" s="258" t="s">
        <v>583</v>
      </c>
      <c r="AC32" s="258"/>
      <c r="AD32" s="258"/>
      <c r="AE32" s="259">
        <v>12</v>
      </c>
      <c r="AF32" s="260"/>
      <c r="AG32" s="260"/>
      <c r="AH32" s="260"/>
      <c r="AI32" s="259">
        <v>14</v>
      </c>
      <c r="AJ32" s="260"/>
      <c r="AK32" s="260"/>
      <c r="AL32" s="260"/>
      <c r="AM32" s="259">
        <v>14</v>
      </c>
      <c r="AN32" s="260"/>
      <c r="AO32" s="260"/>
      <c r="AP32" s="260"/>
      <c r="AQ32" s="261" t="s">
        <v>576</v>
      </c>
      <c r="AR32" s="262"/>
      <c r="AS32" s="262"/>
      <c r="AT32" s="263"/>
      <c r="AU32" s="260" t="s">
        <v>576</v>
      </c>
      <c r="AV32" s="260"/>
      <c r="AW32" s="260"/>
      <c r="AX32" s="264"/>
    </row>
    <row r="33" spans="1:51" ht="43.5" customHeight="1" x14ac:dyDescent="0.15">
      <c r="A33" s="265"/>
      <c r="B33" s="266"/>
      <c r="C33" s="266"/>
      <c r="D33" s="266"/>
      <c r="E33" s="266"/>
      <c r="F33" s="267"/>
      <c r="G33" s="268"/>
      <c r="H33" s="269"/>
      <c r="I33" s="269"/>
      <c r="J33" s="269"/>
      <c r="K33" s="269"/>
      <c r="L33" s="269"/>
      <c r="M33" s="269"/>
      <c r="N33" s="269"/>
      <c r="O33" s="270"/>
      <c r="P33" s="271"/>
      <c r="Q33" s="271"/>
      <c r="R33" s="271"/>
      <c r="S33" s="271"/>
      <c r="T33" s="271"/>
      <c r="U33" s="271"/>
      <c r="V33" s="271"/>
      <c r="W33" s="271"/>
      <c r="X33" s="272"/>
      <c r="Y33" s="123" t="s">
        <v>48</v>
      </c>
      <c r="Z33" s="124"/>
      <c r="AA33" s="125"/>
      <c r="AB33" s="273" t="s">
        <v>583</v>
      </c>
      <c r="AC33" s="273"/>
      <c r="AD33" s="273"/>
      <c r="AE33" s="259">
        <v>15</v>
      </c>
      <c r="AF33" s="260"/>
      <c r="AG33" s="260"/>
      <c r="AH33" s="260"/>
      <c r="AI33" s="259">
        <v>15</v>
      </c>
      <c r="AJ33" s="260"/>
      <c r="AK33" s="260"/>
      <c r="AL33" s="260"/>
      <c r="AM33" s="259">
        <v>15</v>
      </c>
      <c r="AN33" s="260"/>
      <c r="AO33" s="260"/>
      <c r="AP33" s="260"/>
      <c r="AQ33" s="261" t="s">
        <v>576</v>
      </c>
      <c r="AR33" s="262"/>
      <c r="AS33" s="262"/>
      <c r="AT33" s="263"/>
      <c r="AU33" s="260">
        <v>15</v>
      </c>
      <c r="AV33" s="260"/>
      <c r="AW33" s="260"/>
      <c r="AX33" s="264"/>
    </row>
    <row r="34" spans="1:51" ht="96" customHeight="1" x14ac:dyDescent="0.15">
      <c r="A34" s="249"/>
      <c r="B34" s="230"/>
      <c r="C34" s="230"/>
      <c r="D34" s="230"/>
      <c r="E34" s="230"/>
      <c r="F34" s="231"/>
      <c r="G34" s="274"/>
      <c r="H34" s="275"/>
      <c r="I34" s="275"/>
      <c r="J34" s="275"/>
      <c r="K34" s="275"/>
      <c r="L34" s="275"/>
      <c r="M34" s="275"/>
      <c r="N34" s="275"/>
      <c r="O34" s="276"/>
      <c r="P34" s="277"/>
      <c r="Q34" s="277"/>
      <c r="R34" s="277"/>
      <c r="S34" s="277"/>
      <c r="T34" s="277"/>
      <c r="U34" s="277"/>
      <c r="V34" s="277"/>
      <c r="W34" s="277"/>
      <c r="X34" s="278"/>
      <c r="Y34" s="123" t="s">
        <v>13</v>
      </c>
      <c r="Z34" s="124"/>
      <c r="AA34" s="125"/>
      <c r="AB34" s="279" t="s">
        <v>163</v>
      </c>
      <c r="AC34" s="279"/>
      <c r="AD34" s="279"/>
      <c r="AE34" s="259">
        <v>80</v>
      </c>
      <c r="AF34" s="260"/>
      <c r="AG34" s="260"/>
      <c r="AH34" s="260"/>
      <c r="AI34" s="259">
        <v>93</v>
      </c>
      <c r="AJ34" s="260"/>
      <c r="AK34" s="260"/>
      <c r="AL34" s="260"/>
      <c r="AM34" s="259">
        <v>93</v>
      </c>
      <c r="AN34" s="260"/>
      <c r="AO34" s="260"/>
      <c r="AP34" s="260"/>
      <c r="AQ34" s="261" t="s">
        <v>576</v>
      </c>
      <c r="AR34" s="262"/>
      <c r="AS34" s="262"/>
      <c r="AT34" s="263"/>
      <c r="AU34" s="260" t="s">
        <v>576</v>
      </c>
      <c r="AV34" s="260"/>
      <c r="AW34" s="260"/>
      <c r="AX34" s="264"/>
    </row>
    <row r="35" spans="1:51" ht="30.75" customHeight="1" x14ac:dyDescent="0.15">
      <c r="A35" s="280" t="s">
        <v>251</v>
      </c>
      <c r="B35" s="281"/>
      <c r="C35" s="281"/>
      <c r="D35" s="281"/>
      <c r="E35" s="281"/>
      <c r="F35" s="282"/>
      <c r="G35" s="250" t="s">
        <v>584</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83"/>
    </row>
    <row r="36" spans="1:51" ht="23.25" customHeight="1" x14ac:dyDescent="0.15">
      <c r="A36" s="284"/>
      <c r="B36" s="285"/>
      <c r="C36" s="285"/>
      <c r="D36" s="285"/>
      <c r="E36" s="285"/>
      <c r="F36" s="286"/>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69"/>
      <c r="AF36" s="269"/>
      <c r="AG36" s="269"/>
      <c r="AH36" s="269"/>
      <c r="AI36" s="269"/>
      <c r="AJ36" s="269"/>
      <c r="AK36" s="269"/>
      <c r="AL36" s="269"/>
      <c r="AM36" s="269"/>
      <c r="AN36" s="269"/>
      <c r="AO36" s="269"/>
      <c r="AP36" s="269"/>
      <c r="AQ36" s="275"/>
      <c r="AR36" s="275"/>
      <c r="AS36" s="275"/>
      <c r="AT36" s="275"/>
      <c r="AU36" s="275"/>
      <c r="AV36" s="275"/>
      <c r="AW36" s="275"/>
      <c r="AX36" s="287"/>
    </row>
    <row r="37" spans="1:51" ht="18.75" customHeight="1" x14ac:dyDescent="0.15">
      <c r="A37" s="288" t="s">
        <v>232</v>
      </c>
      <c r="B37" s="289"/>
      <c r="C37" s="289"/>
      <c r="D37" s="289"/>
      <c r="E37" s="289"/>
      <c r="F37" s="290"/>
      <c r="G37" s="291" t="s">
        <v>135</v>
      </c>
      <c r="H37" s="292"/>
      <c r="I37" s="292"/>
      <c r="J37" s="292"/>
      <c r="K37" s="292"/>
      <c r="L37" s="292"/>
      <c r="M37" s="292"/>
      <c r="N37" s="292"/>
      <c r="O37" s="293"/>
      <c r="P37" s="294" t="s">
        <v>53</v>
      </c>
      <c r="Q37" s="292"/>
      <c r="R37" s="292"/>
      <c r="S37" s="292"/>
      <c r="T37" s="292"/>
      <c r="U37" s="292"/>
      <c r="V37" s="292"/>
      <c r="W37" s="292"/>
      <c r="X37" s="293"/>
      <c r="Y37" s="295"/>
      <c r="Z37" s="296"/>
      <c r="AA37" s="297"/>
      <c r="AB37" s="298" t="s">
        <v>11</v>
      </c>
      <c r="AC37" s="299"/>
      <c r="AD37" s="300"/>
      <c r="AE37" s="301" t="s">
        <v>258</v>
      </c>
      <c r="AF37" s="301"/>
      <c r="AG37" s="301"/>
      <c r="AH37" s="301"/>
      <c r="AI37" s="301" t="s">
        <v>275</v>
      </c>
      <c r="AJ37" s="301"/>
      <c r="AK37" s="301"/>
      <c r="AL37" s="301"/>
      <c r="AM37" s="301" t="s">
        <v>372</v>
      </c>
      <c r="AN37" s="301"/>
      <c r="AO37" s="301"/>
      <c r="AP37" s="301"/>
      <c r="AQ37" s="302" t="s">
        <v>167</v>
      </c>
      <c r="AR37" s="303"/>
      <c r="AS37" s="303"/>
      <c r="AT37" s="304"/>
      <c r="AU37" s="292" t="s">
        <v>125</v>
      </c>
      <c r="AV37" s="292"/>
      <c r="AW37" s="292"/>
      <c r="AX37" s="305"/>
      <c r="AY37" s="34">
        <f>COUNTA($G$39)</f>
        <v>1</v>
      </c>
    </row>
    <row r="38" spans="1:51" ht="18.75" customHeight="1" x14ac:dyDescent="0.15">
      <c r="A38" s="229"/>
      <c r="B38" s="230"/>
      <c r="C38" s="230"/>
      <c r="D38" s="230"/>
      <c r="E38" s="230"/>
      <c r="F38" s="231"/>
      <c r="G38" s="232"/>
      <c r="H38" s="233"/>
      <c r="I38" s="233"/>
      <c r="J38" s="233"/>
      <c r="K38" s="233"/>
      <c r="L38" s="233"/>
      <c r="M38" s="233"/>
      <c r="N38" s="233"/>
      <c r="O38" s="234"/>
      <c r="P38" s="235"/>
      <c r="Q38" s="233"/>
      <c r="R38" s="233"/>
      <c r="S38" s="233"/>
      <c r="T38" s="233"/>
      <c r="U38" s="233"/>
      <c r="V38" s="233"/>
      <c r="W38" s="233"/>
      <c r="X38" s="234"/>
      <c r="Y38" s="236"/>
      <c r="Z38" s="237"/>
      <c r="AA38" s="238"/>
      <c r="AB38" s="239"/>
      <c r="AC38" s="240"/>
      <c r="AD38" s="241"/>
      <c r="AE38" s="301"/>
      <c r="AF38" s="301"/>
      <c r="AG38" s="301"/>
      <c r="AH38" s="301"/>
      <c r="AI38" s="301"/>
      <c r="AJ38" s="301"/>
      <c r="AK38" s="301"/>
      <c r="AL38" s="301"/>
      <c r="AM38" s="301"/>
      <c r="AN38" s="301"/>
      <c r="AO38" s="301"/>
      <c r="AP38" s="301"/>
      <c r="AQ38" s="243" t="s">
        <v>576</v>
      </c>
      <c r="AR38" s="244"/>
      <c r="AS38" s="245" t="s">
        <v>168</v>
      </c>
      <c r="AT38" s="246"/>
      <c r="AU38" s="247" t="s">
        <v>576</v>
      </c>
      <c r="AV38" s="247"/>
      <c r="AW38" s="233" t="s">
        <v>162</v>
      </c>
      <c r="AX38" s="248"/>
      <c r="AY38" s="34">
        <f>$AY$37</f>
        <v>1</v>
      </c>
    </row>
    <row r="39" spans="1:51" ht="43.5" customHeight="1" x14ac:dyDescent="0.15">
      <c r="A39" s="249"/>
      <c r="B39" s="230"/>
      <c r="C39" s="230"/>
      <c r="D39" s="230"/>
      <c r="E39" s="230"/>
      <c r="F39" s="231"/>
      <c r="G39" s="250" t="s">
        <v>585</v>
      </c>
      <c r="H39" s="251"/>
      <c r="I39" s="251"/>
      <c r="J39" s="251"/>
      <c r="K39" s="251"/>
      <c r="L39" s="251"/>
      <c r="M39" s="251"/>
      <c r="N39" s="251"/>
      <c r="O39" s="252"/>
      <c r="P39" s="253" t="s">
        <v>586</v>
      </c>
      <c r="Q39" s="253"/>
      <c r="R39" s="253"/>
      <c r="S39" s="253"/>
      <c r="T39" s="253"/>
      <c r="U39" s="253"/>
      <c r="V39" s="253"/>
      <c r="W39" s="253"/>
      <c r="X39" s="254"/>
      <c r="Y39" s="255" t="s">
        <v>12</v>
      </c>
      <c r="Z39" s="256"/>
      <c r="AA39" s="257"/>
      <c r="AB39" s="258" t="s">
        <v>583</v>
      </c>
      <c r="AC39" s="258"/>
      <c r="AD39" s="258"/>
      <c r="AE39" s="259">
        <v>2390529</v>
      </c>
      <c r="AF39" s="260"/>
      <c r="AG39" s="260"/>
      <c r="AH39" s="260"/>
      <c r="AI39" s="259">
        <v>2657776</v>
      </c>
      <c r="AJ39" s="260"/>
      <c r="AK39" s="260"/>
      <c r="AL39" s="260"/>
      <c r="AM39" s="259">
        <v>4359836</v>
      </c>
      <c r="AN39" s="260"/>
      <c r="AO39" s="260"/>
      <c r="AP39" s="260"/>
      <c r="AQ39" s="261" t="s">
        <v>576</v>
      </c>
      <c r="AR39" s="262"/>
      <c r="AS39" s="262"/>
      <c r="AT39" s="263"/>
      <c r="AU39" s="260" t="s">
        <v>576</v>
      </c>
      <c r="AV39" s="260"/>
      <c r="AW39" s="260"/>
      <c r="AX39" s="264"/>
      <c r="AY39" s="34">
        <f t="shared" ref="AY39:AY43" si="4">$AY$37</f>
        <v>1</v>
      </c>
    </row>
    <row r="40" spans="1:51" ht="45.75" customHeight="1" x14ac:dyDescent="0.15">
      <c r="A40" s="265"/>
      <c r="B40" s="266"/>
      <c r="C40" s="266"/>
      <c r="D40" s="266"/>
      <c r="E40" s="266"/>
      <c r="F40" s="267"/>
      <c r="G40" s="268"/>
      <c r="H40" s="269"/>
      <c r="I40" s="269"/>
      <c r="J40" s="269"/>
      <c r="K40" s="269"/>
      <c r="L40" s="269"/>
      <c r="M40" s="269"/>
      <c r="N40" s="269"/>
      <c r="O40" s="270"/>
      <c r="P40" s="271"/>
      <c r="Q40" s="271"/>
      <c r="R40" s="271"/>
      <c r="S40" s="271"/>
      <c r="T40" s="271"/>
      <c r="U40" s="271"/>
      <c r="V40" s="271"/>
      <c r="W40" s="271"/>
      <c r="X40" s="272"/>
      <c r="Y40" s="123" t="s">
        <v>48</v>
      </c>
      <c r="Z40" s="124"/>
      <c r="AA40" s="125"/>
      <c r="AB40" s="273" t="s">
        <v>583</v>
      </c>
      <c r="AC40" s="273"/>
      <c r="AD40" s="273"/>
      <c r="AE40" s="259">
        <v>1465000</v>
      </c>
      <c r="AF40" s="260"/>
      <c r="AG40" s="260"/>
      <c r="AH40" s="260"/>
      <c r="AI40" s="259">
        <v>2414000</v>
      </c>
      <c r="AJ40" s="260"/>
      <c r="AK40" s="260"/>
      <c r="AL40" s="260"/>
      <c r="AM40" s="259">
        <v>2684353</v>
      </c>
      <c r="AN40" s="260"/>
      <c r="AO40" s="260"/>
      <c r="AP40" s="260"/>
      <c r="AQ40" s="261" t="s">
        <v>576</v>
      </c>
      <c r="AR40" s="262"/>
      <c r="AS40" s="262"/>
      <c r="AT40" s="263"/>
      <c r="AU40" s="260">
        <v>2684000</v>
      </c>
      <c r="AV40" s="260"/>
      <c r="AW40" s="260"/>
      <c r="AX40" s="264"/>
      <c r="AY40" s="34">
        <f t="shared" si="4"/>
        <v>1</v>
      </c>
    </row>
    <row r="41" spans="1:51" ht="75" customHeight="1" x14ac:dyDescent="0.15">
      <c r="A41" s="306"/>
      <c r="B41" s="307"/>
      <c r="C41" s="307"/>
      <c r="D41" s="307"/>
      <c r="E41" s="307"/>
      <c r="F41" s="308"/>
      <c r="G41" s="274"/>
      <c r="H41" s="275"/>
      <c r="I41" s="275"/>
      <c r="J41" s="275"/>
      <c r="K41" s="275"/>
      <c r="L41" s="275"/>
      <c r="M41" s="275"/>
      <c r="N41" s="275"/>
      <c r="O41" s="276"/>
      <c r="P41" s="277"/>
      <c r="Q41" s="277"/>
      <c r="R41" s="277"/>
      <c r="S41" s="277"/>
      <c r="T41" s="277"/>
      <c r="U41" s="277"/>
      <c r="V41" s="277"/>
      <c r="W41" s="277"/>
      <c r="X41" s="278"/>
      <c r="Y41" s="123" t="s">
        <v>13</v>
      </c>
      <c r="Z41" s="124"/>
      <c r="AA41" s="125"/>
      <c r="AB41" s="279" t="s">
        <v>163</v>
      </c>
      <c r="AC41" s="279"/>
      <c r="AD41" s="279"/>
      <c r="AE41" s="259">
        <v>163</v>
      </c>
      <c r="AF41" s="260"/>
      <c r="AG41" s="260"/>
      <c r="AH41" s="260"/>
      <c r="AI41" s="259">
        <v>110</v>
      </c>
      <c r="AJ41" s="260"/>
      <c r="AK41" s="260"/>
      <c r="AL41" s="260"/>
      <c r="AM41" s="259">
        <v>162</v>
      </c>
      <c r="AN41" s="260"/>
      <c r="AO41" s="260"/>
      <c r="AP41" s="260"/>
      <c r="AQ41" s="261" t="s">
        <v>576</v>
      </c>
      <c r="AR41" s="262"/>
      <c r="AS41" s="262"/>
      <c r="AT41" s="263"/>
      <c r="AU41" s="260" t="s">
        <v>576</v>
      </c>
      <c r="AV41" s="260"/>
      <c r="AW41" s="260"/>
      <c r="AX41" s="264"/>
      <c r="AY41" s="34">
        <f t="shared" si="4"/>
        <v>1</v>
      </c>
    </row>
    <row r="42" spans="1:51" ht="23.25" customHeight="1" x14ac:dyDescent="0.15">
      <c r="A42" s="280" t="s">
        <v>251</v>
      </c>
      <c r="B42" s="281"/>
      <c r="C42" s="281"/>
      <c r="D42" s="281"/>
      <c r="E42" s="281"/>
      <c r="F42" s="282"/>
      <c r="G42" s="250" t="s">
        <v>587</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83"/>
      <c r="AY42" s="34">
        <f t="shared" si="4"/>
        <v>1</v>
      </c>
    </row>
    <row r="43" spans="1:51" ht="29.25" customHeight="1" x14ac:dyDescent="0.15">
      <c r="A43" s="284"/>
      <c r="B43" s="285"/>
      <c r="C43" s="285"/>
      <c r="D43" s="285"/>
      <c r="E43" s="285"/>
      <c r="F43" s="286"/>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69"/>
      <c r="AF43" s="269"/>
      <c r="AG43" s="269"/>
      <c r="AH43" s="269"/>
      <c r="AI43" s="269"/>
      <c r="AJ43" s="269"/>
      <c r="AK43" s="269"/>
      <c r="AL43" s="269"/>
      <c r="AM43" s="269"/>
      <c r="AN43" s="269"/>
      <c r="AO43" s="269"/>
      <c r="AP43" s="269"/>
      <c r="AQ43" s="275"/>
      <c r="AR43" s="275"/>
      <c r="AS43" s="275"/>
      <c r="AT43" s="275"/>
      <c r="AU43" s="275"/>
      <c r="AV43" s="275"/>
      <c r="AW43" s="275"/>
      <c r="AX43" s="287"/>
      <c r="AY43" s="34">
        <f t="shared" si="4"/>
        <v>1</v>
      </c>
    </row>
    <row r="44" spans="1:51" ht="18.75" customHeight="1" x14ac:dyDescent="0.15">
      <c r="A44" s="288" t="s">
        <v>232</v>
      </c>
      <c r="B44" s="289"/>
      <c r="C44" s="289"/>
      <c r="D44" s="289"/>
      <c r="E44" s="289"/>
      <c r="F44" s="290"/>
      <c r="G44" s="291" t="s">
        <v>135</v>
      </c>
      <c r="H44" s="292"/>
      <c r="I44" s="292"/>
      <c r="J44" s="292"/>
      <c r="K44" s="292"/>
      <c r="L44" s="292"/>
      <c r="M44" s="292"/>
      <c r="N44" s="292"/>
      <c r="O44" s="293"/>
      <c r="P44" s="294" t="s">
        <v>53</v>
      </c>
      <c r="Q44" s="292"/>
      <c r="R44" s="292"/>
      <c r="S44" s="292"/>
      <c r="T44" s="292"/>
      <c r="U44" s="292"/>
      <c r="V44" s="292"/>
      <c r="W44" s="292"/>
      <c r="X44" s="293"/>
      <c r="Y44" s="295"/>
      <c r="Z44" s="296"/>
      <c r="AA44" s="297"/>
      <c r="AB44" s="298" t="s">
        <v>11</v>
      </c>
      <c r="AC44" s="299"/>
      <c r="AD44" s="300"/>
      <c r="AE44" s="301" t="s">
        <v>258</v>
      </c>
      <c r="AF44" s="301"/>
      <c r="AG44" s="301"/>
      <c r="AH44" s="301"/>
      <c r="AI44" s="301" t="s">
        <v>275</v>
      </c>
      <c r="AJ44" s="301"/>
      <c r="AK44" s="301"/>
      <c r="AL44" s="301"/>
      <c r="AM44" s="301" t="s">
        <v>372</v>
      </c>
      <c r="AN44" s="301"/>
      <c r="AO44" s="301"/>
      <c r="AP44" s="301"/>
      <c r="AQ44" s="302" t="s">
        <v>167</v>
      </c>
      <c r="AR44" s="303"/>
      <c r="AS44" s="303"/>
      <c r="AT44" s="304"/>
      <c r="AU44" s="292" t="s">
        <v>125</v>
      </c>
      <c r="AV44" s="292"/>
      <c r="AW44" s="292"/>
      <c r="AX44" s="305"/>
      <c r="AY44" s="34">
        <f>COUNTA($G$46)</f>
        <v>1</v>
      </c>
    </row>
    <row r="45" spans="1:51" ht="18.75" customHeight="1" x14ac:dyDescent="0.15">
      <c r="A45" s="229"/>
      <c r="B45" s="230"/>
      <c r="C45" s="230"/>
      <c r="D45" s="230"/>
      <c r="E45" s="230"/>
      <c r="F45" s="231"/>
      <c r="G45" s="232"/>
      <c r="H45" s="233"/>
      <c r="I45" s="233"/>
      <c r="J45" s="233"/>
      <c r="K45" s="233"/>
      <c r="L45" s="233"/>
      <c r="M45" s="233"/>
      <c r="N45" s="233"/>
      <c r="O45" s="234"/>
      <c r="P45" s="235"/>
      <c r="Q45" s="233"/>
      <c r="R45" s="233"/>
      <c r="S45" s="233"/>
      <c r="T45" s="233"/>
      <c r="U45" s="233"/>
      <c r="V45" s="233"/>
      <c r="W45" s="233"/>
      <c r="X45" s="234"/>
      <c r="Y45" s="236"/>
      <c r="Z45" s="237"/>
      <c r="AA45" s="238"/>
      <c r="AB45" s="239"/>
      <c r="AC45" s="240"/>
      <c r="AD45" s="241"/>
      <c r="AE45" s="301"/>
      <c r="AF45" s="301"/>
      <c r="AG45" s="301"/>
      <c r="AH45" s="301"/>
      <c r="AI45" s="301"/>
      <c r="AJ45" s="301"/>
      <c r="AK45" s="301"/>
      <c r="AL45" s="301"/>
      <c r="AM45" s="301"/>
      <c r="AN45" s="301"/>
      <c r="AO45" s="301"/>
      <c r="AP45" s="301"/>
      <c r="AQ45" s="243" t="s">
        <v>576</v>
      </c>
      <c r="AR45" s="244"/>
      <c r="AS45" s="245" t="s">
        <v>168</v>
      </c>
      <c r="AT45" s="246"/>
      <c r="AU45" s="247">
        <v>2</v>
      </c>
      <c r="AV45" s="247"/>
      <c r="AW45" s="233" t="s">
        <v>162</v>
      </c>
      <c r="AX45" s="248"/>
      <c r="AY45" s="34">
        <f>$AY$44</f>
        <v>1</v>
      </c>
    </row>
    <row r="46" spans="1:51" ht="40.5" customHeight="1" x14ac:dyDescent="0.15">
      <c r="A46" s="249"/>
      <c r="B46" s="230"/>
      <c r="C46" s="230"/>
      <c r="D46" s="230"/>
      <c r="E46" s="230"/>
      <c r="F46" s="231"/>
      <c r="G46" s="250" t="s">
        <v>630</v>
      </c>
      <c r="H46" s="251"/>
      <c r="I46" s="251"/>
      <c r="J46" s="251"/>
      <c r="K46" s="251"/>
      <c r="L46" s="251"/>
      <c r="M46" s="251"/>
      <c r="N46" s="251"/>
      <c r="O46" s="252"/>
      <c r="P46" s="253" t="s">
        <v>588</v>
      </c>
      <c r="Q46" s="253"/>
      <c r="R46" s="253"/>
      <c r="S46" s="253"/>
      <c r="T46" s="253"/>
      <c r="U46" s="253"/>
      <c r="V46" s="253"/>
      <c r="W46" s="253"/>
      <c r="X46" s="254"/>
      <c r="Y46" s="255" t="s">
        <v>12</v>
      </c>
      <c r="Z46" s="256"/>
      <c r="AA46" s="257"/>
      <c r="AB46" s="258" t="s">
        <v>589</v>
      </c>
      <c r="AC46" s="258"/>
      <c r="AD46" s="258"/>
      <c r="AE46" s="309">
        <v>199</v>
      </c>
      <c r="AF46" s="309"/>
      <c r="AG46" s="309"/>
      <c r="AH46" s="309"/>
      <c r="AI46" s="309">
        <v>164</v>
      </c>
      <c r="AJ46" s="309"/>
      <c r="AK46" s="309"/>
      <c r="AL46" s="309"/>
      <c r="AM46" s="309" t="s">
        <v>631</v>
      </c>
      <c r="AN46" s="309"/>
      <c r="AO46" s="309"/>
      <c r="AP46" s="309"/>
      <c r="AQ46" s="261" t="s">
        <v>576</v>
      </c>
      <c r="AR46" s="262"/>
      <c r="AS46" s="262"/>
      <c r="AT46" s="263"/>
      <c r="AU46" s="260" t="s">
        <v>576</v>
      </c>
      <c r="AV46" s="260"/>
      <c r="AW46" s="260"/>
      <c r="AX46" s="264"/>
      <c r="AY46" s="34">
        <f t="shared" ref="AY46:AY50" si="5">$AY$44</f>
        <v>1</v>
      </c>
    </row>
    <row r="47" spans="1:51" ht="43.5" customHeight="1" x14ac:dyDescent="0.15">
      <c r="A47" s="265"/>
      <c r="B47" s="266"/>
      <c r="C47" s="266"/>
      <c r="D47" s="266"/>
      <c r="E47" s="266"/>
      <c r="F47" s="267"/>
      <c r="G47" s="268"/>
      <c r="H47" s="269"/>
      <c r="I47" s="269"/>
      <c r="J47" s="269"/>
      <c r="K47" s="269"/>
      <c r="L47" s="269"/>
      <c r="M47" s="269"/>
      <c r="N47" s="269"/>
      <c r="O47" s="270"/>
      <c r="P47" s="271"/>
      <c r="Q47" s="271"/>
      <c r="R47" s="271"/>
      <c r="S47" s="271"/>
      <c r="T47" s="271"/>
      <c r="U47" s="271"/>
      <c r="V47" s="271"/>
      <c r="W47" s="271"/>
      <c r="X47" s="272"/>
      <c r="Y47" s="123" t="s">
        <v>48</v>
      </c>
      <c r="Z47" s="124"/>
      <c r="AA47" s="125"/>
      <c r="AB47" s="273" t="s">
        <v>589</v>
      </c>
      <c r="AC47" s="273"/>
      <c r="AD47" s="273"/>
      <c r="AE47" s="259" t="s">
        <v>576</v>
      </c>
      <c r="AF47" s="260"/>
      <c r="AG47" s="260"/>
      <c r="AH47" s="260"/>
      <c r="AI47" s="259" t="s">
        <v>576</v>
      </c>
      <c r="AJ47" s="260"/>
      <c r="AK47" s="260"/>
      <c r="AL47" s="260"/>
      <c r="AM47" s="259" t="s">
        <v>631</v>
      </c>
      <c r="AN47" s="260"/>
      <c r="AO47" s="260"/>
      <c r="AP47" s="260"/>
      <c r="AQ47" s="261" t="s">
        <v>576</v>
      </c>
      <c r="AR47" s="262"/>
      <c r="AS47" s="262"/>
      <c r="AT47" s="263"/>
      <c r="AU47" s="260">
        <v>93</v>
      </c>
      <c r="AV47" s="260"/>
      <c r="AW47" s="260"/>
      <c r="AX47" s="264"/>
      <c r="AY47" s="34">
        <f t="shared" si="5"/>
        <v>1</v>
      </c>
    </row>
    <row r="48" spans="1:51" ht="231.75" customHeight="1" x14ac:dyDescent="0.15">
      <c r="A48" s="306"/>
      <c r="B48" s="307"/>
      <c r="C48" s="307"/>
      <c r="D48" s="307"/>
      <c r="E48" s="307"/>
      <c r="F48" s="308"/>
      <c r="G48" s="274"/>
      <c r="H48" s="275"/>
      <c r="I48" s="275"/>
      <c r="J48" s="275"/>
      <c r="K48" s="275"/>
      <c r="L48" s="275"/>
      <c r="M48" s="275"/>
      <c r="N48" s="275"/>
      <c r="O48" s="276"/>
      <c r="P48" s="277"/>
      <c r="Q48" s="277"/>
      <c r="R48" s="277"/>
      <c r="S48" s="277"/>
      <c r="T48" s="277"/>
      <c r="U48" s="277"/>
      <c r="V48" s="277"/>
      <c r="W48" s="277"/>
      <c r="X48" s="278"/>
      <c r="Y48" s="123" t="s">
        <v>13</v>
      </c>
      <c r="Z48" s="124"/>
      <c r="AA48" s="125"/>
      <c r="AB48" s="279" t="s">
        <v>163</v>
      </c>
      <c r="AC48" s="279"/>
      <c r="AD48" s="279"/>
      <c r="AE48" s="259">
        <v>214</v>
      </c>
      <c r="AF48" s="260"/>
      <c r="AG48" s="260"/>
      <c r="AH48" s="260"/>
      <c r="AI48" s="259">
        <f>AI46/AU47*100</f>
        <v>176.34408602150538</v>
      </c>
      <c r="AJ48" s="260"/>
      <c r="AK48" s="260"/>
      <c r="AL48" s="260"/>
      <c r="AM48" s="259" t="s">
        <v>631</v>
      </c>
      <c r="AN48" s="260"/>
      <c r="AO48" s="260"/>
      <c r="AP48" s="260"/>
      <c r="AQ48" s="261" t="s">
        <v>576</v>
      </c>
      <c r="AR48" s="262"/>
      <c r="AS48" s="262"/>
      <c r="AT48" s="263"/>
      <c r="AU48" s="260" t="s">
        <v>576</v>
      </c>
      <c r="AV48" s="260"/>
      <c r="AW48" s="260"/>
      <c r="AX48" s="264"/>
      <c r="AY48" s="34">
        <f t="shared" si="5"/>
        <v>1</v>
      </c>
    </row>
    <row r="49" spans="1:51" ht="23.25" customHeight="1" x14ac:dyDescent="0.15">
      <c r="A49" s="280" t="s">
        <v>251</v>
      </c>
      <c r="B49" s="281"/>
      <c r="C49" s="281"/>
      <c r="D49" s="281"/>
      <c r="E49" s="281"/>
      <c r="F49" s="282"/>
      <c r="G49" s="250" t="s">
        <v>590</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83"/>
      <c r="AY49" s="34">
        <f t="shared" si="5"/>
        <v>1</v>
      </c>
    </row>
    <row r="50" spans="1:51" ht="24.75" customHeight="1" x14ac:dyDescent="0.15">
      <c r="A50" s="284"/>
      <c r="B50" s="285"/>
      <c r="C50" s="285"/>
      <c r="D50" s="285"/>
      <c r="E50" s="285"/>
      <c r="F50" s="286"/>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69"/>
      <c r="AF50" s="269"/>
      <c r="AG50" s="269"/>
      <c r="AH50" s="269"/>
      <c r="AI50" s="269"/>
      <c r="AJ50" s="269"/>
      <c r="AK50" s="269"/>
      <c r="AL50" s="269"/>
      <c r="AM50" s="269"/>
      <c r="AN50" s="269"/>
      <c r="AO50" s="269"/>
      <c r="AP50" s="269"/>
      <c r="AQ50" s="275"/>
      <c r="AR50" s="275"/>
      <c r="AS50" s="275"/>
      <c r="AT50" s="275"/>
      <c r="AU50" s="275"/>
      <c r="AV50" s="275"/>
      <c r="AW50" s="275"/>
      <c r="AX50" s="287"/>
      <c r="AY50" s="34">
        <f t="shared" si="5"/>
        <v>1</v>
      </c>
    </row>
    <row r="51" spans="1:51" ht="0.75" customHeight="1" thickBot="1" x14ac:dyDescent="0.2">
      <c r="A51" s="310"/>
      <c r="B51" s="311"/>
      <c r="C51" s="311"/>
      <c r="D51" s="311"/>
      <c r="E51" s="311"/>
      <c r="F51" s="312"/>
      <c r="G51" s="313"/>
      <c r="H51" s="314"/>
      <c r="I51" s="314"/>
      <c r="J51" s="314"/>
      <c r="K51" s="314"/>
      <c r="L51" s="314"/>
      <c r="M51" s="314"/>
      <c r="N51" s="314"/>
      <c r="O51" s="315"/>
      <c r="P51" s="316"/>
      <c r="Q51" s="316"/>
      <c r="R51" s="316"/>
      <c r="S51" s="316"/>
      <c r="T51" s="316"/>
      <c r="U51" s="316"/>
      <c r="V51" s="316"/>
      <c r="W51" s="316"/>
      <c r="X51" s="317"/>
      <c r="Y51" s="318" t="s">
        <v>13</v>
      </c>
      <c r="Z51" s="319"/>
      <c r="AA51" s="320"/>
      <c r="AB51" s="321" t="s">
        <v>14</v>
      </c>
      <c r="AC51" s="322"/>
      <c r="AD51" s="323"/>
      <c r="AE51" s="324"/>
      <c r="AF51" s="325"/>
      <c r="AG51" s="325"/>
      <c r="AH51" s="326"/>
      <c r="AI51" s="324"/>
      <c r="AJ51" s="325"/>
      <c r="AK51" s="325"/>
      <c r="AL51" s="326"/>
      <c r="AM51" s="324"/>
      <c r="AN51" s="325"/>
      <c r="AO51" s="325"/>
      <c r="AP51" s="325"/>
      <c r="AQ51" s="327"/>
      <c r="AR51" s="328"/>
      <c r="AS51" s="328"/>
      <c r="AT51" s="329"/>
      <c r="AU51" s="325"/>
      <c r="AV51" s="325"/>
      <c r="AW51" s="325"/>
      <c r="AX51" s="330"/>
      <c r="AY51" s="34" t="e">
        <f>#REF!</f>
        <v>#REF!</v>
      </c>
    </row>
    <row r="52" spans="1:51" ht="39.75" customHeight="1" x14ac:dyDescent="0.15">
      <c r="A52" s="331" t="s">
        <v>233</v>
      </c>
      <c r="B52" s="332"/>
      <c r="C52" s="332"/>
      <c r="D52" s="332"/>
      <c r="E52" s="332"/>
      <c r="F52" s="333"/>
      <c r="G52" s="334" t="s">
        <v>54</v>
      </c>
      <c r="H52" s="334"/>
      <c r="I52" s="334"/>
      <c r="J52" s="334"/>
      <c r="K52" s="334"/>
      <c r="L52" s="334"/>
      <c r="M52" s="334"/>
      <c r="N52" s="334"/>
      <c r="O52" s="334"/>
      <c r="P52" s="334"/>
      <c r="Q52" s="334"/>
      <c r="R52" s="334"/>
      <c r="S52" s="334"/>
      <c r="T52" s="334"/>
      <c r="U52" s="334"/>
      <c r="V52" s="334"/>
      <c r="W52" s="334"/>
      <c r="X52" s="335"/>
      <c r="Y52" s="218"/>
      <c r="Z52" s="219"/>
      <c r="AA52" s="220"/>
      <c r="AB52" s="336" t="s">
        <v>11</v>
      </c>
      <c r="AC52" s="336"/>
      <c r="AD52" s="336"/>
      <c r="AE52" s="337" t="s">
        <v>258</v>
      </c>
      <c r="AF52" s="338"/>
      <c r="AG52" s="338"/>
      <c r="AH52" s="339"/>
      <c r="AI52" s="337" t="s">
        <v>275</v>
      </c>
      <c r="AJ52" s="338"/>
      <c r="AK52" s="338"/>
      <c r="AL52" s="339"/>
      <c r="AM52" s="337" t="s">
        <v>372</v>
      </c>
      <c r="AN52" s="338"/>
      <c r="AO52" s="338"/>
      <c r="AP52" s="339"/>
      <c r="AQ52" s="340" t="s">
        <v>280</v>
      </c>
      <c r="AR52" s="341"/>
      <c r="AS52" s="341"/>
      <c r="AT52" s="342"/>
      <c r="AU52" s="340" t="s">
        <v>404</v>
      </c>
      <c r="AV52" s="341"/>
      <c r="AW52" s="341"/>
      <c r="AX52" s="343"/>
    </row>
    <row r="53" spans="1:51" ht="41.25" customHeight="1" x14ac:dyDescent="0.15">
      <c r="A53" s="344"/>
      <c r="B53" s="345"/>
      <c r="C53" s="345"/>
      <c r="D53" s="345"/>
      <c r="E53" s="345"/>
      <c r="F53" s="346"/>
      <c r="G53" s="253" t="s">
        <v>591</v>
      </c>
      <c r="H53" s="253"/>
      <c r="I53" s="253"/>
      <c r="J53" s="253"/>
      <c r="K53" s="253"/>
      <c r="L53" s="253"/>
      <c r="M53" s="253"/>
      <c r="N53" s="253"/>
      <c r="O53" s="253"/>
      <c r="P53" s="253"/>
      <c r="Q53" s="253"/>
      <c r="R53" s="253"/>
      <c r="S53" s="253"/>
      <c r="T53" s="253"/>
      <c r="U53" s="253"/>
      <c r="V53" s="253"/>
      <c r="W53" s="253"/>
      <c r="X53" s="254"/>
      <c r="Y53" s="347" t="s">
        <v>49</v>
      </c>
      <c r="Z53" s="72"/>
      <c r="AA53" s="73"/>
      <c r="AB53" s="258" t="s">
        <v>592</v>
      </c>
      <c r="AC53" s="258"/>
      <c r="AD53" s="258"/>
      <c r="AE53" s="309">
        <v>4</v>
      </c>
      <c r="AF53" s="309"/>
      <c r="AG53" s="309"/>
      <c r="AH53" s="309"/>
      <c r="AI53" s="309">
        <v>4</v>
      </c>
      <c r="AJ53" s="309"/>
      <c r="AK53" s="309"/>
      <c r="AL53" s="309"/>
      <c r="AM53" s="309">
        <v>5</v>
      </c>
      <c r="AN53" s="309"/>
      <c r="AO53" s="309"/>
      <c r="AP53" s="309"/>
      <c r="AQ53" s="309"/>
      <c r="AR53" s="309"/>
      <c r="AS53" s="309"/>
      <c r="AT53" s="309"/>
      <c r="AU53" s="259"/>
      <c r="AV53" s="260"/>
      <c r="AW53" s="260"/>
      <c r="AX53" s="264"/>
    </row>
    <row r="54" spans="1:51" ht="39.75" customHeight="1" x14ac:dyDescent="0.15">
      <c r="A54" s="348"/>
      <c r="B54" s="349"/>
      <c r="C54" s="349"/>
      <c r="D54" s="349"/>
      <c r="E54" s="349"/>
      <c r="F54" s="350"/>
      <c r="G54" s="277"/>
      <c r="H54" s="277"/>
      <c r="I54" s="277"/>
      <c r="J54" s="277"/>
      <c r="K54" s="277"/>
      <c r="L54" s="277"/>
      <c r="M54" s="277"/>
      <c r="N54" s="277"/>
      <c r="O54" s="277"/>
      <c r="P54" s="277"/>
      <c r="Q54" s="277"/>
      <c r="R54" s="277"/>
      <c r="S54" s="277"/>
      <c r="T54" s="277"/>
      <c r="U54" s="277"/>
      <c r="V54" s="277"/>
      <c r="W54" s="277"/>
      <c r="X54" s="278"/>
      <c r="Y54" s="351" t="s">
        <v>50</v>
      </c>
      <c r="Z54" s="352"/>
      <c r="AA54" s="353"/>
      <c r="AB54" s="258" t="s">
        <v>592</v>
      </c>
      <c r="AC54" s="258"/>
      <c r="AD54" s="258"/>
      <c r="AE54" s="309">
        <v>6</v>
      </c>
      <c r="AF54" s="309"/>
      <c r="AG54" s="309"/>
      <c r="AH54" s="309"/>
      <c r="AI54" s="309">
        <v>6</v>
      </c>
      <c r="AJ54" s="309"/>
      <c r="AK54" s="309"/>
      <c r="AL54" s="309"/>
      <c r="AM54" s="309">
        <v>6</v>
      </c>
      <c r="AN54" s="309"/>
      <c r="AO54" s="309"/>
      <c r="AP54" s="309"/>
      <c r="AQ54" s="309">
        <v>6</v>
      </c>
      <c r="AR54" s="309"/>
      <c r="AS54" s="309"/>
      <c r="AT54" s="309"/>
      <c r="AU54" s="354"/>
      <c r="AV54" s="355"/>
      <c r="AW54" s="355"/>
      <c r="AX54" s="356"/>
    </row>
    <row r="55" spans="1:51" ht="37.5" customHeight="1" x14ac:dyDescent="0.15">
      <c r="A55" s="357" t="s">
        <v>233</v>
      </c>
      <c r="B55" s="358"/>
      <c r="C55" s="358"/>
      <c r="D55" s="358"/>
      <c r="E55" s="358"/>
      <c r="F55" s="359"/>
      <c r="G55" s="360" t="s">
        <v>54</v>
      </c>
      <c r="H55" s="360"/>
      <c r="I55" s="360"/>
      <c r="J55" s="360"/>
      <c r="K55" s="360"/>
      <c r="L55" s="360"/>
      <c r="M55" s="360"/>
      <c r="N55" s="360"/>
      <c r="O55" s="360"/>
      <c r="P55" s="360"/>
      <c r="Q55" s="360"/>
      <c r="R55" s="360"/>
      <c r="S55" s="360"/>
      <c r="T55" s="360"/>
      <c r="U55" s="360"/>
      <c r="V55" s="360"/>
      <c r="W55" s="360"/>
      <c r="X55" s="361"/>
      <c r="Y55" s="236"/>
      <c r="Z55" s="237"/>
      <c r="AA55" s="238"/>
      <c r="AB55" s="123" t="s">
        <v>11</v>
      </c>
      <c r="AC55" s="124"/>
      <c r="AD55" s="125"/>
      <c r="AE55" s="301" t="s">
        <v>258</v>
      </c>
      <c r="AF55" s="301"/>
      <c r="AG55" s="301"/>
      <c r="AH55" s="301"/>
      <c r="AI55" s="301" t="s">
        <v>275</v>
      </c>
      <c r="AJ55" s="301"/>
      <c r="AK55" s="301"/>
      <c r="AL55" s="301"/>
      <c r="AM55" s="301" t="s">
        <v>372</v>
      </c>
      <c r="AN55" s="301"/>
      <c r="AO55" s="301"/>
      <c r="AP55" s="301"/>
      <c r="AQ55" s="362" t="s">
        <v>280</v>
      </c>
      <c r="AR55" s="363"/>
      <c r="AS55" s="363"/>
      <c r="AT55" s="363"/>
      <c r="AU55" s="362" t="s">
        <v>404</v>
      </c>
      <c r="AV55" s="363"/>
      <c r="AW55" s="363"/>
      <c r="AX55" s="364"/>
      <c r="AY55" s="34">
        <f>COUNTA($G$56)</f>
        <v>1</v>
      </c>
    </row>
    <row r="56" spans="1:51" ht="44.25" customHeight="1" x14ac:dyDescent="0.15">
      <c r="A56" s="344"/>
      <c r="B56" s="345"/>
      <c r="C56" s="345"/>
      <c r="D56" s="345"/>
      <c r="E56" s="345"/>
      <c r="F56" s="346"/>
      <c r="G56" s="253" t="s">
        <v>593</v>
      </c>
      <c r="H56" s="253"/>
      <c r="I56" s="253"/>
      <c r="J56" s="253"/>
      <c r="K56" s="253"/>
      <c r="L56" s="253"/>
      <c r="M56" s="253"/>
      <c r="N56" s="253"/>
      <c r="O56" s="253"/>
      <c r="P56" s="253"/>
      <c r="Q56" s="253"/>
      <c r="R56" s="253"/>
      <c r="S56" s="253"/>
      <c r="T56" s="253"/>
      <c r="U56" s="253"/>
      <c r="V56" s="253"/>
      <c r="W56" s="253"/>
      <c r="X56" s="254"/>
      <c r="Y56" s="365" t="s">
        <v>49</v>
      </c>
      <c r="Z56" s="366"/>
      <c r="AA56" s="367"/>
      <c r="AB56" s="368" t="s">
        <v>592</v>
      </c>
      <c r="AC56" s="369"/>
      <c r="AD56" s="370"/>
      <c r="AE56" s="309">
        <v>73</v>
      </c>
      <c r="AF56" s="309"/>
      <c r="AG56" s="309"/>
      <c r="AH56" s="309"/>
      <c r="AI56" s="309">
        <v>84</v>
      </c>
      <c r="AJ56" s="309"/>
      <c r="AK56" s="309"/>
      <c r="AL56" s="309"/>
      <c r="AM56" s="309">
        <v>71</v>
      </c>
      <c r="AN56" s="309"/>
      <c r="AO56" s="309"/>
      <c r="AP56" s="309"/>
      <c r="AQ56" s="309"/>
      <c r="AR56" s="309"/>
      <c r="AS56" s="309"/>
      <c r="AT56" s="309"/>
      <c r="AU56" s="309"/>
      <c r="AV56" s="309"/>
      <c r="AW56" s="309"/>
      <c r="AX56" s="371"/>
      <c r="AY56" s="34">
        <f>$AY$55</f>
        <v>1</v>
      </c>
    </row>
    <row r="57" spans="1:51" ht="37.5" customHeight="1" x14ac:dyDescent="0.15">
      <c r="A57" s="348"/>
      <c r="B57" s="349"/>
      <c r="C57" s="349"/>
      <c r="D57" s="349"/>
      <c r="E57" s="349"/>
      <c r="F57" s="350"/>
      <c r="G57" s="277"/>
      <c r="H57" s="277"/>
      <c r="I57" s="277"/>
      <c r="J57" s="277"/>
      <c r="K57" s="277"/>
      <c r="L57" s="277"/>
      <c r="M57" s="277"/>
      <c r="N57" s="277"/>
      <c r="O57" s="277"/>
      <c r="P57" s="277"/>
      <c r="Q57" s="277"/>
      <c r="R57" s="277"/>
      <c r="S57" s="277"/>
      <c r="T57" s="277"/>
      <c r="U57" s="277"/>
      <c r="V57" s="277"/>
      <c r="W57" s="277"/>
      <c r="X57" s="278"/>
      <c r="Y57" s="351" t="s">
        <v>50</v>
      </c>
      <c r="Z57" s="372"/>
      <c r="AA57" s="373"/>
      <c r="AB57" s="374" t="s">
        <v>592</v>
      </c>
      <c r="AC57" s="375"/>
      <c r="AD57" s="376"/>
      <c r="AE57" s="309">
        <v>100</v>
      </c>
      <c r="AF57" s="309"/>
      <c r="AG57" s="309"/>
      <c r="AH57" s="309"/>
      <c r="AI57" s="309">
        <v>100</v>
      </c>
      <c r="AJ57" s="309"/>
      <c r="AK57" s="309"/>
      <c r="AL57" s="309"/>
      <c r="AM57" s="309">
        <v>100</v>
      </c>
      <c r="AN57" s="309"/>
      <c r="AO57" s="309"/>
      <c r="AP57" s="309"/>
      <c r="AQ57" s="309">
        <v>100</v>
      </c>
      <c r="AR57" s="309"/>
      <c r="AS57" s="309"/>
      <c r="AT57" s="309"/>
      <c r="AU57" s="309"/>
      <c r="AV57" s="309"/>
      <c r="AW57" s="309"/>
      <c r="AX57" s="371"/>
      <c r="AY57" s="34">
        <f>$AY$55</f>
        <v>1</v>
      </c>
    </row>
    <row r="58" spans="1:51" ht="36" customHeight="1" x14ac:dyDescent="0.15">
      <c r="A58" s="377" t="s">
        <v>15</v>
      </c>
      <c r="B58" s="378"/>
      <c r="C58" s="378"/>
      <c r="D58" s="378"/>
      <c r="E58" s="378"/>
      <c r="F58" s="379"/>
      <c r="G58" s="124" t="s">
        <v>16</v>
      </c>
      <c r="H58" s="124"/>
      <c r="I58" s="124"/>
      <c r="J58" s="124"/>
      <c r="K58" s="124"/>
      <c r="L58" s="124"/>
      <c r="M58" s="124"/>
      <c r="N58" s="124"/>
      <c r="O58" s="124"/>
      <c r="P58" s="124"/>
      <c r="Q58" s="124"/>
      <c r="R58" s="124"/>
      <c r="S58" s="124"/>
      <c r="T58" s="124"/>
      <c r="U58" s="124"/>
      <c r="V58" s="124"/>
      <c r="W58" s="124"/>
      <c r="X58" s="125"/>
      <c r="Y58" s="380"/>
      <c r="Z58" s="381"/>
      <c r="AA58" s="382"/>
      <c r="AB58" s="123" t="s">
        <v>11</v>
      </c>
      <c r="AC58" s="124"/>
      <c r="AD58" s="125"/>
      <c r="AE58" s="301" t="s">
        <v>258</v>
      </c>
      <c r="AF58" s="301"/>
      <c r="AG58" s="301"/>
      <c r="AH58" s="301"/>
      <c r="AI58" s="301" t="s">
        <v>275</v>
      </c>
      <c r="AJ58" s="301"/>
      <c r="AK58" s="301"/>
      <c r="AL58" s="301"/>
      <c r="AM58" s="301" t="s">
        <v>372</v>
      </c>
      <c r="AN58" s="301"/>
      <c r="AO58" s="301"/>
      <c r="AP58" s="301"/>
      <c r="AQ58" s="383" t="s">
        <v>405</v>
      </c>
      <c r="AR58" s="384"/>
      <c r="AS58" s="384"/>
      <c r="AT58" s="384"/>
      <c r="AU58" s="384"/>
      <c r="AV58" s="384"/>
      <c r="AW58" s="384"/>
      <c r="AX58" s="385"/>
    </row>
    <row r="59" spans="1:51" ht="43.5" customHeight="1" x14ac:dyDescent="0.15">
      <c r="A59" s="386"/>
      <c r="B59" s="387"/>
      <c r="C59" s="387"/>
      <c r="D59" s="387"/>
      <c r="E59" s="387"/>
      <c r="F59" s="388"/>
      <c r="G59" s="389" t="s">
        <v>594</v>
      </c>
      <c r="H59" s="389"/>
      <c r="I59" s="389"/>
      <c r="J59" s="389"/>
      <c r="K59" s="389"/>
      <c r="L59" s="389"/>
      <c r="M59" s="389"/>
      <c r="N59" s="389"/>
      <c r="O59" s="389"/>
      <c r="P59" s="389"/>
      <c r="Q59" s="389"/>
      <c r="R59" s="389"/>
      <c r="S59" s="389"/>
      <c r="T59" s="389"/>
      <c r="U59" s="389"/>
      <c r="V59" s="389"/>
      <c r="W59" s="389"/>
      <c r="X59" s="389"/>
      <c r="Y59" s="390" t="s">
        <v>15</v>
      </c>
      <c r="Z59" s="391"/>
      <c r="AA59" s="392"/>
      <c r="AB59" s="393" t="s">
        <v>595</v>
      </c>
      <c r="AC59" s="394"/>
      <c r="AD59" s="395"/>
      <c r="AE59" s="309">
        <v>1</v>
      </c>
      <c r="AF59" s="309"/>
      <c r="AG59" s="309"/>
      <c r="AH59" s="309"/>
      <c r="AI59" s="309">
        <v>0.5</v>
      </c>
      <c r="AJ59" s="309"/>
      <c r="AK59" s="309"/>
      <c r="AL59" s="309"/>
      <c r="AM59" s="309">
        <v>0</v>
      </c>
      <c r="AN59" s="309"/>
      <c r="AO59" s="309"/>
      <c r="AP59" s="309"/>
      <c r="AQ59" s="259">
        <v>0</v>
      </c>
      <c r="AR59" s="260"/>
      <c r="AS59" s="260"/>
      <c r="AT59" s="260"/>
      <c r="AU59" s="260"/>
      <c r="AV59" s="260"/>
      <c r="AW59" s="260"/>
      <c r="AX59" s="264"/>
    </row>
    <row r="60" spans="1:51" ht="43.5" customHeight="1" x14ac:dyDescent="0.15">
      <c r="A60" s="396"/>
      <c r="B60" s="91"/>
      <c r="C60" s="91"/>
      <c r="D60" s="91"/>
      <c r="E60" s="91"/>
      <c r="F60" s="397"/>
      <c r="G60" s="398"/>
      <c r="H60" s="398"/>
      <c r="I60" s="398"/>
      <c r="J60" s="398"/>
      <c r="K60" s="398"/>
      <c r="L60" s="398"/>
      <c r="M60" s="398"/>
      <c r="N60" s="398"/>
      <c r="O60" s="398"/>
      <c r="P60" s="398"/>
      <c r="Q60" s="398"/>
      <c r="R60" s="398"/>
      <c r="S60" s="398"/>
      <c r="T60" s="398"/>
      <c r="U60" s="398"/>
      <c r="V60" s="398"/>
      <c r="W60" s="398"/>
      <c r="X60" s="398"/>
      <c r="Y60" s="255" t="s">
        <v>43</v>
      </c>
      <c r="Z60" s="352"/>
      <c r="AA60" s="353"/>
      <c r="AB60" s="399" t="s">
        <v>596</v>
      </c>
      <c r="AC60" s="400"/>
      <c r="AD60" s="401"/>
      <c r="AE60" s="402" t="s">
        <v>597</v>
      </c>
      <c r="AF60" s="402"/>
      <c r="AG60" s="402"/>
      <c r="AH60" s="402"/>
      <c r="AI60" s="402" t="s">
        <v>598</v>
      </c>
      <c r="AJ60" s="402"/>
      <c r="AK60" s="402"/>
      <c r="AL60" s="402"/>
      <c r="AM60" s="402" t="s">
        <v>628</v>
      </c>
      <c r="AN60" s="402"/>
      <c r="AO60" s="402"/>
      <c r="AP60" s="402"/>
      <c r="AQ60" s="402" t="s">
        <v>691</v>
      </c>
      <c r="AR60" s="402"/>
      <c r="AS60" s="402"/>
      <c r="AT60" s="402"/>
      <c r="AU60" s="402"/>
      <c r="AV60" s="402"/>
      <c r="AW60" s="402"/>
      <c r="AX60" s="403"/>
    </row>
    <row r="61" spans="1:51" ht="34.5" customHeight="1" x14ac:dyDescent="0.15">
      <c r="A61" s="377" t="s">
        <v>15</v>
      </c>
      <c r="B61" s="378"/>
      <c r="C61" s="378"/>
      <c r="D61" s="378"/>
      <c r="E61" s="378"/>
      <c r="F61" s="379"/>
      <c r="G61" s="124" t="s">
        <v>16</v>
      </c>
      <c r="H61" s="124"/>
      <c r="I61" s="124"/>
      <c r="J61" s="124"/>
      <c r="K61" s="124"/>
      <c r="L61" s="124"/>
      <c r="M61" s="124"/>
      <c r="N61" s="124"/>
      <c r="O61" s="124"/>
      <c r="P61" s="124"/>
      <c r="Q61" s="124"/>
      <c r="R61" s="124"/>
      <c r="S61" s="124"/>
      <c r="T61" s="124"/>
      <c r="U61" s="124"/>
      <c r="V61" s="124"/>
      <c r="W61" s="124"/>
      <c r="X61" s="125"/>
      <c r="Y61" s="380"/>
      <c r="Z61" s="381"/>
      <c r="AA61" s="382"/>
      <c r="AB61" s="123" t="s">
        <v>11</v>
      </c>
      <c r="AC61" s="124"/>
      <c r="AD61" s="125"/>
      <c r="AE61" s="301" t="s">
        <v>258</v>
      </c>
      <c r="AF61" s="301"/>
      <c r="AG61" s="301"/>
      <c r="AH61" s="301"/>
      <c r="AI61" s="301" t="s">
        <v>275</v>
      </c>
      <c r="AJ61" s="301"/>
      <c r="AK61" s="301"/>
      <c r="AL61" s="301"/>
      <c r="AM61" s="301" t="s">
        <v>372</v>
      </c>
      <c r="AN61" s="301"/>
      <c r="AO61" s="301"/>
      <c r="AP61" s="301"/>
      <c r="AQ61" s="383" t="s">
        <v>405</v>
      </c>
      <c r="AR61" s="384"/>
      <c r="AS61" s="384"/>
      <c r="AT61" s="384"/>
      <c r="AU61" s="384"/>
      <c r="AV61" s="384"/>
      <c r="AW61" s="384"/>
      <c r="AX61" s="385"/>
      <c r="AY61" s="404">
        <f>IF(SUBSTITUTE(SUBSTITUTE($G$62,"／",""),"　","")="",0,1)</f>
        <v>1</v>
      </c>
    </row>
    <row r="62" spans="1:51" ht="37.5" customHeight="1" x14ac:dyDescent="0.15">
      <c r="A62" s="386"/>
      <c r="B62" s="387"/>
      <c r="C62" s="387"/>
      <c r="D62" s="387"/>
      <c r="E62" s="387"/>
      <c r="F62" s="388"/>
      <c r="G62" s="389" t="s">
        <v>599</v>
      </c>
      <c r="H62" s="389"/>
      <c r="I62" s="389"/>
      <c r="J62" s="389"/>
      <c r="K62" s="389"/>
      <c r="L62" s="389"/>
      <c r="M62" s="389"/>
      <c r="N62" s="389"/>
      <c r="O62" s="389"/>
      <c r="P62" s="389"/>
      <c r="Q62" s="389"/>
      <c r="R62" s="389"/>
      <c r="S62" s="389"/>
      <c r="T62" s="389"/>
      <c r="U62" s="389"/>
      <c r="V62" s="389"/>
      <c r="W62" s="389"/>
      <c r="X62" s="389"/>
      <c r="Y62" s="390" t="s">
        <v>15</v>
      </c>
      <c r="Z62" s="391"/>
      <c r="AA62" s="392"/>
      <c r="AB62" s="393" t="s">
        <v>600</v>
      </c>
      <c r="AC62" s="394"/>
      <c r="AD62" s="395"/>
      <c r="AE62" s="309">
        <v>26</v>
      </c>
      <c r="AF62" s="309"/>
      <c r="AG62" s="309"/>
      <c r="AH62" s="309"/>
      <c r="AI62" s="309">
        <v>23</v>
      </c>
      <c r="AJ62" s="309"/>
      <c r="AK62" s="309"/>
      <c r="AL62" s="309"/>
      <c r="AM62" s="309">
        <v>25</v>
      </c>
      <c r="AN62" s="309"/>
      <c r="AO62" s="309"/>
      <c r="AP62" s="309"/>
      <c r="AQ62" s="309">
        <v>19</v>
      </c>
      <c r="AR62" s="309"/>
      <c r="AS62" s="309"/>
      <c r="AT62" s="309"/>
      <c r="AU62" s="309"/>
      <c r="AV62" s="309"/>
      <c r="AW62" s="309"/>
      <c r="AX62" s="371"/>
      <c r="AY62" s="34">
        <f>$AY$61</f>
        <v>1</v>
      </c>
    </row>
    <row r="63" spans="1:51" ht="48" customHeight="1" thickBot="1" x14ac:dyDescent="0.2">
      <c r="A63" s="396"/>
      <c r="B63" s="91"/>
      <c r="C63" s="91"/>
      <c r="D63" s="91"/>
      <c r="E63" s="91"/>
      <c r="F63" s="397"/>
      <c r="G63" s="398"/>
      <c r="H63" s="398"/>
      <c r="I63" s="398"/>
      <c r="J63" s="398"/>
      <c r="K63" s="398"/>
      <c r="L63" s="398"/>
      <c r="M63" s="398"/>
      <c r="N63" s="398"/>
      <c r="O63" s="398"/>
      <c r="P63" s="398"/>
      <c r="Q63" s="398"/>
      <c r="R63" s="398"/>
      <c r="S63" s="398"/>
      <c r="T63" s="398"/>
      <c r="U63" s="398"/>
      <c r="V63" s="398"/>
      <c r="W63" s="398"/>
      <c r="X63" s="398"/>
      <c r="Y63" s="255" t="s">
        <v>43</v>
      </c>
      <c r="Z63" s="352"/>
      <c r="AA63" s="353"/>
      <c r="AB63" s="399" t="s">
        <v>596</v>
      </c>
      <c r="AC63" s="400"/>
      <c r="AD63" s="401"/>
      <c r="AE63" s="402" t="s">
        <v>601</v>
      </c>
      <c r="AF63" s="402"/>
      <c r="AG63" s="402"/>
      <c r="AH63" s="402"/>
      <c r="AI63" s="402" t="s">
        <v>602</v>
      </c>
      <c r="AJ63" s="402"/>
      <c r="AK63" s="402"/>
      <c r="AL63" s="402"/>
      <c r="AM63" s="402" t="s">
        <v>689</v>
      </c>
      <c r="AN63" s="402"/>
      <c r="AO63" s="402"/>
      <c r="AP63" s="402"/>
      <c r="AQ63" s="402" t="s">
        <v>690</v>
      </c>
      <c r="AR63" s="402"/>
      <c r="AS63" s="402"/>
      <c r="AT63" s="402"/>
      <c r="AU63" s="402"/>
      <c r="AV63" s="402"/>
      <c r="AW63" s="402"/>
      <c r="AX63" s="403"/>
      <c r="AY63" s="34">
        <f>$AY$61</f>
        <v>1</v>
      </c>
    </row>
    <row r="64" spans="1:51" ht="37.5" customHeight="1" x14ac:dyDescent="0.15">
      <c r="A64" s="405" t="s">
        <v>270</v>
      </c>
      <c r="B64" s="406"/>
      <c r="C64" s="407" t="s">
        <v>169</v>
      </c>
      <c r="D64" s="406"/>
      <c r="E64" s="408" t="s">
        <v>194</v>
      </c>
      <c r="F64" s="409"/>
      <c r="G64" s="410" t="s">
        <v>576</v>
      </c>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2"/>
      <c r="AY64" s="34">
        <f>COUNTA($G$64)</f>
        <v>1</v>
      </c>
    </row>
    <row r="65" spans="1:51" ht="37.5" customHeight="1" x14ac:dyDescent="0.15">
      <c r="A65" s="413"/>
      <c r="B65" s="414"/>
      <c r="C65" s="415"/>
      <c r="D65" s="414"/>
      <c r="E65" s="416" t="s">
        <v>193</v>
      </c>
      <c r="F65" s="417"/>
      <c r="G65" s="418" t="s">
        <v>576</v>
      </c>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20"/>
      <c r="AY65" s="34">
        <f>$AY$64</f>
        <v>1</v>
      </c>
    </row>
    <row r="66" spans="1:51" ht="18.75" customHeight="1" x14ac:dyDescent="0.15">
      <c r="A66" s="413"/>
      <c r="B66" s="414"/>
      <c r="C66" s="415"/>
      <c r="D66" s="414"/>
      <c r="E66" s="421" t="s">
        <v>170</v>
      </c>
      <c r="F66" s="422"/>
      <c r="G66" s="423" t="s">
        <v>179</v>
      </c>
      <c r="H66" s="303"/>
      <c r="I66" s="303"/>
      <c r="J66" s="303"/>
      <c r="K66" s="303"/>
      <c r="L66" s="303"/>
      <c r="M66" s="303"/>
      <c r="N66" s="303"/>
      <c r="O66" s="303"/>
      <c r="P66" s="303"/>
      <c r="Q66" s="303"/>
      <c r="R66" s="303"/>
      <c r="S66" s="303"/>
      <c r="T66" s="303"/>
      <c r="U66" s="303"/>
      <c r="V66" s="303"/>
      <c r="W66" s="303"/>
      <c r="X66" s="304"/>
      <c r="Y66" s="424"/>
      <c r="Z66" s="425"/>
      <c r="AA66" s="426"/>
      <c r="AB66" s="302" t="s">
        <v>11</v>
      </c>
      <c r="AC66" s="303"/>
      <c r="AD66" s="304"/>
      <c r="AE66" s="427" t="s">
        <v>258</v>
      </c>
      <c r="AF66" s="428"/>
      <c r="AG66" s="428"/>
      <c r="AH66" s="429"/>
      <c r="AI66" s="427" t="s">
        <v>275</v>
      </c>
      <c r="AJ66" s="428"/>
      <c r="AK66" s="428"/>
      <c r="AL66" s="429"/>
      <c r="AM66" s="427" t="s">
        <v>561</v>
      </c>
      <c r="AN66" s="428"/>
      <c r="AO66" s="428"/>
      <c r="AP66" s="429"/>
      <c r="AQ66" s="302" t="s">
        <v>167</v>
      </c>
      <c r="AR66" s="303"/>
      <c r="AS66" s="303"/>
      <c r="AT66" s="304"/>
      <c r="AU66" s="430" t="s">
        <v>181</v>
      </c>
      <c r="AV66" s="430"/>
      <c r="AW66" s="430"/>
      <c r="AX66" s="431"/>
      <c r="AY66" s="34">
        <f>COUNTA($G$68)</f>
        <v>1</v>
      </c>
    </row>
    <row r="67" spans="1:51" ht="18.75" customHeight="1" x14ac:dyDescent="0.15">
      <c r="A67" s="413"/>
      <c r="B67" s="414"/>
      <c r="C67" s="415"/>
      <c r="D67" s="414"/>
      <c r="E67" s="415"/>
      <c r="F67" s="432"/>
      <c r="G67" s="433"/>
      <c r="H67" s="245"/>
      <c r="I67" s="245"/>
      <c r="J67" s="245"/>
      <c r="K67" s="245"/>
      <c r="L67" s="245"/>
      <c r="M67" s="245"/>
      <c r="N67" s="245"/>
      <c r="O67" s="245"/>
      <c r="P67" s="245"/>
      <c r="Q67" s="245"/>
      <c r="R67" s="245"/>
      <c r="S67" s="245"/>
      <c r="T67" s="245"/>
      <c r="U67" s="245"/>
      <c r="V67" s="245"/>
      <c r="W67" s="245"/>
      <c r="X67" s="246"/>
      <c r="Y67" s="434"/>
      <c r="Z67" s="435"/>
      <c r="AA67" s="436"/>
      <c r="AB67" s="437"/>
      <c r="AC67" s="245"/>
      <c r="AD67" s="246"/>
      <c r="AE67" s="437"/>
      <c r="AF67" s="245"/>
      <c r="AG67" s="245"/>
      <c r="AH67" s="246"/>
      <c r="AI67" s="437"/>
      <c r="AJ67" s="245"/>
      <c r="AK67" s="245"/>
      <c r="AL67" s="246"/>
      <c r="AM67" s="437"/>
      <c r="AN67" s="245"/>
      <c r="AO67" s="245"/>
      <c r="AP67" s="246"/>
      <c r="AQ67" s="438" t="s">
        <v>576</v>
      </c>
      <c r="AR67" s="247"/>
      <c r="AS67" s="245" t="s">
        <v>168</v>
      </c>
      <c r="AT67" s="246"/>
      <c r="AU67" s="244" t="s">
        <v>576</v>
      </c>
      <c r="AV67" s="244"/>
      <c r="AW67" s="245" t="s">
        <v>162</v>
      </c>
      <c r="AX67" s="439"/>
      <c r="AY67" s="34">
        <f>$AY$66</f>
        <v>1</v>
      </c>
    </row>
    <row r="68" spans="1:51" ht="21.75" customHeight="1" x14ac:dyDescent="0.15">
      <c r="A68" s="413"/>
      <c r="B68" s="414"/>
      <c r="C68" s="415"/>
      <c r="D68" s="414"/>
      <c r="E68" s="415"/>
      <c r="F68" s="432"/>
      <c r="G68" s="440" t="s">
        <v>576</v>
      </c>
      <c r="H68" s="253"/>
      <c r="I68" s="253"/>
      <c r="J68" s="253"/>
      <c r="K68" s="253"/>
      <c r="L68" s="253"/>
      <c r="M68" s="253"/>
      <c r="N68" s="253"/>
      <c r="O68" s="253"/>
      <c r="P68" s="253"/>
      <c r="Q68" s="253"/>
      <c r="R68" s="253"/>
      <c r="S68" s="253"/>
      <c r="T68" s="253"/>
      <c r="U68" s="253"/>
      <c r="V68" s="253"/>
      <c r="W68" s="253"/>
      <c r="X68" s="254"/>
      <c r="Y68" s="441" t="s">
        <v>180</v>
      </c>
      <c r="Z68" s="442"/>
      <c r="AA68" s="443"/>
      <c r="AB68" s="444" t="s">
        <v>576</v>
      </c>
      <c r="AC68" s="445"/>
      <c r="AD68" s="445"/>
      <c r="AE68" s="446" t="s">
        <v>576</v>
      </c>
      <c r="AF68" s="262"/>
      <c r="AG68" s="262"/>
      <c r="AH68" s="262"/>
      <c r="AI68" s="446" t="s">
        <v>576</v>
      </c>
      <c r="AJ68" s="262"/>
      <c r="AK68" s="262"/>
      <c r="AL68" s="262"/>
      <c r="AM68" s="446"/>
      <c r="AN68" s="262"/>
      <c r="AO68" s="262"/>
      <c r="AP68" s="262"/>
      <c r="AQ68" s="446" t="s">
        <v>576</v>
      </c>
      <c r="AR68" s="262"/>
      <c r="AS68" s="262"/>
      <c r="AT68" s="262"/>
      <c r="AU68" s="446" t="s">
        <v>576</v>
      </c>
      <c r="AV68" s="262"/>
      <c r="AW68" s="262"/>
      <c r="AX68" s="447"/>
      <c r="AY68" s="34">
        <f t="shared" ref="AY68:AY69" si="6">$AY$66</f>
        <v>1</v>
      </c>
    </row>
    <row r="69" spans="1:51" ht="21.75" customHeight="1" x14ac:dyDescent="0.15">
      <c r="A69" s="413"/>
      <c r="B69" s="414"/>
      <c r="C69" s="415"/>
      <c r="D69" s="414"/>
      <c r="E69" s="415"/>
      <c r="F69" s="432"/>
      <c r="G69" s="418"/>
      <c r="H69" s="277"/>
      <c r="I69" s="277"/>
      <c r="J69" s="277"/>
      <c r="K69" s="277"/>
      <c r="L69" s="277"/>
      <c r="M69" s="277"/>
      <c r="N69" s="277"/>
      <c r="O69" s="277"/>
      <c r="P69" s="277"/>
      <c r="Q69" s="277"/>
      <c r="R69" s="277"/>
      <c r="S69" s="277"/>
      <c r="T69" s="277"/>
      <c r="U69" s="277"/>
      <c r="V69" s="277"/>
      <c r="W69" s="277"/>
      <c r="X69" s="278"/>
      <c r="Y69" s="448" t="s">
        <v>48</v>
      </c>
      <c r="Z69" s="449"/>
      <c r="AA69" s="450"/>
      <c r="AB69" s="451" t="s">
        <v>576</v>
      </c>
      <c r="AC69" s="452"/>
      <c r="AD69" s="452"/>
      <c r="AE69" s="446" t="s">
        <v>576</v>
      </c>
      <c r="AF69" s="262"/>
      <c r="AG69" s="262"/>
      <c r="AH69" s="262"/>
      <c r="AI69" s="446" t="s">
        <v>576</v>
      </c>
      <c r="AJ69" s="262"/>
      <c r="AK69" s="262"/>
      <c r="AL69" s="262"/>
      <c r="AM69" s="446"/>
      <c r="AN69" s="262"/>
      <c r="AO69" s="262"/>
      <c r="AP69" s="262"/>
      <c r="AQ69" s="446" t="s">
        <v>576</v>
      </c>
      <c r="AR69" s="262"/>
      <c r="AS69" s="262"/>
      <c r="AT69" s="262"/>
      <c r="AU69" s="446" t="s">
        <v>576</v>
      </c>
      <c r="AV69" s="262"/>
      <c r="AW69" s="262"/>
      <c r="AX69" s="447"/>
      <c r="AY69" s="34">
        <f t="shared" si="6"/>
        <v>1</v>
      </c>
    </row>
    <row r="70" spans="1:51" ht="22.5" customHeight="1" x14ac:dyDescent="0.15">
      <c r="A70" s="413"/>
      <c r="B70" s="414"/>
      <c r="C70" s="415"/>
      <c r="D70" s="414"/>
      <c r="E70" s="415"/>
      <c r="F70" s="432"/>
      <c r="G70" s="453" t="s">
        <v>182</v>
      </c>
      <c r="H70" s="428"/>
      <c r="I70" s="428"/>
      <c r="J70" s="428"/>
      <c r="K70" s="428"/>
      <c r="L70" s="428"/>
      <c r="M70" s="428"/>
      <c r="N70" s="428"/>
      <c r="O70" s="428"/>
      <c r="P70" s="429"/>
      <c r="Q70" s="427" t="s">
        <v>223</v>
      </c>
      <c r="R70" s="428"/>
      <c r="S70" s="428"/>
      <c r="T70" s="428"/>
      <c r="U70" s="428"/>
      <c r="V70" s="428"/>
      <c r="W70" s="428"/>
      <c r="X70" s="428"/>
      <c r="Y70" s="428"/>
      <c r="Z70" s="428"/>
      <c r="AA70" s="428"/>
      <c r="AB70" s="454" t="s">
        <v>224</v>
      </c>
      <c r="AC70" s="428"/>
      <c r="AD70" s="429"/>
      <c r="AE70" s="427" t="s">
        <v>183</v>
      </c>
      <c r="AF70" s="428"/>
      <c r="AG70" s="428"/>
      <c r="AH70" s="428"/>
      <c r="AI70" s="428"/>
      <c r="AJ70" s="428"/>
      <c r="AK70" s="428"/>
      <c r="AL70" s="428"/>
      <c r="AM70" s="428"/>
      <c r="AN70" s="428"/>
      <c r="AO70" s="428"/>
      <c r="AP70" s="428"/>
      <c r="AQ70" s="428"/>
      <c r="AR70" s="428"/>
      <c r="AS70" s="428"/>
      <c r="AT70" s="428"/>
      <c r="AU70" s="428"/>
      <c r="AV70" s="428"/>
      <c r="AW70" s="428"/>
      <c r="AX70" s="455"/>
      <c r="AY70" s="34">
        <f>COUNTA($G$72)</f>
        <v>1</v>
      </c>
    </row>
    <row r="71" spans="1:51" ht="22.5" customHeight="1" x14ac:dyDescent="0.15">
      <c r="A71" s="413"/>
      <c r="B71" s="414"/>
      <c r="C71" s="415"/>
      <c r="D71" s="414"/>
      <c r="E71" s="415"/>
      <c r="F71" s="432"/>
      <c r="G71" s="433"/>
      <c r="H71" s="245"/>
      <c r="I71" s="245"/>
      <c r="J71" s="245"/>
      <c r="K71" s="245"/>
      <c r="L71" s="245"/>
      <c r="M71" s="245"/>
      <c r="N71" s="245"/>
      <c r="O71" s="245"/>
      <c r="P71" s="246"/>
      <c r="Q71" s="437"/>
      <c r="R71" s="245"/>
      <c r="S71" s="245"/>
      <c r="T71" s="245"/>
      <c r="U71" s="245"/>
      <c r="V71" s="245"/>
      <c r="W71" s="245"/>
      <c r="X71" s="245"/>
      <c r="Y71" s="245"/>
      <c r="Z71" s="245"/>
      <c r="AA71" s="245"/>
      <c r="AB71" s="456"/>
      <c r="AC71" s="245"/>
      <c r="AD71" s="246"/>
      <c r="AE71" s="437"/>
      <c r="AF71" s="245"/>
      <c r="AG71" s="245"/>
      <c r="AH71" s="245"/>
      <c r="AI71" s="245"/>
      <c r="AJ71" s="245"/>
      <c r="AK71" s="245"/>
      <c r="AL71" s="245"/>
      <c r="AM71" s="245"/>
      <c r="AN71" s="245"/>
      <c r="AO71" s="245"/>
      <c r="AP71" s="245"/>
      <c r="AQ71" s="245"/>
      <c r="AR71" s="245"/>
      <c r="AS71" s="245"/>
      <c r="AT71" s="245"/>
      <c r="AU71" s="245"/>
      <c r="AV71" s="245"/>
      <c r="AW71" s="245"/>
      <c r="AX71" s="439"/>
      <c r="AY71" s="34">
        <f>$AY$70</f>
        <v>1</v>
      </c>
    </row>
    <row r="72" spans="1:51" ht="15.75" customHeight="1" x14ac:dyDescent="0.15">
      <c r="A72" s="413"/>
      <c r="B72" s="414"/>
      <c r="C72" s="415"/>
      <c r="D72" s="414"/>
      <c r="E72" s="415"/>
      <c r="F72" s="432"/>
      <c r="G72" s="440" t="s">
        <v>576</v>
      </c>
      <c r="H72" s="253"/>
      <c r="I72" s="253"/>
      <c r="J72" s="253"/>
      <c r="K72" s="253"/>
      <c r="L72" s="253"/>
      <c r="M72" s="253"/>
      <c r="N72" s="253"/>
      <c r="O72" s="253"/>
      <c r="P72" s="254"/>
      <c r="Q72" s="457" t="s">
        <v>576</v>
      </c>
      <c r="R72" s="253"/>
      <c r="S72" s="253"/>
      <c r="T72" s="253"/>
      <c r="U72" s="253"/>
      <c r="V72" s="253"/>
      <c r="W72" s="253"/>
      <c r="X72" s="253"/>
      <c r="Y72" s="253"/>
      <c r="Z72" s="253"/>
      <c r="AA72" s="458"/>
      <c r="AB72" s="459"/>
      <c r="AC72" s="460"/>
      <c r="AD72" s="460"/>
      <c r="AE72" s="461" t="s">
        <v>576</v>
      </c>
      <c r="AF72" s="461"/>
      <c r="AG72" s="461"/>
      <c r="AH72" s="461"/>
      <c r="AI72" s="461"/>
      <c r="AJ72" s="461"/>
      <c r="AK72" s="461"/>
      <c r="AL72" s="461"/>
      <c r="AM72" s="461"/>
      <c r="AN72" s="461"/>
      <c r="AO72" s="461"/>
      <c r="AP72" s="461"/>
      <c r="AQ72" s="461"/>
      <c r="AR72" s="461"/>
      <c r="AS72" s="461"/>
      <c r="AT72" s="461"/>
      <c r="AU72" s="461"/>
      <c r="AV72" s="461"/>
      <c r="AW72" s="461"/>
      <c r="AX72" s="462"/>
      <c r="AY72" s="34">
        <f t="shared" ref="AY72:AY76" si="7">$AY$70</f>
        <v>1</v>
      </c>
    </row>
    <row r="73" spans="1:51" ht="15.75" customHeight="1" x14ac:dyDescent="0.15">
      <c r="A73" s="413"/>
      <c r="B73" s="414"/>
      <c r="C73" s="415"/>
      <c r="D73" s="414"/>
      <c r="E73" s="415"/>
      <c r="F73" s="432"/>
      <c r="G73" s="463"/>
      <c r="H73" s="271"/>
      <c r="I73" s="271"/>
      <c r="J73" s="271"/>
      <c r="K73" s="271"/>
      <c r="L73" s="271"/>
      <c r="M73" s="271"/>
      <c r="N73" s="271"/>
      <c r="O73" s="271"/>
      <c r="P73" s="272"/>
      <c r="Q73" s="464"/>
      <c r="R73" s="271"/>
      <c r="S73" s="271"/>
      <c r="T73" s="271"/>
      <c r="U73" s="271"/>
      <c r="V73" s="271"/>
      <c r="W73" s="271"/>
      <c r="X73" s="271"/>
      <c r="Y73" s="271"/>
      <c r="Z73" s="271"/>
      <c r="AA73" s="465"/>
      <c r="AB73" s="466"/>
      <c r="AC73" s="467"/>
      <c r="AD73" s="467"/>
      <c r="AE73" s="461"/>
      <c r="AF73" s="461"/>
      <c r="AG73" s="461"/>
      <c r="AH73" s="461"/>
      <c r="AI73" s="461"/>
      <c r="AJ73" s="461"/>
      <c r="AK73" s="461"/>
      <c r="AL73" s="461"/>
      <c r="AM73" s="461"/>
      <c r="AN73" s="461"/>
      <c r="AO73" s="461"/>
      <c r="AP73" s="461"/>
      <c r="AQ73" s="461"/>
      <c r="AR73" s="461"/>
      <c r="AS73" s="461"/>
      <c r="AT73" s="461"/>
      <c r="AU73" s="461"/>
      <c r="AV73" s="461"/>
      <c r="AW73" s="461"/>
      <c r="AX73" s="462"/>
      <c r="AY73" s="34">
        <f t="shared" si="7"/>
        <v>1</v>
      </c>
    </row>
    <row r="74" spans="1:51" ht="15.75" customHeight="1" x14ac:dyDescent="0.15">
      <c r="A74" s="413"/>
      <c r="B74" s="414"/>
      <c r="C74" s="415"/>
      <c r="D74" s="414"/>
      <c r="E74" s="415"/>
      <c r="F74" s="432"/>
      <c r="G74" s="463"/>
      <c r="H74" s="271"/>
      <c r="I74" s="271"/>
      <c r="J74" s="271"/>
      <c r="K74" s="271"/>
      <c r="L74" s="271"/>
      <c r="M74" s="271"/>
      <c r="N74" s="271"/>
      <c r="O74" s="271"/>
      <c r="P74" s="272"/>
      <c r="Q74" s="464"/>
      <c r="R74" s="271"/>
      <c r="S74" s="271"/>
      <c r="T74" s="271"/>
      <c r="U74" s="271"/>
      <c r="V74" s="271"/>
      <c r="W74" s="271"/>
      <c r="X74" s="271"/>
      <c r="Y74" s="271"/>
      <c r="Z74" s="271"/>
      <c r="AA74" s="465"/>
      <c r="AB74" s="466"/>
      <c r="AC74" s="467"/>
      <c r="AD74" s="467"/>
      <c r="AE74" s="468" t="s">
        <v>184</v>
      </c>
      <c r="AF74" s="468"/>
      <c r="AG74" s="468"/>
      <c r="AH74" s="468"/>
      <c r="AI74" s="468"/>
      <c r="AJ74" s="468"/>
      <c r="AK74" s="468"/>
      <c r="AL74" s="468"/>
      <c r="AM74" s="468"/>
      <c r="AN74" s="468"/>
      <c r="AO74" s="468"/>
      <c r="AP74" s="468"/>
      <c r="AQ74" s="468"/>
      <c r="AR74" s="468"/>
      <c r="AS74" s="468"/>
      <c r="AT74" s="468"/>
      <c r="AU74" s="468"/>
      <c r="AV74" s="468"/>
      <c r="AW74" s="468"/>
      <c r="AX74" s="469"/>
      <c r="AY74" s="34">
        <f t="shared" si="7"/>
        <v>1</v>
      </c>
    </row>
    <row r="75" spans="1:51" ht="15.75" customHeight="1" x14ac:dyDescent="0.15">
      <c r="A75" s="413"/>
      <c r="B75" s="414"/>
      <c r="C75" s="415"/>
      <c r="D75" s="414"/>
      <c r="E75" s="415"/>
      <c r="F75" s="432"/>
      <c r="G75" s="463"/>
      <c r="H75" s="271"/>
      <c r="I75" s="271"/>
      <c r="J75" s="271"/>
      <c r="K75" s="271"/>
      <c r="L75" s="271"/>
      <c r="M75" s="271"/>
      <c r="N75" s="271"/>
      <c r="O75" s="271"/>
      <c r="P75" s="272"/>
      <c r="Q75" s="464"/>
      <c r="R75" s="271"/>
      <c r="S75" s="271"/>
      <c r="T75" s="271"/>
      <c r="U75" s="271"/>
      <c r="V75" s="271"/>
      <c r="W75" s="271"/>
      <c r="X75" s="271"/>
      <c r="Y75" s="271"/>
      <c r="Z75" s="271"/>
      <c r="AA75" s="465"/>
      <c r="AB75" s="466"/>
      <c r="AC75" s="467"/>
      <c r="AD75" s="467"/>
      <c r="AE75" s="457"/>
      <c r="AF75" s="253"/>
      <c r="AG75" s="253"/>
      <c r="AH75" s="253"/>
      <c r="AI75" s="253"/>
      <c r="AJ75" s="253"/>
      <c r="AK75" s="253"/>
      <c r="AL75" s="253"/>
      <c r="AM75" s="253"/>
      <c r="AN75" s="253"/>
      <c r="AO75" s="253"/>
      <c r="AP75" s="253"/>
      <c r="AQ75" s="253"/>
      <c r="AR75" s="253"/>
      <c r="AS75" s="253"/>
      <c r="AT75" s="253"/>
      <c r="AU75" s="253"/>
      <c r="AV75" s="253"/>
      <c r="AW75" s="253"/>
      <c r="AX75" s="470"/>
      <c r="AY75" s="34">
        <f t="shared" si="7"/>
        <v>1</v>
      </c>
    </row>
    <row r="76" spans="1:51" ht="15.75" customHeight="1" x14ac:dyDescent="0.15">
      <c r="A76" s="413"/>
      <c r="B76" s="414"/>
      <c r="C76" s="415"/>
      <c r="D76" s="414"/>
      <c r="E76" s="415"/>
      <c r="F76" s="432"/>
      <c r="G76" s="418"/>
      <c r="H76" s="277"/>
      <c r="I76" s="277"/>
      <c r="J76" s="277"/>
      <c r="K76" s="277"/>
      <c r="L76" s="277"/>
      <c r="M76" s="277"/>
      <c r="N76" s="277"/>
      <c r="O76" s="277"/>
      <c r="P76" s="278"/>
      <c r="Q76" s="471"/>
      <c r="R76" s="277"/>
      <c r="S76" s="277"/>
      <c r="T76" s="277"/>
      <c r="U76" s="277"/>
      <c r="V76" s="277"/>
      <c r="W76" s="277"/>
      <c r="X76" s="277"/>
      <c r="Y76" s="277"/>
      <c r="Z76" s="277"/>
      <c r="AA76" s="472"/>
      <c r="AB76" s="473"/>
      <c r="AC76" s="474"/>
      <c r="AD76" s="474"/>
      <c r="AE76" s="471"/>
      <c r="AF76" s="277"/>
      <c r="AG76" s="277"/>
      <c r="AH76" s="277"/>
      <c r="AI76" s="277"/>
      <c r="AJ76" s="277"/>
      <c r="AK76" s="277"/>
      <c r="AL76" s="277"/>
      <c r="AM76" s="277"/>
      <c r="AN76" s="277"/>
      <c r="AO76" s="277"/>
      <c r="AP76" s="277"/>
      <c r="AQ76" s="277"/>
      <c r="AR76" s="277"/>
      <c r="AS76" s="277"/>
      <c r="AT76" s="277"/>
      <c r="AU76" s="277"/>
      <c r="AV76" s="277"/>
      <c r="AW76" s="277"/>
      <c r="AX76" s="475"/>
      <c r="AY76" s="34">
        <f t="shared" si="7"/>
        <v>1</v>
      </c>
    </row>
    <row r="77" spans="1:51" ht="18.75" customHeight="1" x14ac:dyDescent="0.15">
      <c r="A77" s="413"/>
      <c r="B77" s="414"/>
      <c r="C77" s="415"/>
      <c r="D77" s="414"/>
      <c r="E77" s="476" t="s">
        <v>174</v>
      </c>
      <c r="F77" s="477"/>
      <c r="G77" s="478" t="s">
        <v>171</v>
      </c>
      <c r="H77" s="428"/>
      <c r="I77" s="428"/>
      <c r="J77" s="428"/>
      <c r="K77" s="428"/>
      <c r="L77" s="428"/>
      <c r="M77" s="428"/>
      <c r="N77" s="428"/>
      <c r="O77" s="428"/>
      <c r="P77" s="428"/>
      <c r="Q77" s="428"/>
      <c r="R77" s="428"/>
      <c r="S77" s="428"/>
      <c r="T77" s="428"/>
      <c r="U77" s="428"/>
      <c r="V77" s="428"/>
      <c r="W77" s="428"/>
      <c r="X77" s="429"/>
      <c r="Y77" s="434"/>
      <c r="Z77" s="435"/>
      <c r="AA77" s="436"/>
      <c r="AB77" s="427" t="s">
        <v>11</v>
      </c>
      <c r="AC77" s="428"/>
      <c r="AD77" s="429"/>
      <c r="AE77" s="479" t="s">
        <v>173</v>
      </c>
      <c r="AF77" s="480"/>
      <c r="AG77" s="480"/>
      <c r="AH77" s="481"/>
      <c r="AI77" s="482" t="s">
        <v>406</v>
      </c>
      <c r="AJ77" s="482"/>
      <c r="AK77" s="482"/>
      <c r="AL77" s="427"/>
      <c r="AM77" s="482" t="s">
        <v>407</v>
      </c>
      <c r="AN77" s="482"/>
      <c r="AO77" s="482"/>
      <c r="AP77" s="427"/>
      <c r="AQ77" s="427" t="s">
        <v>167</v>
      </c>
      <c r="AR77" s="428"/>
      <c r="AS77" s="428"/>
      <c r="AT77" s="429"/>
      <c r="AU77" s="483" t="s">
        <v>125</v>
      </c>
      <c r="AV77" s="483"/>
      <c r="AW77" s="483"/>
      <c r="AX77" s="484"/>
      <c r="AY77" s="34">
        <f>COUNTA($G$79)</f>
        <v>1</v>
      </c>
    </row>
    <row r="78" spans="1:51" ht="18.75" customHeight="1" x14ac:dyDescent="0.15">
      <c r="A78" s="413"/>
      <c r="B78" s="414"/>
      <c r="C78" s="415"/>
      <c r="D78" s="414"/>
      <c r="E78" s="476"/>
      <c r="F78" s="477"/>
      <c r="G78" s="433"/>
      <c r="H78" s="245"/>
      <c r="I78" s="245"/>
      <c r="J78" s="245"/>
      <c r="K78" s="245"/>
      <c r="L78" s="245"/>
      <c r="M78" s="245"/>
      <c r="N78" s="245"/>
      <c r="O78" s="245"/>
      <c r="P78" s="245"/>
      <c r="Q78" s="245"/>
      <c r="R78" s="245"/>
      <c r="S78" s="245"/>
      <c r="T78" s="245"/>
      <c r="U78" s="245"/>
      <c r="V78" s="245"/>
      <c r="W78" s="245"/>
      <c r="X78" s="246"/>
      <c r="Y78" s="434"/>
      <c r="Z78" s="435"/>
      <c r="AA78" s="436"/>
      <c r="AB78" s="437"/>
      <c r="AC78" s="245"/>
      <c r="AD78" s="246"/>
      <c r="AE78" s="244" t="s">
        <v>576</v>
      </c>
      <c r="AF78" s="244"/>
      <c r="AG78" s="245" t="s">
        <v>168</v>
      </c>
      <c r="AH78" s="246"/>
      <c r="AI78" s="485"/>
      <c r="AJ78" s="485"/>
      <c r="AK78" s="485"/>
      <c r="AL78" s="437"/>
      <c r="AM78" s="485"/>
      <c r="AN78" s="485"/>
      <c r="AO78" s="485"/>
      <c r="AP78" s="437"/>
      <c r="AQ78" s="243" t="s">
        <v>576</v>
      </c>
      <c r="AR78" s="244"/>
      <c r="AS78" s="245" t="s">
        <v>168</v>
      </c>
      <c r="AT78" s="246"/>
      <c r="AU78" s="244" t="s">
        <v>576</v>
      </c>
      <c r="AV78" s="244"/>
      <c r="AW78" s="245" t="s">
        <v>162</v>
      </c>
      <c r="AX78" s="439"/>
      <c r="AY78" s="34">
        <f>$AY$77</f>
        <v>1</v>
      </c>
    </row>
    <row r="79" spans="1:51" ht="23.25" customHeight="1" x14ac:dyDescent="0.15">
      <c r="A79" s="413"/>
      <c r="B79" s="414"/>
      <c r="C79" s="415"/>
      <c r="D79" s="414"/>
      <c r="E79" s="476"/>
      <c r="F79" s="477"/>
      <c r="G79" s="440" t="s">
        <v>576</v>
      </c>
      <c r="H79" s="253"/>
      <c r="I79" s="253"/>
      <c r="J79" s="253"/>
      <c r="K79" s="253"/>
      <c r="L79" s="253"/>
      <c r="M79" s="253"/>
      <c r="N79" s="253"/>
      <c r="O79" s="253"/>
      <c r="P79" s="253"/>
      <c r="Q79" s="253"/>
      <c r="R79" s="253"/>
      <c r="S79" s="253"/>
      <c r="T79" s="253"/>
      <c r="U79" s="253"/>
      <c r="V79" s="253"/>
      <c r="W79" s="253"/>
      <c r="X79" s="254"/>
      <c r="Y79" s="441" t="s">
        <v>12</v>
      </c>
      <c r="Z79" s="442"/>
      <c r="AA79" s="443"/>
      <c r="AB79" s="452" t="s">
        <v>576</v>
      </c>
      <c r="AC79" s="452"/>
      <c r="AD79" s="452"/>
      <c r="AE79" s="261" t="s">
        <v>576</v>
      </c>
      <c r="AF79" s="262"/>
      <c r="AG79" s="262"/>
      <c r="AH79" s="262"/>
      <c r="AI79" s="261" t="s">
        <v>576</v>
      </c>
      <c r="AJ79" s="262"/>
      <c r="AK79" s="262"/>
      <c r="AL79" s="262"/>
      <c r="AM79" s="261"/>
      <c r="AN79" s="262"/>
      <c r="AO79" s="262"/>
      <c r="AP79" s="263"/>
      <c r="AQ79" s="261" t="s">
        <v>576</v>
      </c>
      <c r="AR79" s="262"/>
      <c r="AS79" s="262"/>
      <c r="AT79" s="263"/>
      <c r="AU79" s="262" t="s">
        <v>576</v>
      </c>
      <c r="AV79" s="262"/>
      <c r="AW79" s="262"/>
      <c r="AX79" s="447"/>
      <c r="AY79" s="34">
        <f t="shared" ref="AY79:AY81" si="8">$AY$77</f>
        <v>1</v>
      </c>
    </row>
    <row r="80" spans="1:51" ht="23.25" customHeight="1" x14ac:dyDescent="0.15">
      <c r="A80" s="413"/>
      <c r="B80" s="414"/>
      <c r="C80" s="415"/>
      <c r="D80" s="414"/>
      <c r="E80" s="476"/>
      <c r="F80" s="477"/>
      <c r="G80" s="463"/>
      <c r="H80" s="271"/>
      <c r="I80" s="271"/>
      <c r="J80" s="271"/>
      <c r="K80" s="271"/>
      <c r="L80" s="271"/>
      <c r="M80" s="271"/>
      <c r="N80" s="271"/>
      <c r="O80" s="271"/>
      <c r="P80" s="271"/>
      <c r="Q80" s="271"/>
      <c r="R80" s="271"/>
      <c r="S80" s="271"/>
      <c r="T80" s="271"/>
      <c r="U80" s="271"/>
      <c r="V80" s="271"/>
      <c r="W80" s="271"/>
      <c r="X80" s="272"/>
      <c r="Y80" s="448" t="s">
        <v>48</v>
      </c>
      <c r="Z80" s="449"/>
      <c r="AA80" s="450"/>
      <c r="AB80" s="445" t="s">
        <v>576</v>
      </c>
      <c r="AC80" s="445"/>
      <c r="AD80" s="445"/>
      <c r="AE80" s="261" t="s">
        <v>576</v>
      </c>
      <c r="AF80" s="262"/>
      <c r="AG80" s="262"/>
      <c r="AH80" s="263"/>
      <c r="AI80" s="261" t="s">
        <v>576</v>
      </c>
      <c r="AJ80" s="262"/>
      <c r="AK80" s="262"/>
      <c r="AL80" s="262"/>
      <c r="AM80" s="261"/>
      <c r="AN80" s="262"/>
      <c r="AO80" s="262"/>
      <c r="AP80" s="263"/>
      <c r="AQ80" s="261" t="s">
        <v>576</v>
      </c>
      <c r="AR80" s="262"/>
      <c r="AS80" s="262"/>
      <c r="AT80" s="263"/>
      <c r="AU80" s="262" t="s">
        <v>576</v>
      </c>
      <c r="AV80" s="262"/>
      <c r="AW80" s="262"/>
      <c r="AX80" s="447"/>
      <c r="AY80" s="34">
        <f t="shared" si="8"/>
        <v>1</v>
      </c>
    </row>
    <row r="81" spans="1:51" ht="23.25" customHeight="1" x14ac:dyDescent="0.15">
      <c r="A81" s="413"/>
      <c r="B81" s="414"/>
      <c r="C81" s="415"/>
      <c r="D81" s="414"/>
      <c r="E81" s="476"/>
      <c r="F81" s="477"/>
      <c r="G81" s="418"/>
      <c r="H81" s="277"/>
      <c r="I81" s="277"/>
      <c r="J81" s="277"/>
      <c r="K81" s="277"/>
      <c r="L81" s="277"/>
      <c r="M81" s="277"/>
      <c r="N81" s="277"/>
      <c r="O81" s="277"/>
      <c r="P81" s="277"/>
      <c r="Q81" s="277"/>
      <c r="R81" s="277"/>
      <c r="S81" s="277"/>
      <c r="T81" s="277"/>
      <c r="U81" s="277"/>
      <c r="V81" s="277"/>
      <c r="W81" s="277"/>
      <c r="X81" s="278"/>
      <c r="Y81" s="448" t="s">
        <v>13</v>
      </c>
      <c r="Z81" s="449"/>
      <c r="AA81" s="450"/>
      <c r="AB81" s="486" t="s">
        <v>163</v>
      </c>
      <c r="AC81" s="486"/>
      <c r="AD81" s="486"/>
      <c r="AE81" s="261" t="s">
        <v>576</v>
      </c>
      <c r="AF81" s="262"/>
      <c r="AG81" s="262"/>
      <c r="AH81" s="263"/>
      <c r="AI81" s="261" t="s">
        <v>576</v>
      </c>
      <c r="AJ81" s="262"/>
      <c r="AK81" s="262"/>
      <c r="AL81" s="262"/>
      <c r="AM81" s="261"/>
      <c r="AN81" s="262"/>
      <c r="AO81" s="262"/>
      <c r="AP81" s="263"/>
      <c r="AQ81" s="261" t="s">
        <v>576</v>
      </c>
      <c r="AR81" s="262"/>
      <c r="AS81" s="262"/>
      <c r="AT81" s="263"/>
      <c r="AU81" s="262" t="s">
        <v>576</v>
      </c>
      <c r="AV81" s="262"/>
      <c r="AW81" s="262"/>
      <c r="AX81" s="447"/>
      <c r="AY81" s="34">
        <f t="shared" si="8"/>
        <v>1</v>
      </c>
    </row>
    <row r="82" spans="1:51" ht="18.75" customHeight="1" x14ac:dyDescent="0.15">
      <c r="A82" s="413"/>
      <c r="B82" s="414"/>
      <c r="C82" s="415"/>
      <c r="D82" s="414"/>
      <c r="E82" s="476" t="s">
        <v>175</v>
      </c>
      <c r="F82" s="477"/>
      <c r="G82" s="478" t="s">
        <v>172</v>
      </c>
      <c r="H82" s="428"/>
      <c r="I82" s="428"/>
      <c r="J82" s="428"/>
      <c r="K82" s="428"/>
      <c r="L82" s="428"/>
      <c r="M82" s="428"/>
      <c r="N82" s="428"/>
      <c r="O82" s="428"/>
      <c r="P82" s="428"/>
      <c r="Q82" s="428"/>
      <c r="R82" s="428"/>
      <c r="S82" s="428"/>
      <c r="T82" s="428"/>
      <c r="U82" s="428"/>
      <c r="V82" s="428"/>
      <c r="W82" s="428"/>
      <c r="X82" s="429"/>
      <c r="Y82" s="434"/>
      <c r="Z82" s="435"/>
      <c r="AA82" s="436"/>
      <c r="AB82" s="427" t="s">
        <v>11</v>
      </c>
      <c r="AC82" s="428"/>
      <c r="AD82" s="429"/>
      <c r="AE82" s="479" t="s">
        <v>173</v>
      </c>
      <c r="AF82" s="480"/>
      <c r="AG82" s="480"/>
      <c r="AH82" s="481"/>
      <c r="AI82" s="482" t="s">
        <v>406</v>
      </c>
      <c r="AJ82" s="482"/>
      <c r="AK82" s="482"/>
      <c r="AL82" s="427"/>
      <c r="AM82" s="482" t="s">
        <v>407</v>
      </c>
      <c r="AN82" s="482"/>
      <c r="AO82" s="482"/>
      <c r="AP82" s="427"/>
      <c r="AQ82" s="427" t="s">
        <v>167</v>
      </c>
      <c r="AR82" s="428"/>
      <c r="AS82" s="428"/>
      <c r="AT82" s="429"/>
      <c r="AU82" s="483" t="s">
        <v>125</v>
      </c>
      <c r="AV82" s="483"/>
      <c r="AW82" s="483"/>
      <c r="AX82" s="484"/>
      <c r="AY82" s="34">
        <f>COUNTA($G$84)</f>
        <v>1</v>
      </c>
    </row>
    <row r="83" spans="1:51" ht="18.75" customHeight="1" x14ac:dyDescent="0.15">
      <c r="A83" s="413"/>
      <c r="B83" s="414"/>
      <c r="C83" s="415"/>
      <c r="D83" s="414"/>
      <c r="E83" s="476"/>
      <c r="F83" s="477"/>
      <c r="G83" s="433"/>
      <c r="H83" s="245"/>
      <c r="I83" s="245"/>
      <c r="J83" s="245"/>
      <c r="K83" s="245"/>
      <c r="L83" s="245"/>
      <c r="M83" s="245"/>
      <c r="N83" s="245"/>
      <c r="O83" s="245"/>
      <c r="P83" s="245"/>
      <c r="Q83" s="245"/>
      <c r="R83" s="245"/>
      <c r="S83" s="245"/>
      <c r="T83" s="245"/>
      <c r="U83" s="245"/>
      <c r="V83" s="245"/>
      <c r="W83" s="245"/>
      <c r="X83" s="246"/>
      <c r="Y83" s="434"/>
      <c r="Z83" s="435"/>
      <c r="AA83" s="436"/>
      <c r="AB83" s="437"/>
      <c r="AC83" s="245"/>
      <c r="AD83" s="246"/>
      <c r="AE83" s="244" t="s">
        <v>576</v>
      </c>
      <c r="AF83" s="244"/>
      <c r="AG83" s="245" t="s">
        <v>168</v>
      </c>
      <c r="AH83" s="246"/>
      <c r="AI83" s="485"/>
      <c r="AJ83" s="485"/>
      <c r="AK83" s="485"/>
      <c r="AL83" s="437"/>
      <c r="AM83" s="485"/>
      <c r="AN83" s="485"/>
      <c r="AO83" s="485"/>
      <c r="AP83" s="437"/>
      <c r="AQ83" s="243" t="s">
        <v>576</v>
      </c>
      <c r="AR83" s="244"/>
      <c r="AS83" s="245" t="s">
        <v>168</v>
      </c>
      <c r="AT83" s="246"/>
      <c r="AU83" s="244" t="s">
        <v>576</v>
      </c>
      <c r="AV83" s="244"/>
      <c r="AW83" s="245" t="s">
        <v>162</v>
      </c>
      <c r="AX83" s="439"/>
      <c r="AY83" s="34">
        <f>$AY$82</f>
        <v>1</v>
      </c>
    </row>
    <row r="84" spans="1:51" ht="23.25" customHeight="1" x14ac:dyDescent="0.15">
      <c r="A84" s="413"/>
      <c r="B84" s="414"/>
      <c r="C84" s="415"/>
      <c r="D84" s="414"/>
      <c r="E84" s="476"/>
      <c r="F84" s="477"/>
      <c r="G84" s="440" t="s">
        <v>576</v>
      </c>
      <c r="H84" s="253"/>
      <c r="I84" s="253"/>
      <c r="J84" s="253"/>
      <c r="K84" s="253"/>
      <c r="L84" s="253"/>
      <c r="M84" s="253"/>
      <c r="N84" s="253"/>
      <c r="O84" s="253"/>
      <c r="P84" s="253"/>
      <c r="Q84" s="253"/>
      <c r="R84" s="253"/>
      <c r="S84" s="253"/>
      <c r="T84" s="253"/>
      <c r="U84" s="253"/>
      <c r="V84" s="253"/>
      <c r="W84" s="253"/>
      <c r="X84" s="254"/>
      <c r="Y84" s="441" t="s">
        <v>12</v>
      </c>
      <c r="Z84" s="442"/>
      <c r="AA84" s="443"/>
      <c r="AB84" s="452" t="s">
        <v>576</v>
      </c>
      <c r="AC84" s="452"/>
      <c r="AD84" s="452"/>
      <c r="AE84" s="261" t="s">
        <v>576</v>
      </c>
      <c r="AF84" s="262"/>
      <c r="AG84" s="262"/>
      <c r="AH84" s="262"/>
      <c r="AI84" s="261" t="s">
        <v>576</v>
      </c>
      <c r="AJ84" s="262"/>
      <c r="AK84" s="262"/>
      <c r="AL84" s="262"/>
      <c r="AM84" s="261"/>
      <c r="AN84" s="262"/>
      <c r="AO84" s="262"/>
      <c r="AP84" s="263"/>
      <c r="AQ84" s="261" t="s">
        <v>576</v>
      </c>
      <c r="AR84" s="262"/>
      <c r="AS84" s="262"/>
      <c r="AT84" s="263"/>
      <c r="AU84" s="262" t="s">
        <v>576</v>
      </c>
      <c r="AV84" s="262"/>
      <c r="AW84" s="262"/>
      <c r="AX84" s="447"/>
      <c r="AY84" s="34">
        <f t="shared" ref="AY84:AY86" si="9">$AY$82</f>
        <v>1</v>
      </c>
    </row>
    <row r="85" spans="1:51" ht="23.25" customHeight="1" x14ac:dyDescent="0.15">
      <c r="A85" s="413"/>
      <c r="B85" s="414"/>
      <c r="C85" s="415"/>
      <c r="D85" s="414"/>
      <c r="E85" s="476"/>
      <c r="F85" s="477"/>
      <c r="G85" s="463"/>
      <c r="H85" s="271"/>
      <c r="I85" s="271"/>
      <c r="J85" s="271"/>
      <c r="K85" s="271"/>
      <c r="L85" s="271"/>
      <c r="M85" s="271"/>
      <c r="N85" s="271"/>
      <c r="O85" s="271"/>
      <c r="P85" s="271"/>
      <c r="Q85" s="271"/>
      <c r="R85" s="271"/>
      <c r="S85" s="271"/>
      <c r="T85" s="271"/>
      <c r="U85" s="271"/>
      <c r="V85" s="271"/>
      <c r="W85" s="271"/>
      <c r="X85" s="272"/>
      <c r="Y85" s="448" t="s">
        <v>48</v>
      </c>
      <c r="Z85" s="449"/>
      <c r="AA85" s="450"/>
      <c r="AB85" s="445" t="s">
        <v>576</v>
      </c>
      <c r="AC85" s="445"/>
      <c r="AD85" s="445"/>
      <c r="AE85" s="261" t="s">
        <v>576</v>
      </c>
      <c r="AF85" s="262"/>
      <c r="AG85" s="262"/>
      <c r="AH85" s="263"/>
      <c r="AI85" s="261" t="s">
        <v>576</v>
      </c>
      <c r="AJ85" s="262"/>
      <c r="AK85" s="262"/>
      <c r="AL85" s="262"/>
      <c r="AM85" s="261"/>
      <c r="AN85" s="262"/>
      <c r="AO85" s="262"/>
      <c r="AP85" s="263"/>
      <c r="AQ85" s="261" t="s">
        <v>576</v>
      </c>
      <c r="AR85" s="262"/>
      <c r="AS85" s="262"/>
      <c r="AT85" s="263"/>
      <c r="AU85" s="262" t="s">
        <v>576</v>
      </c>
      <c r="AV85" s="262"/>
      <c r="AW85" s="262"/>
      <c r="AX85" s="447"/>
      <c r="AY85" s="34">
        <f t="shared" si="9"/>
        <v>1</v>
      </c>
    </row>
    <row r="86" spans="1:51" ht="23.25" customHeight="1" thickBot="1" x14ac:dyDescent="0.2">
      <c r="A86" s="413"/>
      <c r="B86" s="414"/>
      <c r="C86" s="415"/>
      <c r="D86" s="414"/>
      <c r="E86" s="476"/>
      <c r="F86" s="477"/>
      <c r="G86" s="418"/>
      <c r="H86" s="277"/>
      <c r="I86" s="277"/>
      <c r="J86" s="277"/>
      <c r="K86" s="277"/>
      <c r="L86" s="277"/>
      <c r="M86" s="277"/>
      <c r="N86" s="277"/>
      <c r="O86" s="277"/>
      <c r="P86" s="277"/>
      <c r="Q86" s="277"/>
      <c r="R86" s="277"/>
      <c r="S86" s="277"/>
      <c r="T86" s="277"/>
      <c r="U86" s="277"/>
      <c r="V86" s="277"/>
      <c r="W86" s="277"/>
      <c r="X86" s="278"/>
      <c r="Y86" s="448" t="s">
        <v>13</v>
      </c>
      <c r="Z86" s="449"/>
      <c r="AA86" s="450"/>
      <c r="AB86" s="486" t="s">
        <v>14</v>
      </c>
      <c r="AC86" s="486"/>
      <c r="AD86" s="486"/>
      <c r="AE86" s="261" t="s">
        <v>576</v>
      </c>
      <c r="AF86" s="262"/>
      <c r="AG86" s="262"/>
      <c r="AH86" s="263"/>
      <c r="AI86" s="261" t="s">
        <v>576</v>
      </c>
      <c r="AJ86" s="262"/>
      <c r="AK86" s="262"/>
      <c r="AL86" s="262"/>
      <c r="AM86" s="261"/>
      <c r="AN86" s="262"/>
      <c r="AO86" s="262"/>
      <c r="AP86" s="263"/>
      <c r="AQ86" s="261" t="s">
        <v>576</v>
      </c>
      <c r="AR86" s="262"/>
      <c r="AS86" s="262"/>
      <c r="AT86" s="263"/>
      <c r="AU86" s="262" t="s">
        <v>576</v>
      </c>
      <c r="AV86" s="262"/>
      <c r="AW86" s="262"/>
      <c r="AX86" s="447"/>
      <c r="AY86" s="34">
        <f t="shared" si="9"/>
        <v>1</v>
      </c>
    </row>
    <row r="87" spans="1:51" ht="27" customHeight="1" x14ac:dyDescent="0.15">
      <c r="A87" s="487" t="s">
        <v>41</v>
      </c>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9"/>
    </row>
    <row r="88" spans="1:51" ht="27" customHeight="1" x14ac:dyDescent="0.15">
      <c r="A88" s="490"/>
      <c r="B88" s="491"/>
      <c r="C88" s="492" t="s">
        <v>26</v>
      </c>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4"/>
      <c r="AD88" s="493" t="s">
        <v>30</v>
      </c>
      <c r="AE88" s="493"/>
      <c r="AF88" s="493"/>
      <c r="AG88" s="495" t="s">
        <v>25</v>
      </c>
      <c r="AH88" s="493"/>
      <c r="AI88" s="493"/>
      <c r="AJ88" s="493"/>
      <c r="AK88" s="493"/>
      <c r="AL88" s="493"/>
      <c r="AM88" s="493"/>
      <c r="AN88" s="493"/>
      <c r="AO88" s="493"/>
      <c r="AP88" s="493"/>
      <c r="AQ88" s="493"/>
      <c r="AR88" s="493"/>
      <c r="AS88" s="493"/>
      <c r="AT88" s="493"/>
      <c r="AU88" s="493"/>
      <c r="AV88" s="493"/>
      <c r="AW88" s="493"/>
      <c r="AX88" s="496"/>
    </row>
    <row r="89" spans="1:51" ht="81" customHeight="1" x14ac:dyDescent="0.15">
      <c r="A89" s="497" t="s">
        <v>130</v>
      </c>
      <c r="B89" s="498"/>
      <c r="C89" s="499" t="s">
        <v>131</v>
      </c>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1"/>
      <c r="AD89" s="502" t="s">
        <v>612</v>
      </c>
      <c r="AE89" s="503"/>
      <c r="AF89" s="503"/>
      <c r="AG89" s="504" t="s">
        <v>615</v>
      </c>
      <c r="AH89" s="505"/>
      <c r="AI89" s="505"/>
      <c r="AJ89" s="505"/>
      <c r="AK89" s="505"/>
      <c r="AL89" s="505"/>
      <c r="AM89" s="505"/>
      <c r="AN89" s="505"/>
      <c r="AO89" s="505"/>
      <c r="AP89" s="505"/>
      <c r="AQ89" s="505"/>
      <c r="AR89" s="505"/>
      <c r="AS89" s="505"/>
      <c r="AT89" s="505"/>
      <c r="AU89" s="505"/>
      <c r="AV89" s="505"/>
      <c r="AW89" s="505"/>
      <c r="AX89" s="506"/>
    </row>
    <row r="90" spans="1:51" ht="77.25" customHeight="1" x14ac:dyDescent="0.15">
      <c r="A90" s="507"/>
      <c r="B90" s="508"/>
      <c r="C90" s="509" t="s">
        <v>31</v>
      </c>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1"/>
      <c r="AD90" s="512" t="s">
        <v>612</v>
      </c>
      <c r="AE90" s="513"/>
      <c r="AF90" s="513"/>
      <c r="AG90" s="514" t="s">
        <v>616</v>
      </c>
      <c r="AH90" s="515"/>
      <c r="AI90" s="515"/>
      <c r="AJ90" s="515"/>
      <c r="AK90" s="515"/>
      <c r="AL90" s="515"/>
      <c r="AM90" s="515"/>
      <c r="AN90" s="515"/>
      <c r="AO90" s="515"/>
      <c r="AP90" s="515"/>
      <c r="AQ90" s="515"/>
      <c r="AR90" s="515"/>
      <c r="AS90" s="515"/>
      <c r="AT90" s="515"/>
      <c r="AU90" s="515"/>
      <c r="AV90" s="515"/>
      <c r="AW90" s="515"/>
      <c r="AX90" s="516"/>
    </row>
    <row r="91" spans="1:51" ht="74.25" customHeight="1" x14ac:dyDescent="0.15">
      <c r="A91" s="517"/>
      <c r="B91" s="518"/>
      <c r="C91" s="519" t="s">
        <v>132</v>
      </c>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1"/>
      <c r="AD91" s="522" t="s">
        <v>612</v>
      </c>
      <c r="AE91" s="523"/>
      <c r="AF91" s="523"/>
      <c r="AG91" s="464" t="s">
        <v>617</v>
      </c>
      <c r="AH91" s="271"/>
      <c r="AI91" s="271"/>
      <c r="AJ91" s="271"/>
      <c r="AK91" s="271"/>
      <c r="AL91" s="271"/>
      <c r="AM91" s="271"/>
      <c r="AN91" s="271"/>
      <c r="AO91" s="271"/>
      <c r="AP91" s="271"/>
      <c r="AQ91" s="271"/>
      <c r="AR91" s="271"/>
      <c r="AS91" s="271"/>
      <c r="AT91" s="271"/>
      <c r="AU91" s="271"/>
      <c r="AV91" s="271"/>
      <c r="AW91" s="271"/>
      <c r="AX91" s="524"/>
    </row>
    <row r="92" spans="1:51" ht="36.75" customHeight="1" x14ac:dyDescent="0.15">
      <c r="A92" s="525" t="s">
        <v>33</v>
      </c>
      <c r="B92" s="526"/>
      <c r="C92" s="527" t="s">
        <v>35</v>
      </c>
      <c r="D92" s="528"/>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30"/>
      <c r="AD92" s="531" t="s">
        <v>612</v>
      </c>
      <c r="AE92" s="532"/>
      <c r="AF92" s="532"/>
      <c r="AG92" s="457" t="s">
        <v>632</v>
      </c>
      <c r="AH92" s="253"/>
      <c r="AI92" s="253"/>
      <c r="AJ92" s="253"/>
      <c r="AK92" s="253"/>
      <c r="AL92" s="253"/>
      <c r="AM92" s="253"/>
      <c r="AN92" s="253"/>
      <c r="AO92" s="253"/>
      <c r="AP92" s="253"/>
      <c r="AQ92" s="253"/>
      <c r="AR92" s="253"/>
      <c r="AS92" s="253"/>
      <c r="AT92" s="253"/>
      <c r="AU92" s="253"/>
      <c r="AV92" s="253"/>
      <c r="AW92" s="253"/>
      <c r="AX92" s="470"/>
    </row>
    <row r="93" spans="1:51" ht="45.75" customHeight="1" x14ac:dyDescent="0.15">
      <c r="A93" s="533"/>
      <c r="B93" s="534"/>
      <c r="C93" s="535"/>
      <c r="D93" s="536"/>
      <c r="E93" s="537" t="s">
        <v>252</v>
      </c>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9"/>
      <c r="AD93" s="512" t="s">
        <v>633</v>
      </c>
      <c r="AE93" s="513"/>
      <c r="AF93" s="540"/>
      <c r="AG93" s="464"/>
      <c r="AH93" s="271"/>
      <c r="AI93" s="271"/>
      <c r="AJ93" s="271"/>
      <c r="AK93" s="271"/>
      <c r="AL93" s="271"/>
      <c r="AM93" s="271"/>
      <c r="AN93" s="271"/>
      <c r="AO93" s="271"/>
      <c r="AP93" s="271"/>
      <c r="AQ93" s="271"/>
      <c r="AR93" s="271"/>
      <c r="AS93" s="271"/>
      <c r="AT93" s="271"/>
      <c r="AU93" s="271"/>
      <c r="AV93" s="271"/>
      <c r="AW93" s="271"/>
      <c r="AX93" s="524"/>
    </row>
    <row r="94" spans="1:51" ht="37.5" customHeight="1" x14ac:dyDescent="0.15">
      <c r="A94" s="533"/>
      <c r="B94" s="534"/>
      <c r="C94" s="541"/>
      <c r="D94" s="542"/>
      <c r="E94" s="543" t="s">
        <v>213</v>
      </c>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545"/>
      <c r="AD94" s="546" t="s">
        <v>622</v>
      </c>
      <c r="AE94" s="547"/>
      <c r="AF94" s="547"/>
      <c r="AG94" s="464"/>
      <c r="AH94" s="271"/>
      <c r="AI94" s="271"/>
      <c r="AJ94" s="271"/>
      <c r="AK94" s="271"/>
      <c r="AL94" s="271"/>
      <c r="AM94" s="271"/>
      <c r="AN94" s="271"/>
      <c r="AO94" s="271"/>
      <c r="AP94" s="271"/>
      <c r="AQ94" s="271"/>
      <c r="AR94" s="271"/>
      <c r="AS94" s="271"/>
      <c r="AT94" s="271"/>
      <c r="AU94" s="271"/>
      <c r="AV94" s="271"/>
      <c r="AW94" s="271"/>
      <c r="AX94" s="524"/>
    </row>
    <row r="95" spans="1:51" ht="26.25" customHeight="1" x14ac:dyDescent="0.15">
      <c r="A95" s="533"/>
      <c r="B95" s="548"/>
      <c r="C95" s="549" t="s">
        <v>36</v>
      </c>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1" t="s">
        <v>623</v>
      </c>
      <c r="AE95" s="552"/>
      <c r="AF95" s="552"/>
      <c r="AG95" s="553"/>
      <c r="AH95" s="554"/>
      <c r="AI95" s="554"/>
      <c r="AJ95" s="554"/>
      <c r="AK95" s="554"/>
      <c r="AL95" s="554"/>
      <c r="AM95" s="554"/>
      <c r="AN95" s="554"/>
      <c r="AO95" s="554"/>
      <c r="AP95" s="554"/>
      <c r="AQ95" s="554"/>
      <c r="AR95" s="554"/>
      <c r="AS95" s="554"/>
      <c r="AT95" s="554"/>
      <c r="AU95" s="554"/>
      <c r="AV95" s="554"/>
      <c r="AW95" s="554"/>
      <c r="AX95" s="555"/>
    </row>
    <row r="96" spans="1:51" ht="57" customHeight="1" x14ac:dyDescent="0.15">
      <c r="A96" s="533"/>
      <c r="B96" s="548"/>
      <c r="C96" s="556" t="s">
        <v>133</v>
      </c>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2" t="s">
        <v>612</v>
      </c>
      <c r="AE96" s="513"/>
      <c r="AF96" s="513"/>
      <c r="AG96" s="514" t="s">
        <v>627</v>
      </c>
      <c r="AH96" s="515"/>
      <c r="AI96" s="515"/>
      <c r="AJ96" s="515"/>
      <c r="AK96" s="515"/>
      <c r="AL96" s="515"/>
      <c r="AM96" s="515"/>
      <c r="AN96" s="515"/>
      <c r="AO96" s="515"/>
      <c r="AP96" s="515"/>
      <c r="AQ96" s="515"/>
      <c r="AR96" s="515"/>
      <c r="AS96" s="515"/>
      <c r="AT96" s="515"/>
      <c r="AU96" s="515"/>
      <c r="AV96" s="515"/>
      <c r="AW96" s="515"/>
      <c r="AX96" s="516"/>
    </row>
    <row r="97" spans="1:50" ht="26.25" customHeight="1" x14ac:dyDescent="0.15">
      <c r="A97" s="533"/>
      <c r="B97" s="548"/>
      <c r="C97" s="556" t="s">
        <v>32</v>
      </c>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2" t="s">
        <v>623</v>
      </c>
      <c r="AE97" s="513"/>
      <c r="AF97" s="513"/>
      <c r="AG97" s="514"/>
      <c r="AH97" s="515"/>
      <c r="AI97" s="515"/>
      <c r="AJ97" s="515"/>
      <c r="AK97" s="515"/>
      <c r="AL97" s="515"/>
      <c r="AM97" s="515"/>
      <c r="AN97" s="515"/>
      <c r="AO97" s="515"/>
      <c r="AP97" s="515"/>
      <c r="AQ97" s="515"/>
      <c r="AR97" s="515"/>
      <c r="AS97" s="515"/>
      <c r="AT97" s="515"/>
      <c r="AU97" s="515"/>
      <c r="AV97" s="515"/>
      <c r="AW97" s="515"/>
      <c r="AX97" s="516"/>
    </row>
    <row r="98" spans="1:50" ht="66.75" customHeight="1" x14ac:dyDescent="0.15">
      <c r="A98" s="533"/>
      <c r="B98" s="548"/>
      <c r="C98" s="556" t="s">
        <v>37</v>
      </c>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57"/>
      <c r="AD98" s="512" t="s">
        <v>612</v>
      </c>
      <c r="AE98" s="513"/>
      <c r="AF98" s="513"/>
      <c r="AG98" s="514" t="s">
        <v>618</v>
      </c>
      <c r="AH98" s="515"/>
      <c r="AI98" s="515"/>
      <c r="AJ98" s="515"/>
      <c r="AK98" s="515"/>
      <c r="AL98" s="515"/>
      <c r="AM98" s="515"/>
      <c r="AN98" s="515"/>
      <c r="AO98" s="515"/>
      <c r="AP98" s="515"/>
      <c r="AQ98" s="515"/>
      <c r="AR98" s="515"/>
      <c r="AS98" s="515"/>
      <c r="AT98" s="515"/>
      <c r="AU98" s="515"/>
      <c r="AV98" s="515"/>
      <c r="AW98" s="515"/>
      <c r="AX98" s="516"/>
    </row>
    <row r="99" spans="1:50" ht="26.25" customHeight="1" x14ac:dyDescent="0.15">
      <c r="A99" s="533"/>
      <c r="B99" s="548"/>
      <c r="C99" s="556" t="s">
        <v>230</v>
      </c>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57"/>
      <c r="AD99" s="522" t="s">
        <v>623</v>
      </c>
      <c r="AE99" s="523"/>
      <c r="AF99" s="523"/>
      <c r="AG99" s="558"/>
      <c r="AH99" s="559"/>
      <c r="AI99" s="559"/>
      <c r="AJ99" s="559"/>
      <c r="AK99" s="559"/>
      <c r="AL99" s="559"/>
      <c r="AM99" s="559"/>
      <c r="AN99" s="559"/>
      <c r="AO99" s="559"/>
      <c r="AP99" s="559"/>
      <c r="AQ99" s="559"/>
      <c r="AR99" s="559"/>
      <c r="AS99" s="559"/>
      <c r="AT99" s="559"/>
      <c r="AU99" s="559"/>
      <c r="AV99" s="559"/>
      <c r="AW99" s="559"/>
      <c r="AX99" s="560"/>
    </row>
    <row r="100" spans="1:50" ht="26.25" customHeight="1" x14ac:dyDescent="0.15">
      <c r="A100" s="533"/>
      <c r="B100" s="548"/>
      <c r="C100" s="561" t="s">
        <v>231</v>
      </c>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2"/>
      <c r="Z100" s="562"/>
      <c r="AA100" s="562"/>
      <c r="AB100" s="562"/>
      <c r="AC100" s="563"/>
      <c r="AD100" s="512" t="s">
        <v>623</v>
      </c>
      <c r="AE100" s="513"/>
      <c r="AF100" s="540"/>
      <c r="AG100" s="514"/>
      <c r="AH100" s="515"/>
      <c r="AI100" s="515"/>
      <c r="AJ100" s="515"/>
      <c r="AK100" s="515"/>
      <c r="AL100" s="515"/>
      <c r="AM100" s="515"/>
      <c r="AN100" s="515"/>
      <c r="AO100" s="515"/>
      <c r="AP100" s="515"/>
      <c r="AQ100" s="515"/>
      <c r="AR100" s="515"/>
      <c r="AS100" s="515"/>
      <c r="AT100" s="515"/>
      <c r="AU100" s="515"/>
      <c r="AV100" s="515"/>
      <c r="AW100" s="515"/>
      <c r="AX100" s="516"/>
    </row>
    <row r="101" spans="1:50" ht="65.25" customHeight="1" x14ac:dyDescent="0.15">
      <c r="A101" s="564"/>
      <c r="B101" s="565"/>
      <c r="C101" s="566" t="s">
        <v>216</v>
      </c>
      <c r="D101" s="567"/>
      <c r="E101" s="567"/>
      <c r="F101" s="567"/>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8"/>
      <c r="AD101" s="569" t="s">
        <v>612</v>
      </c>
      <c r="AE101" s="570"/>
      <c r="AF101" s="571"/>
      <c r="AG101" s="572" t="s">
        <v>619</v>
      </c>
      <c r="AH101" s="573"/>
      <c r="AI101" s="573"/>
      <c r="AJ101" s="573"/>
      <c r="AK101" s="573"/>
      <c r="AL101" s="573"/>
      <c r="AM101" s="573"/>
      <c r="AN101" s="573"/>
      <c r="AO101" s="573"/>
      <c r="AP101" s="573"/>
      <c r="AQ101" s="573"/>
      <c r="AR101" s="573"/>
      <c r="AS101" s="573"/>
      <c r="AT101" s="573"/>
      <c r="AU101" s="573"/>
      <c r="AV101" s="573"/>
      <c r="AW101" s="573"/>
      <c r="AX101" s="574"/>
    </row>
    <row r="102" spans="1:50" ht="102.75" customHeight="1" x14ac:dyDescent="0.15">
      <c r="A102" s="525" t="s">
        <v>34</v>
      </c>
      <c r="B102" s="575"/>
      <c r="C102" s="576" t="s">
        <v>217</v>
      </c>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8"/>
      <c r="AD102" s="551" t="s">
        <v>612</v>
      </c>
      <c r="AE102" s="552"/>
      <c r="AF102" s="579"/>
      <c r="AG102" s="553" t="s">
        <v>620</v>
      </c>
      <c r="AH102" s="554"/>
      <c r="AI102" s="554"/>
      <c r="AJ102" s="554"/>
      <c r="AK102" s="554"/>
      <c r="AL102" s="554"/>
      <c r="AM102" s="554"/>
      <c r="AN102" s="554"/>
      <c r="AO102" s="554"/>
      <c r="AP102" s="554"/>
      <c r="AQ102" s="554"/>
      <c r="AR102" s="554"/>
      <c r="AS102" s="554"/>
      <c r="AT102" s="554"/>
      <c r="AU102" s="554"/>
      <c r="AV102" s="554"/>
      <c r="AW102" s="554"/>
      <c r="AX102" s="555"/>
    </row>
    <row r="103" spans="1:50" ht="35.25" customHeight="1" x14ac:dyDescent="0.15">
      <c r="A103" s="533"/>
      <c r="B103" s="548"/>
      <c r="C103" s="580" t="s">
        <v>39</v>
      </c>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2"/>
      <c r="AD103" s="583" t="s">
        <v>623</v>
      </c>
      <c r="AE103" s="584"/>
      <c r="AF103" s="584"/>
      <c r="AG103" s="514"/>
      <c r="AH103" s="515"/>
      <c r="AI103" s="515"/>
      <c r="AJ103" s="515"/>
      <c r="AK103" s="515"/>
      <c r="AL103" s="515"/>
      <c r="AM103" s="515"/>
      <c r="AN103" s="515"/>
      <c r="AO103" s="515"/>
      <c r="AP103" s="515"/>
      <c r="AQ103" s="515"/>
      <c r="AR103" s="515"/>
      <c r="AS103" s="515"/>
      <c r="AT103" s="515"/>
      <c r="AU103" s="515"/>
      <c r="AV103" s="515"/>
      <c r="AW103" s="515"/>
      <c r="AX103" s="516"/>
    </row>
    <row r="104" spans="1:50" ht="147.75" customHeight="1" x14ac:dyDescent="0.15">
      <c r="A104" s="533"/>
      <c r="B104" s="548"/>
      <c r="C104" s="556" t="s">
        <v>176</v>
      </c>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2" t="s">
        <v>612</v>
      </c>
      <c r="AE104" s="513"/>
      <c r="AF104" s="513"/>
      <c r="AG104" s="514" t="s">
        <v>629</v>
      </c>
      <c r="AH104" s="515"/>
      <c r="AI104" s="515"/>
      <c r="AJ104" s="515"/>
      <c r="AK104" s="515"/>
      <c r="AL104" s="515"/>
      <c r="AM104" s="515"/>
      <c r="AN104" s="515"/>
      <c r="AO104" s="515"/>
      <c r="AP104" s="515"/>
      <c r="AQ104" s="515"/>
      <c r="AR104" s="515"/>
      <c r="AS104" s="515"/>
      <c r="AT104" s="515"/>
      <c r="AU104" s="515"/>
      <c r="AV104" s="515"/>
      <c r="AW104" s="515"/>
      <c r="AX104" s="516"/>
    </row>
    <row r="105" spans="1:50" ht="63" customHeight="1" x14ac:dyDescent="0.15">
      <c r="A105" s="564"/>
      <c r="B105" s="565"/>
      <c r="C105" s="556" t="s">
        <v>38</v>
      </c>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2" t="s">
        <v>612</v>
      </c>
      <c r="AE105" s="513"/>
      <c r="AF105" s="513"/>
      <c r="AG105" s="471" t="s">
        <v>621</v>
      </c>
      <c r="AH105" s="277"/>
      <c r="AI105" s="277"/>
      <c r="AJ105" s="277"/>
      <c r="AK105" s="277"/>
      <c r="AL105" s="277"/>
      <c r="AM105" s="277"/>
      <c r="AN105" s="277"/>
      <c r="AO105" s="277"/>
      <c r="AP105" s="277"/>
      <c r="AQ105" s="277"/>
      <c r="AR105" s="277"/>
      <c r="AS105" s="277"/>
      <c r="AT105" s="277"/>
      <c r="AU105" s="277"/>
      <c r="AV105" s="277"/>
      <c r="AW105" s="277"/>
      <c r="AX105" s="475"/>
    </row>
    <row r="106" spans="1:50" ht="41.25" customHeight="1" x14ac:dyDescent="0.15">
      <c r="A106" s="585" t="s">
        <v>52</v>
      </c>
      <c r="B106" s="586"/>
      <c r="C106" s="587" t="s">
        <v>134</v>
      </c>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29"/>
      <c r="AD106" s="551" t="s">
        <v>623</v>
      </c>
      <c r="AE106" s="552"/>
      <c r="AF106" s="552"/>
      <c r="AG106" s="457"/>
      <c r="AH106" s="253"/>
      <c r="AI106" s="253"/>
      <c r="AJ106" s="253"/>
      <c r="AK106" s="253"/>
      <c r="AL106" s="253"/>
      <c r="AM106" s="253"/>
      <c r="AN106" s="253"/>
      <c r="AO106" s="253"/>
      <c r="AP106" s="253"/>
      <c r="AQ106" s="253"/>
      <c r="AR106" s="253"/>
      <c r="AS106" s="253"/>
      <c r="AT106" s="253"/>
      <c r="AU106" s="253"/>
      <c r="AV106" s="253"/>
      <c r="AW106" s="253"/>
      <c r="AX106" s="470"/>
    </row>
    <row r="107" spans="1:50" ht="19.7" customHeight="1" x14ac:dyDescent="0.15">
      <c r="A107" s="589"/>
      <c r="B107" s="590"/>
      <c r="C107" s="591" t="s">
        <v>227</v>
      </c>
      <c r="D107" s="592"/>
      <c r="E107" s="592"/>
      <c r="F107" s="593"/>
      <c r="G107" s="594" t="s">
        <v>228</v>
      </c>
      <c r="H107" s="592"/>
      <c r="I107" s="592"/>
      <c r="J107" s="592"/>
      <c r="K107" s="592"/>
      <c r="L107" s="592"/>
      <c r="M107" s="592"/>
      <c r="N107" s="594" t="s">
        <v>229</v>
      </c>
      <c r="O107" s="592"/>
      <c r="P107" s="592"/>
      <c r="Q107" s="592"/>
      <c r="R107" s="592"/>
      <c r="S107" s="592"/>
      <c r="T107" s="592"/>
      <c r="U107" s="592"/>
      <c r="V107" s="592"/>
      <c r="W107" s="592"/>
      <c r="X107" s="592"/>
      <c r="Y107" s="592"/>
      <c r="Z107" s="592"/>
      <c r="AA107" s="592"/>
      <c r="AB107" s="592"/>
      <c r="AC107" s="592"/>
      <c r="AD107" s="592"/>
      <c r="AE107" s="592"/>
      <c r="AF107" s="595"/>
      <c r="AG107" s="464"/>
      <c r="AH107" s="271"/>
      <c r="AI107" s="271"/>
      <c r="AJ107" s="271"/>
      <c r="AK107" s="271"/>
      <c r="AL107" s="271"/>
      <c r="AM107" s="271"/>
      <c r="AN107" s="271"/>
      <c r="AO107" s="271"/>
      <c r="AP107" s="271"/>
      <c r="AQ107" s="271"/>
      <c r="AR107" s="271"/>
      <c r="AS107" s="271"/>
      <c r="AT107" s="271"/>
      <c r="AU107" s="271"/>
      <c r="AV107" s="271"/>
      <c r="AW107" s="271"/>
      <c r="AX107" s="524"/>
    </row>
    <row r="108" spans="1:50" ht="18.75" customHeight="1" x14ac:dyDescent="0.15">
      <c r="A108" s="589"/>
      <c r="B108" s="590"/>
      <c r="C108" s="596"/>
      <c r="D108" s="597"/>
      <c r="E108" s="597"/>
      <c r="F108" s="598"/>
      <c r="G108" s="599"/>
      <c r="H108" s="600"/>
      <c r="I108" s="601" t="str">
        <f>IF(OR(G108="　", G108=""), "", "-")</f>
        <v/>
      </c>
      <c r="J108" s="602"/>
      <c r="K108" s="602"/>
      <c r="L108" s="601" t="str">
        <f>IF(M108="","","-")</f>
        <v/>
      </c>
      <c r="M108" s="603"/>
      <c r="N108" s="604"/>
      <c r="O108" s="605"/>
      <c r="P108" s="605"/>
      <c r="Q108" s="605"/>
      <c r="R108" s="605"/>
      <c r="S108" s="605"/>
      <c r="T108" s="605"/>
      <c r="U108" s="605"/>
      <c r="V108" s="605"/>
      <c r="W108" s="605"/>
      <c r="X108" s="605"/>
      <c r="Y108" s="605"/>
      <c r="Z108" s="605"/>
      <c r="AA108" s="605"/>
      <c r="AB108" s="605"/>
      <c r="AC108" s="605"/>
      <c r="AD108" s="605"/>
      <c r="AE108" s="605"/>
      <c r="AF108" s="606"/>
      <c r="AG108" s="464"/>
      <c r="AH108" s="271"/>
      <c r="AI108" s="271"/>
      <c r="AJ108" s="271"/>
      <c r="AK108" s="271"/>
      <c r="AL108" s="271"/>
      <c r="AM108" s="271"/>
      <c r="AN108" s="271"/>
      <c r="AO108" s="271"/>
      <c r="AP108" s="271"/>
      <c r="AQ108" s="271"/>
      <c r="AR108" s="271"/>
      <c r="AS108" s="271"/>
      <c r="AT108" s="271"/>
      <c r="AU108" s="271"/>
      <c r="AV108" s="271"/>
      <c r="AW108" s="271"/>
      <c r="AX108" s="524"/>
    </row>
    <row r="109" spans="1:50" ht="21" customHeight="1" x14ac:dyDescent="0.15">
      <c r="A109" s="589"/>
      <c r="B109" s="590"/>
      <c r="C109" s="596"/>
      <c r="D109" s="597"/>
      <c r="E109" s="597"/>
      <c r="F109" s="598"/>
      <c r="G109" s="599"/>
      <c r="H109" s="600"/>
      <c r="I109" s="601" t="str">
        <f t="shared" ref="I109:I112" si="10">IF(OR(G109="　", G109=""), "", "-")</f>
        <v/>
      </c>
      <c r="J109" s="602"/>
      <c r="K109" s="602"/>
      <c r="L109" s="601" t="str">
        <f t="shared" ref="L109:L112" si="11">IF(M109="","","-")</f>
        <v/>
      </c>
      <c r="M109" s="603"/>
      <c r="N109" s="604"/>
      <c r="O109" s="605"/>
      <c r="P109" s="605"/>
      <c r="Q109" s="605"/>
      <c r="R109" s="605"/>
      <c r="S109" s="605"/>
      <c r="T109" s="605"/>
      <c r="U109" s="605"/>
      <c r="V109" s="605"/>
      <c r="W109" s="605"/>
      <c r="X109" s="605"/>
      <c r="Y109" s="605"/>
      <c r="Z109" s="605"/>
      <c r="AA109" s="605"/>
      <c r="AB109" s="605"/>
      <c r="AC109" s="605"/>
      <c r="AD109" s="605"/>
      <c r="AE109" s="605"/>
      <c r="AF109" s="606"/>
      <c r="AG109" s="464"/>
      <c r="AH109" s="271"/>
      <c r="AI109" s="271"/>
      <c r="AJ109" s="271"/>
      <c r="AK109" s="271"/>
      <c r="AL109" s="271"/>
      <c r="AM109" s="271"/>
      <c r="AN109" s="271"/>
      <c r="AO109" s="271"/>
      <c r="AP109" s="271"/>
      <c r="AQ109" s="271"/>
      <c r="AR109" s="271"/>
      <c r="AS109" s="271"/>
      <c r="AT109" s="271"/>
      <c r="AU109" s="271"/>
      <c r="AV109" s="271"/>
      <c r="AW109" s="271"/>
      <c r="AX109" s="524"/>
    </row>
    <row r="110" spans="1:50" ht="21" customHeight="1" x14ac:dyDescent="0.15">
      <c r="A110" s="589"/>
      <c r="B110" s="590"/>
      <c r="C110" s="596"/>
      <c r="D110" s="597"/>
      <c r="E110" s="597"/>
      <c r="F110" s="598"/>
      <c r="G110" s="599"/>
      <c r="H110" s="600"/>
      <c r="I110" s="601" t="str">
        <f t="shared" si="10"/>
        <v/>
      </c>
      <c r="J110" s="602"/>
      <c r="K110" s="602"/>
      <c r="L110" s="601" t="str">
        <f t="shared" si="11"/>
        <v/>
      </c>
      <c r="M110" s="603"/>
      <c r="N110" s="604"/>
      <c r="O110" s="605"/>
      <c r="P110" s="605"/>
      <c r="Q110" s="605"/>
      <c r="R110" s="605"/>
      <c r="S110" s="605"/>
      <c r="T110" s="605"/>
      <c r="U110" s="605"/>
      <c r="V110" s="605"/>
      <c r="W110" s="605"/>
      <c r="X110" s="605"/>
      <c r="Y110" s="605"/>
      <c r="Z110" s="605"/>
      <c r="AA110" s="605"/>
      <c r="AB110" s="605"/>
      <c r="AC110" s="605"/>
      <c r="AD110" s="605"/>
      <c r="AE110" s="605"/>
      <c r="AF110" s="606"/>
      <c r="AG110" s="464"/>
      <c r="AH110" s="271"/>
      <c r="AI110" s="271"/>
      <c r="AJ110" s="271"/>
      <c r="AK110" s="271"/>
      <c r="AL110" s="271"/>
      <c r="AM110" s="271"/>
      <c r="AN110" s="271"/>
      <c r="AO110" s="271"/>
      <c r="AP110" s="271"/>
      <c r="AQ110" s="271"/>
      <c r="AR110" s="271"/>
      <c r="AS110" s="271"/>
      <c r="AT110" s="271"/>
      <c r="AU110" s="271"/>
      <c r="AV110" s="271"/>
      <c r="AW110" s="271"/>
      <c r="AX110" s="524"/>
    </row>
    <row r="111" spans="1:50" ht="21" customHeight="1" x14ac:dyDescent="0.15">
      <c r="A111" s="589"/>
      <c r="B111" s="590"/>
      <c r="C111" s="596"/>
      <c r="D111" s="597"/>
      <c r="E111" s="597"/>
      <c r="F111" s="598"/>
      <c r="G111" s="599"/>
      <c r="H111" s="600"/>
      <c r="I111" s="601" t="str">
        <f t="shared" si="10"/>
        <v/>
      </c>
      <c r="J111" s="602"/>
      <c r="K111" s="602"/>
      <c r="L111" s="601" t="str">
        <f t="shared" si="11"/>
        <v/>
      </c>
      <c r="M111" s="603"/>
      <c r="N111" s="604"/>
      <c r="O111" s="605"/>
      <c r="P111" s="605"/>
      <c r="Q111" s="605"/>
      <c r="R111" s="605"/>
      <c r="S111" s="605"/>
      <c r="T111" s="605"/>
      <c r="U111" s="605"/>
      <c r="V111" s="605"/>
      <c r="W111" s="605"/>
      <c r="X111" s="605"/>
      <c r="Y111" s="605"/>
      <c r="Z111" s="605"/>
      <c r="AA111" s="605"/>
      <c r="AB111" s="605"/>
      <c r="AC111" s="605"/>
      <c r="AD111" s="605"/>
      <c r="AE111" s="605"/>
      <c r="AF111" s="606"/>
      <c r="AG111" s="464"/>
      <c r="AH111" s="271"/>
      <c r="AI111" s="271"/>
      <c r="AJ111" s="271"/>
      <c r="AK111" s="271"/>
      <c r="AL111" s="271"/>
      <c r="AM111" s="271"/>
      <c r="AN111" s="271"/>
      <c r="AO111" s="271"/>
      <c r="AP111" s="271"/>
      <c r="AQ111" s="271"/>
      <c r="AR111" s="271"/>
      <c r="AS111" s="271"/>
      <c r="AT111" s="271"/>
      <c r="AU111" s="271"/>
      <c r="AV111" s="271"/>
      <c r="AW111" s="271"/>
      <c r="AX111" s="524"/>
    </row>
    <row r="112" spans="1:50" ht="18.75" customHeight="1" x14ac:dyDescent="0.15">
      <c r="A112" s="607"/>
      <c r="B112" s="608"/>
      <c r="C112" s="596"/>
      <c r="D112" s="597"/>
      <c r="E112" s="597"/>
      <c r="F112" s="598"/>
      <c r="G112" s="609"/>
      <c r="H112" s="610"/>
      <c r="I112" s="611" t="str">
        <f t="shared" si="10"/>
        <v/>
      </c>
      <c r="J112" s="612"/>
      <c r="K112" s="612"/>
      <c r="L112" s="611" t="str">
        <f t="shared" si="11"/>
        <v/>
      </c>
      <c r="M112" s="613"/>
      <c r="N112" s="614"/>
      <c r="O112" s="615"/>
      <c r="P112" s="615"/>
      <c r="Q112" s="615"/>
      <c r="R112" s="615"/>
      <c r="S112" s="615"/>
      <c r="T112" s="615"/>
      <c r="U112" s="615"/>
      <c r="V112" s="615"/>
      <c r="W112" s="615"/>
      <c r="X112" s="615"/>
      <c r="Y112" s="615"/>
      <c r="Z112" s="615"/>
      <c r="AA112" s="615"/>
      <c r="AB112" s="615"/>
      <c r="AC112" s="615"/>
      <c r="AD112" s="615"/>
      <c r="AE112" s="615"/>
      <c r="AF112" s="616"/>
      <c r="AG112" s="471"/>
      <c r="AH112" s="277"/>
      <c r="AI112" s="277"/>
      <c r="AJ112" s="277"/>
      <c r="AK112" s="277"/>
      <c r="AL112" s="277"/>
      <c r="AM112" s="277"/>
      <c r="AN112" s="277"/>
      <c r="AO112" s="277"/>
      <c r="AP112" s="277"/>
      <c r="AQ112" s="277"/>
      <c r="AR112" s="277"/>
      <c r="AS112" s="277"/>
      <c r="AT112" s="277"/>
      <c r="AU112" s="277"/>
      <c r="AV112" s="277"/>
      <c r="AW112" s="277"/>
      <c r="AX112" s="475"/>
    </row>
    <row r="113" spans="1:52" ht="67.5" customHeight="1" x14ac:dyDescent="0.15">
      <c r="A113" s="525" t="s">
        <v>42</v>
      </c>
      <c r="B113" s="617"/>
      <c r="C113" s="618" t="s">
        <v>47</v>
      </c>
      <c r="D113" s="619"/>
      <c r="E113" s="619"/>
      <c r="F113" s="620"/>
      <c r="G113" s="621" t="s">
        <v>624</v>
      </c>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2"/>
    </row>
    <row r="114" spans="1:52" ht="67.5" customHeight="1" thickBot="1" x14ac:dyDescent="0.2">
      <c r="A114" s="623"/>
      <c r="B114" s="624"/>
      <c r="C114" s="625" t="s">
        <v>51</v>
      </c>
      <c r="D114" s="626"/>
      <c r="E114" s="626"/>
      <c r="F114" s="627"/>
      <c r="G114" s="628" t="s">
        <v>625</v>
      </c>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8"/>
      <c r="AL114" s="628"/>
      <c r="AM114" s="628"/>
      <c r="AN114" s="628"/>
      <c r="AO114" s="628"/>
      <c r="AP114" s="628"/>
      <c r="AQ114" s="628"/>
      <c r="AR114" s="628"/>
      <c r="AS114" s="628"/>
      <c r="AT114" s="628"/>
      <c r="AU114" s="628"/>
      <c r="AV114" s="628"/>
      <c r="AW114" s="628"/>
      <c r="AX114" s="629"/>
    </row>
    <row r="115" spans="1:52" ht="24" customHeight="1" x14ac:dyDescent="0.15">
      <c r="A115" s="630" t="s">
        <v>27</v>
      </c>
      <c r="B115" s="631"/>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2"/>
    </row>
    <row r="116" spans="1:52" ht="34.5" customHeight="1" thickBot="1" x14ac:dyDescent="0.2">
      <c r="A116" s="633"/>
      <c r="B116" s="634"/>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34"/>
      <c r="AL116" s="634"/>
      <c r="AM116" s="634"/>
      <c r="AN116" s="634"/>
      <c r="AO116" s="634"/>
      <c r="AP116" s="634"/>
      <c r="AQ116" s="634"/>
      <c r="AR116" s="634"/>
      <c r="AS116" s="634"/>
      <c r="AT116" s="634"/>
      <c r="AU116" s="634"/>
      <c r="AV116" s="634"/>
      <c r="AW116" s="634"/>
      <c r="AX116" s="635"/>
    </row>
    <row r="117" spans="1:52" ht="24.75" customHeight="1" x14ac:dyDescent="0.15">
      <c r="A117" s="636" t="s">
        <v>28</v>
      </c>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37"/>
      <c r="AL117" s="637"/>
      <c r="AM117" s="637"/>
      <c r="AN117" s="637"/>
      <c r="AO117" s="637"/>
      <c r="AP117" s="637"/>
      <c r="AQ117" s="637"/>
      <c r="AR117" s="637"/>
      <c r="AS117" s="637"/>
      <c r="AT117" s="637"/>
      <c r="AU117" s="637"/>
      <c r="AV117" s="637"/>
      <c r="AW117" s="637"/>
      <c r="AX117" s="638"/>
    </row>
    <row r="118" spans="1:52" ht="50.45" customHeight="1" thickBot="1" x14ac:dyDescent="0.2">
      <c r="A118" s="639" t="s">
        <v>129</v>
      </c>
      <c r="B118" s="640"/>
      <c r="C118" s="640"/>
      <c r="D118" s="640"/>
      <c r="E118" s="641"/>
      <c r="F118" s="642" t="s">
        <v>693</v>
      </c>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4"/>
      <c r="AN118" s="634"/>
      <c r="AO118" s="634"/>
      <c r="AP118" s="634"/>
      <c r="AQ118" s="634"/>
      <c r="AR118" s="634"/>
      <c r="AS118" s="634"/>
      <c r="AT118" s="634"/>
      <c r="AU118" s="634"/>
      <c r="AV118" s="634"/>
      <c r="AW118" s="634"/>
      <c r="AX118" s="635"/>
    </row>
    <row r="119" spans="1:52" ht="24.75" customHeight="1" x14ac:dyDescent="0.15">
      <c r="A119" s="636" t="s">
        <v>40</v>
      </c>
      <c r="B119" s="637"/>
      <c r="C119" s="637"/>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7"/>
      <c r="AD119" s="637"/>
      <c r="AE119" s="637"/>
      <c r="AF119" s="637"/>
      <c r="AG119" s="637"/>
      <c r="AH119" s="637"/>
      <c r="AI119" s="637"/>
      <c r="AJ119" s="637"/>
      <c r="AK119" s="637"/>
      <c r="AL119" s="637"/>
      <c r="AM119" s="637"/>
      <c r="AN119" s="637"/>
      <c r="AO119" s="637"/>
      <c r="AP119" s="637"/>
      <c r="AQ119" s="637"/>
      <c r="AR119" s="637"/>
      <c r="AS119" s="637"/>
      <c r="AT119" s="637"/>
      <c r="AU119" s="637"/>
      <c r="AV119" s="637"/>
      <c r="AW119" s="637"/>
      <c r="AX119" s="638"/>
    </row>
    <row r="120" spans="1:52" ht="40.5" customHeight="1" thickBot="1" x14ac:dyDescent="0.2">
      <c r="A120" s="643" t="s">
        <v>129</v>
      </c>
      <c r="B120" s="644"/>
      <c r="C120" s="644"/>
      <c r="D120" s="644"/>
      <c r="E120" s="645"/>
      <c r="F120" s="646" t="s">
        <v>694</v>
      </c>
      <c r="G120" s="634"/>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4"/>
      <c r="AL120" s="634"/>
      <c r="AM120" s="634"/>
      <c r="AN120" s="634"/>
      <c r="AO120" s="634"/>
      <c r="AP120" s="634"/>
      <c r="AQ120" s="634"/>
      <c r="AR120" s="634"/>
      <c r="AS120" s="634"/>
      <c r="AT120" s="634"/>
      <c r="AU120" s="634"/>
      <c r="AV120" s="634"/>
      <c r="AW120" s="634"/>
      <c r="AX120" s="635"/>
    </row>
    <row r="121" spans="1:52" ht="24.75" customHeight="1" x14ac:dyDescent="0.15">
      <c r="A121" s="647" t="s">
        <v>29</v>
      </c>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9"/>
    </row>
    <row r="122" spans="1:52" ht="67.5" customHeight="1" thickBot="1" x14ac:dyDescent="0.2">
      <c r="A122" s="650" t="s">
        <v>626</v>
      </c>
      <c r="B122" s="651"/>
      <c r="C122" s="651"/>
      <c r="D122" s="651"/>
      <c r="E122" s="651"/>
      <c r="F122" s="651"/>
      <c r="G122" s="651"/>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651"/>
      <c r="AR122" s="651"/>
      <c r="AS122" s="651"/>
      <c r="AT122" s="651"/>
      <c r="AU122" s="651"/>
      <c r="AV122" s="651"/>
      <c r="AW122" s="651"/>
      <c r="AX122" s="652"/>
    </row>
    <row r="123" spans="1:52" ht="24.75" customHeight="1" x14ac:dyDescent="0.15">
      <c r="A123" s="653" t="s">
        <v>234</v>
      </c>
      <c r="B123" s="654"/>
      <c r="C123" s="654"/>
      <c r="D123" s="654"/>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c r="AO123" s="654"/>
      <c r="AP123" s="654"/>
      <c r="AQ123" s="654"/>
      <c r="AR123" s="654"/>
      <c r="AS123" s="654"/>
      <c r="AT123" s="654"/>
      <c r="AU123" s="654"/>
      <c r="AV123" s="654"/>
      <c r="AW123" s="654"/>
      <c r="AX123" s="655"/>
      <c r="AZ123" s="656"/>
    </row>
    <row r="124" spans="1:52" ht="24.75" customHeight="1" x14ac:dyDescent="0.15">
      <c r="A124" s="657" t="s">
        <v>534</v>
      </c>
      <c r="B124" s="449"/>
      <c r="C124" s="449"/>
      <c r="D124" s="450"/>
      <c r="E124" s="658" t="s">
        <v>603</v>
      </c>
      <c r="F124" s="659"/>
      <c r="G124" s="659"/>
      <c r="H124" s="659"/>
      <c r="I124" s="659"/>
      <c r="J124" s="659"/>
      <c r="K124" s="659"/>
      <c r="L124" s="659"/>
      <c r="M124" s="659"/>
      <c r="N124" s="659"/>
      <c r="O124" s="659"/>
      <c r="P124" s="660"/>
      <c r="Q124" s="658"/>
      <c r="R124" s="659"/>
      <c r="S124" s="659"/>
      <c r="T124" s="659"/>
      <c r="U124" s="659"/>
      <c r="V124" s="659"/>
      <c r="W124" s="659"/>
      <c r="X124" s="659"/>
      <c r="Y124" s="659"/>
      <c r="Z124" s="659"/>
      <c r="AA124" s="659"/>
      <c r="AB124" s="660"/>
      <c r="AC124" s="658"/>
      <c r="AD124" s="659"/>
      <c r="AE124" s="659"/>
      <c r="AF124" s="659"/>
      <c r="AG124" s="659"/>
      <c r="AH124" s="659"/>
      <c r="AI124" s="659"/>
      <c r="AJ124" s="659"/>
      <c r="AK124" s="659"/>
      <c r="AL124" s="659"/>
      <c r="AM124" s="659"/>
      <c r="AN124" s="660"/>
      <c r="AO124" s="658"/>
      <c r="AP124" s="659"/>
      <c r="AQ124" s="659"/>
      <c r="AR124" s="659"/>
      <c r="AS124" s="659"/>
      <c r="AT124" s="659"/>
      <c r="AU124" s="659"/>
      <c r="AV124" s="659"/>
      <c r="AW124" s="659"/>
      <c r="AX124" s="661"/>
      <c r="AY124" s="662"/>
    </row>
    <row r="125" spans="1:52" ht="24.75" customHeight="1" x14ac:dyDescent="0.15">
      <c r="A125" s="663" t="s">
        <v>265</v>
      </c>
      <c r="B125" s="663"/>
      <c r="C125" s="663"/>
      <c r="D125" s="663"/>
      <c r="E125" s="658" t="s">
        <v>604</v>
      </c>
      <c r="F125" s="659"/>
      <c r="G125" s="659"/>
      <c r="H125" s="659"/>
      <c r="I125" s="659"/>
      <c r="J125" s="659"/>
      <c r="K125" s="659"/>
      <c r="L125" s="659"/>
      <c r="M125" s="659"/>
      <c r="N125" s="659"/>
      <c r="O125" s="659"/>
      <c r="P125" s="660"/>
      <c r="Q125" s="658"/>
      <c r="R125" s="659"/>
      <c r="S125" s="659"/>
      <c r="T125" s="659"/>
      <c r="U125" s="659"/>
      <c r="V125" s="659"/>
      <c r="W125" s="659"/>
      <c r="X125" s="659"/>
      <c r="Y125" s="659"/>
      <c r="Z125" s="659"/>
      <c r="AA125" s="659"/>
      <c r="AB125" s="660"/>
      <c r="AC125" s="658"/>
      <c r="AD125" s="659"/>
      <c r="AE125" s="659"/>
      <c r="AF125" s="659"/>
      <c r="AG125" s="659"/>
      <c r="AH125" s="659"/>
      <c r="AI125" s="659"/>
      <c r="AJ125" s="659"/>
      <c r="AK125" s="659"/>
      <c r="AL125" s="659"/>
      <c r="AM125" s="659"/>
      <c r="AN125" s="660"/>
      <c r="AO125" s="658"/>
      <c r="AP125" s="659"/>
      <c r="AQ125" s="659"/>
      <c r="AR125" s="659"/>
      <c r="AS125" s="659"/>
      <c r="AT125" s="659"/>
      <c r="AU125" s="659"/>
      <c r="AV125" s="659"/>
      <c r="AW125" s="659"/>
      <c r="AX125" s="661"/>
    </row>
    <row r="126" spans="1:52" ht="24.75" customHeight="1" x14ac:dyDescent="0.15">
      <c r="A126" s="663" t="s">
        <v>264</v>
      </c>
      <c r="B126" s="663"/>
      <c r="C126" s="663"/>
      <c r="D126" s="663"/>
      <c r="E126" s="658" t="s">
        <v>605</v>
      </c>
      <c r="F126" s="659"/>
      <c r="G126" s="659"/>
      <c r="H126" s="659"/>
      <c r="I126" s="659"/>
      <c r="J126" s="659"/>
      <c r="K126" s="659"/>
      <c r="L126" s="659"/>
      <c r="M126" s="659"/>
      <c r="N126" s="659"/>
      <c r="O126" s="659"/>
      <c r="P126" s="660"/>
      <c r="Q126" s="658"/>
      <c r="R126" s="659"/>
      <c r="S126" s="659"/>
      <c r="T126" s="659"/>
      <c r="U126" s="659"/>
      <c r="V126" s="659"/>
      <c r="W126" s="659"/>
      <c r="X126" s="659"/>
      <c r="Y126" s="659"/>
      <c r="Z126" s="659"/>
      <c r="AA126" s="659"/>
      <c r="AB126" s="660"/>
      <c r="AC126" s="658"/>
      <c r="AD126" s="659"/>
      <c r="AE126" s="659"/>
      <c r="AF126" s="659"/>
      <c r="AG126" s="659"/>
      <c r="AH126" s="659"/>
      <c r="AI126" s="659"/>
      <c r="AJ126" s="659"/>
      <c r="AK126" s="659"/>
      <c r="AL126" s="659"/>
      <c r="AM126" s="659"/>
      <c r="AN126" s="660"/>
      <c r="AO126" s="658"/>
      <c r="AP126" s="659"/>
      <c r="AQ126" s="659"/>
      <c r="AR126" s="659"/>
      <c r="AS126" s="659"/>
      <c r="AT126" s="659"/>
      <c r="AU126" s="659"/>
      <c r="AV126" s="659"/>
      <c r="AW126" s="659"/>
      <c r="AX126" s="661"/>
    </row>
    <row r="127" spans="1:52" ht="24.75" customHeight="1" x14ac:dyDescent="0.15">
      <c r="A127" s="663" t="s">
        <v>263</v>
      </c>
      <c r="B127" s="663"/>
      <c r="C127" s="663"/>
      <c r="D127" s="663"/>
      <c r="E127" s="658" t="s">
        <v>606</v>
      </c>
      <c r="F127" s="659"/>
      <c r="G127" s="659"/>
      <c r="H127" s="659"/>
      <c r="I127" s="659"/>
      <c r="J127" s="659"/>
      <c r="K127" s="659"/>
      <c r="L127" s="659"/>
      <c r="M127" s="659"/>
      <c r="N127" s="659"/>
      <c r="O127" s="659"/>
      <c r="P127" s="660"/>
      <c r="Q127" s="658"/>
      <c r="R127" s="659"/>
      <c r="S127" s="659"/>
      <c r="T127" s="659"/>
      <c r="U127" s="659"/>
      <c r="V127" s="659"/>
      <c r="W127" s="659"/>
      <c r="X127" s="659"/>
      <c r="Y127" s="659"/>
      <c r="Z127" s="659"/>
      <c r="AA127" s="659"/>
      <c r="AB127" s="660"/>
      <c r="AC127" s="658"/>
      <c r="AD127" s="659"/>
      <c r="AE127" s="659"/>
      <c r="AF127" s="659"/>
      <c r="AG127" s="659"/>
      <c r="AH127" s="659"/>
      <c r="AI127" s="659"/>
      <c r="AJ127" s="659"/>
      <c r="AK127" s="659"/>
      <c r="AL127" s="659"/>
      <c r="AM127" s="659"/>
      <c r="AN127" s="660"/>
      <c r="AO127" s="658"/>
      <c r="AP127" s="659"/>
      <c r="AQ127" s="659"/>
      <c r="AR127" s="659"/>
      <c r="AS127" s="659"/>
      <c r="AT127" s="659"/>
      <c r="AU127" s="659"/>
      <c r="AV127" s="659"/>
      <c r="AW127" s="659"/>
      <c r="AX127" s="661"/>
    </row>
    <row r="128" spans="1:52" ht="24.75" customHeight="1" x14ac:dyDescent="0.15">
      <c r="A128" s="663" t="s">
        <v>262</v>
      </c>
      <c r="B128" s="663"/>
      <c r="C128" s="663"/>
      <c r="D128" s="663"/>
      <c r="E128" s="658" t="s">
        <v>607</v>
      </c>
      <c r="F128" s="659"/>
      <c r="G128" s="659"/>
      <c r="H128" s="659"/>
      <c r="I128" s="659"/>
      <c r="J128" s="659"/>
      <c r="K128" s="659"/>
      <c r="L128" s="659"/>
      <c r="M128" s="659"/>
      <c r="N128" s="659"/>
      <c r="O128" s="659"/>
      <c r="P128" s="660"/>
      <c r="Q128" s="658"/>
      <c r="R128" s="659"/>
      <c r="S128" s="659"/>
      <c r="T128" s="659"/>
      <c r="U128" s="659"/>
      <c r="V128" s="659"/>
      <c r="W128" s="659"/>
      <c r="X128" s="659"/>
      <c r="Y128" s="659"/>
      <c r="Z128" s="659"/>
      <c r="AA128" s="659"/>
      <c r="AB128" s="660"/>
      <c r="AC128" s="658"/>
      <c r="AD128" s="659"/>
      <c r="AE128" s="659"/>
      <c r="AF128" s="659"/>
      <c r="AG128" s="659"/>
      <c r="AH128" s="659"/>
      <c r="AI128" s="659"/>
      <c r="AJ128" s="659"/>
      <c r="AK128" s="659"/>
      <c r="AL128" s="659"/>
      <c r="AM128" s="659"/>
      <c r="AN128" s="660"/>
      <c r="AO128" s="658"/>
      <c r="AP128" s="659"/>
      <c r="AQ128" s="659"/>
      <c r="AR128" s="659"/>
      <c r="AS128" s="659"/>
      <c r="AT128" s="659"/>
      <c r="AU128" s="659"/>
      <c r="AV128" s="659"/>
      <c r="AW128" s="659"/>
      <c r="AX128" s="661"/>
    </row>
    <row r="129" spans="1:50" ht="24.75" customHeight="1" x14ac:dyDescent="0.15">
      <c r="A129" s="663" t="s">
        <v>261</v>
      </c>
      <c r="B129" s="663"/>
      <c r="C129" s="663"/>
      <c r="D129" s="663"/>
      <c r="E129" s="658" t="s">
        <v>608</v>
      </c>
      <c r="F129" s="659"/>
      <c r="G129" s="659"/>
      <c r="H129" s="659"/>
      <c r="I129" s="659"/>
      <c r="J129" s="659"/>
      <c r="K129" s="659"/>
      <c r="L129" s="659"/>
      <c r="M129" s="659"/>
      <c r="N129" s="659"/>
      <c r="O129" s="659"/>
      <c r="P129" s="660"/>
      <c r="Q129" s="658"/>
      <c r="R129" s="659"/>
      <c r="S129" s="659"/>
      <c r="T129" s="659"/>
      <c r="U129" s="659"/>
      <c r="V129" s="659"/>
      <c r="W129" s="659"/>
      <c r="X129" s="659"/>
      <c r="Y129" s="659"/>
      <c r="Z129" s="659"/>
      <c r="AA129" s="659"/>
      <c r="AB129" s="660"/>
      <c r="AC129" s="658"/>
      <c r="AD129" s="659"/>
      <c r="AE129" s="659"/>
      <c r="AF129" s="659"/>
      <c r="AG129" s="659"/>
      <c r="AH129" s="659"/>
      <c r="AI129" s="659"/>
      <c r="AJ129" s="659"/>
      <c r="AK129" s="659"/>
      <c r="AL129" s="659"/>
      <c r="AM129" s="659"/>
      <c r="AN129" s="660"/>
      <c r="AO129" s="658"/>
      <c r="AP129" s="659"/>
      <c r="AQ129" s="659"/>
      <c r="AR129" s="659"/>
      <c r="AS129" s="659"/>
      <c r="AT129" s="659"/>
      <c r="AU129" s="659"/>
      <c r="AV129" s="659"/>
      <c r="AW129" s="659"/>
      <c r="AX129" s="661"/>
    </row>
    <row r="130" spans="1:50" ht="24.75" customHeight="1" x14ac:dyDescent="0.15">
      <c r="A130" s="663" t="s">
        <v>260</v>
      </c>
      <c r="B130" s="663"/>
      <c r="C130" s="663"/>
      <c r="D130" s="663"/>
      <c r="E130" s="658" t="s">
        <v>609</v>
      </c>
      <c r="F130" s="659"/>
      <c r="G130" s="659"/>
      <c r="H130" s="659"/>
      <c r="I130" s="659"/>
      <c r="J130" s="659"/>
      <c r="K130" s="659"/>
      <c r="L130" s="659"/>
      <c r="M130" s="659"/>
      <c r="N130" s="659"/>
      <c r="O130" s="659"/>
      <c r="P130" s="660"/>
      <c r="Q130" s="658"/>
      <c r="R130" s="659"/>
      <c r="S130" s="659"/>
      <c r="T130" s="659"/>
      <c r="U130" s="659"/>
      <c r="V130" s="659"/>
      <c r="W130" s="659"/>
      <c r="X130" s="659"/>
      <c r="Y130" s="659"/>
      <c r="Z130" s="659"/>
      <c r="AA130" s="659"/>
      <c r="AB130" s="660"/>
      <c r="AC130" s="658"/>
      <c r="AD130" s="659"/>
      <c r="AE130" s="659"/>
      <c r="AF130" s="659"/>
      <c r="AG130" s="659"/>
      <c r="AH130" s="659"/>
      <c r="AI130" s="659"/>
      <c r="AJ130" s="659"/>
      <c r="AK130" s="659"/>
      <c r="AL130" s="659"/>
      <c r="AM130" s="659"/>
      <c r="AN130" s="660"/>
      <c r="AO130" s="658"/>
      <c r="AP130" s="659"/>
      <c r="AQ130" s="659"/>
      <c r="AR130" s="659"/>
      <c r="AS130" s="659"/>
      <c r="AT130" s="659"/>
      <c r="AU130" s="659"/>
      <c r="AV130" s="659"/>
      <c r="AW130" s="659"/>
      <c r="AX130" s="661"/>
    </row>
    <row r="131" spans="1:50" ht="24.75" customHeight="1" x14ac:dyDescent="0.15">
      <c r="A131" s="663" t="s">
        <v>259</v>
      </c>
      <c r="B131" s="663"/>
      <c r="C131" s="663"/>
      <c r="D131" s="663"/>
      <c r="E131" s="658" t="s">
        <v>610</v>
      </c>
      <c r="F131" s="659"/>
      <c r="G131" s="659"/>
      <c r="H131" s="659"/>
      <c r="I131" s="659"/>
      <c r="J131" s="659"/>
      <c r="K131" s="659"/>
      <c r="L131" s="659"/>
      <c r="M131" s="659"/>
      <c r="N131" s="659"/>
      <c r="O131" s="659"/>
      <c r="P131" s="660"/>
      <c r="Q131" s="658"/>
      <c r="R131" s="659"/>
      <c r="S131" s="659"/>
      <c r="T131" s="659"/>
      <c r="U131" s="659"/>
      <c r="V131" s="659"/>
      <c r="W131" s="659"/>
      <c r="X131" s="659"/>
      <c r="Y131" s="659"/>
      <c r="Z131" s="659"/>
      <c r="AA131" s="659"/>
      <c r="AB131" s="660"/>
      <c r="AC131" s="658"/>
      <c r="AD131" s="659"/>
      <c r="AE131" s="659"/>
      <c r="AF131" s="659"/>
      <c r="AG131" s="659"/>
      <c r="AH131" s="659"/>
      <c r="AI131" s="659"/>
      <c r="AJ131" s="659"/>
      <c r="AK131" s="659"/>
      <c r="AL131" s="659"/>
      <c r="AM131" s="659"/>
      <c r="AN131" s="660"/>
      <c r="AO131" s="658"/>
      <c r="AP131" s="659"/>
      <c r="AQ131" s="659"/>
      <c r="AR131" s="659"/>
      <c r="AS131" s="659"/>
      <c r="AT131" s="659"/>
      <c r="AU131" s="659"/>
      <c r="AV131" s="659"/>
      <c r="AW131" s="659"/>
      <c r="AX131" s="661"/>
    </row>
    <row r="132" spans="1:50" ht="24.75" customHeight="1" x14ac:dyDescent="0.15">
      <c r="A132" s="663" t="s">
        <v>258</v>
      </c>
      <c r="B132" s="663"/>
      <c r="C132" s="663"/>
      <c r="D132" s="663"/>
      <c r="E132" s="664" t="s">
        <v>611</v>
      </c>
      <c r="F132" s="665"/>
      <c r="G132" s="665"/>
      <c r="H132" s="665"/>
      <c r="I132" s="665"/>
      <c r="J132" s="665"/>
      <c r="K132" s="665"/>
      <c r="L132" s="665"/>
      <c r="M132" s="665"/>
      <c r="N132" s="665"/>
      <c r="O132" s="665"/>
      <c r="P132" s="666"/>
      <c r="Q132" s="664"/>
      <c r="R132" s="665"/>
      <c r="S132" s="665"/>
      <c r="T132" s="665"/>
      <c r="U132" s="665"/>
      <c r="V132" s="665"/>
      <c r="W132" s="665"/>
      <c r="X132" s="665"/>
      <c r="Y132" s="665"/>
      <c r="Z132" s="665"/>
      <c r="AA132" s="665"/>
      <c r="AB132" s="666"/>
      <c r="AC132" s="664"/>
      <c r="AD132" s="665"/>
      <c r="AE132" s="665"/>
      <c r="AF132" s="665"/>
      <c r="AG132" s="665"/>
      <c r="AH132" s="665"/>
      <c r="AI132" s="665"/>
      <c r="AJ132" s="665"/>
      <c r="AK132" s="665"/>
      <c r="AL132" s="665"/>
      <c r="AM132" s="665"/>
      <c r="AN132" s="666"/>
      <c r="AO132" s="658"/>
      <c r="AP132" s="659"/>
      <c r="AQ132" s="659"/>
      <c r="AR132" s="659"/>
      <c r="AS132" s="659"/>
      <c r="AT132" s="659"/>
      <c r="AU132" s="659"/>
      <c r="AV132" s="659"/>
      <c r="AW132" s="659"/>
      <c r="AX132" s="661"/>
    </row>
    <row r="133" spans="1:50" ht="24.75" customHeight="1" x14ac:dyDescent="0.15">
      <c r="A133" s="663" t="s">
        <v>408</v>
      </c>
      <c r="B133" s="663"/>
      <c r="C133" s="663"/>
      <c r="D133" s="663"/>
      <c r="E133" s="667" t="s">
        <v>613</v>
      </c>
      <c r="F133" s="668"/>
      <c r="G133" s="668"/>
      <c r="H133" s="669" t="str">
        <f>IF(E133="","","-")</f>
        <v>-</v>
      </c>
      <c r="I133" s="668"/>
      <c r="J133" s="668"/>
      <c r="K133" s="669" t="str">
        <f>IF(I133="","","-")</f>
        <v/>
      </c>
      <c r="L133" s="670">
        <v>157</v>
      </c>
      <c r="M133" s="670"/>
      <c r="N133" s="669" t="str">
        <f>IF(O133="","","-")</f>
        <v/>
      </c>
      <c r="O133" s="671"/>
      <c r="P133" s="672"/>
      <c r="Q133" s="667"/>
      <c r="R133" s="668"/>
      <c r="S133" s="668"/>
      <c r="T133" s="669" t="str">
        <f>IF(Q133="","","-")</f>
        <v/>
      </c>
      <c r="U133" s="668"/>
      <c r="V133" s="668"/>
      <c r="W133" s="669" t="str">
        <f>IF(U133="","","-")</f>
        <v/>
      </c>
      <c r="X133" s="670"/>
      <c r="Y133" s="670"/>
      <c r="Z133" s="669" t="str">
        <f>IF(AA133="","","-")</f>
        <v/>
      </c>
      <c r="AA133" s="671"/>
      <c r="AB133" s="672"/>
      <c r="AC133" s="667"/>
      <c r="AD133" s="668"/>
      <c r="AE133" s="668"/>
      <c r="AF133" s="669" t="str">
        <f>IF(AC133="","","-")</f>
        <v/>
      </c>
      <c r="AG133" s="668"/>
      <c r="AH133" s="668"/>
      <c r="AI133" s="669" t="str">
        <f>IF(AG133="","","-")</f>
        <v/>
      </c>
      <c r="AJ133" s="670"/>
      <c r="AK133" s="670"/>
      <c r="AL133" s="669" t="str">
        <f>IF(AM133="","","-")</f>
        <v/>
      </c>
      <c r="AM133" s="671"/>
      <c r="AN133" s="672"/>
      <c r="AO133" s="667"/>
      <c r="AP133" s="668"/>
      <c r="AQ133" s="669" t="str">
        <f>IF(AO133="","","-")</f>
        <v/>
      </c>
      <c r="AR133" s="668"/>
      <c r="AS133" s="668"/>
      <c r="AT133" s="669" t="str">
        <f>IF(AR133="","","-")</f>
        <v/>
      </c>
      <c r="AU133" s="670"/>
      <c r="AV133" s="670"/>
      <c r="AW133" s="669" t="str">
        <f>IF(AX133="","","-")</f>
        <v/>
      </c>
      <c r="AX133" s="673"/>
    </row>
    <row r="134" spans="1:50" ht="24.75" customHeight="1" x14ac:dyDescent="0.15">
      <c r="A134" s="663" t="s">
        <v>372</v>
      </c>
      <c r="B134" s="663"/>
      <c r="C134" s="663"/>
      <c r="D134" s="663"/>
      <c r="E134" s="667" t="s">
        <v>571</v>
      </c>
      <c r="F134" s="668"/>
      <c r="G134" s="668"/>
      <c r="H134" s="669" t="str">
        <f>IF(E134="","","-")</f>
        <v>-</v>
      </c>
      <c r="I134" s="668"/>
      <c r="J134" s="668"/>
      <c r="K134" s="669" t="str">
        <f>IF(I134="","","-")</f>
        <v/>
      </c>
      <c r="L134" s="670">
        <v>160</v>
      </c>
      <c r="M134" s="670"/>
      <c r="N134" s="669" t="str">
        <f>IF(O134="","","-")</f>
        <v/>
      </c>
      <c r="O134" s="671"/>
      <c r="P134" s="672"/>
      <c r="Q134" s="667"/>
      <c r="R134" s="668"/>
      <c r="S134" s="668"/>
      <c r="T134" s="669" t="str">
        <f>IF(Q134="","","-")</f>
        <v/>
      </c>
      <c r="U134" s="668"/>
      <c r="V134" s="668"/>
      <c r="W134" s="669" t="str">
        <f>IF(U134="","","-")</f>
        <v/>
      </c>
      <c r="X134" s="670"/>
      <c r="Y134" s="670"/>
      <c r="Z134" s="669" t="str">
        <f>IF(AA134="","","-")</f>
        <v/>
      </c>
      <c r="AA134" s="671"/>
      <c r="AB134" s="672"/>
      <c r="AC134" s="667"/>
      <c r="AD134" s="668"/>
      <c r="AE134" s="668"/>
      <c r="AF134" s="669" t="str">
        <f>IF(AC134="","","-")</f>
        <v/>
      </c>
      <c r="AG134" s="668"/>
      <c r="AH134" s="668"/>
      <c r="AI134" s="669" t="str">
        <f>IF(AG134="","","-")</f>
        <v/>
      </c>
      <c r="AJ134" s="670"/>
      <c r="AK134" s="670"/>
      <c r="AL134" s="669" t="str">
        <f>IF(AM134="","","-")</f>
        <v/>
      </c>
      <c r="AM134" s="671"/>
      <c r="AN134" s="672"/>
      <c r="AO134" s="667"/>
      <c r="AP134" s="668"/>
      <c r="AQ134" s="669" t="str">
        <f>IF(AO134="","","-")</f>
        <v/>
      </c>
      <c r="AR134" s="668"/>
      <c r="AS134" s="668"/>
      <c r="AT134" s="669" t="str">
        <f>IF(AR134="","","-")</f>
        <v/>
      </c>
      <c r="AU134" s="670"/>
      <c r="AV134" s="670"/>
      <c r="AW134" s="669" t="str">
        <f>IF(AX134="","","-")</f>
        <v/>
      </c>
      <c r="AX134" s="673"/>
    </row>
    <row r="135" spans="1:50" ht="28.35" customHeight="1" x14ac:dyDescent="0.15">
      <c r="A135" s="127" t="s">
        <v>703</v>
      </c>
      <c r="B135" s="128"/>
      <c r="C135" s="128"/>
      <c r="D135" s="128"/>
      <c r="E135" s="128"/>
      <c r="F135" s="129"/>
      <c r="G135" s="674" t="s">
        <v>569</v>
      </c>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5"/>
      <c r="AQ135" s="675"/>
      <c r="AR135" s="675"/>
      <c r="AS135" s="675"/>
      <c r="AT135" s="675"/>
      <c r="AU135" s="675"/>
      <c r="AV135" s="675"/>
      <c r="AW135" s="675"/>
      <c r="AX135" s="676"/>
    </row>
    <row r="136" spans="1:50" ht="28.35" customHeight="1" x14ac:dyDescent="0.15">
      <c r="A136" s="127"/>
      <c r="B136" s="128"/>
      <c r="C136" s="128"/>
      <c r="D136" s="128"/>
      <c r="E136" s="128"/>
      <c r="F136" s="129"/>
      <c r="G136" s="677"/>
      <c r="H136" s="675"/>
      <c r="I136" s="675"/>
      <c r="J136" s="675"/>
      <c r="K136" s="675"/>
      <c r="L136" s="675"/>
      <c r="M136" s="675"/>
      <c r="N136" s="675"/>
      <c r="O136" s="675"/>
      <c r="P136" s="675"/>
      <c r="Q136" s="675"/>
      <c r="R136" s="675"/>
      <c r="S136" s="675"/>
      <c r="T136" s="675"/>
      <c r="U136" s="675"/>
      <c r="V136" s="675"/>
      <c r="W136" s="675"/>
      <c r="X136" s="675"/>
      <c r="Y136" s="675"/>
      <c r="Z136" s="675"/>
      <c r="AA136" s="675"/>
      <c r="AB136" s="675"/>
      <c r="AC136" s="675"/>
      <c r="AD136" s="675"/>
      <c r="AE136" s="675"/>
      <c r="AF136" s="675"/>
      <c r="AG136" s="675"/>
      <c r="AH136" s="675"/>
      <c r="AI136" s="675"/>
      <c r="AJ136" s="675"/>
      <c r="AK136" s="675"/>
      <c r="AL136" s="675"/>
      <c r="AM136" s="675"/>
      <c r="AN136" s="675"/>
      <c r="AO136" s="675"/>
      <c r="AP136" s="675"/>
      <c r="AQ136" s="675"/>
      <c r="AR136" s="675"/>
      <c r="AS136" s="675"/>
      <c r="AT136" s="675"/>
      <c r="AU136" s="675"/>
      <c r="AV136" s="675"/>
      <c r="AW136" s="675"/>
      <c r="AX136" s="676"/>
    </row>
    <row r="137" spans="1:50" ht="28.35" customHeight="1" x14ac:dyDescent="0.15">
      <c r="A137" s="127"/>
      <c r="B137" s="128"/>
      <c r="C137" s="128"/>
      <c r="D137" s="128"/>
      <c r="E137" s="128"/>
      <c r="F137" s="129"/>
      <c r="G137" s="677"/>
      <c r="H137" s="675"/>
      <c r="I137" s="675"/>
      <c r="J137" s="675"/>
      <c r="K137" s="675"/>
      <c r="L137" s="675"/>
      <c r="M137" s="675"/>
      <c r="N137" s="675"/>
      <c r="O137" s="675"/>
      <c r="P137" s="675"/>
      <c r="Q137" s="675"/>
      <c r="R137" s="675"/>
      <c r="S137" s="675"/>
      <c r="T137" s="675"/>
      <c r="U137" s="675"/>
      <c r="V137" s="675"/>
      <c r="W137" s="675"/>
      <c r="X137" s="675"/>
      <c r="Y137" s="675"/>
      <c r="Z137" s="675"/>
      <c r="AA137" s="675"/>
      <c r="AB137" s="675"/>
      <c r="AC137" s="675"/>
      <c r="AD137" s="675"/>
      <c r="AE137" s="675"/>
      <c r="AF137" s="675"/>
      <c r="AG137" s="675"/>
      <c r="AH137" s="675"/>
      <c r="AI137" s="675"/>
      <c r="AJ137" s="675"/>
      <c r="AK137" s="675"/>
      <c r="AL137" s="675"/>
      <c r="AM137" s="675"/>
      <c r="AN137" s="675"/>
      <c r="AO137" s="675"/>
      <c r="AP137" s="675"/>
      <c r="AQ137" s="675"/>
      <c r="AR137" s="675"/>
      <c r="AS137" s="675"/>
      <c r="AT137" s="675"/>
      <c r="AU137" s="675"/>
      <c r="AV137" s="675"/>
      <c r="AW137" s="675"/>
      <c r="AX137" s="676"/>
    </row>
    <row r="138" spans="1:50" ht="28.35" customHeight="1" x14ac:dyDescent="0.15">
      <c r="A138" s="127"/>
      <c r="B138" s="128"/>
      <c r="C138" s="128"/>
      <c r="D138" s="128"/>
      <c r="E138" s="128"/>
      <c r="F138" s="129"/>
      <c r="G138" s="677"/>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row>
    <row r="139" spans="1:50" ht="27.75" customHeight="1" x14ac:dyDescent="0.15">
      <c r="A139" s="127"/>
      <c r="B139" s="128"/>
      <c r="C139" s="128"/>
      <c r="D139" s="128"/>
      <c r="E139" s="128"/>
      <c r="F139" s="129"/>
      <c r="G139" s="677"/>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5"/>
      <c r="AD139" s="675"/>
      <c r="AE139" s="675"/>
      <c r="AF139" s="675"/>
      <c r="AG139" s="675"/>
      <c r="AH139" s="675"/>
      <c r="AI139" s="675"/>
      <c r="AJ139" s="675"/>
      <c r="AK139" s="675"/>
      <c r="AL139" s="675"/>
      <c r="AM139" s="675"/>
      <c r="AN139" s="675"/>
      <c r="AO139" s="675"/>
      <c r="AP139" s="675"/>
      <c r="AQ139" s="675"/>
      <c r="AR139" s="675"/>
      <c r="AS139" s="675"/>
      <c r="AT139" s="675"/>
      <c r="AU139" s="675"/>
      <c r="AV139" s="675"/>
      <c r="AW139" s="675"/>
      <c r="AX139" s="676"/>
    </row>
    <row r="140" spans="1:50" ht="28.35" customHeight="1" x14ac:dyDescent="0.15">
      <c r="A140" s="127"/>
      <c r="B140" s="128"/>
      <c r="C140" s="128"/>
      <c r="D140" s="128"/>
      <c r="E140" s="128"/>
      <c r="F140" s="129"/>
      <c r="G140" s="677"/>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75"/>
      <c r="AE140" s="675"/>
      <c r="AF140" s="675"/>
      <c r="AG140" s="675"/>
      <c r="AH140" s="675"/>
      <c r="AI140" s="675"/>
      <c r="AJ140" s="675"/>
      <c r="AK140" s="675"/>
      <c r="AL140" s="675"/>
      <c r="AM140" s="675"/>
      <c r="AN140" s="675"/>
      <c r="AO140" s="675"/>
      <c r="AP140" s="675"/>
      <c r="AQ140" s="675"/>
      <c r="AR140" s="675"/>
      <c r="AS140" s="675"/>
      <c r="AT140" s="675"/>
      <c r="AU140" s="675"/>
      <c r="AV140" s="675"/>
      <c r="AW140" s="675"/>
      <c r="AX140" s="676"/>
    </row>
    <row r="141" spans="1:50" ht="28.35" customHeight="1" x14ac:dyDescent="0.15">
      <c r="A141" s="127"/>
      <c r="B141" s="128"/>
      <c r="C141" s="128"/>
      <c r="D141" s="128"/>
      <c r="E141" s="128"/>
      <c r="F141" s="129"/>
      <c r="G141" s="677"/>
      <c r="H141" s="675"/>
      <c r="I141" s="675"/>
      <c r="J141" s="675"/>
      <c r="K141" s="675"/>
      <c r="L141" s="675"/>
      <c r="M141" s="675"/>
      <c r="N141" s="675"/>
      <c r="O141" s="675"/>
      <c r="P141" s="675"/>
      <c r="Q141" s="675"/>
      <c r="R141" s="675"/>
      <c r="S141" s="675"/>
      <c r="T141" s="675"/>
      <c r="U141" s="675"/>
      <c r="V141" s="675"/>
      <c r="W141" s="675"/>
      <c r="X141" s="675"/>
      <c r="Y141" s="675"/>
      <c r="Z141" s="675"/>
      <c r="AA141" s="675"/>
      <c r="AB141" s="675"/>
      <c r="AC141" s="675"/>
      <c r="AD141" s="675"/>
      <c r="AE141" s="675"/>
      <c r="AF141" s="675"/>
      <c r="AG141" s="675"/>
      <c r="AH141" s="675"/>
      <c r="AI141" s="675"/>
      <c r="AJ141" s="675"/>
      <c r="AK141" s="675"/>
      <c r="AL141" s="675"/>
      <c r="AM141" s="675"/>
      <c r="AN141" s="675"/>
      <c r="AO141" s="675"/>
      <c r="AP141" s="675"/>
      <c r="AQ141" s="675"/>
      <c r="AR141" s="675"/>
      <c r="AS141" s="675"/>
      <c r="AT141" s="675"/>
      <c r="AU141" s="675"/>
      <c r="AV141" s="675"/>
      <c r="AW141" s="675"/>
      <c r="AX141" s="676"/>
    </row>
    <row r="142" spans="1:50" ht="27.75" customHeight="1" x14ac:dyDescent="0.15">
      <c r="A142" s="127"/>
      <c r="B142" s="128"/>
      <c r="C142" s="128"/>
      <c r="D142" s="128"/>
      <c r="E142" s="128"/>
      <c r="F142" s="129"/>
      <c r="G142" s="677"/>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5"/>
      <c r="AE142" s="675"/>
      <c r="AF142" s="675"/>
      <c r="AG142" s="675"/>
      <c r="AH142" s="675"/>
      <c r="AI142" s="675"/>
      <c r="AJ142" s="675"/>
      <c r="AK142" s="675"/>
      <c r="AL142" s="675"/>
      <c r="AM142" s="675"/>
      <c r="AN142" s="675"/>
      <c r="AO142" s="675"/>
      <c r="AP142" s="675"/>
      <c r="AQ142" s="675"/>
      <c r="AR142" s="675"/>
      <c r="AS142" s="675"/>
      <c r="AT142" s="675"/>
      <c r="AU142" s="675"/>
      <c r="AV142" s="675"/>
      <c r="AW142" s="675"/>
      <c r="AX142" s="676"/>
    </row>
    <row r="143" spans="1:50" ht="28.35" customHeight="1" x14ac:dyDescent="0.15">
      <c r="A143" s="127"/>
      <c r="B143" s="128"/>
      <c r="C143" s="128"/>
      <c r="D143" s="128"/>
      <c r="E143" s="128"/>
      <c r="F143" s="129"/>
      <c r="G143" s="677"/>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5"/>
      <c r="AL143" s="675"/>
      <c r="AM143" s="675"/>
      <c r="AN143" s="675"/>
      <c r="AO143" s="675"/>
      <c r="AP143" s="675"/>
      <c r="AQ143" s="675"/>
      <c r="AR143" s="675"/>
      <c r="AS143" s="675"/>
      <c r="AT143" s="675"/>
      <c r="AU143" s="675"/>
      <c r="AV143" s="675"/>
      <c r="AW143" s="675"/>
      <c r="AX143" s="676"/>
    </row>
    <row r="144" spans="1:50" ht="28.35" customHeight="1" x14ac:dyDescent="0.15">
      <c r="A144" s="127"/>
      <c r="B144" s="128"/>
      <c r="C144" s="128"/>
      <c r="D144" s="128"/>
      <c r="E144" s="128"/>
      <c r="F144" s="129"/>
      <c r="G144" s="677"/>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675"/>
      <c r="AL144" s="675"/>
      <c r="AM144" s="675"/>
      <c r="AN144" s="675"/>
      <c r="AO144" s="675"/>
      <c r="AP144" s="675"/>
      <c r="AQ144" s="675"/>
      <c r="AR144" s="675"/>
      <c r="AS144" s="675"/>
      <c r="AT144" s="675"/>
      <c r="AU144" s="675"/>
      <c r="AV144" s="675"/>
      <c r="AW144" s="675"/>
      <c r="AX144" s="676"/>
    </row>
    <row r="145" spans="1:50" ht="28.35" customHeight="1" x14ac:dyDescent="0.15">
      <c r="A145" s="127"/>
      <c r="B145" s="128"/>
      <c r="C145" s="128"/>
      <c r="D145" s="128"/>
      <c r="E145" s="128"/>
      <c r="F145" s="129"/>
      <c r="G145" s="677"/>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76"/>
    </row>
    <row r="146" spans="1:50" ht="28.35" customHeight="1" x14ac:dyDescent="0.15">
      <c r="A146" s="127"/>
      <c r="B146" s="128"/>
      <c r="C146" s="128"/>
      <c r="D146" s="128"/>
      <c r="E146" s="128"/>
      <c r="F146" s="129"/>
      <c r="G146" s="677"/>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row>
    <row r="147" spans="1:50" ht="28.35" customHeight="1" x14ac:dyDescent="0.15">
      <c r="A147" s="127"/>
      <c r="B147" s="128"/>
      <c r="C147" s="128"/>
      <c r="D147" s="128"/>
      <c r="E147" s="128"/>
      <c r="F147" s="129"/>
      <c r="G147" s="677"/>
      <c r="H147" s="675"/>
      <c r="I147" s="675"/>
      <c r="J147" s="675"/>
      <c r="K147" s="675"/>
      <c r="L147" s="675"/>
      <c r="M147" s="675"/>
      <c r="N147" s="675"/>
      <c r="O147" s="675"/>
      <c r="P147" s="675"/>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6"/>
    </row>
    <row r="148" spans="1:50" ht="27.75" customHeight="1" x14ac:dyDescent="0.15">
      <c r="A148" s="127"/>
      <c r="B148" s="128"/>
      <c r="C148" s="128"/>
      <c r="D148" s="128"/>
      <c r="E148" s="128"/>
      <c r="F148" s="129"/>
      <c r="G148" s="677"/>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675"/>
      <c r="AM148" s="675"/>
      <c r="AN148" s="675"/>
      <c r="AO148" s="675"/>
      <c r="AP148" s="675"/>
      <c r="AQ148" s="675"/>
      <c r="AR148" s="675"/>
      <c r="AS148" s="675"/>
      <c r="AT148" s="675"/>
      <c r="AU148" s="675"/>
      <c r="AV148" s="675"/>
      <c r="AW148" s="675"/>
      <c r="AX148" s="676"/>
    </row>
    <row r="149" spans="1:50" ht="28.35" customHeight="1" x14ac:dyDescent="0.15">
      <c r="A149" s="127"/>
      <c r="B149" s="128"/>
      <c r="C149" s="128"/>
      <c r="D149" s="128"/>
      <c r="E149" s="128"/>
      <c r="F149" s="129"/>
      <c r="G149" s="677"/>
      <c r="H149" s="675"/>
      <c r="I149" s="675"/>
      <c r="J149" s="675"/>
      <c r="K149" s="675"/>
      <c r="L149" s="675"/>
      <c r="M149" s="675"/>
      <c r="N149" s="675"/>
      <c r="O149" s="675"/>
      <c r="P149" s="675"/>
      <c r="Q149" s="675"/>
      <c r="R149" s="675"/>
      <c r="S149" s="675"/>
      <c r="T149" s="675"/>
      <c r="U149" s="675"/>
      <c r="V149" s="675"/>
      <c r="W149" s="675"/>
      <c r="X149" s="675"/>
      <c r="Y149" s="675"/>
      <c r="Z149" s="675"/>
      <c r="AA149" s="675"/>
      <c r="AB149" s="675"/>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76"/>
    </row>
    <row r="150" spans="1:50" ht="28.35" customHeight="1" x14ac:dyDescent="0.15">
      <c r="A150" s="127"/>
      <c r="B150" s="128"/>
      <c r="C150" s="128"/>
      <c r="D150" s="128"/>
      <c r="E150" s="128"/>
      <c r="F150" s="129"/>
      <c r="G150" s="677"/>
      <c r="H150" s="675"/>
      <c r="I150" s="675"/>
      <c r="J150" s="675"/>
      <c r="K150" s="675"/>
      <c r="L150" s="675"/>
      <c r="M150" s="675"/>
      <c r="N150" s="675"/>
      <c r="O150" s="675"/>
      <c r="P150" s="675"/>
      <c r="Q150" s="675"/>
      <c r="R150" s="675"/>
      <c r="S150" s="675"/>
      <c r="T150" s="675"/>
      <c r="U150" s="675"/>
      <c r="V150" s="675"/>
      <c r="W150" s="675"/>
      <c r="X150" s="675"/>
      <c r="Y150" s="675"/>
      <c r="Z150" s="675"/>
      <c r="AA150" s="675"/>
      <c r="AB150" s="675"/>
      <c r="AC150" s="675"/>
      <c r="AD150" s="675"/>
      <c r="AE150" s="675"/>
      <c r="AF150" s="675"/>
      <c r="AG150" s="675"/>
      <c r="AH150" s="675"/>
      <c r="AI150" s="675"/>
      <c r="AJ150" s="675"/>
      <c r="AK150" s="675"/>
      <c r="AL150" s="675"/>
      <c r="AM150" s="675"/>
      <c r="AN150" s="675"/>
      <c r="AO150" s="675"/>
      <c r="AP150" s="675"/>
      <c r="AQ150" s="675"/>
      <c r="AR150" s="675"/>
      <c r="AS150" s="675"/>
      <c r="AT150" s="675"/>
      <c r="AU150" s="675"/>
      <c r="AV150" s="675"/>
      <c r="AW150" s="675"/>
      <c r="AX150" s="676"/>
    </row>
    <row r="151" spans="1:50" ht="28.35" customHeight="1" x14ac:dyDescent="0.15">
      <c r="A151" s="127"/>
      <c r="B151" s="128"/>
      <c r="C151" s="128"/>
      <c r="D151" s="128"/>
      <c r="E151" s="128"/>
      <c r="F151" s="129"/>
      <c r="G151" s="677"/>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675"/>
      <c r="AM151" s="675"/>
      <c r="AN151" s="675"/>
      <c r="AO151" s="675"/>
      <c r="AP151" s="675"/>
      <c r="AQ151" s="675"/>
      <c r="AR151" s="675"/>
      <c r="AS151" s="675"/>
      <c r="AT151" s="675"/>
      <c r="AU151" s="675"/>
      <c r="AV151" s="675"/>
      <c r="AW151" s="675"/>
      <c r="AX151" s="676"/>
    </row>
    <row r="152" spans="1:50" ht="52.5" customHeight="1" x14ac:dyDescent="0.15">
      <c r="A152" s="127"/>
      <c r="B152" s="128"/>
      <c r="C152" s="128"/>
      <c r="D152" s="128"/>
      <c r="E152" s="128"/>
      <c r="F152" s="129"/>
      <c r="G152" s="677"/>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675"/>
      <c r="AL152" s="675"/>
      <c r="AM152" s="675"/>
      <c r="AN152" s="675"/>
      <c r="AO152" s="675"/>
      <c r="AP152" s="675"/>
      <c r="AQ152" s="675"/>
      <c r="AR152" s="675"/>
      <c r="AS152" s="675"/>
      <c r="AT152" s="675"/>
      <c r="AU152" s="675"/>
      <c r="AV152" s="675"/>
      <c r="AW152" s="675"/>
      <c r="AX152" s="676"/>
    </row>
    <row r="153" spans="1:50" ht="52.5" customHeight="1" x14ac:dyDescent="0.15">
      <c r="A153" s="127"/>
      <c r="B153" s="128"/>
      <c r="C153" s="128"/>
      <c r="D153" s="128"/>
      <c r="E153" s="128"/>
      <c r="F153" s="129"/>
      <c r="G153" s="677"/>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8"/>
      <c r="AF153" s="675"/>
      <c r="AG153" s="675"/>
      <c r="AH153" s="675"/>
      <c r="AI153" s="675"/>
      <c r="AJ153" s="675"/>
      <c r="AK153" s="675"/>
      <c r="AL153" s="675"/>
      <c r="AM153" s="675"/>
      <c r="AN153" s="675"/>
      <c r="AO153" s="675"/>
      <c r="AP153" s="675"/>
      <c r="AQ153" s="675"/>
      <c r="AR153" s="675"/>
      <c r="AS153" s="675"/>
      <c r="AT153" s="675"/>
      <c r="AU153" s="675"/>
      <c r="AV153" s="675"/>
      <c r="AW153" s="675"/>
      <c r="AX153" s="676"/>
    </row>
    <row r="154" spans="1:50" ht="52.5" customHeight="1" x14ac:dyDescent="0.15">
      <c r="A154" s="127"/>
      <c r="B154" s="128"/>
      <c r="C154" s="128"/>
      <c r="D154" s="128"/>
      <c r="E154" s="128"/>
      <c r="F154" s="129"/>
      <c r="G154" s="677"/>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row>
    <row r="155" spans="1:50" ht="29.25" customHeight="1" x14ac:dyDescent="0.15">
      <c r="A155" s="127"/>
      <c r="B155" s="128"/>
      <c r="C155" s="128"/>
      <c r="D155" s="128"/>
      <c r="E155" s="128"/>
      <c r="F155" s="129"/>
      <c r="G155" s="677"/>
      <c r="H155" s="675"/>
      <c r="I155" s="675"/>
      <c r="J155" s="675"/>
      <c r="K155" s="675"/>
      <c r="L155" s="675"/>
      <c r="M155" s="675"/>
      <c r="N155" s="675"/>
      <c r="O155" s="675"/>
      <c r="P155" s="675"/>
      <c r="Q155" s="675"/>
      <c r="R155" s="675"/>
      <c r="S155" s="675"/>
      <c r="T155" s="675"/>
      <c r="U155" s="675"/>
      <c r="V155" s="675"/>
      <c r="W155" s="675"/>
      <c r="X155" s="675"/>
      <c r="Y155" s="675"/>
      <c r="Z155" s="675"/>
      <c r="AA155" s="675"/>
      <c r="AB155" s="675"/>
      <c r="AC155" s="675"/>
      <c r="AD155" s="675"/>
      <c r="AE155" s="675"/>
      <c r="AF155" s="675"/>
      <c r="AG155" s="675"/>
      <c r="AH155" s="675"/>
      <c r="AI155" s="675"/>
      <c r="AJ155" s="675"/>
      <c r="AK155" s="675"/>
      <c r="AL155" s="675"/>
      <c r="AM155" s="675"/>
      <c r="AN155" s="675"/>
      <c r="AO155" s="675"/>
      <c r="AP155" s="675"/>
      <c r="AQ155" s="675"/>
      <c r="AR155" s="675"/>
      <c r="AS155" s="675"/>
      <c r="AT155" s="675"/>
      <c r="AU155" s="675"/>
      <c r="AV155" s="675"/>
      <c r="AW155" s="675"/>
      <c r="AX155" s="676"/>
    </row>
    <row r="156" spans="1:50" ht="21" customHeight="1" thickBot="1" x14ac:dyDescent="0.2">
      <c r="A156" s="127"/>
      <c r="B156" s="128"/>
      <c r="C156" s="128"/>
      <c r="D156" s="128"/>
      <c r="E156" s="128"/>
      <c r="F156" s="129"/>
      <c r="G156" s="677"/>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675"/>
      <c r="AL156" s="675"/>
      <c r="AM156" s="675"/>
      <c r="AN156" s="675"/>
      <c r="AO156" s="675"/>
      <c r="AP156" s="675"/>
      <c r="AQ156" s="675"/>
      <c r="AR156" s="675"/>
      <c r="AS156" s="675"/>
      <c r="AT156" s="675"/>
      <c r="AU156" s="675"/>
      <c r="AV156" s="675"/>
      <c r="AW156" s="675"/>
      <c r="AX156" s="676"/>
    </row>
    <row r="157" spans="1:50" ht="24.75" customHeight="1" x14ac:dyDescent="0.15">
      <c r="A157" s="679" t="s">
        <v>704</v>
      </c>
      <c r="B157" s="680"/>
      <c r="C157" s="680"/>
      <c r="D157" s="680"/>
      <c r="E157" s="680"/>
      <c r="F157" s="681"/>
      <c r="G157" s="682" t="s">
        <v>634</v>
      </c>
      <c r="H157" s="683"/>
      <c r="I157" s="683"/>
      <c r="J157" s="683"/>
      <c r="K157" s="683"/>
      <c r="L157" s="683"/>
      <c r="M157" s="683"/>
      <c r="N157" s="683"/>
      <c r="O157" s="683"/>
      <c r="P157" s="683"/>
      <c r="Q157" s="683"/>
      <c r="R157" s="683"/>
      <c r="S157" s="683"/>
      <c r="T157" s="683"/>
      <c r="U157" s="683"/>
      <c r="V157" s="683"/>
      <c r="W157" s="683"/>
      <c r="X157" s="683"/>
      <c r="Y157" s="683"/>
      <c r="Z157" s="683"/>
      <c r="AA157" s="683"/>
      <c r="AB157" s="684"/>
      <c r="AC157" s="682" t="s">
        <v>635</v>
      </c>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5"/>
    </row>
    <row r="158" spans="1:50" ht="24.75" customHeight="1" x14ac:dyDescent="0.15">
      <c r="A158" s="686"/>
      <c r="B158" s="687"/>
      <c r="C158" s="687"/>
      <c r="D158" s="687"/>
      <c r="E158" s="687"/>
      <c r="F158" s="688"/>
      <c r="G158" s="618" t="s">
        <v>17</v>
      </c>
      <c r="H158" s="378"/>
      <c r="I158" s="378"/>
      <c r="J158" s="378"/>
      <c r="K158" s="378"/>
      <c r="L158" s="689" t="s">
        <v>18</v>
      </c>
      <c r="M158" s="378"/>
      <c r="N158" s="378"/>
      <c r="O158" s="378"/>
      <c r="P158" s="378"/>
      <c r="Q158" s="378"/>
      <c r="R158" s="378"/>
      <c r="S158" s="378"/>
      <c r="T158" s="378"/>
      <c r="U158" s="378"/>
      <c r="V158" s="378"/>
      <c r="W158" s="378"/>
      <c r="X158" s="690"/>
      <c r="Y158" s="691" t="s">
        <v>19</v>
      </c>
      <c r="Z158" s="692"/>
      <c r="AA158" s="692"/>
      <c r="AB158" s="693"/>
      <c r="AC158" s="618" t="s">
        <v>17</v>
      </c>
      <c r="AD158" s="378"/>
      <c r="AE158" s="378"/>
      <c r="AF158" s="378"/>
      <c r="AG158" s="378"/>
      <c r="AH158" s="689" t="s">
        <v>18</v>
      </c>
      <c r="AI158" s="378"/>
      <c r="AJ158" s="378"/>
      <c r="AK158" s="378"/>
      <c r="AL158" s="378"/>
      <c r="AM158" s="378"/>
      <c r="AN158" s="378"/>
      <c r="AO158" s="378"/>
      <c r="AP158" s="378"/>
      <c r="AQ158" s="378"/>
      <c r="AR158" s="378"/>
      <c r="AS158" s="378"/>
      <c r="AT158" s="690"/>
      <c r="AU158" s="691" t="s">
        <v>19</v>
      </c>
      <c r="AV158" s="692"/>
      <c r="AW158" s="692"/>
      <c r="AX158" s="694"/>
    </row>
    <row r="159" spans="1:50" ht="47.25" customHeight="1" x14ac:dyDescent="0.15">
      <c r="A159" s="686"/>
      <c r="B159" s="687"/>
      <c r="C159" s="687"/>
      <c r="D159" s="687"/>
      <c r="E159" s="687"/>
      <c r="F159" s="688"/>
      <c r="G159" s="695" t="s">
        <v>638</v>
      </c>
      <c r="H159" s="696"/>
      <c r="I159" s="696"/>
      <c r="J159" s="696"/>
      <c r="K159" s="697"/>
      <c r="L159" s="698" t="s">
        <v>641</v>
      </c>
      <c r="M159" s="699"/>
      <c r="N159" s="699"/>
      <c r="O159" s="699"/>
      <c r="P159" s="699"/>
      <c r="Q159" s="699"/>
      <c r="R159" s="699"/>
      <c r="S159" s="699"/>
      <c r="T159" s="699"/>
      <c r="U159" s="699"/>
      <c r="V159" s="699"/>
      <c r="W159" s="699"/>
      <c r="X159" s="700"/>
      <c r="Y159" s="701">
        <v>4.3</v>
      </c>
      <c r="Z159" s="702"/>
      <c r="AA159" s="702"/>
      <c r="AB159" s="703"/>
      <c r="AC159" s="695" t="s">
        <v>637</v>
      </c>
      <c r="AD159" s="696"/>
      <c r="AE159" s="696"/>
      <c r="AF159" s="696"/>
      <c r="AG159" s="697"/>
      <c r="AH159" s="698" t="s">
        <v>636</v>
      </c>
      <c r="AI159" s="699"/>
      <c r="AJ159" s="699"/>
      <c r="AK159" s="699"/>
      <c r="AL159" s="699"/>
      <c r="AM159" s="699"/>
      <c r="AN159" s="699"/>
      <c r="AO159" s="699"/>
      <c r="AP159" s="699"/>
      <c r="AQ159" s="699"/>
      <c r="AR159" s="699"/>
      <c r="AS159" s="699"/>
      <c r="AT159" s="700"/>
      <c r="AU159" s="701">
        <v>1.6</v>
      </c>
      <c r="AV159" s="702"/>
      <c r="AW159" s="702"/>
      <c r="AX159" s="704"/>
    </row>
    <row r="160" spans="1:50" ht="24.75" customHeight="1" x14ac:dyDescent="0.15">
      <c r="A160" s="686"/>
      <c r="B160" s="687"/>
      <c r="C160" s="687"/>
      <c r="D160" s="687"/>
      <c r="E160" s="687"/>
      <c r="F160" s="688"/>
      <c r="G160" s="705" t="s">
        <v>639</v>
      </c>
      <c r="H160" s="706"/>
      <c r="I160" s="706"/>
      <c r="J160" s="706"/>
      <c r="K160" s="707"/>
      <c r="L160" s="708" t="s">
        <v>642</v>
      </c>
      <c r="M160" s="709"/>
      <c r="N160" s="709"/>
      <c r="O160" s="709"/>
      <c r="P160" s="709"/>
      <c r="Q160" s="709"/>
      <c r="R160" s="709"/>
      <c r="S160" s="709"/>
      <c r="T160" s="709"/>
      <c r="U160" s="709"/>
      <c r="V160" s="709"/>
      <c r="W160" s="709"/>
      <c r="X160" s="710"/>
      <c r="Y160" s="711">
        <v>1.2</v>
      </c>
      <c r="Z160" s="712"/>
      <c r="AA160" s="712"/>
      <c r="AB160" s="713"/>
      <c r="AC160" s="705"/>
      <c r="AD160" s="706"/>
      <c r="AE160" s="706"/>
      <c r="AF160" s="706"/>
      <c r="AG160" s="707"/>
      <c r="AH160" s="708"/>
      <c r="AI160" s="709"/>
      <c r="AJ160" s="709"/>
      <c r="AK160" s="709"/>
      <c r="AL160" s="709"/>
      <c r="AM160" s="709"/>
      <c r="AN160" s="709"/>
      <c r="AO160" s="709"/>
      <c r="AP160" s="709"/>
      <c r="AQ160" s="709"/>
      <c r="AR160" s="709"/>
      <c r="AS160" s="709"/>
      <c r="AT160" s="710"/>
      <c r="AU160" s="711"/>
      <c r="AV160" s="712"/>
      <c r="AW160" s="712"/>
      <c r="AX160" s="714"/>
    </row>
    <row r="161" spans="1:51" ht="24.75" customHeight="1" x14ac:dyDescent="0.15">
      <c r="A161" s="686"/>
      <c r="B161" s="687"/>
      <c r="C161" s="687"/>
      <c r="D161" s="687"/>
      <c r="E161" s="687"/>
      <c r="F161" s="688"/>
      <c r="G161" s="705" t="s">
        <v>640</v>
      </c>
      <c r="H161" s="706"/>
      <c r="I161" s="706"/>
      <c r="J161" s="706"/>
      <c r="K161" s="707"/>
      <c r="L161" s="708"/>
      <c r="M161" s="709"/>
      <c r="N161" s="709"/>
      <c r="O161" s="709"/>
      <c r="P161" s="709"/>
      <c r="Q161" s="709"/>
      <c r="R161" s="709"/>
      <c r="S161" s="709"/>
      <c r="T161" s="709"/>
      <c r="U161" s="709"/>
      <c r="V161" s="709"/>
      <c r="W161" s="709"/>
      <c r="X161" s="710"/>
      <c r="Y161" s="711">
        <v>0.5</v>
      </c>
      <c r="Z161" s="712"/>
      <c r="AA161" s="712"/>
      <c r="AB161" s="713"/>
      <c r="AC161" s="705"/>
      <c r="AD161" s="706"/>
      <c r="AE161" s="706"/>
      <c r="AF161" s="706"/>
      <c r="AG161" s="707"/>
      <c r="AH161" s="708"/>
      <c r="AI161" s="709"/>
      <c r="AJ161" s="709"/>
      <c r="AK161" s="709"/>
      <c r="AL161" s="709"/>
      <c r="AM161" s="709"/>
      <c r="AN161" s="709"/>
      <c r="AO161" s="709"/>
      <c r="AP161" s="709"/>
      <c r="AQ161" s="709"/>
      <c r="AR161" s="709"/>
      <c r="AS161" s="709"/>
      <c r="AT161" s="710"/>
      <c r="AU161" s="711"/>
      <c r="AV161" s="712"/>
      <c r="AW161" s="712"/>
      <c r="AX161" s="714"/>
    </row>
    <row r="162" spans="1:51" ht="24.75" customHeight="1" x14ac:dyDescent="0.15">
      <c r="A162" s="686"/>
      <c r="B162" s="687"/>
      <c r="C162" s="687"/>
      <c r="D162" s="687"/>
      <c r="E162" s="687"/>
      <c r="F162" s="688"/>
      <c r="G162" s="705"/>
      <c r="H162" s="706"/>
      <c r="I162" s="706"/>
      <c r="J162" s="706"/>
      <c r="K162" s="707"/>
      <c r="L162" s="708"/>
      <c r="M162" s="709"/>
      <c r="N162" s="709"/>
      <c r="O162" s="709"/>
      <c r="P162" s="709"/>
      <c r="Q162" s="709"/>
      <c r="R162" s="709"/>
      <c r="S162" s="709"/>
      <c r="T162" s="709"/>
      <c r="U162" s="709"/>
      <c r="V162" s="709"/>
      <c r="W162" s="709"/>
      <c r="X162" s="710"/>
      <c r="Y162" s="711"/>
      <c r="Z162" s="712"/>
      <c r="AA162" s="712"/>
      <c r="AB162" s="713"/>
      <c r="AC162" s="705"/>
      <c r="AD162" s="706"/>
      <c r="AE162" s="706"/>
      <c r="AF162" s="706"/>
      <c r="AG162" s="707"/>
      <c r="AH162" s="708"/>
      <c r="AI162" s="709"/>
      <c r="AJ162" s="709"/>
      <c r="AK162" s="709"/>
      <c r="AL162" s="709"/>
      <c r="AM162" s="709"/>
      <c r="AN162" s="709"/>
      <c r="AO162" s="709"/>
      <c r="AP162" s="709"/>
      <c r="AQ162" s="709"/>
      <c r="AR162" s="709"/>
      <c r="AS162" s="709"/>
      <c r="AT162" s="710"/>
      <c r="AU162" s="711"/>
      <c r="AV162" s="712"/>
      <c r="AW162" s="712"/>
      <c r="AX162" s="714"/>
    </row>
    <row r="163" spans="1:51" ht="22.5" customHeight="1" x14ac:dyDescent="0.15">
      <c r="A163" s="686"/>
      <c r="B163" s="687"/>
      <c r="C163" s="687"/>
      <c r="D163" s="687"/>
      <c r="E163" s="687"/>
      <c r="F163" s="688"/>
      <c r="G163" s="705"/>
      <c r="H163" s="706"/>
      <c r="I163" s="706"/>
      <c r="J163" s="706"/>
      <c r="K163" s="707"/>
      <c r="L163" s="708"/>
      <c r="M163" s="709"/>
      <c r="N163" s="709"/>
      <c r="O163" s="709"/>
      <c r="P163" s="709"/>
      <c r="Q163" s="709"/>
      <c r="R163" s="709"/>
      <c r="S163" s="709"/>
      <c r="T163" s="709"/>
      <c r="U163" s="709"/>
      <c r="V163" s="709"/>
      <c r="W163" s="709"/>
      <c r="X163" s="710"/>
      <c r="Y163" s="711"/>
      <c r="Z163" s="712"/>
      <c r="AA163" s="712"/>
      <c r="AB163" s="713"/>
      <c r="AC163" s="705"/>
      <c r="AD163" s="706"/>
      <c r="AE163" s="706"/>
      <c r="AF163" s="706"/>
      <c r="AG163" s="707"/>
      <c r="AH163" s="708"/>
      <c r="AI163" s="709"/>
      <c r="AJ163" s="709"/>
      <c r="AK163" s="709"/>
      <c r="AL163" s="709"/>
      <c r="AM163" s="709"/>
      <c r="AN163" s="709"/>
      <c r="AO163" s="709"/>
      <c r="AP163" s="709"/>
      <c r="AQ163" s="709"/>
      <c r="AR163" s="709"/>
      <c r="AS163" s="709"/>
      <c r="AT163" s="710"/>
      <c r="AU163" s="711"/>
      <c r="AV163" s="712"/>
      <c r="AW163" s="712"/>
      <c r="AX163" s="714"/>
    </row>
    <row r="164" spans="1:51" ht="24.75" customHeight="1" x14ac:dyDescent="0.15">
      <c r="A164" s="686"/>
      <c r="B164" s="687"/>
      <c r="C164" s="687"/>
      <c r="D164" s="687"/>
      <c r="E164" s="687"/>
      <c r="F164" s="688"/>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4"/>
    </row>
    <row r="165" spans="1:51" ht="24.75" customHeight="1" x14ac:dyDescent="0.15">
      <c r="A165" s="686"/>
      <c r="B165" s="687"/>
      <c r="C165" s="687"/>
      <c r="D165" s="687"/>
      <c r="E165" s="687"/>
      <c r="F165" s="688"/>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4"/>
    </row>
    <row r="166" spans="1:51" ht="24.75" customHeight="1" x14ac:dyDescent="0.15">
      <c r="A166" s="686"/>
      <c r="B166" s="687"/>
      <c r="C166" s="687"/>
      <c r="D166" s="687"/>
      <c r="E166" s="687"/>
      <c r="F166" s="688"/>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4"/>
    </row>
    <row r="167" spans="1:51" ht="24.75" customHeight="1" x14ac:dyDescent="0.15">
      <c r="A167" s="686"/>
      <c r="B167" s="687"/>
      <c r="C167" s="687"/>
      <c r="D167" s="687"/>
      <c r="E167" s="687"/>
      <c r="F167" s="688"/>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4"/>
    </row>
    <row r="168" spans="1:51" ht="24.75" customHeight="1" x14ac:dyDescent="0.15">
      <c r="A168" s="686"/>
      <c r="B168" s="687"/>
      <c r="C168" s="687"/>
      <c r="D168" s="687"/>
      <c r="E168" s="687"/>
      <c r="F168" s="688"/>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4"/>
    </row>
    <row r="169" spans="1:51" ht="24.75" customHeight="1" thickBot="1" x14ac:dyDescent="0.2">
      <c r="A169" s="686"/>
      <c r="B169" s="687"/>
      <c r="C169" s="687"/>
      <c r="D169" s="687"/>
      <c r="E169" s="687"/>
      <c r="F169" s="688"/>
      <c r="G169" s="715" t="s">
        <v>20</v>
      </c>
      <c r="H169" s="716"/>
      <c r="I169" s="716"/>
      <c r="J169" s="716"/>
      <c r="K169" s="716"/>
      <c r="L169" s="717"/>
      <c r="M169" s="237"/>
      <c r="N169" s="237"/>
      <c r="O169" s="237"/>
      <c r="P169" s="237"/>
      <c r="Q169" s="237"/>
      <c r="R169" s="237"/>
      <c r="S169" s="237"/>
      <c r="T169" s="237"/>
      <c r="U169" s="237"/>
      <c r="V169" s="237"/>
      <c r="W169" s="237"/>
      <c r="X169" s="238"/>
      <c r="Y169" s="718">
        <f>SUM(Y159:AB168)</f>
        <v>6</v>
      </c>
      <c r="Z169" s="719"/>
      <c r="AA169" s="719"/>
      <c r="AB169" s="720"/>
      <c r="AC169" s="715" t="s">
        <v>20</v>
      </c>
      <c r="AD169" s="716"/>
      <c r="AE169" s="716"/>
      <c r="AF169" s="716"/>
      <c r="AG169" s="716"/>
      <c r="AH169" s="717"/>
      <c r="AI169" s="237"/>
      <c r="AJ169" s="237"/>
      <c r="AK169" s="237"/>
      <c r="AL169" s="237"/>
      <c r="AM169" s="237"/>
      <c r="AN169" s="237"/>
      <c r="AO169" s="237"/>
      <c r="AP169" s="237"/>
      <c r="AQ169" s="237"/>
      <c r="AR169" s="237"/>
      <c r="AS169" s="237"/>
      <c r="AT169" s="238"/>
      <c r="AU169" s="718">
        <f>SUM(AU159:AX168)</f>
        <v>1.6</v>
      </c>
      <c r="AV169" s="719"/>
      <c r="AW169" s="719"/>
      <c r="AX169" s="721"/>
    </row>
    <row r="170" spans="1:51" ht="21" customHeight="1" x14ac:dyDescent="0.15">
      <c r="A170" s="686"/>
      <c r="B170" s="687"/>
      <c r="C170" s="687"/>
      <c r="D170" s="687"/>
      <c r="E170" s="687"/>
      <c r="F170" s="688"/>
      <c r="G170" s="682" t="s">
        <v>664</v>
      </c>
      <c r="H170" s="683"/>
      <c r="I170" s="683"/>
      <c r="J170" s="683"/>
      <c r="K170" s="683"/>
      <c r="L170" s="683"/>
      <c r="M170" s="683"/>
      <c r="N170" s="683"/>
      <c r="O170" s="683"/>
      <c r="P170" s="683"/>
      <c r="Q170" s="683"/>
      <c r="R170" s="683"/>
      <c r="S170" s="683"/>
      <c r="T170" s="683"/>
      <c r="U170" s="683"/>
      <c r="V170" s="683"/>
      <c r="W170" s="683"/>
      <c r="X170" s="683"/>
      <c r="Y170" s="683"/>
      <c r="Z170" s="683"/>
      <c r="AA170" s="683"/>
      <c r="AB170" s="684"/>
      <c r="AC170" s="682" t="s">
        <v>214</v>
      </c>
      <c r="AD170" s="683"/>
      <c r="AE170" s="683"/>
      <c r="AF170" s="683"/>
      <c r="AG170" s="683"/>
      <c r="AH170" s="683"/>
      <c r="AI170" s="683"/>
      <c r="AJ170" s="683"/>
      <c r="AK170" s="683"/>
      <c r="AL170" s="683"/>
      <c r="AM170" s="683"/>
      <c r="AN170" s="683"/>
      <c r="AO170" s="683"/>
      <c r="AP170" s="683"/>
      <c r="AQ170" s="683"/>
      <c r="AR170" s="683"/>
      <c r="AS170" s="683"/>
      <c r="AT170" s="683"/>
      <c r="AU170" s="683"/>
      <c r="AV170" s="683"/>
      <c r="AW170" s="683"/>
      <c r="AX170" s="685"/>
      <c r="AY170" s="34">
        <f>COUNTA($G$172,$AC$172)</f>
        <v>1</v>
      </c>
    </row>
    <row r="171" spans="1:51" ht="28.5" customHeight="1" x14ac:dyDescent="0.15">
      <c r="A171" s="686"/>
      <c r="B171" s="687"/>
      <c r="C171" s="687"/>
      <c r="D171" s="687"/>
      <c r="E171" s="687"/>
      <c r="F171" s="688"/>
      <c r="G171" s="618" t="s">
        <v>17</v>
      </c>
      <c r="H171" s="378"/>
      <c r="I171" s="378"/>
      <c r="J171" s="378"/>
      <c r="K171" s="378"/>
      <c r="L171" s="689" t="s">
        <v>18</v>
      </c>
      <c r="M171" s="378"/>
      <c r="N171" s="378"/>
      <c r="O171" s="378"/>
      <c r="P171" s="378"/>
      <c r="Q171" s="378"/>
      <c r="R171" s="378"/>
      <c r="S171" s="378"/>
      <c r="T171" s="378"/>
      <c r="U171" s="378"/>
      <c r="V171" s="378"/>
      <c r="W171" s="378"/>
      <c r="X171" s="690"/>
      <c r="Y171" s="691" t="s">
        <v>19</v>
      </c>
      <c r="Z171" s="692"/>
      <c r="AA171" s="692"/>
      <c r="AB171" s="693"/>
      <c r="AC171" s="618" t="s">
        <v>17</v>
      </c>
      <c r="AD171" s="378"/>
      <c r="AE171" s="378"/>
      <c r="AF171" s="378"/>
      <c r="AG171" s="378"/>
      <c r="AH171" s="689" t="s">
        <v>18</v>
      </c>
      <c r="AI171" s="378"/>
      <c r="AJ171" s="378"/>
      <c r="AK171" s="378"/>
      <c r="AL171" s="378"/>
      <c r="AM171" s="378"/>
      <c r="AN171" s="378"/>
      <c r="AO171" s="378"/>
      <c r="AP171" s="378"/>
      <c r="AQ171" s="378"/>
      <c r="AR171" s="378"/>
      <c r="AS171" s="378"/>
      <c r="AT171" s="690"/>
      <c r="AU171" s="691" t="s">
        <v>19</v>
      </c>
      <c r="AV171" s="692"/>
      <c r="AW171" s="692"/>
      <c r="AX171" s="694"/>
      <c r="AY171" s="34">
        <f>$AY$170</f>
        <v>1</v>
      </c>
    </row>
    <row r="172" spans="1:51" ht="24.75" customHeight="1" x14ac:dyDescent="0.15">
      <c r="A172" s="686"/>
      <c r="B172" s="687"/>
      <c r="C172" s="687"/>
      <c r="D172" s="687"/>
      <c r="E172" s="687"/>
      <c r="F172" s="688"/>
      <c r="G172" s="695" t="s">
        <v>660</v>
      </c>
      <c r="H172" s="696"/>
      <c r="I172" s="696"/>
      <c r="J172" s="696"/>
      <c r="K172" s="697"/>
      <c r="L172" s="698" t="s">
        <v>665</v>
      </c>
      <c r="M172" s="699"/>
      <c r="N172" s="699"/>
      <c r="O172" s="699"/>
      <c r="P172" s="699"/>
      <c r="Q172" s="699"/>
      <c r="R172" s="699"/>
      <c r="S172" s="699"/>
      <c r="T172" s="699"/>
      <c r="U172" s="699"/>
      <c r="V172" s="699"/>
      <c r="W172" s="699"/>
      <c r="X172" s="700"/>
      <c r="Y172" s="701">
        <v>1.3</v>
      </c>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c r="AY172" s="34">
        <f t="shared" ref="AY172:AY182" si="12">$AY$170</f>
        <v>1</v>
      </c>
    </row>
    <row r="173" spans="1:51" ht="24.75" customHeight="1" x14ac:dyDescent="0.15">
      <c r="A173" s="686"/>
      <c r="B173" s="687"/>
      <c r="C173" s="687"/>
      <c r="D173" s="687"/>
      <c r="E173" s="687"/>
      <c r="F173" s="688"/>
      <c r="G173" s="705"/>
      <c r="H173" s="706"/>
      <c r="I173" s="706"/>
      <c r="J173" s="706"/>
      <c r="K173" s="707"/>
      <c r="L173" s="708"/>
      <c r="M173" s="709"/>
      <c r="N173" s="709"/>
      <c r="O173" s="709"/>
      <c r="P173" s="709"/>
      <c r="Q173" s="709"/>
      <c r="R173" s="709"/>
      <c r="S173" s="709"/>
      <c r="T173" s="709"/>
      <c r="U173" s="709"/>
      <c r="V173" s="709"/>
      <c r="W173" s="709"/>
      <c r="X173" s="710"/>
      <c r="Y173" s="711"/>
      <c r="Z173" s="712"/>
      <c r="AA173" s="712"/>
      <c r="AB173" s="713"/>
      <c r="AC173" s="705"/>
      <c r="AD173" s="706"/>
      <c r="AE173" s="706"/>
      <c r="AF173" s="706"/>
      <c r="AG173" s="707"/>
      <c r="AH173" s="708"/>
      <c r="AI173" s="709"/>
      <c r="AJ173" s="709"/>
      <c r="AK173" s="709"/>
      <c r="AL173" s="709"/>
      <c r="AM173" s="709"/>
      <c r="AN173" s="709"/>
      <c r="AO173" s="709"/>
      <c r="AP173" s="709"/>
      <c r="AQ173" s="709"/>
      <c r="AR173" s="709"/>
      <c r="AS173" s="709"/>
      <c r="AT173" s="710"/>
      <c r="AU173" s="711"/>
      <c r="AV173" s="712"/>
      <c r="AW173" s="712"/>
      <c r="AX173" s="714"/>
      <c r="AY173" s="34">
        <f t="shared" si="12"/>
        <v>1</v>
      </c>
    </row>
    <row r="174" spans="1:51" ht="24.75" customHeight="1" x14ac:dyDescent="0.15">
      <c r="A174" s="686"/>
      <c r="B174" s="687"/>
      <c r="C174" s="687"/>
      <c r="D174" s="687"/>
      <c r="E174" s="687"/>
      <c r="F174" s="688"/>
      <c r="G174" s="705"/>
      <c r="H174" s="706"/>
      <c r="I174" s="706"/>
      <c r="J174" s="706"/>
      <c r="K174" s="707"/>
      <c r="L174" s="708"/>
      <c r="M174" s="709"/>
      <c r="N174" s="709"/>
      <c r="O174" s="709"/>
      <c r="P174" s="709"/>
      <c r="Q174" s="709"/>
      <c r="R174" s="709"/>
      <c r="S174" s="709"/>
      <c r="T174" s="709"/>
      <c r="U174" s="709"/>
      <c r="V174" s="709"/>
      <c r="W174" s="709"/>
      <c r="X174" s="710"/>
      <c r="Y174" s="711"/>
      <c r="Z174" s="712"/>
      <c r="AA174" s="712"/>
      <c r="AB174" s="713"/>
      <c r="AC174" s="705"/>
      <c r="AD174" s="706"/>
      <c r="AE174" s="706"/>
      <c r="AF174" s="706"/>
      <c r="AG174" s="707"/>
      <c r="AH174" s="708"/>
      <c r="AI174" s="709"/>
      <c r="AJ174" s="709"/>
      <c r="AK174" s="709"/>
      <c r="AL174" s="709"/>
      <c r="AM174" s="709"/>
      <c r="AN174" s="709"/>
      <c r="AO174" s="709"/>
      <c r="AP174" s="709"/>
      <c r="AQ174" s="709"/>
      <c r="AR174" s="709"/>
      <c r="AS174" s="709"/>
      <c r="AT174" s="710"/>
      <c r="AU174" s="711"/>
      <c r="AV174" s="712"/>
      <c r="AW174" s="712"/>
      <c r="AX174" s="714"/>
      <c r="AY174" s="34">
        <f t="shared" si="12"/>
        <v>1</v>
      </c>
    </row>
    <row r="175" spans="1:51" ht="24.75" customHeight="1" x14ac:dyDescent="0.15">
      <c r="A175" s="686"/>
      <c r="B175" s="687"/>
      <c r="C175" s="687"/>
      <c r="D175" s="687"/>
      <c r="E175" s="687"/>
      <c r="F175" s="688"/>
      <c r="G175" s="705"/>
      <c r="H175" s="706"/>
      <c r="I175" s="706"/>
      <c r="J175" s="706"/>
      <c r="K175" s="707"/>
      <c r="L175" s="708"/>
      <c r="M175" s="709"/>
      <c r="N175" s="709"/>
      <c r="O175" s="709"/>
      <c r="P175" s="709"/>
      <c r="Q175" s="709"/>
      <c r="R175" s="709"/>
      <c r="S175" s="709"/>
      <c r="T175" s="709"/>
      <c r="U175" s="709"/>
      <c r="V175" s="709"/>
      <c r="W175" s="709"/>
      <c r="X175" s="710"/>
      <c r="Y175" s="711"/>
      <c r="Z175" s="712"/>
      <c r="AA175" s="712"/>
      <c r="AB175" s="713"/>
      <c r="AC175" s="705"/>
      <c r="AD175" s="706"/>
      <c r="AE175" s="706"/>
      <c r="AF175" s="706"/>
      <c r="AG175" s="707"/>
      <c r="AH175" s="708"/>
      <c r="AI175" s="709"/>
      <c r="AJ175" s="709"/>
      <c r="AK175" s="709"/>
      <c r="AL175" s="709"/>
      <c r="AM175" s="709"/>
      <c r="AN175" s="709"/>
      <c r="AO175" s="709"/>
      <c r="AP175" s="709"/>
      <c r="AQ175" s="709"/>
      <c r="AR175" s="709"/>
      <c r="AS175" s="709"/>
      <c r="AT175" s="710"/>
      <c r="AU175" s="711"/>
      <c r="AV175" s="712"/>
      <c r="AW175" s="712"/>
      <c r="AX175" s="714"/>
      <c r="AY175" s="34">
        <f t="shared" si="12"/>
        <v>1</v>
      </c>
    </row>
    <row r="176" spans="1:51" ht="24.75" customHeight="1" x14ac:dyDescent="0.15">
      <c r="A176" s="686"/>
      <c r="B176" s="687"/>
      <c r="C176" s="687"/>
      <c r="D176" s="687"/>
      <c r="E176" s="687"/>
      <c r="F176" s="688"/>
      <c r="G176" s="705"/>
      <c r="H176" s="706"/>
      <c r="I176" s="706"/>
      <c r="J176" s="706"/>
      <c r="K176" s="707"/>
      <c r="L176" s="708"/>
      <c r="M176" s="709"/>
      <c r="N176" s="709"/>
      <c r="O176" s="709"/>
      <c r="P176" s="709"/>
      <c r="Q176" s="709"/>
      <c r="R176" s="709"/>
      <c r="S176" s="709"/>
      <c r="T176" s="709"/>
      <c r="U176" s="709"/>
      <c r="V176" s="709"/>
      <c r="W176" s="709"/>
      <c r="X176" s="710"/>
      <c r="Y176" s="711"/>
      <c r="Z176" s="712"/>
      <c r="AA176" s="712"/>
      <c r="AB176" s="713"/>
      <c r="AC176" s="705"/>
      <c r="AD176" s="706"/>
      <c r="AE176" s="706"/>
      <c r="AF176" s="706"/>
      <c r="AG176" s="707"/>
      <c r="AH176" s="708"/>
      <c r="AI176" s="709"/>
      <c r="AJ176" s="709"/>
      <c r="AK176" s="709"/>
      <c r="AL176" s="709"/>
      <c r="AM176" s="709"/>
      <c r="AN176" s="709"/>
      <c r="AO176" s="709"/>
      <c r="AP176" s="709"/>
      <c r="AQ176" s="709"/>
      <c r="AR176" s="709"/>
      <c r="AS176" s="709"/>
      <c r="AT176" s="710"/>
      <c r="AU176" s="711"/>
      <c r="AV176" s="712"/>
      <c r="AW176" s="712"/>
      <c r="AX176" s="714"/>
      <c r="AY176" s="34">
        <f t="shared" si="12"/>
        <v>1</v>
      </c>
    </row>
    <row r="177" spans="1:51" ht="24.75" customHeight="1" x14ac:dyDescent="0.15">
      <c r="A177" s="686"/>
      <c r="B177" s="687"/>
      <c r="C177" s="687"/>
      <c r="D177" s="687"/>
      <c r="E177" s="687"/>
      <c r="F177" s="688"/>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4"/>
      <c r="AY177" s="34">
        <f t="shared" si="12"/>
        <v>1</v>
      </c>
    </row>
    <row r="178" spans="1:51" ht="24.75" customHeight="1" x14ac:dyDescent="0.15">
      <c r="A178" s="686"/>
      <c r="B178" s="687"/>
      <c r="C178" s="687"/>
      <c r="D178" s="687"/>
      <c r="E178" s="687"/>
      <c r="F178" s="688"/>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4"/>
      <c r="AY178" s="34">
        <f t="shared" si="12"/>
        <v>1</v>
      </c>
    </row>
    <row r="179" spans="1:51" ht="24.75" customHeight="1" x14ac:dyDescent="0.15">
      <c r="A179" s="686"/>
      <c r="B179" s="687"/>
      <c r="C179" s="687"/>
      <c r="D179" s="687"/>
      <c r="E179" s="687"/>
      <c r="F179" s="688"/>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4"/>
      <c r="AY179" s="34">
        <f t="shared" si="12"/>
        <v>1</v>
      </c>
    </row>
    <row r="180" spans="1:51" ht="24.75" customHeight="1" x14ac:dyDescent="0.15">
      <c r="A180" s="686"/>
      <c r="B180" s="687"/>
      <c r="C180" s="687"/>
      <c r="D180" s="687"/>
      <c r="E180" s="687"/>
      <c r="F180" s="688"/>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4"/>
      <c r="AY180" s="34">
        <f t="shared" si="12"/>
        <v>1</v>
      </c>
    </row>
    <row r="181" spans="1:51" ht="24.75" customHeight="1" x14ac:dyDescent="0.15">
      <c r="A181" s="686"/>
      <c r="B181" s="687"/>
      <c r="C181" s="687"/>
      <c r="D181" s="687"/>
      <c r="E181" s="687"/>
      <c r="F181" s="688"/>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4"/>
      <c r="AY181" s="34">
        <f t="shared" si="12"/>
        <v>1</v>
      </c>
    </row>
    <row r="182" spans="1:51" ht="24.75" customHeight="1" x14ac:dyDescent="0.15">
      <c r="A182" s="686"/>
      <c r="B182" s="687"/>
      <c r="C182" s="687"/>
      <c r="D182" s="687"/>
      <c r="E182" s="687"/>
      <c r="F182" s="688"/>
      <c r="G182" s="715" t="s">
        <v>20</v>
      </c>
      <c r="H182" s="716"/>
      <c r="I182" s="716"/>
      <c r="J182" s="716"/>
      <c r="K182" s="716"/>
      <c r="L182" s="717"/>
      <c r="M182" s="237"/>
      <c r="N182" s="237"/>
      <c r="O182" s="237"/>
      <c r="P182" s="237"/>
      <c r="Q182" s="237"/>
      <c r="R182" s="237"/>
      <c r="S182" s="237"/>
      <c r="T182" s="237"/>
      <c r="U182" s="237"/>
      <c r="V182" s="237"/>
      <c r="W182" s="237"/>
      <c r="X182" s="238"/>
      <c r="Y182" s="718">
        <f>SUM(Y172:AB181)</f>
        <v>1.3</v>
      </c>
      <c r="Z182" s="719"/>
      <c r="AA182" s="719"/>
      <c r="AB182" s="720"/>
      <c r="AC182" s="715" t="s">
        <v>20</v>
      </c>
      <c r="AD182" s="716"/>
      <c r="AE182" s="716"/>
      <c r="AF182" s="716"/>
      <c r="AG182" s="716"/>
      <c r="AH182" s="717"/>
      <c r="AI182" s="237"/>
      <c r="AJ182" s="237"/>
      <c r="AK182" s="237"/>
      <c r="AL182" s="237"/>
      <c r="AM182" s="237"/>
      <c r="AN182" s="237"/>
      <c r="AO182" s="237"/>
      <c r="AP182" s="237"/>
      <c r="AQ182" s="237"/>
      <c r="AR182" s="237"/>
      <c r="AS182" s="237"/>
      <c r="AT182" s="238"/>
      <c r="AU182" s="718">
        <f>SUM(AU172:AX181)</f>
        <v>0</v>
      </c>
      <c r="AV182" s="719"/>
      <c r="AW182" s="719"/>
      <c r="AX182" s="721"/>
      <c r="AY182" s="34">
        <f t="shared" si="12"/>
        <v>1</v>
      </c>
    </row>
    <row r="183" spans="1:51" ht="24.75" customHeight="1" x14ac:dyDescent="0.15">
      <c r="A183" s="722"/>
      <c r="B183" s="722"/>
      <c r="C183" s="722"/>
      <c r="D183" s="722"/>
      <c r="E183" s="722"/>
      <c r="F183" s="722"/>
      <c r="G183" s="723"/>
      <c r="H183" s="723"/>
      <c r="I183" s="723"/>
      <c r="J183" s="723"/>
      <c r="K183" s="723"/>
      <c r="L183" s="724"/>
      <c r="M183" s="723"/>
      <c r="N183" s="723"/>
      <c r="O183" s="723"/>
      <c r="P183" s="723"/>
      <c r="Q183" s="723"/>
      <c r="R183" s="723"/>
      <c r="S183" s="723"/>
      <c r="T183" s="723"/>
      <c r="U183" s="723"/>
      <c r="V183" s="723"/>
      <c r="W183" s="723"/>
      <c r="X183" s="723"/>
      <c r="Y183" s="725"/>
      <c r="Z183" s="725"/>
      <c r="AA183" s="725"/>
      <c r="AB183" s="725"/>
      <c r="AC183" s="723"/>
      <c r="AD183" s="723"/>
      <c r="AE183" s="723"/>
      <c r="AF183" s="723"/>
      <c r="AG183" s="723"/>
      <c r="AH183" s="724"/>
      <c r="AI183" s="723"/>
      <c r="AJ183" s="723"/>
      <c r="AK183" s="723"/>
      <c r="AL183" s="723"/>
      <c r="AM183" s="723"/>
      <c r="AN183" s="723"/>
      <c r="AO183" s="723"/>
      <c r="AP183" s="723"/>
      <c r="AQ183" s="723"/>
      <c r="AR183" s="723"/>
      <c r="AS183" s="723"/>
      <c r="AT183" s="723"/>
      <c r="AU183" s="725"/>
      <c r="AV183" s="725"/>
      <c r="AW183" s="725"/>
      <c r="AX183" s="725"/>
    </row>
    <row r="184" spans="1:51" ht="24.75" customHeight="1" x14ac:dyDescent="0.15"/>
    <row r="185" spans="1:51" ht="24.75" customHeight="1" x14ac:dyDescent="0.15">
      <c r="B185" s="726" t="s">
        <v>24</v>
      </c>
    </row>
    <row r="186" spans="1:51" ht="24.75" customHeight="1" x14ac:dyDescent="0.15">
      <c r="B186" s="678" t="s">
        <v>238</v>
      </c>
    </row>
    <row r="187" spans="1:51" ht="66.75" customHeight="1" x14ac:dyDescent="0.15">
      <c r="A187" s="301"/>
      <c r="B187" s="301"/>
      <c r="C187" s="301" t="s">
        <v>23</v>
      </c>
      <c r="D187" s="301"/>
      <c r="E187" s="301"/>
      <c r="F187" s="301"/>
      <c r="G187" s="301"/>
      <c r="H187" s="301"/>
      <c r="I187" s="301"/>
      <c r="J187" s="468" t="s">
        <v>196</v>
      </c>
      <c r="K187" s="663"/>
      <c r="L187" s="663"/>
      <c r="M187" s="663"/>
      <c r="N187" s="663"/>
      <c r="O187" s="663"/>
      <c r="P187" s="301" t="s">
        <v>177</v>
      </c>
      <c r="Q187" s="301"/>
      <c r="R187" s="301"/>
      <c r="S187" s="301"/>
      <c r="T187" s="301"/>
      <c r="U187" s="301"/>
      <c r="V187" s="301"/>
      <c r="W187" s="301"/>
      <c r="X187" s="301"/>
      <c r="Y187" s="727" t="s">
        <v>195</v>
      </c>
      <c r="Z187" s="727"/>
      <c r="AA187" s="727"/>
      <c r="AB187" s="727"/>
      <c r="AC187" s="468" t="s">
        <v>226</v>
      </c>
      <c r="AD187" s="468"/>
      <c r="AE187" s="468"/>
      <c r="AF187" s="468"/>
      <c r="AG187" s="468"/>
      <c r="AH187" s="727" t="s">
        <v>705</v>
      </c>
      <c r="AI187" s="301"/>
      <c r="AJ187" s="301"/>
      <c r="AK187" s="301"/>
      <c r="AL187" s="301" t="s">
        <v>21</v>
      </c>
      <c r="AM187" s="301"/>
      <c r="AN187" s="301"/>
      <c r="AO187" s="279"/>
      <c r="AP187" s="468" t="s">
        <v>197</v>
      </c>
      <c r="AQ187" s="468"/>
      <c r="AR187" s="468"/>
      <c r="AS187" s="468"/>
      <c r="AT187" s="468"/>
      <c r="AU187" s="468"/>
      <c r="AV187" s="468"/>
      <c r="AW187" s="468"/>
      <c r="AX187" s="468"/>
    </row>
    <row r="188" spans="1:51" ht="55.5" customHeight="1" x14ac:dyDescent="0.15">
      <c r="A188" s="728">
        <v>1</v>
      </c>
      <c r="B188" s="728">
        <v>1</v>
      </c>
      <c r="C188" s="729" t="s">
        <v>643</v>
      </c>
      <c r="D188" s="729"/>
      <c r="E188" s="729"/>
      <c r="F188" s="729"/>
      <c r="G188" s="729"/>
      <c r="H188" s="729"/>
      <c r="I188" s="729"/>
      <c r="J188" s="730">
        <v>1010001143390</v>
      </c>
      <c r="K188" s="730"/>
      <c r="L188" s="730"/>
      <c r="M188" s="730"/>
      <c r="N188" s="730"/>
      <c r="O188" s="730"/>
      <c r="P188" s="731" t="s">
        <v>644</v>
      </c>
      <c r="Q188" s="731"/>
      <c r="R188" s="731"/>
      <c r="S188" s="731"/>
      <c r="T188" s="731"/>
      <c r="U188" s="731"/>
      <c r="V188" s="731"/>
      <c r="W188" s="731"/>
      <c r="X188" s="731"/>
      <c r="Y188" s="732">
        <v>6</v>
      </c>
      <c r="Z188" s="733"/>
      <c r="AA188" s="733"/>
      <c r="AB188" s="734"/>
      <c r="AC188" s="735" t="s">
        <v>244</v>
      </c>
      <c r="AD188" s="736"/>
      <c r="AE188" s="736"/>
      <c r="AF188" s="736"/>
      <c r="AG188" s="736"/>
      <c r="AH188" s="737">
        <v>2</v>
      </c>
      <c r="AI188" s="737"/>
      <c r="AJ188" s="737"/>
      <c r="AK188" s="737"/>
      <c r="AL188" s="738" t="s">
        <v>645</v>
      </c>
      <c r="AM188" s="739"/>
      <c r="AN188" s="739"/>
      <c r="AO188" s="740"/>
      <c r="AP188" s="461" t="s">
        <v>646</v>
      </c>
      <c r="AQ188" s="461"/>
      <c r="AR188" s="461"/>
      <c r="AS188" s="461"/>
      <c r="AT188" s="461"/>
      <c r="AU188" s="461"/>
      <c r="AV188" s="461"/>
      <c r="AW188" s="461"/>
      <c r="AX188" s="461"/>
    </row>
    <row r="189" spans="1:51" ht="21" customHeight="1" x14ac:dyDescent="0.15">
      <c r="A189" s="741"/>
      <c r="B189" s="741"/>
      <c r="C189" s="741"/>
      <c r="D189" s="741"/>
      <c r="E189" s="741"/>
      <c r="F189" s="741"/>
      <c r="G189" s="741"/>
      <c r="H189" s="741"/>
      <c r="I189" s="741"/>
      <c r="J189" s="742"/>
      <c r="K189" s="742"/>
      <c r="L189" s="742"/>
      <c r="M189" s="742"/>
      <c r="N189" s="742"/>
      <c r="O189" s="742"/>
      <c r="P189" s="743"/>
      <c r="Q189" s="743"/>
      <c r="R189" s="743"/>
      <c r="S189" s="743"/>
      <c r="T189" s="743"/>
      <c r="U189" s="743"/>
      <c r="V189" s="743"/>
      <c r="W189" s="743"/>
      <c r="X189" s="743"/>
      <c r="Y189" s="744"/>
      <c r="Z189" s="744"/>
      <c r="AA189" s="744"/>
      <c r="AB189" s="744"/>
      <c r="AC189" s="744"/>
      <c r="AD189" s="744"/>
      <c r="AE189" s="744"/>
      <c r="AF189" s="744"/>
      <c r="AG189" s="744"/>
      <c r="AH189" s="744"/>
      <c r="AI189" s="744"/>
      <c r="AJ189" s="744"/>
      <c r="AK189" s="744"/>
      <c r="AL189" s="744"/>
      <c r="AM189" s="744"/>
      <c r="AN189" s="744"/>
      <c r="AO189" s="744"/>
      <c r="AP189" s="743"/>
      <c r="AQ189" s="743"/>
      <c r="AR189" s="743"/>
      <c r="AS189" s="743"/>
      <c r="AT189" s="743"/>
      <c r="AU189" s="743"/>
      <c r="AV189" s="743"/>
      <c r="AW189" s="743"/>
      <c r="AX189" s="743"/>
      <c r="AY189" s="34">
        <f>COUNTA($C$192)</f>
        <v>1</v>
      </c>
    </row>
    <row r="190" spans="1:51" ht="21" customHeight="1" x14ac:dyDescent="0.15">
      <c r="A190" s="741"/>
      <c r="B190" s="745" t="s">
        <v>164</v>
      </c>
      <c r="C190" s="741"/>
      <c r="D190" s="741"/>
      <c r="E190" s="741"/>
      <c r="F190" s="741"/>
      <c r="G190" s="741"/>
      <c r="H190" s="741"/>
      <c r="I190" s="741"/>
      <c r="J190" s="741"/>
      <c r="K190" s="741"/>
      <c r="L190" s="741"/>
      <c r="M190" s="741"/>
      <c r="N190" s="741"/>
      <c r="O190" s="741"/>
      <c r="P190" s="746"/>
      <c r="Q190" s="746"/>
      <c r="R190" s="746"/>
      <c r="S190" s="746"/>
      <c r="T190" s="746"/>
      <c r="U190" s="746"/>
      <c r="V190" s="746"/>
      <c r="W190" s="746"/>
      <c r="X190" s="746"/>
      <c r="Y190" s="747"/>
      <c r="Z190" s="747"/>
      <c r="AA190" s="747"/>
      <c r="AB190" s="747"/>
      <c r="AC190" s="747"/>
      <c r="AD190" s="747"/>
      <c r="AE190" s="747"/>
      <c r="AF190" s="747"/>
      <c r="AG190" s="747"/>
      <c r="AH190" s="747"/>
      <c r="AI190" s="747"/>
      <c r="AJ190" s="747"/>
      <c r="AK190" s="747"/>
      <c r="AL190" s="747"/>
      <c r="AM190" s="747"/>
      <c r="AN190" s="747"/>
      <c r="AO190" s="747"/>
      <c r="AP190" s="746"/>
      <c r="AQ190" s="746"/>
      <c r="AR190" s="746"/>
      <c r="AS190" s="746"/>
      <c r="AT190" s="746"/>
      <c r="AU190" s="746"/>
      <c r="AV190" s="746"/>
      <c r="AW190" s="746"/>
      <c r="AX190" s="746"/>
      <c r="AY190" s="34">
        <f>$AY$189</f>
        <v>1</v>
      </c>
    </row>
    <row r="191" spans="1:51" ht="66.75" customHeight="1" x14ac:dyDescent="0.15">
      <c r="A191" s="301"/>
      <c r="B191" s="301"/>
      <c r="C191" s="301" t="s">
        <v>23</v>
      </c>
      <c r="D191" s="301"/>
      <c r="E191" s="301"/>
      <c r="F191" s="301"/>
      <c r="G191" s="301"/>
      <c r="H191" s="301"/>
      <c r="I191" s="301"/>
      <c r="J191" s="468" t="s">
        <v>196</v>
      </c>
      <c r="K191" s="663"/>
      <c r="L191" s="663"/>
      <c r="M191" s="663"/>
      <c r="N191" s="663"/>
      <c r="O191" s="663"/>
      <c r="P191" s="301" t="s">
        <v>177</v>
      </c>
      <c r="Q191" s="301"/>
      <c r="R191" s="301"/>
      <c r="S191" s="301"/>
      <c r="T191" s="301"/>
      <c r="U191" s="301"/>
      <c r="V191" s="301"/>
      <c r="W191" s="301"/>
      <c r="X191" s="301"/>
      <c r="Y191" s="727" t="s">
        <v>195</v>
      </c>
      <c r="Z191" s="727"/>
      <c r="AA191" s="727"/>
      <c r="AB191" s="727"/>
      <c r="AC191" s="468" t="s">
        <v>226</v>
      </c>
      <c r="AD191" s="468"/>
      <c r="AE191" s="468"/>
      <c r="AF191" s="468"/>
      <c r="AG191" s="468"/>
      <c r="AH191" s="727" t="s">
        <v>705</v>
      </c>
      <c r="AI191" s="301"/>
      <c r="AJ191" s="301"/>
      <c r="AK191" s="301"/>
      <c r="AL191" s="301" t="s">
        <v>21</v>
      </c>
      <c r="AM191" s="301"/>
      <c r="AN191" s="301"/>
      <c r="AO191" s="279"/>
      <c r="AP191" s="468" t="s">
        <v>197</v>
      </c>
      <c r="AQ191" s="468"/>
      <c r="AR191" s="468"/>
      <c r="AS191" s="468"/>
      <c r="AT191" s="468"/>
      <c r="AU191" s="468"/>
      <c r="AV191" s="468"/>
      <c r="AW191" s="468"/>
      <c r="AX191" s="468"/>
      <c r="AY191" s="34">
        <f t="shared" ref="AY191:AY192" si="13">$AY$189</f>
        <v>1</v>
      </c>
    </row>
    <row r="192" spans="1:51" ht="57.75" customHeight="1" x14ac:dyDescent="0.15">
      <c r="A192" s="728">
        <v>1</v>
      </c>
      <c r="B192" s="728">
        <v>1</v>
      </c>
      <c r="C192" s="729" t="s">
        <v>647</v>
      </c>
      <c r="D192" s="729"/>
      <c r="E192" s="729"/>
      <c r="F192" s="729"/>
      <c r="G192" s="729"/>
      <c r="H192" s="729"/>
      <c r="I192" s="729"/>
      <c r="J192" s="730">
        <v>3010001024705</v>
      </c>
      <c r="K192" s="730"/>
      <c r="L192" s="730"/>
      <c r="M192" s="730"/>
      <c r="N192" s="730"/>
      <c r="O192" s="730"/>
      <c r="P192" s="731" t="s">
        <v>648</v>
      </c>
      <c r="Q192" s="731"/>
      <c r="R192" s="731"/>
      <c r="S192" s="731"/>
      <c r="T192" s="731"/>
      <c r="U192" s="731"/>
      <c r="V192" s="731"/>
      <c r="W192" s="731"/>
      <c r="X192" s="731"/>
      <c r="Y192" s="732">
        <v>1.6</v>
      </c>
      <c r="Z192" s="733"/>
      <c r="AA192" s="733"/>
      <c r="AB192" s="734"/>
      <c r="AC192" s="735" t="s">
        <v>249</v>
      </c>
      <c r="AD192" s="736"/>
      <c r="AE192" s="736"/>
      <c r="AF192" s="736"/>
      <c r="AG192" s="736"/>
      <c r="AH192" s="737" t="s">
        <v>645</v>
      </c>
      <c r="AI192" s="737"/>
      <c r="AJ192" s="737"/>
      <c r="AK192" s="737"/>
      <c r="AL192" s="738" t="s">
        <v>645</v>
      </c>
      <c r="AM192" s="739"/>
      <c r="AN192" s="739"/>
      <c r="AO192" s="740"/>
      <c r="AP192" s="461" t="s">
        <v>649</v>
      </c>
      <c r="AQ192" s="461"/>
      <c r="AR192" s="461"/>
      <c r="AS192" s="461"/>
      <c r="AT192" s="461"/>
      <c r="AU192" s="461"/>
      <c r="AV192" s="461"/>
      <c r="AW192" s="461"/>
      <c r="AX192" s="461"/>
      <c r="AY192" s="34">
        <f t="shared" si="13"/>
        <v>1</v>
      </c>
    </row>
    <row r="193" spans="1:51" ht="38.25" customHeight="1" x14ac:dyDescent="0.15">
      <c r="A193" s="728">
        <v>2</v>
      </c>
      <c r="B193" s="728">
        <v>1</v>
      </c>
      <c r="C193" s="729" t="s">
        <v>650</v>
      </c>
      <c r="D193" s="729"/>
      <c r="E193" s="729"/>
      <c r="F193" s="729"/>
      <c r="G193" s="729"/>
      <c r="H193" s="729"/>
      <c r="I193" s="729"/>
      <c r="J193" s="730">
        <v>9120001083156</v>
      </c>
      <c r="K193" s="730"/>
      <c r="L193" s="730"/>
      <c r="M193" s="730"/>
      <c r="N193" s="730"/>
      <c r="O193" s="730"/>
      <c r="P193" s="731" t="s">
        <v>651</v>
      </c>
      <c r="Q193" s="731"/>
      <c r="R193" s="731"/>
      <c r="S193" s="731"/>
      <c r="T193" s="731"/>
      <c r="U193" s="731"/>
      <c r="V193" s="731"/>
      <c r="W193" s="731"/>
      <c r="X193" s="731"/>
      <c r="Y193" s="732">
        <v>0.96799999999999997</v>
      </c>
      <c r="Z193" s="733"/>
      <c r="AA193" s="733"/>
      <c r="AB193" s="734"/>
      <c r="AC193" s="735" t="s">
        <v>249</v>
      </c>
      <c r="AD193" s="736"/>
      <c r="AE193" s="736"/>
      <c r="AF193" s="736"/>
      <c r="AG193" s="736"/>
      <c r="AH193" s="737" t="s">
        <v>645</v>
      </c>
      <c r="AI193" s="737"/>
      <c r="AJ193" s="737"/>
      <c r="AK193" s="737"/>
      <c r="AL193" s="738" t="s">
        <v>645</v>
      </c>
      <c r="AM193" s="739"/>
      <c r="AN193" s="739"/>
      <c r="AO193" s="740"/>
      <c r="AP193" s="461" t="s">
        <v>649</v>
      </c>
      <c r="AQ193" s="461"/>
      <c r="AR193" s="461"/>
      <c r="AS193" s="461"/>
      <c r="AT193" s="461"/>
      <c r="AU193" s="461"/>
      <c r="AV193" s="461"/>
      <c r="AW193" s="461"/>
      <c r="AX193" s="461"/>
      <c r="AY193" s="34">
        <f>COUNTA($C$193)</f>
        <v>1</v>
      </c>
    </row>
    <row r="194" spans="1:51" ht="38.25" customHeight="1" x14ac:dyDescent="0.15">
      <c r="A194" s="728">
        <v>3</v>
      </c>
      <c r="B194" s="728">
        <v>1</v>
      </c>
      <c r="C194" s="729" t="s">
        <v>652</v>
      </c>
      <c r="D194" s="729"/>
      <c r="E194" s="729"/>
      <c r="F194" s="729"/>
      <c r="G194" s="729"/>
      <c r="H194" s="729"/>
      <c r="I194" s="729"/>
      <c r="J194" s="730">
        <v>2010601001749</v>
      </c>
      <c r="K194" s="730"/>
      <c r="L194" s="730"/>
      <c r="M194" s="730"/>
      <c r="N194" s="730"/>
      <c r="O194" s="730"/>
      <c r="P194" s="731" t="s">
        <v>654</v>
      </c>
      <c r="Q194" s="731"/>
      <c r="R194" s="731"/>
      <c r="S194" s="731"/>
      <c r="T194" s="731"/>
      <c r="U194" s="731"/>
      <c r="V194" s="731"/>
      <c r="W194" s="731"/>
      <c r="X194" s="731"/>
      <c r="Y194" s="732">
        <v>0.02</v>
      </c>
      <c r="Z194" s="733"/>
      <c r="AA194" s="733"/>
      <c r="AB194" s="734"/>
      <c r="AC194" s="735" t="s">
        <v>249</v>
      </c>
      <c r="AD194" s="736"/>
      <c r="AE194" s="736"/>
      <c r="AF194" s="736"/>
      <c r="AG194" s="736"/>
      <c r="AH194" s="748" t="s">
        <v>645</v>
      </c>
      <c r="AI194" s="748"/>
      <c r="AJ194" s="748"/>
      <c r="AK194" s="748"/>
      <c r="AL194" s="738" t="s">
        <v>645</v>
      </c>
      <c r="AM194" s="739"/>
      <c r="AN194" s="739"/>
      <c r="AO194" s="740"/>
      <c r="AP194" s="461" t="s">
        <v>649</v>
      </c>
      <c r="AQ194" s="461"/>
      <c r="AR194" s="461"/>
      <c r="AS194" s="461"/>
      <c r="AT194" s="461"/>
      <c r="AU194" s="461"/>
      <c r="AV194" s="461"/>
      <c r="AW194" s="461"/>
      <c r="AX194" s="461"/>
      <c r="AY194" s="34">
        <f>COUNTA($C$194)</f>
        <v>1</v>
      </c>
    </row>
    <row r="195" spans="1:51" ht="36.75" customHeight="1" x14ac:dyDescent="0.15">
      <c r="A195" s="728">
        <v>4</v>
      </c>
      <c r="B195" s="728">
        <v>1</v>
      </c>
      <c r="C195" s="729" t="s">
        <v>653</v>
      </c>
      <c r="D195" s="729"/>
      <c r="E195" s="729"/>
      <c r="F195" s="729"/>
      <c r="G195" s="729"/>
      <c r="H195" s="729"/>
      <c r="I195" s="729"/>
      <c r="J195" s="730">
        <v>4130001034625</v>
      </c>
      <c r="K195" s="730"/>
      <c r="L195" s="730"/>
      <c r="M195" s="730"/>
      <c r="N195" s="730"/>
      <c r="O195" s="730"/>
      <c r="P195" s="731" t="s">
        <v>654</v>
      </c>
      <c r="Q195" s="731"/>
      <c r="R195" s="731"/>
      <c r="S195" s="731"/>
      <c r="T195" s="731"/>
      <c r="U195" s="731"/>
      <c r="V195" s="731"/>
      <c r="W195" s="731"/>
      <c r="X195" s="731"/>
      <c r="Y195" s="732">
        <v>1.9900000000000001E-2</v>
      </c>
      <c r="Z195" s="733"/>
      <c r="AA195" s="733"/>
      <c r="AB195" s="734"/>
      <c r="AC195" s="735" t="s">
        <v>249</v>
      </c>
      <c r="AD195" s="736"/>
      <c r="AE195" s="736"/>
      <c r="AF195" s="736"/>
      <c r="AG195" s="736"/>
      <c r="AH195" s="748" t="s">
        <v>645</v>
      </c>
      <c r="AI195" s="748"/>
      <c r="AJ195" s="748"/>
      <c r="AK195" s="748"/>
      <c r="AL195" s="738" t="s">
        <v>645</v>
      </c>
      <c r="AM195" s="739"/>
      <c r="AN195" s="739"/>
      <c r="AO195" s="740"/>
      <c r="AP195" s="461" t="s">
        <v>649</v>
      </c>
      <c r="AQ195" s="461"/>
      <c r="AR195" s="461"/>
      <c r="AS195" s="461"/>
      <c r="AT195" s="461"/>
      <c r="AU195" s="461"/>
      <c r="AV195" s="461"/>
      <c r="AW195" s="461"/>
      <c r="AX195" s="461"/>
      <c r="AY195" s="34">
        <f>COUNTA($C$195)</f>
        <v>1</v>
      </c>
    </row>
    <row r="196" spans="1:51" ht="39" customHeight="1" x14ac:dyDescent="0.15">
      <c r="A196" s="728">
        <v>5</v>
      </c>
      <c r="B196" s="728">
        <v>1</v>
      </c>
      <c r="C196" s="729" t="s">
        <v>655</v>
      </c>
      <c r="D196" s="729"/>
      <c r="E196" s="729"/>
      <c r="F196" s="729"/>
      <c r="G196" s="729"/>
      <c r="H196" s="729"/>
      <c r="I196" s="729"/>
      <c r="J196" s="730" t="s">
        <v>645</v>
      </c>
      <c r="K196" s="730"/>
      <c r="L196" s="730"/>
      <c r="M196" s="730"/>
      <c r="N196" s="730"/>
      <c r="O196" s="730"/>
      <c r="P196" s="731" t="s">
        <v>656</v>
      </c>
      <c r="Q196" s="731"/>
      <c r="R196" s="731"/>
      <c r="S196" s="731"/>
      <c r="T196" s="731"/>
      <c r="U196" s="731"/>
      <c r="V196" s="731"/>
      <c r="W196" s="731"/>
      <c r="X196" s="731"/>
      <c r="Y196" s="732">
        <v>2E-3</v>
      </c>
      <c r="Z196" s="733"/>
      <c r="AA196" s="733"/>
      <c r="AB196" s="734"/>
      <c r="AC196" s="735" t="s">
        <v>71</v>
      </c>
      <c r="AD196" s="736"/>
      <c r="AE196" s="736"/>
      <c r="AF196" s="736"/>
      <c r="AG196" s="736"/>
      <c r="AH196" s="748" t="s">
        <v>645</v>
      </c>
      <c r="AI196" s="748"/>
      <c r="AJ196" s="748"/>
      <c r="AK196" s="748"/>
      <c r="AL196" s="738" t="s">
        <v>645</v>
      </c>
      <c r="AM196" s="739"/>
      <c r="AN196" s="739"/>
      <c r="AO196" s="740"/>
      <c r="AP196" s="461" t="s">
        <v>649</v>
      </c>
      <c r="AQ196" s="461"/>
      <c r="AR196" s="461"/>
      <c r="AS196" s="461"/>
      <c r="AT196" s="461"/>
      <c r="AU196" s="461"/>
      <c r="AV196" s="461"/>
      <c r="AW196" s="461"/>
      <c r="AX196" s="461"/>
      <c r="AY196" s="34">
        <f>COUNTA($C$196)</f>
        <v>1</v>
      </c>
    </row>
    <row r="197" spans="1:51" ht="21" customHeight="1" x14ac:dyDescent="0.15">
      <c r="A197" s="741"/>
      <c r="B197" s="741"/>
      <c r="C197" s="741"/>
      <c r="D197" s="741"/>
      <c r="E197" s="741"/>
      <c r="F197" s="741"/>
      <c r="G197" s="741"/>
      <c r="H197" s="741"/>
      <c r="I197" s="741"/>
      <c r="J197" s="741"/>
      <c r="K197" s="741"/>
      <c r="L197" s="741"/>
      <c r="M197" s="741"/>
      <c r="N197" s="741"/>
      <c r="O197" s="741"/>
      <c r="P197" s="746"/>
      <c r="Q197" s="746"/>
      <c r="R197" s="746"/>
      <c r="S197" s="746"/>
      <c r="T197" s="746"/>
      <c r="U197" s="746"/>
      <c r="V197" s="746"/>
      <c r="W197" s="746"/>
      <c r="X197" s="746"/>
      <c r="Y197" s="747"/>
      <c r="Z197" s="747"/>
      <c r="AA197" s="747"/>
      <c r="AB197" s="747"/>
      <c r="AC197" s="747"/>
      <c r="AD197" s="747"/>
      <c r="AE197" s="747"/>
      <c r="AF197" s="747"/>
      <c r="AG197" s="747"/>
      <c r="AH197" s="747"/>
      <c r="AI197" s="747"/>
      <c r="AJ197" s="747"/>
      <c r="AK197" s="747"/>
      <c r="AL197" s="747"/>
      <c r="AM197" s="747"/>
      <c r="AN197" s="747"/>
      <c r="AO197" s="747"/>
      <c r="AP197" s="746"/>
      <c r="AQ197" s="746"/>
      <c r="AR197" s="746"/>
      <c r="AS197" s="746"/>
      <c r="AT197" s="746"/>
      <c r="AU197" s="746"/>
      <c r="AV197" s="746"/>
      <c r="AW197" s="746"/>
      <c r="AX197" s="746"/>
      <c r="AY197" s="34">
        <f>COUNTA($C$200)</f>
        <v>1</v>
      </c>
    </row>
    <row r="198" spans="1:51" ht="21" customHeight="1" x14ac:dyDescent="0.15">
      <c r="A198" s="741"/>
      <c r="B198" s="745" t="s">
        <v>215</v>
      </c>
      <c r="C198" s="741"/>
      <c r="D198" s="741"/>
      <c r="E198" s="741"/>
      <c r="F198" s="741"/>
      <c r="G198" s="741"/>
      <c r="H198" s="741"/>
      <c r="I198" s="741"/>
      <c r="J198" s="741"/>
      <c r="K198" s="741"/>
      <c r="L198" s="741"/>
      <c r="M198" s="741"/>
      <c r="N198" s="741"/>
      <c r="O198" s="741"/>
      <c r="P198" s="746"/>
      <c r="Q198" s="746"/>
      <c r="R198" s="746"/>
      <c r="S198" s="746"/>
      <c r="T198" s="746"/>
      <c r="U198" s="746"/>
      <c r="V198" s="746"/>
      <c r="W198" s="746"/>
      <c r="X198" s="746"/>
      <c r="Y198" s="747"/>
      <c r="Z198" s="747"/>
      <c r="AA198" s="747"/>
      <c r="AB198" s="747"/>
      <c r="AC198" s="747"/>
      <c r="AD198" s="747"/>
      <c r="AE198" s="747"/>
      <c r="AF198" s="747"/>
      <c r="AG198" s="747"/>
      <c r="AH198" s="747"/>
      <c r="AI198" s="747"/>
      <c r="AJ198" s="747"/>
      <c r="AK198" s="747"/>
      <c r="AL198" s="747"/>
      <c r="AM198" s="747"/>
      <c r="AN198" s="747"/>
      <c r="AO198" s="747"/>
      <c r="AP198" s="746"/>
      <c r="AQ198" s="746"/>
      <c r="AR198" s="746"/>
      <c r="AS198" s="746"/>
      <c r="AT198" s="746"/>
      <c r="AU198" s="746"/>
      <c r="AV198" s="746"/>
      <c r="AW198" s="746"/>
      <c r="AX198" s="746"/>
      <c r="AY198" s="34">
        <f>$AY$197</f>
        <v>1</v>
      </c>
    </row>
    <row r="199" spans="1:51" ht="66.75" customHeight="1" x14ac:dyDescent="0.15">
      <c r="A199" s="301"/>
      <c r="B199" s="301"/>
      <c r="C199" s="301" t="s">
        <v>23</v>
      </c>
      <c r="D199" s="301"/>
      <c r="E199" s="301"/>
      <c r="F199" s="301"/>
      <c r="G199" s="301"/>
      <c r="H199" s="301"/>
      <c r="I199" s="301"/>
      <c r="J199" s="468" t="s">
        <v>196</v>
      </c>
      <c r="K199" s="663"/>
      <c r="L199" s="663"/>
      <c r="M199" s="663"/>
      <c r="N199" s="663"/>
      <c r="O199" s="663"/>
      <c r="P199" s="301" t="s">
        <v>177</v>
      </c>
      <c r="Q199" s="301"/>
      <c r="R199" s="301"/>
      <c r="S199" s="301"/>
      <c r="T199" s="301"/>
      <c r="U199" s="301"/>
      <c r="V199" s="301"/>
      <c r="W199" s="301"/>
      <c r="X199" s="301"/>
      <c r="Y199" s="727" t="s">
        <v>195</v>
      </c>
      <c r="Z199" s="727"/>
      <c r="AA199" s="727"/>
      <c r="AB199" s="727"/>
      <c r="AC199" s="468" t="s">
        <v>226</v>
      </c>
      <c r="AD199" s="468"/>
      <c r="AE199" s="468"/>
      <c r="AF199" s="468"/>
      <c r="AG199" s="468"/>
      <c r="AH199" s="727" t="s">
        <v>705</v>
      </c>
      <c r="AI199" s="301"/>
      <c r="AJ199" s="301"/>
      <c r="AK199" s="301"/>
      <c r="AL199" s="301" t="s">
        <v>21</v>
      </c>
      <c r="AM199" s="301"/>
      <c r="AN199" s="301"/>
      <c r="AO199" s="279"/>
      <c r="AP199" s="468" t="s">
        <v>197</v>
      </c>
      <c r="AQ199" s="468"/>
      <c r="AR199" s="468"/>
      <c r="AS199" s="468"/>
      <c r="AT199" s="468"/>
      <c r="AU199" s="468"/>
      <c r="AV199" s="468"/>
      <c r="AW199" s="468"/>
      <c r="AX199" s="468"/>
      <c r="AY199" s="34">
        <f t="shared" ref="AY199:AY200" si="14">$AY$197</f>
        <v>1</v>
      </c>
    </row>
    <row r="200" spans="1:51" ht="36" customHeight="1" x14ac:dyDescent="0.15">
      <c r="A200" s="728">
        <v>1</v>
      </c>
      <c r="B200" s="728">
        <v>1</v>
      </c>
      <c r="C200" s="729" t="s">
        <v>663</v>
      </c>
      <c r="D200" s="729"/>
      <c r="E200" s="729"/>
      <c r="F200" s="729"/>
      <c r="G200" s="729"/>
      <c r="H200" s="729"/>
      <c r="I200" s="729"/>
      <c r="J200" s="730">
        <v>5010001097212</v>
      </c>
      <c r="K200" s="730"/>
      <c r="L200" s="730"/>
      <c r="M200" s="730"/>
      <c r="N200" s="730"/>
      <c r="O200" s="730"/>
      <c r="P200" s="731" t="s">
        <v>660</v>
      </c>
      <c r="Q200" s="731"/>
      <c r="R200" s="731"/>
      <c r="S200" s="731"/>
      <c r="T200" s="731"/>
      <c r="U200" s="731"/>
      <c r="V200" s="731"/>
      <c r="W200" s="731"/>
      <c r="X200" s="731"/>
      <c r="Y200" s="732">
        <v>1.3360000000000001</v>
      </c>
      <c r="Z200" s="733"/>
      <c r="AA200" s="733"/>
      <c r="AB200" s="734"/>
      <c r="AC200" s="735" t="s">
        <v>249</v>
      </c>
      <c r="AD200" s="736"/>
      <c r="AE200" s="736"/>
      <c r="AF200" s="736"/>
      <c r="AG200" s="736"/>
      <c r="AH200" s="737"/>
      <c r="AI200" s="737"/>
      <c r="AJ200" s="737"/>
      <c r="AK200" s="737"/>
      <c r="AL200" s="738"/>
      <c r="AM200" s="739"/>
      <c r="AN200" s="739"/>
      <c r="AO200" s="740"/>
      <c r="AP200" s="461"/>
      <c r="AQ200" s="461"/>
      <c r="AR200" s="461"/>
      <c r="AS200" s="461"/>
      <c r="AT200" s="461"/>
      <c r="AU200" s="461"/>
      <c r="AV200" s="461"/>
      <c r="AW200" s="461"/>
      <c r="AX200" s="461"/>
      <c r="AY200" s="34">
        <f t="shared" si="14"/>
        <v>1</v>
      </c>
    </row>
    <row r="201" spans="1:51" ht="36" customHeight="1" x14ac:dyDescent="0.15">
      <c r="A201" s="728">
        <v>2</v>
      </c>
      <c r="B201" s="728">
        <v>1</v>
      </c>
      <c r="C201" s="729" t="s">
        <v>666</v>
      </c>
      <c r="D201" s="729"/>
      <c r="E201" s="729"/>
      <c r="F201" s="729"/>
      <c r="G201" s="729"/>
      <c r="H201" s="729"/>
      <c r="I201" s="729"/>
      <c r="J201" s="730">
        <v>3011002026839</v>
      </c>
      <c r="K201" s="730"/>
      <c r="L201" s="730"/>
      <c r="M201" s="730"/>
      <c r="N201" s="730"/>
      <c r="O201" s="730"/>
      <c r="P201" s="731" t="s">
        <v>662</v>
      </c>
      <c r="Q201" s="731"/>
      <c r="R201" s="731"/>
      <c r="S201" s="731"/>
      <c r="T201" s="731"/>
      <c r="U201" s="731"/>
      <c r="V201" s="731"/>
      <c r="W201" s="731"/>
      <c r="X201" s="731"/>
      <c r="Y201" s="732">
        <v>0.95699999999999996</v>
      </c>
      <c r="Z201" s="733"/>
      <c r="AA201" s="733"/>
      <c r="AB201" s="734"/>
      <c r="AC201" s="735" t="s">
        <v>249</v>
      </c>
      <c r="AD201" s="736"/>
      <c r="AE201" s="736"/>
      <c r="AF201" s="736"/>
      <c r="AG201" s="736"/>
      <c r="AH201" s="737"/>
      <c r="AI201" s="737"/>
      <c r="AJ201" s="737"/>
      <c r="AK201" s="737"/>
      <c r="AL201" s="738"/>
      <c r="AM201" s="739"/>
      <c r="AN201" s="739"/>
      <c r="AO201" s="740"/>
      <c r="AP201" s="461"/>
      <c r="AQ201" s="461"/>
      <c r="AR201" s="461"/>
      <c r="AS201" s="461"/>
      <c r="AT201" s="461"/>
      <c r="AU201" s="461"/>
      <c r="AV201" s="461"/>
      <c r="AW201" s="461"/>
      <c r="AX201" s="461"/>
      <c r="AY201" s="34">
        <f>COUNTA($C$201)</f>
        <v>1</v>
      </c>
    </row>
    <row r="202" spans="1:51" ht="36" customHeight="1" x14ac:dyDescent="0.15">
      <c r="A202" s="728">
        <v>3</v>
      </c>
      <c r="B202" s="728">
        <v>1</v>
      </c>
      <c r="C202" s="729" t="s">
        <v>667</v>
      </c>
      <c r="D202" s="729"/>
      <c r="E202" s="729"/>
      <c r="F202" s="729"/>
      <c r="G202" s="729"/>
      <c r="H202" s="729"/>
      <c r="I202" s="729"/>
      <c r="J202" s="730">
        <v>8021002068982</v>
      </c>
      <c r="K202" s="730"/>
      <c r="L202" s="730"/>
      <c r="M202" s="730"/>
      <c r="N202" s="730"/>
      <c r="O202" s="730"/>
      <c r="P202" s="731" t="s">
        <v>659</v>
      </c>
      <c r="Q202" s="731"/>
      <c r="R202" s="731"/>
      <c r="S202" s="731"/>
      <c r="T202" s="731"/>
      <c r="U202" s="731"/>
      <c r="V202" s="731"/>
      <c r="W202" s="731"/>
      <c r="X202" s="731"/>
      <c r="Y202" s="732">
        <v>0.91700000000000004</v>
      </c>
      <c r="Z202" s="733"/>
      <c r="AA202" s="733"/>
      <c r="AB202" s="734"/>
      <c r="AC202" s="735" t="s">
        <v>249</v>
      </c>
      <c r="AD202" s="736"/>
      <c r="AE202" s="736"/>
      <c r="AF202" s="736"/>
      <c r="AG202" s="736"/>
      <c r="AH202" s="748"/>
      <c r="AI202" s="748"/>
      <c r="AJ202" s="748"/>
      <c r="AK202" s="748"/>
      <c r="AL202" s="738"/>
      <c r="AM202" s="739"/>
      <c r="AN202" s="739"/>
      <c r="AO202" s="740"/>
      <c r="AP202" s="461"/>
      <c r="AQ202" s="461"/>
      <c r="AR202" s="461"/>
      <c r="AS202" s="461"/>
      <c r="AT202" s="461"/>
      <c r="AU202" s="461"/>
      <c r="AV202" s="461"/>
      <c r="AW202" s="461"/>
      <c r="AX202" s="461"/>
      <c r="AY202" s="34">
        <f>COUNTA($C$202)</f>
        <v>1</v>
      </c>
    </row>
    <row r="203" spans="1:51" ht="42" customHeight="1" x14ac:dyDescent="0.15">
      <c r="A203" s="728">
        <v>4</v>
      </c>
      <c r="B203" s="728">
        <v>1</v>
      </c>
      <c r="C203" s="729" t="s">
        <v>668</v>
      </c>
      <c r="D203" s="729"/>
      <c r="E203" s="729"/>
      <c r="F203" s="729"/>
      <c r="G203" s="729"/>
      <c r="H203" s="729"/>
      <c r="I203" s="729"/>
      <c r="J203" s="730">
        <v>6013305001838</v>
      </c>
      <c r="K203" s="730"/>
      <c r="L203" s="730"/>
      <c r="M203" s="730"/>
      <c r="N203" s="730"/>
      <c r="O203" s="730"/>
      <c r="P203" s="731" t="s">
        <v>661</v>
      </c>
      <c r="Q203" s="731"/>
      <c r="R203" s="731"/>
      <c r="S203" s="731"/>
      <c r="T203" s="731"/>
      <c r="U203" s="731"/>
      <c r="V203" s="731"/>
      <c r="W203" s="731"/>
      <c r="X203" s="731"/>
      <c r="Y203" s="732">
        <v>0.91300000000000003</v>
      </c>
      <c r="Z203" s="733"/>
      <c r="AA203" s="733"/>
      <c r="AB203" s="734"/>
      <c r="AC203" s="735" t="s">
        <v>249</v>
      </c>
      <c r="AD203" s="736"/>
      <c r="AE203" s="736"/>
      <c r="AF203" s="736"/>
      <c r="AG203" s="736"/>
      <c r="AH203" s="748"/>
      <c r="AI203" s="748"/>
      <c r="AJ203" s="748"/>
      <c r="AK203" s="748"/>
      <c r="AL203" s="738"/>
      <c r="AM203" s="739"/>
      <c r="AN203" s="739"/>
      <c r="AO203" s="740"/>
      <c r="AP203" s="461"/>
      <c r="AQ203" s="461"/>
      <c r="AR203" s="461"/>
      <c r="AS203" s="461"/>
      <c r="AT203" s="461"/>
      <c r="AU203" s="461"/>
      <c r="AV203" s="461"/>
      <c r="AW203" s="461"/>
      <c r="AX203" s="461"/>
      <c r="AY203" s="34">
        <f>COUNTA($C$203)</f>
        <v>1</v>
      </c>
    </row>
    <row r="204" spans="1:51" ht="47.25" customHeight="1" x14ac:dyDescent="0.15">
      <c r="A204" s="728">
        <v>5</v>
      </c>
      <c r="B204" s="728">
        <v>1</v>
      </c>
      <c r="C204" s="729" t="s">
        <v>669</v>
      </c>
      <c r="D204" s="729"/>
      <c r="E204" s="729"/>
      <c r="F204" s="729"/>
      <c r="G204" s="729"/>
      <c r="H204" s="729"/>
      <c r="I204" s="729"/>
      <c r="J204" s="730">
        <v>4013301005010</v>
      </c>
      <c r="K204" s="730"/>
      <c r="L204" s="730"/>
      <c r="M204" s="730"/>
      <c r="N204" s="730"/>
      <c r="O204" s="730"/>
      <c r="P204" s="731" t="s">
        <v>660</v>
      </c>
      <c r="Q204" s="731"/>
      <c r="R204" s="731"/>
      <c r="S204" s="731"/>
      <c r="T204" s="731"/>
      <c r="U204" s="731"/>
      <c r="V204" s="731"/>
      <c r="W204" s="731"/>
      <c r="X204" s="731"/>
      <c r="Y204" s="732">
        <v>0.83099999999999996</v>
      </c>
      <c r="Z204" s="733"/>
      <c r="AA204" s="733"/>
      <c r="AB204" s="734"/>
      <c r="AC204" s="735" t="s">
        <v>249</v>
      </c>
      <c r="AD204" s="736"/>
      <c r="AE204" s="736"/>
      <c r="AF204" s="736"/>
      <c r="AG204" s="736"/>
      <c r="AH204" s="748"/>
      <c r="AI204" s="748"/>
      <c r="AJ204" s="748"/>
      <c r="AK204" s="748"/>
      <c r="AL204" s="738"/>
      <c r="AM204" s="739"/>
      <c r="AN204" s="739"/>
      <c r="AO204" s="740"/>
      <c r="AP204" s="461"/>
      <c r="AQ204" s="461"/>
      <c r="AR204" s="461"/>
      <c r="AS204" s="461"/>
      <c r="AT204" s="461"/>
      <c r="AU204" s="461"/>
      <c r="AV204" s="461"/>
      <c r="AW204" s="461"/>
      <c r="AX204" s="461"/>
      <c r="AY204" s="34">
        <f>COUNTA($C$204)</f>
        <v>1</v>
      </c>
    </row>
    <row r="205" spans="1:51" ht="42.75" customHeight="1" x14ac:dyDescent="0.15">
      <c r="A205" s="728">
        <v>6</v>
      </c>
      <c r="B205" s="728">
        <v>1</v>
      </c>
      <c r="C205" s="729" t="s">
        <v>670</v>
      </c>
      <c r="D205" s="729"/>
      <c r="E205" s="729"/>
      <c r="F205" s="729"/>
      <c r="G205" s="729"/>
      <c r="H205" s="729"/>
      <c r="I205" s="729"/>
      <c r="J205" s="730">
        <v>1120001089458</v>
      </c>
      <c r="K205" s="730"/>
      <c r="L205" s="730"/>
      <c r="M205" s="730"/>
      <c r="N205" s="730"/>
      <c r="O205" s="730"/>
      <c r="P205" s="731" t="s">
        <v>659</v>
      </c>
      <c r="Q205" s="731"/>
      <c r="R205" s="731"/>
      <c r="S205" s="731"/>
      <c r="T205" s="731"/>
      <c r="U205" s="731"/>
      <c r="V205" s="731"/>
      <c r="W205" s="731"/>
      <c r="X205" s="731"/>
      <c r="Y205" s="732">
        <v>0.69699999999999995</v>
      </c>
      <c r="Z205" s="733"/>
      <c r="AA205" s="733"/>
      <c r="AB205" s="734"/>
      <c r="AC205" s="735" t="s">
        <v>249</v>
      </c>
      <c r="AD205" s="736"/>
      <c r="AE205" s="736"/>
      <c r="AF205" s="736"/>
      <c r="AG205" s="736"/>
      <c r="AH205" s="748"/>
      <c r="AI205" s="748"/>
      <c r="AJ205" s="748"/>
      <c r="AK205" s="748"/>
      <c r="AL205" s="738"/>
      <c r="AM205" s="739"/>
      <c r="AN205" s="739"/>
      <c r="AO205" s="740"/>
      <c r="AP205" s="461"/>
      <c r="AQ205" s="461"/>
      <c r="AR205" s="461"/>
      <c r="AS205" s="461"/>
      <c r="AT205" s="461"/>
      <c r="AU205" s="461"/>
      <c r="AV205" s="461"/>
      <c r="AW205" s="461"/>
      <c r="AX205" s="461"/>
      <c r="AY205" s="34">
        <f>COUNTA($C$205)</f>
        <v>1</v>
      </c>
    </row>
    <row r="206" spans="1:51" ht="44.25" customHeight="1" x14ac:dyDescent="0.15">
      <c r="A206" s="728">
        <v>7</v>
      </c>
      <c r="B206" s="728">
        <v>1</v>
      </c>
      <c r="C206" s="729" t="s">
        <v>671</v>
      </c>
      <c r="D206" s="729"/>
      <c r="E206" s="729"/>
      <c r="F206" s="729"/>
      <c r="G206" s="729"/>
      <c r="H206" s="729"/>
      <c r="I206" s="729"/>
      <c r="J206" s="730">
        <v>8010602028521</v>
      </c>
      <c r="K206" s="730"/>
      <c r="L206" s="730"/>
      <c r="M206" s="730"/>
      <c r="N206" s="730"/>
      <c r="O206" s="730"/>
      <c r="P206" s="731" t="s">
        <v>658</v>
      </c>
      <c r="Q206" s="731"/>
      <c r="R206" s="731"/>
      <c r="S206" s="731"/>
      <c r="T206" s="731"/>
      <c r="U206" s="731"/>
      <c r="V206" s="731"/>
      <c r="W206" s="731"/>
      <c r="X206" s="731"/>
      <c r="Y206" s="732">
        <v>5.5E-2</v>
      </c>
      <c r="Z206" s="733"/>
      <c r="AA206" s="733"/>
      <c r="AB206" s="734"/>
      <c r="AC206" s="735" t="s">
        <v>249</v>
      </c>
      <c r="AD206" s="736"/>
      <c r="AE206" s="736"/>
      <c r="AF206" s="736"/>
      <c r="AG206" s="736"/>
      <c r="AH206" s="748"/>
      <c r="AI206" s="748"/>
      <c r="AJ206" s="748"/>
      <c r="AK206" s="748"/>
      <c r="AL206" s="738"/>
      <c r="AM206" s="739"/>
      <c r="AN206" s="739"/>
      <c r="AO206" s="740"/>
      <c r="AP206" s="461"/>
      <c r="AQ206" s="461"/>
      <c r="AR206" s="461"/>
      <c r="AS206" s="461"/>
      <c r="AT206" s="461"/>
      <c r="AU206" s="461"/>
      <c r="AV206" s="461"/>
      <c r="AW206" s="461"/>
      <c r="AX206" s="461"/>
      <c r="AY206" s="34">
        <f>COUNTA($C$206)</f>
        <v>1</v>
      </c>
    </row>
    <row r="207" spans="1:51" ht="45" customHeight="1" x14ac:dyDescent="0.15">
      <c r="A207" s="728">
        <v>8</v>
      </c>
      <c r="B207" s="728">
        <v>1</v>
      </c>
      <c r="C207" s="729" t="s">
        <v>672</v>
      </c>
      <c r="D207" s="729"/>
      <c r="E207" s="729"/>
      <c r="F207" s="729"/>
      <c r="G207" s="729"/>
      <c r="H207" s="729"/>
      <c r="I207" s="729"/>
      <c r="J207" s="730">
        <v>6011101004370</v>
      </c>
      <c r="K207" s="730"/>
      <c r="L207" s="730"/>
      <c r="M207" s="730"/>
      <c r="N207" s="730"/>
      <c r="O207" s="730"/>
      <c r="P207" s="731" t="s">
        <v>657</v>
      </c>
      <c r="Q207" s="731"/>
      <c r="R207" s="731"/>
      <c r="S207" s="731"/>
      <c r="T207" s="731"/>
      <c r="U207" s="731"/>
      <c r="V207" s="731"/>
      <c r="W207" s="731"/>
      <c r="X207" s="731"/>
      <c r="Y207" s="732">
        <v>3.85E-2</v>
      </c>
      <c r="Z207" s="733"/>
      <c r="AA207" s="733"/>
      <c r="AB207" s="734"/>
      <c r="AC207" s="735" t="s">
        <v>243</v>
      </c>
      <c r="AD207" s="736"/>
      <c r="AE207" s="736"/>
      <c r="AF207" s="736"/>
      <c r="AG207" s="736"/>
      <c r="AH207" s="748"/>
      <c r="AI207" s="748"/>
      <c r="AJ207" s="748"/>
      <c r="AK207" s="748"/>
      <c r="AL207" s="738"/>
      <c r="AM207" s="739"/>
      <c r="AN207" s="739"/>
      <c r="AO207" s="740"/>
      <c r="AP207" s="461"/>
      <c r="AQ207" s="461"/>
      <c r="AR207" s="461"/>
      <c r="AS207" s="461"/>
      <c r="AT207" s="461"/>
      <c r="AU207" s="461"/>
      <c r="AV207" s="461"/>
      <c r="AW207" s="461"/>
      <c r="AX207" s="461"/>
      <c r="AY207" s="34">
        <f>COUNTA($C$207)</f>
        <v>1</v>
      </c>
    </row>
    <row r="208" spans="1:51" ht="27" customHeight="1" x14ac:dyDescent="0.15">
      <c r="A208" s="741"/>
      <c r="B208" s="741"/>
      <c r="C208" s="741"/>
      <c r="D208" s="741"/>
      <c r="E208" s="741"/>
      <c r="F208" s="741"/>
      <c r="G208" s="741"/>
      <c r="H208" s="741"/>
      <c r="I208" s="741"/>
      <c r="J208" s="741"/>
      <c r="K208" s="741"/>
      <c r="L208" s="741"/>
      <c r="M208" s="741"/>
      <c r="N208" s="741"/>
      <c r="O208" s="741"/>
      <c r="P208" s="746"/>
      <c r="Q208" s="746"/>
      <c r="R208" s="746"/>
      <c r="S208" s="746"/>
      <c r="T208" s="746"/>
      <c r="U208" s="746"/>
      <c r="V208" s="746"/>
      <c r="W208" s="746"/>
      <c r="X208" s="746"/>
      <c r="Y208" s="747"/>
      <c r="Z208" s="747"/>
      <c r="AA208" s="747"/>
      <c r="AB208" s="747"/>
      <c r="AC208" s="747"/>
      <c r="AD208" s="747"/>
      <c r="AE208" s="747"/>
      <c r="AF208" s="747"/>
      <c r="AG208" s="747"/>
      <c r="AH208" s="747"/>
      <c r="AI208" s="747"/>
      <c r="AJ208" s="747"/>
      <c r="AK208" s="747"/>
      <c r="AL208" s="747"/>
      <c r="AM208" s="747"/>
      <c r="AN208" s="747"/>
      <c r="AO208" s="747"/>
      <c r="AP208" s="746"/>
      <c r="AQ208" s="746"/>
      <c r="AR208" s="746"/>
      <c r="AS208" s="746"/>
      <c r="AT208" s="746"/>
      <c r="AU208" s="746"/>
      <c r="AV208" s="746"/>
      <c r="AW208" s="746"/>
      <c r="AX208" s="746"/>
      <c r="AY208" s="34">
        <f>COUNTA($C$211)</f>
        <v>1</v>
      </c>
    </row>
    <row r="209" spans="1:51" ht="15.75" customHeight="1" x14ac:dyDescent="0.15">
      <c r="A209" s="741"/>
      <c r="B209" s="745" t="s">
        <v>165</v>
      </c>
      <c r="C209" s="741"/>
      <c r="D209" s="741"/>
      <c r="E209" s="741"/>
      <c r="F209" s="741"/>
      <c r="G209" s="741"/>
      <c r="H209" s="741"/>
      <c r="I209" s="741"/>
      <c r="J209" s="741"/>
      <c r="K209" s="741"/>
      <c r="L209" s="741"/>
      <c r="M209" s="741"/>
      <c r="N209" s="741"/>
      <c r="O209" s="741"/>
      <c r="P209" s="746"/>
      <c r="Q209" s="746"/>
      <c r="R209" s="746"/>
      <c r="S209" s="746"/>
      <c r="T209" s="746"/>
      <c r="U209" s="746"/>
      <c r="V209" s="746"/>
      <c r="W209" s="746"/>
      <c r="X209" s="746"/>
      <c r="Y209" s="747"/>
      <c r="Z209" s="747"/>
      <c r="AA209" s="747"/>
      <c r="AB209" s="747"/>
      <c r="AC209" s="747"/>
      <c r="AD209" s="747"/>
      <c r="AE209" s="747"/>
      <c r="AF209" s="747"/>
      <c r="AG209" s="747"/>
      <c r="AH209" s="747"/>
      <c r="AI209" s="747"/>
      <c r="AJ209" s="747"/>
      <c r="AK209" s="747"/>
      <c r="AL209" s="747"/>
      <c r="AM209" s="747"/>
      <c r="AN209" s="747"/>
      <c r="AO209" s="747"/>
      <c r="AP209" s="746"/>
      <c r="AQ209" s="746"/>
      <c r="AR209" s="746"/>
      <c r="AS209" s="746"/>
      <c r="AT209" s="746"/>
      <c r="AU209" s="746"/>
      <c r="AV209" s="746"/>
      <c r="AW209" s="746"/>
      <c r="AX209" s="746"/>
      <c r="AY209" s="34">
        <f>$AY$208</f>
        <v>1</v>
      </c>
    </row>
    <row r="210" spans="1:51" ht="66.75" customHeight="1" x14ac:dyDescent="0.15">
      <c r="A210" s="301"/>
      <c r="B210" s="301"/>
      <c r="C210" s="301" t="s">
        <v>23</v>
      </c>
      <c r="D210" s="301"/>
      <c r="E210" s="301"/>
      <c r="F210" s="301"/>
      <c r="G210" s="301"/>
      <c r="H210" s="301"/>
      <c r="I210" s="301"/>
      <c r="J210" s="468" t="s">
        <v>196</v>
      </c>
      <c r="K210" s="663"/>
      <c r="L210" s="663"/>
      <c r="M210" s="663"/>
      <c r="N210" s="663"/>
      <c r="O210" s="663"/>
      <c r="P210" s="301" t="s">
        <v>177</v>
      </c>
      <c r="Q210" s="301"/>
      <c r="R210" s="301"/>
      <c r="S210" s="301"/>
      <c r="T210" s="301"/>
      <c r="U210" s="301"/>
      <c r="V210" s="301"/>
      <c r="W210" s="301"/>
      <c r="X210" s="301"/>
      <c r="Y210" s="727" t="s">
        <v>195</v>
      </c>
      <c r="Z210" s="727"/>
      <c r="AA210" s="727"/>
      <c r="AB210" s="727"/>
      <c r="AC210" s="468" t="s">
        <v>226</v>
      </c>
      <c r="AD210" s="468"/>
      <c r="AE210" s="468"/>
      <c r="AF210" s="468"/>
      <c r="AG210" s="468"/>
      <c r="AH210" s="727" t="s">
        <v>705</v>
      </c>
      <c r="AI210" s="301"/>
      <c r="AJ210" s="301"/>
      <c r="AK210" s="301"/>
      <c r="AL210" s="301" t="s">
        <v>21</v>
      </c>
      <c r="AM210" s="301"/>
      <c r="AN210" s="301"/>
      <c r="AO210" s="279"/>
      <c r="AP210" s="468" t="s">
        <v>197</v>
      </c>
      <c r="AQ210" s="468"/>
      <c r="AR210" s="468"/>
      <c r="AS210" s="468"/>
      <c r="AT210" s="468"/>
      <c r="AU210" s="468"/>
      <c r="AV210" s="468"/>
      <c r="AW210" s="468"/>
      <c r="AX210" s="468"/>
      <c r="AY210" s="34">
        <f t="shared" ref="AY210:AY211" si="15">$AY$208</f>
        <v>1</v>
      </c>
    </row>
    <row r="211" spans="1:51" ht="45" customHeight="1" x14ac:dyDescent="0.15">
      <c r="A211" s="728">
        <v>1</v>
      </c>
      <c r="B211" s="728">
        <v>1</v>
      </c>
      <c r="C211" s="729" t="s">
        <v>673</v>
      </c>
      <c r="D211" s="729"/>
      <c r="E211" s="729"/>
      <c r="F211" s="729"/>
      <c r="G211" s="729"/>
      <c r="H211" s="729"/>
      <c r="I211" s="729"/>
      <c r="J211" s="730">
        <v>4010601039713</v>
      </c>
      <c r="K211" s="730"/>
      <c r="L211" s="730"/>
      <c r="M211" s="730"/>
      <c r="N211" s="730"/>
      <c r="O211" s="730"/>
      <c r="P211" s="731" t="s">
        <v>676</v>
      </c>
      <c r="Q211" s="731"/>
      <c r="R211" s="731"/>
      <c r="S211" s="731"/>
      <c r="T211" s="731"/>
      <c r="U211" s="731"/>
      <c r="V211" s="731"/>
      <c r="W211" s="731"/>
      <c r="X211" s="731"/>
      <c r="Y211" s="732">
        <v>7.0000000000000007E-2</v>
      </c>
      <c r="Z211" s="733"/>
      <c r="AA211" s="733"/>
      <c r="AB211" s="734"/>
      <c r="AC211" s="735" t="s">
        <v>249</v>
      </c>
      <c r="AD211" s="736"/>
      <c r="AE211" s="736"/>
      <c r="AF211" s="736"/>
      <c r="AG211" s="736"/>
      <c r="AH211" s="737" t="s">
        <v>645</v>
      </c>
      <c r="AI211" s="737"/>
      <c r="AJ211" s="737"/>
      <c r="AK211" s="737"/>
      <c r="AL211" s="738" t="s">
        <v>645</v>
      </c>
      <c r="AM211" s="739"/>
      <c r="AN211" s="739"/>
      <c r="AO211" s="740"/>
      <c r="AP211" s="461" t="s">
        <v>649</v>
      </c>
      <c r="AQ211" s="461"/>
      <c r="AR211" s="461"/>
      <c r="AS211" s="461"/>
      <c r="AT211" s="461"/>
      <c r="AU211" s="461"/>
      <c r="AV211" s="461"/>
      <c r="AW211" s="461"/>
      <c r="AX211" s="461"/>
      <c r="AY211" s="34">
        <f t="shared" si="15"/>
        <v>1</v>
      </c>
    </row>
    <row r="212" spans="1:51" ht="45" customHeight="1" x14ac:dyDescent="0.15">
      <c r="A212" s="728">
        <v>2</v>
      </c>
      <c r="B212" s="728">
        <v>1</v>
      </c>
      <c r="C212" s="729" t="s">
        <v>674</v>
      </c>
      <c r="D212" s="729"/>
      <c r="E212" s="729"/>
      <c r="F212" s="729"/>
      <c r="G212" s="729"/>
      <c r="H212" s="729"/>
      <c r="I212" s="729"/>
      <c r="J212" s="730">
        <v>8230001002072</v>
      </c>
      <c r="K212" s="730"/>
      <c r="L212" s="730"/>
      <c r="M212" s="730"/>
      <c r="N212" s="730"/>
      <c r="O212" s="730"/>
      <c r="P212" s="731" t="s">
        <v>677</v>
      </c>
      <c r="Q212" s="731"/>
      <c r="R212" s="731"/>
      <c r="S212" s="731"/>
      <c r="T212" s="731"/>
      <c r="U212" s="731"/>
      <c r="V212" s="731"/>
      <c r="W212" s="731"/>
      <c r="X212" s="731"/>
      <c r="Y212" s="732">
        <v>6.5000000000000002E-2</v>
      </c>
      <c r="Z212" s="733"/>
      <c r="AA212" s="733"/>
      <c r="AB212" s="734"/>
      <c r="AC212" s="735" t="s">
        <v>249</v>
      </c>
      <c r="AD212" s="736"/>
      <c r="AE212" s="736"/>
      <c r="AF212" s="736"/>
      <c r="AG212" s="736"/>
      <c r="AH212" s="737" t="s">
        <v>645</v>
      </c>
      <c r="AI212" s="737"/>
      <c r="AJ212" s="737"/>
      <c r="AK212" s="737"/>
      <c r="AL212" s="738" t="s">
        <v>645</v>
      </c>
      <c r="AM212" s="739"/>
      <c r="AN212" s="739"/>
      <c r="AO212" s="740"/>
      <c r="AP212" s="461" t="s">
        <v>649</v>
      </c>
      <c r="AQ212" s="461"/>
      <c r="AR212" s="461"/>
      <c r="AS212" s="461"/>
      <c r="AT212" s="461"/>
      <c r="AU212" s="461"/>
      <c r="AV212" s="461"/>
      <c r="AW212" s="461"/>
      <c r="AX212" s="461"/>
      <c r="AY212" s="34">
        <f>COUNTA($C$212)</f>
        <v>1</v>
      </c>
    </row>
    <row r="213" spans="1:51" ht="45" customHeight="1" x14ac:dyDescent="0.15">
      <c r="A213" s="728">
        <v>3</v>
      </c>
      <c r="B213" s="728">
        <v>1</v>
      </c>
      <c r="C213" s="729" t="s">
        <v>675</v>
      </c>
      <c r="D213" s="729"/>
      <c r="E213" s="729"/>
      <c r="F213" s="729"/>
      <c r="G213" s="729"/>
      <c r="H213" s="729"/>
      <c r="I213" s="729"/>
      <c r="J213" s="730">
        <v>1011501015889</v>
      </c>
      <c r="K213" s="730"/>
      <c r="L213" s="730"/>
      <c r="M213" s="730"/>
      <c r="N213" s="730"/>
      <c r="O213" s="730"/>
      <c r="P213" s="731" t="s">
        <v>677</v>
      </c>
      <c r="Q213" s="731"/>
      <c r="R213" s="731"/>
      <c r="S213" s="731"/>
      <c r="T213" s="731"/>
      <c r="U213" s="731"/>
      <c r="V213" s="731"/>
      <c r="W213" s="731"/>
      <c r="X213" s="731"/>
      <c r="Y213" s="732">
        <v>0.05</v>
      </c>
      <c r="Z213" s="733"/>
      <c r="AA213" s="733"/>
      <c r="AB213" s="734"/>
      <c r="AC213" s="735" t="s">
        <v>249</v>
      </c>
      <c r="AD213" s="736"/>
      <c r="AE213" s="736"/>
      <c r="AF213" s="736"/>
      <c r="AG213" s="736"/>
      <c r="AH213" s="748" t="s">
        <v>645</v>
      </c>
      <c r="AI213" s="748"/>
      <c r="AJ213" s="748"/>
      <c r="AK213" s="748"/>
      <c r="AL213" s="738" t="s">
        <v>645</v>
      </c>
      <c r="AM213" s="739"/>
      <c r="AN213" s="739"/>
      <c r="AO213" s="740"/>
      <c r="AP213" s="461" t="s">
        <v>649</v>
      </c>
      <c r="AQ213" s="461"/>
      <c r="AR213" s="461"/>
      <c r="AS213" s="461"/>
      <c r="AT213" s="461"/>
      <c r="AU213" s="461"/>
      <c r="AV213" s="461"/>
      <c r="AW213" s="461"/>
      <c r="AX213" s="461"/>
      <c r="AY213" s="34">
        <f>COUNTA($C$213)</f>
        <v>1</v>
      </c>
    </row>
    <row r="214" spans="1:51" ht="21" customHeight="1" x14ac:dyDescent="0.15">
      <c r="A214" s="741"/>
      <c r="B214" s="741"/>
      <c r="C214" s="741"/>
      <c r="D214" s="741"/>
      <c r="E214" s="741"/>
      <c r="F214" s="741"/>
      <c r="G214" s="741"/>
      <c r="H214" s="741"/>
      <c r="I214" s="741"/>
      <c r="J214" s="741"/>
      <c r="K214" s="741"/>
      <c r="L214" s="741"/>
      <c r="M214" s="741"/>
      <c r="N214" s="741"/>
      <c r="O214" s="741"/>
      <c r="P214" s="746"/>
      <c r="Q214" s="746"/>
      <c r="R214" s="746"/>
      <c r="S214" s="746"/>
      <c r="T214" s="746"/>
      <c r="U214" s="746"/>
      <c r="V214" s="746"/>
      <c r="W214" s="746"/>
      <c r="X214" s="746"/>
      <c r="Y214" s="747"/>
      <c r="Z214" s="747"/>
      <c r="AA214" s="747"/>
      <c r="AB214" s="747"/>
      <c r="AC214" s="747"/>
      <c r="AD214" s="747"/>
      <c r="AE214" s="747"/>
      <c r="AF214" s="747"/>
      <c r="AG214" s="747"/>
      <c r="AH214" s="747"/>
      <c r="AI214" s="747"/>
      <c r="AJ214" s="747"/>
      <c r="AK214" s="747"/>
      <c r="AL214" s="747"/>
      <c r="AM214" s="747"/>
      <c r="AN214" s="747"/>
      <c r="AO214" s="747"/>
      <c r="AP214" s="746"/>
      <c r="AQ214" s="746"/>
      <c r="AR214" s="746"/>
      <c r="AS214" s="746"/>
      <c r="AT214" s="746"/>
      <c r="AU214" s="746"/>
      <c r="AV214" s="746"/>
      <c r="AW214" s="746"/>
      <c r="AX214" s="746"/>
      <c r="AY214" s="34">
        <f>COUNTA($C$217)</f>
        <v>1</v>
      </c>
    </row>
    <row r="215" spans="1:51" ht="21.75" customHeight="1" x14ac:dyDescent="0.15">
      <c r="A215" s="741"/>
      <c r="B215" s="745" t="s">
        <v>166</v>
      </c>
      <c r="C215" s="741"/>
      <c r="D215" s="741"/>
      <c r="E215" s="741"/>
      <c r="F215" s="741"/>
      <c r="G215" s="741"/>
      <c r="H215" s="741"/>
      <c r="I215" s="741"/>
      <c r="J215" s="741"/>
      <c r="K215" s="741"/>
      <c r="L215" s="741"/>
      <c r="M215" s="741"/>
      <c r="N215" s="741"/>
      <c r="O215" s="741"/>
      <c r="P215" s="746"/>
      <c r="Q215" s="746"/>
      <c r="R215" s="746"/>
      <c r="S215" s="746"/>
      <c r="T215" s="746"/>
      <c r="U215" s="746"/>
      <c r="V215" s="746"/>
      <c r="W215" s="746"/>
      <c r="X215" s="746"/>
      <c r="Y215" s="747"/>
      <c r="Z215" s="747"/>
      <c r="AA215" s="747"/>
      <c r="AB215" s="747"/>
      <c r="AC215" s="747"/>
      <c r="AD215" s="747"/>
      <c r="AE215" s="747"/>
      <c r="AF215" s="747"/>
      <c r="AG215" s="747"/>
      <c r="AH215" s="747"/>
      <c r="AI215" s="747"/>
      <c r="AJ215" s="747"/>
      <c r="AK215" s="747"/>
      <c r="AL215" s="747"/>
      <c r="AM215" s="747"/>
      <c r="AN215" s="747"/>
      <c r="AO215" s="747"/>
      <c r="AP215" s="746"/>
      <c r="AQ215" s="746"/>
      <c r="AR215" s="746"/>
      <c r="AS215" s="746"/>
      <c r="AT215" s="746"/>
      <c r="AU215" s="746"/>
      <c r="AV215" s="746"/>
      <c r="AW215" s="746"/>
      <c r="AX215" s="746"/>
      <c r="AY215" s="34">
        <f>$AY$214</f>
        <v>1</v>
      </c>
    </row>
    <row r="216" spans="1:51" ht="55.5" customHeight="1" x14ac:dyDescent="0.15">
      <c r="A216" s="301"/>
      <c r="B216" s="301"/>
      <c r="C216" s="301" t="s">
        <v>23</v>
      </c>
      <c r="D216" s="301"/>
      <c r="E216" s="301"/>
      <c r="F216" s="301"/>
      <c r="G216" s="301"/>
      <c r="H216" s="301"/>
      <c r="I216" s="301"/>
      <c r="J216" s="468" t="s">
        <v>196</v>
      </c>
      <c r="K216" s="663"/>
      <c r="L216" s="663"/>
      <c r="M216" s="663"/>
      <c r="N216" s="663"/>
      <c r="O216" s="663"/>
      <c r="P216" s="301" t="s">
        <v>177</v>
      </c>
      <c r="Q216" s="301"/>
      <c r="R216" s="301"/>
      <c r="S216" s="301"/>
      <c r="T216" s="301"/>
      <c r="U216" s="301"/>
      <c r="V216" s="301"/>
      <c r="W216" s="301"/>
      <c r="X216" s="301"/>
      <c r="Y216" s="727" t="s">
        <v>195</v>
      </c>
      <c r="Z216" s="727"/>
      <c r="AA216" s="727"/>
      <c r="AB216" s="727"/>
      <c r="AC216" s="468" t="s">
        <v>226</v>
      </c>
      <c r="AD216" s="468"/>
      <c r="AE216" s="468"/>
      <c r="AF216" s="468"/>
      <c r="AG216" s="468"/>
      <c r="AH216" s="727" t="s">
        <v>705</v>
      </c>
      <c r="AI216" s="301"/>
      <c r="AJ216" s="301"/>
      <c r="AK216" s="301"/>
      <c r="AL216" s="301" t="s">
        <v>21</v>
      </c>
      <c r="AM216" s="301"/>
      <c r="AN216" s="301"/>
      <c r="AO216" s="279"/>
      <c r="AP216" s="468" t="s">
        <v>197</v>
      </c>
      <c r="AQ216" s="468"/>
      <c r="AR216" s="468"/>
      <c r="AS216" s="468"/>
      <c r="AT216" s="468"/>
      <c r="AU216" s="468"/>
      <c r="AV216" s="468"/>
      <c r="AW216" s="468"/>
      <c r="AX216" s="468"/>
      <c r="AY216" s="34">
        <f t="shared" ref="AY216:AY217" si="16">$AY$214</f>
        <v>1</v>
      </c>
    </row>
    <row r="217" spans="1:51" ht="57" customHeight="1" x14ac:dyDescent="0.15">
      <c r="A217" s="728">
        <v>1</v>
      </c>
      <c r="B217" s="728">
        <v>1</v>
      </c>
      <c r="C217" s="729" t="s">
        <v>679</v>
      </c>
      <c r="D217" s="729"/>
      <c r="E217" s="729"/>
      <c r="F217" s="729"/>
      <c r="G217" s="729"/>
      <c r="H217" s="729"/>
      <c r="I217" s="729"/>
      <c r="J217" s="730">
        <v>4013201004021</v>
      </c>
      <c r="K217" s="730"/>
      <c r="L217" s="730"/>
      <c r="M217" s="730"/>
      <c r="N217" s="730"/>
      <c r="O217" s="730"/>
      <c r="P217" s="731" t="s">
        <v>685</v>
      </c>
      <c r="Q217" s="731"/>
      <c r="R217" s="731"/>
      <c r="S217" s="731"/>
      <c r="T217" s="731"/>
      <c r="U217" s="731"/>
      <c r="V217" s="731"/>
      <c r="W217" s="731"/>
      <c r="X217" s="731"/>
      <c r="Y217" s="732">
        <v>0.32200000000000001</v>
      </c>
      <c r="Z217" s="733"/>
      <c r="AA217" s="733"/>
      <c r="AB217" s="734"/>
      <c r="AC217" s="735" t="s">
        <v>71</v>
      </c>
      <c r="AD217" s="736"/>
      <c r="AE217" s="736"/>
      <c r="AF217" s="736"/>
      <c r="AG217" s="736"/>
      <c r="AH217" s="737" t="s">
        <v>686</v>
      </c>
      <c r="AI217" s="737"/>
      <c r="AJ217" s="737"/>
      <c r="AK217" s="737"/>
      <c r="AL217" s="738" t="s">
        <v>686</v>
      </c>
      <c r="AM217" s="739"/>
      <c r="AN217" s="739"/>
      <c r="AO217" s="740"/>
      <c r="AP217" s="461"/>
      <c r="AQ217" s="461"/>
      <c r="AR217" s="461"/>
      <c r="AS217" s="461"/>
      <c r="AT217" s="461"/>
      <c r="AU217" s="461"/>
      <c r="AV217" s="461"/>
      <c r="AW217" s="461"/>
      <c r="AX217" s="461"/>
      <c r="AY217" s="34">
        <f t="shared" si="16"/>
        <v>1</v>
      </c>
    </row>
    <row r="218" spans="1:51" ht="57" customHeight="1" x14ac:dyDescent="0.15">
      <c r="A218" s="728">
        <v>2</v>
      </c>
      <c r="B218" s="728">
        <v>1</v>
      </c>
      <c r="C218" s="729" t="s">
        <v>679</v>
      </c>
      <c r="D218" s="729"/>
      <c r="E218" s="729"/>
      <c r="F218" s="729"/>
      <c r="G218" s="729"/>
      <c r="H218" s="729"/>
      <c r="I218" s="729"/>
      <c r="J218" s="730">
        <v>4013201004021</v>
      </c>
      <c r="K218" s="730"/>
      <c r="L218" s="730"/>
      <c r="M218" s="730"/>
      <c r="N218" s="730"/>
      <c r="O218" s="730"/>
      <c r="P218" s="731" t="s">
        <v>685</v>
      </c>
      <c r="Q218" s="731"/>
      <c r="R218" s="731"/>
      <c r="S218" s="731"/>
      <c r="T218" s="731"/>
      <c r="U218" s="731"/>
      <c r="V218" s="731"/>
      <c r="W218" s="731"/>
      <c r="X218" s="731"/>
      <c r="Y218" s="732">
        <v>0.12</v>
      </c>
      <c r="Z218" s="733"/>
      <c r="AA218" s="733"/>
      <c r="AB218" s="734"/>
      <c r="AC218" s="735" t="s">
        <v>71</v>
      </c>
      <c r="AD218" s="736"/>
      <c r="AE218" s="736"/>
      <c r="AF218" s="736"/>
      <c r="AG218" s="736"/>
      <c r="AH218" s="737" t="s">
        <v>686</v>
      </c>
      <c r="AI218" s="737"/>
      <c r="AJ218" s="737"/>
      <c r="AK218" s="737"/>
      <c r="AL218" s="738" t="s">
        <v>686</v>
      </c>
      <c r="AM218" s="739"/>
      <c r="AN218" s="739"/>
      <c r="AO218" s="740"/>
      <c r="AP218" s="461"/>
      <c r="AQ218" s="461"/>
      <c r="AR218" s="461"/>
      <c r="AS218" s="461"/>
      <c r="AT218" s="461"/>
      <c r="AU218" s="461"/>
      <c r="AV218" s="461"/>
      <c r="AW218" s="461"/>
      <c r="AX218" s="461"/>
      <c r="AY218" s="34">
        <f>COUNTA($C$218)</f>
        <v>1</v>
      </c>
    </row>
    <row r="219" spans="1:51" ht="57" customHeight="1" x14ac:dyDescent="0.15">
      <c r="A219" s="728">
        <v>3</v>
      </c>
      <c r="B219" s="728">
        <v>1</v>
      </c>
      <c r="C219" s="729" t="s">
        <v>680</v>
      </c>
      <c r="D219" s="729"/>
      <c r="E219" s="729"/>
      <c r="F219" s="729"/>
      <c r="G219" s="729"/>
      <c r="H219" s="729"/>
      <c r="I219" s="729"/>
      <c r="J219" s="730" t="s">
        <v>686</v>
      </c>
      <c r="K219" s="730"/>
      <c r="L219" s="730"/>
      <c r="M219" s="730"/>
      <c r="N219" s="730"/>
      <c r="O219" s="730"/>
      <c r="P219" s="731" t="s">
        <v>685</v>
      </c>
      <c r="Q219" s="731"/>
      <c r="R219" s="731"/>
      <c r="S219" s="731"/>
      <c r="T219" s="731"/>
      <c r="U219" s="731"/>
      <c r="V219" s="731"/>
      <c r="W219" s="731"/>
      <c r="X219" s="731"/>
      <c r="Y219" s="732">
        <v>0.06</v>
      </c>
      <c r="Z219" s="733"/>
      <c r="AA219" s="733"/>
      <c r="AB219" s="734"/>
      <c r="AC219" s="735" t="s">
        <v>71</v>
      </c>
      <c r="AD219" s="736"/>
      <c r="AE219" s="736"/>
      <c r="AF219" s="736"/>
      <c r="AG219" s="736"/>
      <c r="AH219" s="748" t="s">
        <v>686</v>
      </c>
      <c r="AI219" s="748"/>
      <c r="AJ219" s="748"/>
      <c r="AK219" s="748"/>
      <c r="AL219" s="738" t="s">
        <v>686</v>
      </c>
      <c r="AM219" s="739"/>
      <c r="AN219" s="739"/>
      <c r="AO219" s="740"/>
      <c r="AP219" s="461"/>
      <c r="AQ219" s="461"/>
      <c r="AR219" s="461"/>
      <c r="AS219" s="461"/>
      <c r="AT219" s="461"/>
      <c r="AU219" s="461"/>
      <c r="AV219" s="461"/>
      <c r="AW219" s="461"/>
      <c r="AX219" s="461"/>
      <c r="AY219" s="34">
        <f>COUNTA($C$219)</f>
        <v>1</v>
      </c>
    </row>
    <row r="220" spans="1:51" ht="57" customHeight="1" x14ac:dyDescent="0.15">
      <c r="A220" s="728">
        <v>4</v>
      </c>
      <c r="B220" s="728">
        <v>1</v>
      </c>
      <c r="C220" s="729" t="s">
        <v>678</v>
      </c>
      <c r="D220" s="729"/>
      <c r="E220" s="729"/>
      <c r="F220" s="729"/>
      <c r="G220" s="729"/>
      <c r="H220" s="729"/>
      <c r="I220" s="729"/>
      <c r="J220" s="730">
        <v>4013201004021</v>
      </c>
      <c r="K220" s="730"/>
      <c r="L220" s="730"/>
      <c r="M220" s="730"/>
      <c r="N220" s="730"/>
      <c r="O220" s="730"/>
      <c r="P220" s="731" t="s">
        <v>685</v>
      </c>
      <c r="Q220" s="731"/>
      <c r="R220" s="731"/>
      <c r="S220" s="731"/>
      <c r="T220" s="731"/>
      <c r="U220" s="731"/>
      <c r="V220" s="731"/>
      <c r="W220" s="731"/>
      <c r="X220" s="731"/>
      <c r="Y220" s="732">
        <v>5.7000000000000002E-2</v>
      </c>
      <c r="Z220" s="733"/>
      <c r="AA220" s="733"/>
      <c r="AB220" s="734"/>
      <c r="AC220" s="735" t="s">
        <v>71</v>
      </c>
      <c r="AD220" s="736"/>
      <c r="AE220" s="736"/>
      <c r="AF220" s="736"/>
      <c r="AG220" s="736"/>
      <c r="AH220" s="748" t="s">
        <v>686</v>
      </c>
      <c r="AI220" s="748"/>
      <c r="AJ220" s="748"/>
      <c r="AK220" s="748"/>
      <c r="AL220" s="738" t="s">
        <v>686</v>
      </c>
      <c r="AM220" s="739"/>
      <c r="AN220" s="739"/>
      <c r="AO220" s="740"/>
      <c r="AP220" s="461"/>
      <c r="AQ220" s="461"/>
      <c r="AR220" s="461"/>
      <c r="AS220" s="461"/>
      <c r="AT220" s="461"/>
      <c r="AU220" s="461"/>
      <c r="AV220" s="461"/>
      <c r="AW220" s="461"/>
      <c r="AX220" s="461"/>
      <c r="AY220" s="34">
        <f>COUNTA($C$220)</f>
        <v>1</v>
      </c>
    </row>
    <row r="221" spans="1:51" ht="57" customHeight="1" x14ac:dyDescent="0.15">
      <c r="A221" s="728">
        <v>5</v>
      </c>
      <c r="B221" s="728">
        <v>1</v>
      </c>
      <c r="C221" s="729" t="s">
        <v>679</v>
      </c>
      <c r="D221" s="729"/>
      <c r="E221" s="729"/>
      <c r="F221" s="729"/>
      <c r="G221" s="729"/>
      <c r="H221" s="729"/>
      <c r="I221" s="729"/>
      <c r="J221" s="730">
        <v>4013201004021</v>
      </c>
      <c r="K221" s="730"/>
      <c r="L221" s="730"/>
      <c r="M221" s="730"/>
      <c r="N221" s="730"/>
      <c r="O221" s="730"/>
      <c r="P221" s="731" t="s">
        <v>685</v>
      </c>
      <c r="Q221" s="731"/>
      <c r="R221" s="731"/>
      <c r="S221" s="731"/>
      <c r="T221" s="731"/>
      <c r="U221" s="731"/>
      <c r="V221" s="731"/>
      <c r="W221" s="731"/>
      <c r="X221" s="731"/>
      <c r="Y221" s="732">
        <v>5.3999999999999999E-2</v>
      </c>
      <c r="Z221" s="733"/>
      <c r="AA221" s="733"/>
      <c r="AB221" s="734"/>
      <c r="AC221" s="735" t="s">
        <v>71</v>
      </c>
      <c r="AD221" s="736"/>
      <c r="AE221" s="736"/>
      <c r="AF221" s="736"/>
      <c r="AG221" s="736"/>
      <c r="AH221" s="748" t="s">
        <v>686</v>
      </c>
      <c r="AI221" s="748"/>
      <c r="AJ221" s="748"/>
      <c r="AK221" s="748"/>
      <c r="AL221" s="738" t="s">
        <v>686</v>
      </c>
      <c r="AM221" s="739"/>
      <c r="AN221" s="739"/>
      <c r="AO221" s="740"/>
      <c r="AP221" s="461"/>
      <c r="AQ221" s="461"/>
      <c r="AR221" s="461"/>
      <c r="AS221" s="461"/>
      <c r="AT221" s="461"/>
      <c r="AU221" s="461"/>
      <c r="AV221" s="461"/>
      <c r="AW221" s="461"/>
      <c r="AX221" s="461"/>
      <c r="AY221" s="34">
        <f>COUNTA($C$221)</f>
        <v>1</v>
      </c>
    </row>
    <row r="222" spans="1:51" ht="57" customHeight="1" x14ac:dyDescent="0.15">
      <c r="A222" s="728">
        <v>6</v>
      </c>
      <c r="B222" s="728">
        <v>1</v>
      </c>
      <c r="C222" s="729" t="s">
        <v>681</v>
      </c>
      <c r="D222" s="729"/>
      <c r="E222" s="729"/>
      <c r="F222" s="729"/>
      <c r="G222" s="729"/>
      <c r="H222" s="729"/>
      <c r="I222" s="729"/>
      <c r="J222" s="730" t="s">
        <v>686</v>
      </c>
      <c r="K222" s="730"/>
      <c r="L222" s="730"/>
      <c r="M222" s="730"/>
      <c r="N222" s="730"/>
      <c r="O222" s="730"/>
      <c r="P222" s="731" t="s">
        <v>685</v>
      </c>
      <c r="Q222" s="731"/>
      <c r="R222" s="731"/>
      <c r="S222" s="731"/>
      <c r="T222" s="731"/>
      <c r="U222" s="731"/>
      <c r="V222" s="731"/>
      <c r="W222" s="731"/>
      <c r="X222" s="731"/>
      <c r="Y222" s="732">
        <v>4.4999999999999998E-2</v>
      </c>
      <c r="Z222" s="733"/>
      <c r="AA222" s="733"/>
      <c r="AB222" s="734"/>
      <c r="AC222" s="735" t="s">
        <v>71</v>
      </c>
      <c r="AD222" s="736"/>
      <c r="AE222" s="736"/>
      <c r="AF222" s="736"/>
      <c r="AG222" s="736"/>
      <c r="AH222" s="748" t="s">
        <v>686</v>
      </c>
      <c r="AI222" s="748"/>
      <c r="AJ222" s="748"/>
      <c r="AK222" s="748"/>
      <c r="AL222" s="738" t="s">
        <v>686</v>
      </c>
      <c r="AM222" s="739"/>
      <c r="AN222" s="739"/>
      <c r="AO222" s="740"/>
      <c r="AP222" s="461"/>
      <c r="AQ222" s="461"/>
      <c r="AR222" s="461"/>
      <c r="AS222" s="461"/>
      <c r="AT222" s="461"/>
      <c r="AU222" s="461"/>
      <c r="AV222" s="461"/>
      <c r="AW222" s="461"/>
      <c r="AX222" s="461"/>
      <c r="AY222" s="34">
        <f>COUNTA($C$222)</f>
        <v>1</v>
      </c>
    </row>
    <row r="223" spans="1:51" ht="57" customHeight="1" x14ac:dyDescent="0.15">
      <c r="A223" s="728">
        <v>7</v>
      </c>
      <c r="B223" s="728">
        <v>1</v>
      </c>
      <c r="C223" s="729" t="s">
        <v>682</v>
      </c>
      <c r="D223" s="729"/>
      <c r="E223" s="729"/>
      <c r="F223" s="729"/>
      <c r="G223" s="729"/>
      <c r="H223" s="729"/>
      <c r="I223" s="729"/>
      <c r="J223" s="730" t="s">
        <v>686</v>
      </c>
      <c r="K223" s="730"/>
      <c r="L223" s="730"/>
      <c r="M223" s="730"/>
      <c r="N223" s="730"/>
      <c r="O223" s="730"/>
      <c r="P223" s="731" t="s">
        <v>685</v>
      </c>
      <c r="Q223" s="731"/>
      <c r="R223" s="731"/>
      <c r="S223" s="731"/>
      <c r="T223" s="731"/>
      <c r="U223" s="731"/>
      <c r="V223" s="731"/>
      <c r="W223" s="731"/>
      <c r="X223" s="731"/>
      <c r="Y223" s="732">
        <v>4.4999999999999998E-2</v>
      </c>
      <c r="Z223" s="733"/>
      <c r="AA223" s="733"/>
      <c r="AB223" s="734"/>
      <c r="AC223" s="735" t="s">
        <v>71</v>
      </c>
      <c r="AD223" s="736"/>
      <c r="AE223" s="736"/>
      <c r="AF223" s="736"/>
      <c r="AG223" s="736"/>
      <c r="AH223" s="748" t="s">
        <v>686</v>
      </c>
      <c r="AI223" s="748"/>
      <c r="AJ223" s="748"/>
      <c r="AK223" s="748"/>
      <c r="AL223" s="738" t="s">
        <v>686</v>
      </c>
      <c r="AM223" s="739"/>
      <c r="AN223" s="739"/>
      <c r="AO223" s="740"/>
      <c r="AP223" s="461"/>
      <c r="AQ223" s="461"/>
      <c r="AR223" s="461"/>
      <c r="AS223" s="461"/>
      <c r="AT223" s="461"/>
      <c r="AU223" s="461"/>
      <c r="AV223" s="461"/>
      <c r="AW223" s="461"/>
      <c r="AX223" s="461"/>
      <c r="AY223" s="34">
        <f>COUNTA($C$223)</f>
        <v>1</v>
      </c>
    </row>
    <row r="224" spans="1:51" ht="57" customHeight="1" x14ac:dyDescent="0.15">
      <c r="A224" s="728">
        <v>8</v>
      </c>
      <c r="B224" s="728">
        <v>1</v>
      </c>
      <c r="C224" s="729" t="s">
        <v>679</v>
      </c>
      <c r="D224" s="729"/>
      <c r="E224" s="729"/>
      <c r="F224" s="729"/>
      <c r="G224" s="729"/>
      <c r="H224" s="729"/>
      <c r="I224" s="729"/>
      <c r="J224" s="730">
        <v>4013201004021</v>
      </c>
      <c r="K224" s="730"/>
      <c r="L224" s="730"/>
      <c r="M224" s="730"/>
      <c r="N224" s="730"/>
      <c r="O224" s="730"/>
      <c r="P224" s="731" t="s">
        <v>685</v>
      </c>
      <c r="Q224" s="731"/>
      <c r="R224" s="731"/>
      <c r="S224" s="731"/>
      <c r="T224" s="731"/>
      <c r="U224" s="731"/>
      <c r="V224" s="731"/>
      <c r="W224" s="731"/>
      <c r="X224" s="731"/>
      <c r="Y224" s="732">
        <v>4.4999999999999998E-2</v>
      </c>
      <c r="Z224" s="733"/>
      <c r="AA224" s="733"/>
      <c r="AB224" s="734"/>
      <c r="AC224" s="735" t="s">
        <v>71</v>
      </c>
      <c r="AD224" s="736"/>
      <c r="AE224" s="736"/>
      <c r="AF224" s="736"/>
      <c r="AG224" s="736"/>
      <c r="AH224" s="748" t="s">
        <v>686</v>
      </c>
      <c r="AI224" s="748"/>
      <c r="AJ224" s="748"/>
      <c r="AK224" s="748"/>
      <c r="AL224" s="738" t="s">
        <v>686</v>
      </c>
      <c r="AM224" s="739"/>
      <c r="AN224" s="739"/>
      <c r="AO224" s="740"/>
      <c r="AP224" s="461"/>
      <c r="AQ224" s="461"/>
      <c r="AR224" s="461"/>
      <c r="AS224" s="461"/>
      <c r="AT224" s="461"/>
      <c r="AU224" s="461"/>
      <c r="AV224" s="461"/>
      <c r="AW224" s="461"/>
      <c r="AX224" s="461"/>
      <c r="AY224" s="34">
        <f>COUNTA($C$224)</f>
        <v>1</v>
      </c>
    </row>
    <row r="225" spans="1:51" ht="57" customHeight="1" x14ac:dyDescent="0.15">
      <c r="A225" s="728">
        <v>9</v>
      </c>
      <c r="B225" s="728">
        <v>1</v>
      </c>
      <c r="C225" s="729" t="s">
        <v>683</v>
      </c>
      <c r="D225" s="729"/>
      <c r="E225" s="729"/>
      <c r="F225" s="729"/>
      <c r="G225" s="729"/>
      <c r="H225" s="729"/>
      <c r="I225" s="729"/>
      <c r="J225" s="730" t="s">
        <v>686</v>
      </c>
      <c r="K225" s="730"/>
      <c r="L225" s="730"/>
      <c r="M225" s="730"/>
      <c r="N225" s="730"/>
      <c r="O225" s="730"/>
      <c r="P225" s="731" t="s">
        <v>685</v>
      </c>
      <c r="Q225" s="731"/>
      <c r="R225" s="731"/>
      <c r="S225" s="731"/>
      <c r="T225" s="731"/>
      <c r="U225" s="731"/>
      <c r="V225" s="731"/>
      <c r="W225" s="731"/>
      <c r="X225" s="731"/>
      <c r="Y225" s="732">
        <v>4.3999999999999997E-2</v>
      </c>
      <c r="Z225" s="733"/>
      <c r="AA225" s="733"/>
      <c r="AB225" s="734"/>
      <c r="AC225" s="735" t="s">
        <v>71</v>
      </c>
      <c r="AD225" s="736"/>
      <c r="AE225" s="736"/>
      <c r="AF225" s="736"/>
      <c r="AG225" s="736"/>
      <c r="AH225" s="748" t="s">
        <v>686</v>
      </c>
      <c r="AI225" s="748"/>
      <c r="AJ225" s="748"/>
      <c r="AK225" s="748"/>
      <c r="AL225" s="738" t="s">
        <v>686</v>
      </c>
      <c r="AM225" s="739"/>
      <c r="AN225" s="739"/>
      <c r="AO225" s="740"/>
      <c r="AP225" s="461"/>
      <c r="AQ225" s="461"/>
      <c r="AR225" s="461"/>
      <c r="AS225" s="461"/>
      <c r="AT225" s="461"/>
      <c r="AU225" s="461"/>
      <c r="AV225" s="461"/>
      <c r="AW225" s="461"/>
      <c r="AX225" s="461"/>
      <c r="AY225" s="34">
        <f>COUNTA($C$225)</f>
        <v>1</v>
      </c>
    </row>
    <row r="226" spans="1:51" ht="54" customHeight="1" x14ac:dyDescent="0.15">
      <c r="A226" s="728">
        <v>10</v>
      </c>
      <c r="B226" s="728">
        <v>1</v>
      </c>
      <c r="C226" s="729" t="s">
        <v>684</v>
      </c>
      <c r="D226" s="729"/>
      <c r="E226" s="729"/>
      <c r="F226" s="729"/>
      <c r="G226" s="729"/>
      <c r="H226" s="729"/>
      <c r="I226" s="729"/>
      <c r="J226" s="730" t="s">
        <v>686</v>
      </c>
      <c r="K226" s="730"/>
      <c r="L226" s="730"/>
      <c r="M226" s="730"/>
      <c r="N226" s="730"/>
      <c r="O226" s="730"/>
      <c r="P226" s="731" t="s">
        <v>685</v>
      </c>
      <c r="Q226" s="731"/>
      <c r="R226" s="731"/>
      <c r="S226" s="731"/>
      <c r="T226" s="731"/>
      <c r="U226" s="731"/>
      <c r="V226" s="731"/>
      <c r="W226" s="731"/>
      <c r="X226" s="731"/>
      <c r="Y226" s="732">
        <v>4.3999999999999997E-2</v>
      </c>
      <c r="Z226" s="733"/>
      <c r="AA226" s="733"/>
      <c r="AB226" s="734"/>
      <c r="AC226" s="735" t="s">
        <v>71</v>
      </c>
      <c r="AD226" s="736"/>
      <c r="AE226" s="736"/>
      <c r="AF226" s="736"/>
      <c r="AG226" s="736"/>
      <c r="AH226" s="748" t="s">
        <v>686</v>
      </c>
      <c r="AI226" s="748"/>
      <c r="AJ226" s="748"/>
      <c r="AK226" s="748"/>
      <c r="AL226" s="738" t="s">
        <v>686</v>
      </c>
      <c r="AM226" s="739"/>
      <c r="AN226" s="739"/>
      <c r="AO226" s="740"/>
      <c r="AP226" s="461"/>
      <c r="AQ226" s="461"/>
      <c r="AR226" s="461"/>
      <c r="AS226" s="461"/>
      <c r="AT226" s="461"/>
      <c r="AU226" s="461"/>
      <c r="AV226" s="461"/>
      <c r="AW226" s="461"/>
      <c r="AX226" s="461"/>
      <c r="AY226" s="34">
        <f>COUNTA($C$226)</f>
        <v>1</v>
      </c>
    </row>
  </sheetData>
  <sheetProtection formatRows="0"/>
  <dataConsolidate/>
  <mergeCells count="1075">
    <mergeCell ref="AG100:AX100"/>
    <mergeCell ref="C64:D76"/>
    <mergeCell ref="A64:B86"/>
    <mergeCell ref="A42:F43"/>
    <mergeCell ref="G42:AX43"/>
    <mergeCell ref="A49:F50"/>
    <mergeCell ref="G49:AX50"/>
    <mergeCell ref="N112:AF112"/>
    <mergeCell ref="G109:H109"/>
    <mergeCell ref="G110:H110"/>
    <mergeCell ref="G111:H111"/>
    <mergeCell ref="G112:H112"/>
    <mergeCell ref="J109:K109"/>
    <mergeCell ref="J110:K110"/>
    <mergeCell ref="J111:K111"/>
    <mergeCell ref="J112:K112"/>
    <mergeCell ref="C108:F108"/>
    <mergeCell ref="G107:M107"/>
    <mergeCell ref="N107:AF107"/>
    <mergeCell ref="C107:F107"/>
    <mergeCell ref="G108:H108"/>
    <mergeCell ref="N109:AF109"/>
    <mergeCell ref="N110:AF110"/>
    <mergeCell ref="N111:AF111"/>
    <mergeCell ref="G21:O21"/>
    <mergeCell ref="P21:V21"/>
    <mergeCell ref="W21:AC21"/>
    <mergeCell ref="AD21:AJ21"/>
    <mergeCell ref="AQ52:AT52"/>
    <mergeCell ref="AU52:AX52"/>
    <mergeCell ref="AQ53:AT53"/>
    <mergeCell ref="AQ54:AT54"/>
    <mergeCell ref="AU53:AX53"/>
    <mergeCell ref="AU54:AX54"/>
    <mergeCell ref="AQ55:AT55"/>
    <mergeCell ref="AU55:AX55"/>
    <mergeCell ref="N108:AF108"/>
    <mergeCell ref="J108:K108"/>
    <mergeCell ref="C109:F109"/>
    <mergeCell ref="C110:F110"/>
    <mergeCell ref="C111:F111"/>
    <mergeCell ref="C112:F112"/>
    <mergeCell ref="AD98:AF98"/>
    <mergeCell ref="AG97:AX97"/>
    <mergeCell ref="AQ56:AT56"/>
    <mergeCell ref="AU56:AX56"/>
    <mergeCell ref="AQ57:AT57"/>
    <mergeCell ref="AU57:AX57"/>
    <mergeCell ref="G72:P76"/>
    <mergeCell ref="Q72:AA76"/>
    <mergeCell ref="AK21:AQ21"/>
    <mergeCell ref="AR21:AX21"/>
    <mergeCell ref="Q70:AA71"/>
    <mergeCell ref="G70:P71"/>
    <mergeCell ref="A35:F36"/>
    <mergeCell ref="G35:AX36"/>
    <mergeCell ref="AG90:AX90"/>
    <mergeCell ref="AD89:AF89"/>
    <mergeCell ref="C226:I226"/>
    <mergeCell ref="J226:O226"/>
    <mergeCell ref="P226:X226"/>
    <mergeCell ref="Y226:AB226"/>
    <mergeCell ref="AC226:AG226"/>
    <mergeCell ref="AH226:AK226"/>
    <mergeCell ref="AL226:AO226"/>
    <mergeCell ref="AP226:AX226"/>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AL222:AO222"/>
    <mergeCell ref="AP222:AX222"/>
    <mergeCell ref="C225:I225"/>
    <mergeCell ref="J225:O225"/>
    <mergeCell ref="P225:X225"/>
    <mergeCell ref="Y225:AB225"/>
    <mergeCell ref="AC225:AG225"/>
    <mergeCell ref="AH225:AK225"/>
    <mergeCell ref="AL225:AO225"/>
    <mergeCell ref="AP225:AX225"/>
    <mergeCell ref="C216:I216"/>
    <mergeCell ref="J216:O216"/>
    <mergeCell ref="P216:X216"/>
    <mergeCell ref="Y216:AB216"/>
    <mergeCell ref="AC216:AG216"/>
    <mergeCell ref="AH216:AK216"/>
    <mergeCell ref="AL216:AO216"/>
    <mergeCell ref="AP216:AX216"/>
    <mergeCell ref="C217:I217"/>
    <mergeCell ref="J217:O217"/>
    <mergeCell ref="P217:X217"/>
    <mergeCell ref="Y217:AB217"/>
    <mergeCell ref="AC217:AG217"/>
    <mergeCell ref="AH217:AK217"/>
    <mergeCell ref="AL217:AO217"/>
    <mergeCell ref="AP217:AX217"/>
    <mergeCell ref="C220:I220"/>
    <mergeCell ref="J220:O220"/>
    <mergeCell ref="P220:X220"/>
    <mergeCell ref="Y220:AB220"/>
    <mergeCell ref="AC220:AG220"/>
    <mergeCell ref="AH220:AK220"/>
    <mergeCell ref="AL220:AO220"/>
    <mergeCell ref="AP220:AX220"/>
    <mergeCell ref="C213:I213"/>
    <mergeCell ref="J213:O213"/>
    <mergeCell ref="P213:X213"/>
    <mergeCell ref="Y213:AB213"/>
    <mergeCell ref="AC213:AG213"/>
    <mergeCell ref="AH213:AK213"/>
    <mergeCell ref="AL213:AO213"/>
    <mergeCell ref="AP213:AX213"/>
    <mergeCell ref="C211:I211"/>
    <mergeCell ref="J211:O211"/>
    <mergeCell ref="P211:X211"/>
    <mergeCell ref="Y211:AB211"/>
    <mergeCell ref="AC211:AG211"/>
    <mergeCell ref="AH211:AK211"/>
    <mergeCell ref="AL211:AO211"/>
    <mergeCell ref="AP211:AX211"/>
    <mergeCell ref="C203:I203"/>
    <mergeCell ref="J203:O203"/>
    <mergeCell ref="P203:X203"/>
    <mergeCell ref="Y203:AB203"/>
    <mergeCell ref="AC203:AG203"/>
    <mergeCell ref="AH203:AK203"/>
    <mergeCell ref="AL203:AO203"/>
    <mergeCell ref="AP203:AX203"/>
    <mergeCell ref="C205:I205"/>
    <mergeCell ref="J205:O205"/>
    <mergeCell ref="P205:X205"/>
    <mergeCell ref="Y205:AB205"/>
    <mergeCell ref="AC205:AG205"/>
    <mergeCell ref="AH205:AK205"/>
    <mergeCell ref="AL205:AO205"/>
    <mergeCell ref="AP205:AX205"/>
    <mergeCell ref="C207:I207"/>
    <mergeCell ref="J207:O207"/>
    <mergeCell ref="P207:X207"/>
    <mergeCell ref="Y207:AB207"/>
    <mergeCell ref="AC207:AG207"/>
    <mergeCell ref="AH207:AK207"/>
    <mergeCell ref="AL207:AO207"/>
    <mergeCell ref="AP207:AX207"/>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C199:I199"/>
    <mergeCell ref="J199:O199"/>
    <mergeCell ref="P199:X199"/>
    <mergeCell ref="Y199:AB199"/>
    <mergeCell ref="AC199:AG199"/>
    <mergeCell ref="AH199:AK199"/>
    <mergeCell ref="AL199:AO199"/>
    <mergeCell ref="AP199:AX199"/>
    <mergeCell ref="C188:I188"/>
    <mergeCell ref="Y77:AA78"/>
    <mergeCell ref="AD88:AF88"/>
    <mergeCell ref="C88:AC88"/>
    <mergeCell ref="AG89:AX89"/>
    <mergeCell ref="AU69:AX69"/>
    <mergeCell ref="AU77:AX77"/>
    <mergeCell ref="AU159:AX159"/>
    <mergeCell ref="AM69:AP69"/>
    <mergeCell ref="AQ69:AT69"/>
    <mergeCell ref="C104:AC104"/>
    <mergeCell ref="G62:X63"/>
    <mergeCell ref="AE69:AH69"/>
    <mergeCell ref="AI69:AL69"/>
    <mergeCell ref="G6:AX6"/>
    <mergeCell ref="AQ81:AT81"/>
    <mergeCell ref="AU79:AX79"/>
    <mergeCell ref="Y80:AA80"/>
    <mergeCell ref="G44:O45"/>
    <mergeCell ref="AQ77:AT77"/>
    <mergeCell ref="B51:F51"/>
    <mergeCell ref="A58:F60"/>
    <mergeCell ref="G58:X58"/>
    <mergeCell ref="Y54:AA54"/>
    <mergeCell ref="AB53:AD53"/>
    <mergeCell ref="AB62:AD62"/>
    <mergeCell ref="G55:X55"/>
    <mergeCell ref="Y55:AA55"/>
    <mergeCell ref="Y60:AA60"/>
    <mergeCell ref="AB60:AD60"/>
    <mergeCell ref="AB52:AD52"/>
    <mergeCell ref="G61:X61"/>
    <mergeCell ref="Y62:AA62"/>
    <mergeCell ref="AB61:AD61"/>
    <mergeCell ref="A7:F7"/>
    <mergeCell ref="G7:X7"/>
    <mergeCell ref="A8:F8"/>
    <mergeCell ref="A52:F54"/>
    <mergeCell ref="G52:X52"/>
    <mergeCell ref="P51:X51"/>
    <mergeCell ref="AE51:AH51"/>
    <mergeCell ref="AI51:AL51"/>
    <mergeCell ref="AE53:AH53"/>
    <mergeCell ref="AI53:AL53"/>
    <mergeCell ref="AM53:AP53"/>
    <mergeCell ref="AE57:AH57"/>
    <mergeCell ref="AI57:AL57"/>
    <mergeCell ref="AM57:AP57"/>
    <mergeCell ref="AM51:AP51"/>
    <mergeCell ref="AQ51:AT51"/>
    <mergeCell ref="AU51:AX51"/>
    <mergeCell ref="AE52:AH52"/>
    <mergeCell ref="AI52:AL52"/>
    <mergeCell ref="AM52:AP52"/>
    <mergeCell ref="Y53:AA53"/>
    <mergeCell ref="AM58:AP58"/>
    <mergeCell ref="AB59:AD59"/>
    <mergeCell ref="Y56:AA56"/>
    <mergeCell ref="AB56:AD56"/>
    <mergeCell ref="Y57:AA57"/>
    <mergeCell ref="AB57:AD57"/>
    <mergeCell ref="AI55:AL55"/>
    <mergeCell ref="AM55:AP55"/>
    <mergeCell ref="AE56:AH56"/>
    <mergeCell ref="AI56:AL56"/>
    <mergeCell ref="AM56:AP56"/>
    <mergeCell ref="AB63:AD63"/>
    <mergeCell ref="AQ63:AX63"/>
    <mergeCell ref="AB48:AD48"/>
    <mergeCell ref="AE77:AH77"/>
    <mergeCell ref="G53:X54"/>
    <mergeCell ref="AI77:AL78"/>
    <mergeCell ref="AM77:AP78"/>
    <mergeCell ref="G46:O48"/>
    <mergeCell ref="AM59:AP59"/>
    <mergeCell ref="G114:AX114"/>
    <mergeCell ref="G113:AX113"/>
    <mergeCell ref="Y41:AA41"/>
    <mergeCell ref="AB41:AD41"/>
    <mergeCell ref="Y44:AA45"/>
    <mergeCell ref="G51:O51"/>
    <mergeCell ref="AE61:AH61"/>
    <mergeCell ref="AD96:AF96"/>
    <mergeCell ref="AQ78:AR78"/>
    <mergeCell ref="AB54:AD54"/>
    <mergeCell ref="AI60:AL60"/>
    <mergeCell ref="AE62:AH62"/>
    <mergeCell ref="AI62:AL62"/>
    <mergeCell ref="AM62:AP62"/>
    <mergeCell ref="AQ62:AX62"/>
    <mergeCell ref="Y61:AA61"/>
    <mergeCell ref="Y63:AA63"/>
    <mergeCell ref="G56:X57"/>
    <mergeCell ref="AQ60:AX60"/>
    <mergeCell ref="AQ58:AX58"/>
    <mergeCell ref="AE59:AH59"/>
    <mergeCell ref="AI59:AL59"/>
    <mergeCell ref="G157:AB157"/>
    <mergeCell ref="AH167:AT167"/>
    <mergeCell ref="AU167:AX167"/>
    <mergeCell ref="AH168:AT168"/>
    <mergeCell ref="AU168:AX168"/>
    <mergeCell ref="AD106:AF106"/>
    <mergeCell ref="AH166:AT166"/>
    <mergeCell ref="AU166:AX166"/>
    <mergeCell ref="AC162:AG162"/>
    <mergeCell ref="AH162:AT162"/>
    <mergeCell ref="AG105:AX105"/>
    <mergeCell ref="AC167:AG167"/>
    <mergeCell ref="L166:X166"/>
    <mergeCell ref="Y166:AB166"/>
    <mergeCell ref="AC166:AG166"/>
    <mergeCell ref="C99:AC99"/>
    <mergeCell ref="A135:F156"/>
    <mergeCell ref="AG106:AX112"/>
    <mergeCell ref="C103:AC103"/>
    <mergeCell ref="AG103:AX103"/>
    <mergeCell ref="C106:AC106"/>
    <mergeCell ref="AE63:AH63"/>
    <mergeCell ref="AD104:AF104"/>
    <mergeCell ref="G161:K161"/>
    <mergeCell ref="AE80:AH80"/>
    <mergeCell ref="L164:X164"/>
    <mergeCell ref="AU164:AX164"/>
    <mergeCell ref="AD103:AF103"/>
    <mergeCell ref="A157:F182"/>
    <mergeCell ref="G165:K165"/>
    <mergeCell ref="L165:X165"/>
    <mergeCell ref="Y165:AB165"/>
    <mergeCell ref="AH161:AT161"/>
    <mergeCell ref="G164:K164"/>
    <mergeCell ref="G163:K163"/>
    <mergeCell ref="L163:X163"/>
    <mergeCell ref="Y163:AB163"/>
    <mergeCell ref="AC163:AG163"/>
    <mergeCell ref="AH163:AT163"/>
    <mergeCell ref="G166:K166"/>
    <mergeCell ref="AB46:AD46"/>
    <mergeCell ref="A116:AX116"/>
    <mergeCell ref="F120:AX120"/>
    <mergeCell ref="A92:B101"/>
    <mergeCell ref="C101:AC101"/>
    <mergeCell ref="A123:AX123"/>
    <mergeCell ref="G167:K167"/>
    <mergeCell ref="L167:X167"/>
    <mergeCell ref="Y167:AB167"/>
    <mergeCell ref="AD105:AF105"/>
    <mergeCell ref="AU162:AX162"/>
    <mergeCell ref="AG92:AX94"/>
    <mergeCell ref="AU172:AX172"/>
    <mergeCell ref="G168:K168"/>
    <mergeCell ref="C97:AC97"/>
    <mergeCell ref="AU158:AX158"/>
    <mergeCell ref="AD102:AF102"/>
    <mergeCell ref="W13:AC13"/>
    <mergeCell ref="G32:O34"/>
    <mergeCell ref="A11:F11"/>
    <mergeCell ref="AD93:AF93"/>
    <mergeCell ref="G160:K160"/>
    <mergeCell ref="L160:X160"/>
    <mergeCell ref="AH159:AT159"/>
    <mergeCell ref="Y160:AB160"/>
    <mergeCell ref="AC160:AG160"/>
    <mergeCell ref="AH158:AT158"/>
    <mergeCell ref="G159:K159"/>
    <mergeCell ref="A120:E120"/>
    <mergeCell ref="G37:O38"/>
    <mergeCell ref="AS78:AT78"/>
    <mergeCell ref="AM68:AP68"/>
    <mergeCell ref="AQ68:AT68"/>
    <mergeCell ref="Y69:AA69"/>
    <mergeCell ref="AB69:AD69"/>
    <mergeCell ref="AM81:AP81"/>
    <mergeCell ref="P12:V12"/>
    <mergeCell ref="AB34:AD34"/>
    <mergeCell ref="G4:X4"/>
    <mergeCell ref="Y4:AD4"/>
    <mergeCell ref="AE4:AP4"/>
    <mergeCell ref="AQ4:AX4"/>
    <mergeCell ref="A5:F5"/>
    <mergeCell ref="C96:AC96"/>
    <mergeCell ref="G11:AX11"/>
    <mergeCell ref="Y5:AD5"/>
    <mergeCell ref="AE5:AP5"/>
    <mergeCell ref="AQ5:AX5"/>
    <mergeCell ref="A4:F4"/>
    <mergeCell ref="A6:F6"/>
    <mergeCell ref="AK12:AQ12"/>
    <mergeCell ref="W14:AC14"/>
    <mergeCell ref="AG91:AX91"/>
    <mergeCell ref="AG96:AX96"/>
    <mergeCell ref="AI79:AL79"/>
    <mergeCell ref="AM79:AP79"/>
    <mergeCell ref="C89:AC89"/>
    <mergeCell ref="I16:O16"/>
    <mergeCell ref="P16:V16"/>
    <mergeCell ref="AD92:AF92"/>
    <mergeCell ref="I18:O18"/>
    <mergeCell ref="AD12:AJ12"/>
    <mergeCell ref="AE8:AX8"/>
    <mergeCell ref="W16:AC16"/>
    <mergeCell ref="A10:F10"/>
    <mergeCell ref="AB47:AD47"/>
    <mergeCell ref="AR12:AX12"/>
    <mergeCell ref="G13:H18"/>
    <mergeCell ref="E77:F81"/>
    <mergeCell ref="AI81:AL81"/>
    <mergeCell ref="F118:AX118"/>
    <mergeCell ref="E93:AC93"/>
    <mergeCell ref="E94:AC94"/>
    <mergeCell ref="Y79:AA79"/>
    <mergeCell ref="AG101:AX101"/>
    <mergeCell ref="A117:AX117"/>
    <mergeCell ref="AG102:AX102"/>
    <mergeCell ref="AI80:AL80"/>
    <mergeCell ref="AM80:AP80"/>
    <mergeCell ref="AD90:AF90"/>
    <mergeCell ref="AG98:AX98"/>
    <mergeCell ref="AB77:AD78"/>
    <mergeCell ref="A115:AX115"/>
    <mergeCell ref="C114:F114"/>
    <mergeCell ref="W12:AC12"/>
    <mergeCell ref="AR20:AX20"/>
    <mergeCell ref="AI66:AL67"/>
    <mergeCell ref="AM66:AP67"/>
    <mergeCell ref="A121:AX121"/>
    <mergeCell ref="AD97:AF97"/>
    <mergeCell ref="C105:AC105"/>
    <mergeCell ref="G10:AX10"/>
    <mergeCell ref="AD14:AJ14"/>
    <mergeCell ref="AK14:AQ14"/>
    <mergeCell ref="P13:V13"/>
    <mergeCell ref="P17:V17"/>
    <mergeCell ref="W17:AC17"/>
    <mergeCell ref="AD16:AJ16"/>
    <mergeCell ref="AR16:AX16"/>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106:B112"/>
    <mergeCell ref="AD99:AF99"/>
    <mergeCell ref="AB80:AD80"/>
    <mergeCell ref="Y58:AA58"/>
    <mergeCell ref="AB58:AD58"/>
    <mergeCell ref="G59:X60"/>
    <mergeCell ref="Y59:AA59"/>
    <mergeCell ref="A102:B105"/>
    <mergeCell ref="C102:AC102"/>
    <mergeCell ref="AM44:AP45"/>
    <mergeCell ref="AQ44:AT44"/>
    <mergeCell ref="AM48:AP48"/>
    <mergeCell ref="AR14:AX14"/>
    <mergeCell ref="AI48:AL48"/>
    <mergeCell ref="AB44:AD45"/>
    <mergeCell ref="AK15:AQ15"/>
    <mergeCell ref="AG104:AX104"/>
    <mergeCell ref="AD95:AF95"/>
    <mergeCell ref="AD15:AJ15"/>
    <mergeCell ref="AE44:AH45"/>
    <mergeCell ref="P19:V19"/>
    <mergeCell ref="L161:X161"/>
    <mergeCell ref="AU165:AX165"/>
    <mergeCell ref="Y161:AB161"/>
    <mergeCell ref="AC161:AG161"/>
    <mergeCell ref="AU161:AX161"/>
    <mergeCell ref="AU160:AX160"/>
    <mergeCell ref="A122:AX122"/>
    <mergeCell ref="G162:K162"/>
    <mergeCell ref="L162:X162"/>
    <mergeCell ref="AC157:AX157"/>
    <mergeCell ref="AE79:AH79"/>
    <mergeCell ref="AI61:AL61"/>
    <mergeCell ref="AM61:AP61"/>
    <mergeCell ref="C93:D94"/>
    <mergeCell ref="Y158:AB158"/>
    <mergeCell ref="A118:E118"/>
    <mergeCell ref="A113:B114"/>
    <mergeCell ref="Y159:AB159"/>
    <mergeCell ref="AH160:AT160"/>
    <mergeCell ref="A61:F63"/>
    <mergeCell ref="A119:AX119"/>
    <mergeCell ref="AR15:AX15"/>
    <mergeCell ref="AU163:AX163"/>
    <mergeCell ref="AE78:AF78"/>
    <mergeCell ref="AU68:AX68"/>
    <mergeCell ref="AG78:AH78"/>
    <mergeCell ref="AE70:AX71"/>
    <mergeCell ref="C98:AC98"/>
    <mergeCell ref="AD101:AF101"/>
    <mergeCell ref="AG99:AX99"/>
    <mergeCell ref="C95:AC95"/>
    <mergeCell ref="G158:K158"/>
    <mergeCell ref="L158:X158"/>
    <mergeCell ref="Y162:AB162"/>
    <mergeCell ref="AW78:AX78"/>
    <mergeCell ref="AB79:AD79"/>
    <mergeCell ref="C90:AC90"/>
    <mergeCell ref="C91:AC91"/>
    <mergeCell ref="C92:AC92"/>
    <mergeCell ref="AG88:AX88"/>
    <mergeCell ref="AU80:AX80"/>
    <mergeCell ref="G169:K169"/>
    <mergeCell ref="L169:X169"/>
    <mergeCell ref="Y169:AB169"/>
    <mergeCell ref="AC169:AG169"/>
    <mergeCell ref="AH169:AT169"/>
    <mergeCell ref="AU169:AX169"/>
    <mergeCell ref="AU78:AV78"/>
    <mergeCell ref="G172:K172"/>
    <mergeCell ref="L172:X172"/>
    <mergeCell ref="Y172:AB172"/>
    <mergeCell ref="AC172:AG172"/>
    <mergeCell ref="AH172:AT172"/>
    <mergeCell ref="Y171:AB171"/>
    <mergeCell ref="AC171:AG171"/>
    <mergeCell ref="AH171:AT171"/>
    <mergeCell ref="AU171:AX171"/>
    <mergeCell ref="AH165:AT165"/>
    <mergeCell ref="AD94:AF94"/>
    <mergeCell ref="AD91:AF91"/>
    <mergeCell ref="AC159:AG159"/>
    <mergeCell ref="L159:X159"/>
    <mergeCell ref="AC158:AG158"/>
    <mergeCell ref="AC165:AG165"/>
    <mergeCell ref="L168:X168"/>
    <mergeCell ref="G170:AB170"/>
    <mergeCell ref="AC170:AX170"/>
    <mergeCell ref="G171:K171"/>
    <mergeCell ref="L171:X171"/>
    <mergeCell ref="Y168:AB168"/>
    <mergeCell ref="AC168:AG168"/>
    <mergeCell ref="Y164:AB164"/>
    <mergeCell ref="AC164:AG164"/>
    <mergeCell ref="AH164:AT164"/>
    <mergeCell ref="C113:F113"/>
    <mergeCell ref="Y176:AB176"/>
    <mergeCell ref="AC176:AG176"/>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K176"/>
    <mergeCell ref="L176: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5:L5"/>
    <mergeCell ref="M5:R5"/>
    <mergeCell ref="S5:X5"/>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3:AH3"/>
    <mergeCell ref="AJ3:AW3"/>
    <mergeCell ref="AG95:AX95"/>
    <mergeCell ref="A89:B9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K20:AQ20"/>
    <mergeCell ref="A55:F57"/>
    <mergeCell ref="AB55:AD55"/>
    <mergeCell ref="AE54:AH54"/>
    <mergeCell ref="AI54:AL54"/>
    <mergeCell ref="AM54:AP54"/>
    <mergeCell ref="A188:B188"/>
    <mergeCell ref="A187:B187"/>
    <mergeCell ref="AB51:AD51"/>
    <mergeCell ref="Y52:AA52"/>
    <mergeCell ref="Y51:AA51"/>
    <mergeCell ref="AE60:AH60"/>
    <mergeCell ref="AI58:AL58"/>
    <mergeCell ref="AM60:AP60"/>
    <mergeCell ref="AE74:AX74"/>
    <mergeCell ref="AH187:AK187"/>
    <mergeCell ref="AL187:AO187"/>
    <mergeCell ref="AC187:AG187"/>
    <mergeCell ref="AC188:AG188"/>
    <mergeCell ref="AH188:AK188"/>
    <mergeCell ref="AL188:AO188"/>
    <mergeCell ref="J187:O187"/>
    <mergeCell ref="J188:O188"/>
    <mergeCell ref="Y188:AB188"/>
    <mergeCell ref="AQ79:AT79"/>
    <mergeCell ref="AU81:AX81"/>
    <mergeCell ref="AP187:AX187"/>
    <mergeCell ref="AQ67:AR67"/>
    <mergeCell ref="AU67:AV67"/>
    <mergeCell ref="AP188:AX188"/>
    <mergeCell ref="G66:X67"/>
    <mergeCell ref="P188:X188"/>
    <mergeCell ref="AI68:AL68"/>
    <mergeCell ref="A87:AX87"/>
    <mergeCell ref="G77:X78"/>
    <mergeCell ref="G79:X81"/>
    <mergeCell ref="A193:B193"/>
    <mergeCell ref="AL192:AO192"/>
    <mergeCell ref="C193:I193"/>
    <mergeCell ref="J193:O193"/>
    <mergeCell ref="P193:X193"/>
    <mergeCell ref="Y193:AB193"/>
    <mergeCell ref="A194:B194"/>
    <mergeCell ref="A191:B191"/>
    <mergeCell ref="A192:B192"/>
    <mergeCell ref="C191:I191"/>
    <mergeCell ref="J191:O191"/>
    <mergeCell ref="P191:X191"/>
    <mergeCell ref="Y191:AB191"/>
    <mergeCell ref="AC191:AG191"/>
    <mergeCell ref="AH191:AK191"/>
    <mergeCell ref="AL191:AO191"/>
    <mergeCell ref="AP191:AX191"/>
    <mergeCell ref="C192:I192"/>
    <mergeCell ref="J192:O192"/>
    <mergeCell ref="P192:X192"/>
    <mergeCell ref="Y192:AB192"/>
    <mergeCell ref="AC192:AG192"/>
    <mergeCell ref="AH192:AK192"/>
    <mergeCell ref="AP192:AX192"/>
    <mergeCell ref="AC193:AG193"/>
    <mergeCell ref="AH193:AK193"/>
    <mergeCell ref="AL193:AO193"/>
    <mergeCell ref="AP193:AX193"/>
    <mergeCell ref="C194:I194"/>
    <mergeCell ref="J194:O194"/>
    <mergeCell ref="P194:X194"/>
    <mergeCell ref="Y194:AB194"/>
    <mergeCell ref="AC194:AG194"/>
    <mergeCell ref="AH194:AK194"/>
    <mergeCell ref="AL194:AO194"/>
    <mergeCell ref="AP194:AX194"/>
    <mergeCell ref="A195:B195"/>
    <mergeCell ref="A196:B196"/>
    <mergeCell ref="C195:I195"/>
    <mergeCell ref="J195:O195"/>
    <mergeCell ref="P195:X195"/>
    <mergeCell ref="Y195:AB195"/>
    <mergeCell ref="AC195:AG195"/>
    <mergeCell ref="AH195:AK195"/>
    <mergeCell ref="AL195:AO195"/>
    <mergeCell ref="AP195:AX195"/>
    <mergeCell ref="C196:I196"/>
    <mergeCell ref="J196:O196"/>
    <mergeCell ref="P196:X196"/>
    <mergeCell ref="Y196:AB196"/>
    <mergeCell ref="AC196:AG196"/>
    <mergeCell ref="AH196:AK196"/>
    <mergeCell ref="AL196:AO196"/>
    <mergeCell ref="AP196:AX196"/>
    <mergeCell ref="A199:B199"/>
    <mergeCell ref="A202:B202"/>
    <mergeCell ref="A203:B203"/>
    <mergeCell ref="A200:B200"/>
    <mergeCell ref="A201:B201"/>
    <mergeCell ref="C200:I200"/>
    <mergeCell ref="J200:O200"/>
    <mergeCell ref="P200:X200"/>
    <mergeCell ref="Y200:AB200"/>
    <mergeCell ref="AC200:AG200"/>
    <mergeCell ref="AH200:AK200"/>
    <mergeCell ref="AL200:AO200"/>
    <mergeCell ref="AP200:AX200"/>
    <mergeCell ref="A206:B206"/>
    <mergeCell ref="A207:B207"/>
    <mergeCell ref="A204:B204"/>
    <mergeCell ref="A205:B205"/>
    <mergeCell ref="C204:I204"/>
    <mergeCell ref="J204:O204"/>
    <mergeCell ref="P204:X204"/>
    <mergeCell ref="Y204:AB204"/>
    <mergeCell ref="AC204:AG204"/>
    <mergeCell ref="AH204:AK204"/>
    <mergeCell ref="AL204:AO204"/>
    <mergeCell ref="AP204:AX204"/>
    <mergeCell ref="C206:I206"/>
    <mergeCell ref="J206:O206"/>
    <mergeCell ref="P206:X206"/>
    <mergeCell ref="Y206:AB206"/>
    <mergeCell ref="AC206:AG206"/>
    <mergeCell ref="AH206:AK206"/>
    <mergeCell ref="AL206:AO206"/>
    <mergeCell ref="AP206:AX206"/>
    <mergeCell ref="A210:B210"/>
    <mergeCell ref="A211:B211"/>
    <mergeCell ref="A212:B212"/>
    <mergeCell ref="A213:B213"/>
    <mergeCell ref="C212:I212"/>
    <mergeCell ref="J212:O212"/>
    <mergeCell ref="P212:X212"/>
    <mergeCell ref="Y212:AB212"/>
    <mergeCell ref="AC212:AG212"/>
    <mergeCell ref="AH212:AK212"/>
    <mergeCell ref="AL212:AO212"/>
    <mergeCell ref="AP212:AX212"/>
    <mergeCell ref="C210:I210"/>
    <mergeCell ref="J210:O210"/>
    <mergeCell ref="P210:X210"/>
    <mergeCell ref="Y210:AB210"/>
    <mergeCell ref="AC210:AG210"/>
    <mergeCell ref="AH210:AK210"/>
    <mergeCell ref="AL210:AO210"/>
    <mergeCell ref="AP210:AX210"/>
    <mergeCell ref="A217:B217"/>
    <mergeCell ref="A218:B218"/>
    <mergeCell ref="A216:B216"/>
    <mergeCell ref="A221:B221"/>
    <mergeCell ref="A222:B222"/>
    <mergeCell ref="A219:B219"/>
    <mergeCell ref="A220:B220"/>
    <mergeCell ref="C219:I219"/>
    <mergeCell ref="J219:O219"/>
    <mergeCell ref="P219:X219"/>
    <mergeCell ref="Y219:AB219"/>
    <mergeCell ref="AC219:AG219"/>
    <mergeCell ref="AH219:AK219"/>
    <mergeCell ref="AL219:AO219"/>
    <mergeCell ref="AP219:AX219"/>
    <mergeCell ref="C218:I218"/>
    <mergeCell ref="J218:O218"/>
    <mergeCell ref="P218:X218"/>
    <mergeCell ref="Y218:AB218"/>
    <mergeCell ref="AC218:AG218"/>
    <mergeCell ref="AH218:AK218"/>
    <mergeCell ref="AL218:AO218"/>
    <mergeCell ref="AP218:AX218"/>
    <mergeCell ref="A225:B225"/>
    <mergeCell ref="A226:B226"/>
    <mergeCell ref="A223:B223"/>
    <mergeCell ref="A224:B224"/>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U44:AX44"/>
    <mergeCell ref="AE47:AH47"/>
    <mergeCell ref="AI47:AL47"/>
    <mergeCell ref="AM47:AP47"/>
    <mergeCell ref="AQ47:AT47"/>
    <mergeCell ref="AU47:AX47"/>
    <mergeCell ref="AW45:AX45"/>
    <mergeCell ref="AW2:AX2"/>
    <mergeCell ref="AH176:AT176"/>
    <mergeCell ref="AU176:AX176"/>
    <mergeCell ref="AU32:AX32"/>
    <mergeCell ref="AU33:AX33"/>
    <mergeCell ref="AU34:AX34"/>
    <mergeCell ref="AE41:AH41"/>
    <mergeCell ref="AI41:AL41"/>
    <mergeCell ref="AM41:AP41"/>
    <mergeCell ref="AQ41:AT41"/>
    <mergeCell ref="AU41:AX41"/>
    <mergeCell ref="AI63:AL63"/>
    <mergeCell ref="AM40:AP40"/>
    <mergeCell ref="AM63:AP63"/>
    <mergeCell ref="AU40:AX40"/>
    <mergeCell ref="AQ61:AX61"/>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8:AT48"/>
    <mergeCell ref="AE48:AH48"/>
    <mergeCell ref="AE55:AH55"/>
    <mergeCell ref="AW67:AX67"/>
    <mergeCell ref="AS67:AT67"/>
    <mergeCell ref="AQ59:AX59"/>
    <mergeCell ref="AQ66:AT66"/>
    <mergeCell ref="AU66:AX66"/>
    <mergeCell ref="AE58:AH58"/>
    <mergeCell ref="AE66:AH67"/>
    <mergeCell ref="Y187:AB187"/>
    <mergeCell ref="C187:I187"/>
    <mergeCell ref="P187:X187"/>
    <mergeCell ref="Y68:AA68"/>
    <mergeCell ref="AB68:AD68"/>
    <mergeCell ref="AE68:AH68"/>
    <mergeCell ref="Y66:AA67"/>
    <mergeCell ref="AB66:AD67"/>
    <mergeCell ref="AE72:AX73"/>
    <mergeCell ref="AE75:AX76"/>
    <mergeCell ref="G68:X69"/>
    <mergeCell ref="E65:F65"/>
    <mergeCell ref="G65:AX65"/>
    <mergeCell ref="E64:F64"/>
    <mergeCell ref="G64:AX64"/>
    <mergeCell ref="E66:F76"/>
    <mergeCell ref="AB72:AD76"/>
    <mergeCell ref="AB70:AD71"/>
    <mergeCell ref="AQ80:AT80"/>
    <mergeCell ref="Y81:AA81"/>
    <mergeCell ref="AB81:AD81"/>
    <mergeCell ref="AE81:AH81"/>
    <mergeCell ref="E82:F86"/>
    <mergeCell ref="G82:X83"/>
    <mergeCell ref="Y82:AA83"/>
    <mergeCell ref="AB82:AD83"/>
    <mergeCell ref="AE82:AH82"/>
    <mergeCell ref="AI82:AL83"/>
    <mergeCell ref="AM82:AP83"/>
    <mergeCell ref="AQ82:AT82"/>
    <mergeCell ref="AU82:AX82"/>
    <mergeCell ref="AE83:AF83"/>
    <mergeCell ref="AG83:AH83"/>
    <mergeCell ref="AQ83:AR83"/>
    <mergeCell ref="AS83:AT83"/>
    <mergeCell ref="AU83:AV83"/>
    <mergeCell ref="AW83:AX83"/>
    <mergeCell ref="G84:X86"/>
    <mergeCell ref="Y84:AA84"/>
    <mergeCell ref="AB84:AD84"/>
    <mergeCell ref="AE84:AH84"/>
    <mergeCell ref="AI84:AL84"/>
    <mergeCell ref="AM84:AP84"/>
    <mergeCell ref="AQ84:AT84"/>
    <mergeCell ref="AU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C77:D86"/>
    <mergeCell ref="P22:V22"/>
    <mergeCell ref="P23:V23"/>
    <mergeCell ref="P24:V24"/>
    <mergeCell ref="P25:V25"/>
    <mergeCell ref="P26:V26"/>
    <mergeCell ref="G26:O26"/>
    <mergeCell ref="G27:O27"/>
    <mergeCell ref="G28:O28"/>
    <mergeCell ref="G29:O29"/>
    <mergeCell ref="W25:AC25"/>
    <mergeCell ref="W26:AC26"/>
    <mergeCell ref="AD2:AH2"/>
    <mergeCell ref="AJ2:AM2"/>
    <mergeCell ref="G8:X8"/>
    <mergeCell ref="C100:AC100"/>
    <mergeCell ref="AD100:AF100"/>
    <mergeCell ref="W27:AC27"/>
    <mergeCell ref="AO2:AQ2"/>
    <mergeCell ref="AS2:AU2"/>
    <mergeCell ref="P27:V27"/>
    <mergeCell ref="P28:V28"/>
    <mergeCell ref="P29:V29"/>
    <mergeCell ref="W29:AC29"/>
    <mergeCell ref="AO124:AX124"/>
    <mergeCell ref="A125:D125"/>
    <mergeCell ref="E125:P125"/>
    <mergeCell ref="Q125:AB125"/>
    <mergeCell ref="AC125:AN125"/>
    <mergeCell ref="AO125:AX125"/>
    <mergeCell ref="A126:D126"/>
    <mergeCell ref="E126:P126"/>
    <mergeCell ref="Q126:AB126"/>
    <mergeCell ref="AC126:AN126"/>
    <mergeCell ref="AO126:AX126"/>
    <mergeCell ref="W23:AC23"/>
    <mergeCell ref="W24:AC24"/>
    <mergeCell ref="W28:AC28"/>
    <mergeCell ref="AG134:AH134"/>
    <mergeCell ref="AJ134:AK134"/>
    <mergeCell ref="A129:D129"/>
    <mergeCell ref="A128:D128"/>
    <mergeCell ref="A134:D134"/>
    <mergeCell ref="E134:G134"/>
    <mergeCell ref="I134:J134"/>
    <mergeCell ref="L134:M134"/>
    <mergeCell ref="Q134:S134"/>
    <mergeCell ref="U134:V134"/>
    <mergeCell ref="X134:Y134"/>
    <mergeCell ref="AC134:AE134"/>
    <mergeCell ref="U133:V133"/>
    <mergeCell ref="X133:Y133"/>
    <mergeCell ref="AA133:AB133"/>
    <mergeCell ref="AC133:AE133"/>
    <mergeCell ref="AG133:AH133"/>
    <mergeCell ref="AJ133:AK133"/>
    <mergeCell ref="AM133:AN133"/>
    <mergeCell ref="AO133:AP133"/>
    <mergeCell ref="AR133:AS133"/>
    <mergeCell ref="A12:F21"/>
    <mergeCell ref="G22:O22"/>
    <mergeCell ref="G23:O23"/>
    <mergeCell ref="G24:O24"/>
    <mergeCell ref="G25:O25"/>
    <mergeCell ref="A22:F29"/>
    <mergeCell ref="AD22:AX22"/>
    <mergeCell ref="AD23:AX29"/>
    <mergeCell ref="W22:AC22"/>
    <mergeCell ref="A127:D127"/>
    <mergeCell ref="E127:P127"/>
    <mergeCell ref="Q127:AB127"/>
    <mergeCell ref="AC127:AN127"/>
    <mergeCell ref="AO127:AX127"/>
    <mergeCell ref="E128:P128"/>
    <mergeCell ref="Q128:AB128"/>
    <mergeCell ref="AC128:AN128"/>
    <mergeCell ref="AO128:AX128"/>
    <mergeCell ref="A124:D124"/>
    <mergeCell ref="E124:P124"/>
    <mergeCell ref="Q124:AB124"/>
    <mergeCell ref="AC124:AN124"/>
    <mergeCell ref="AU133:AV133"/>
    <mergeCell ref="E129:P129"/>
    <mergeCell ref="Q129:AB129"/>
    <mergeCell ref="AC129:AN129"/>
    <mergeCell ref="AO129:AX129"/>
    <mergeCell ref="E130:P130"/>
    <mergeCell ref="Q130:AB130"/>
    <mergeCell ref="AC130:AN130"/>
    <mergeCell ref="AO130:AX130"/>
    <mergeCell ref="A130:D130"/>
    <mergeCell ref="O134:P134"/>
    <mergeCell ref="AA134:AB134"/>
    <mergeCell ref="AM134:AN134"/>
    <mergeCell ref="AO134:AP134"/>
    <mergeCell ref="AR134:AS134"/>
    <mergeCell ref="AU134:AV134"/>
    <mergeCell ref="A131:D131"/>
    <mergeCell ref="E131:P131"/>
    <mergeCell ref="Q131:AB131"/>
    <mergeCell ref="AC131:AN131"/>
    <mergeCell ref="AO131:AX131"/>
    <mergeCell ref="A132:D132"/>
    <mergeCell ref="E132:P132"/>
    <mergeCell ref="Q132:AB132"/>
    <mergeCell ref="AC132:AN132"/>
    <mergeCell ref="AO132:AX132"/>
    <mergeCell ref="A133:D133"/>
    <mergeCell ref="E133:G133"/>
    <mergeCell ref="I133:J133"/>
    <mergeCell ref="L133:M133"/>
    <mergeCell ref="O133:P133"/>
    <mergeCell ref="Q133:S133"/>
  </mergeCells>
  <phoneticPr fontId="5"/>
  <conditionalFormatting sqref="P14:AQ14 AQ51 AU51 Y213">
    <cfRule type="expression" dxfId="301" priority="14023">
      <formula>IF(RIGHT(TEXT(P14,"0.#"),1)=".",FALSE,TRUE)</formula>
    </cfRule>
    <cfRule type="expression" dxfId="300" priority="14024">
      <formula>IF(RIGHT(TEXT(P14,"0.#"),1)=".",TRUE,FALSE)</formula>
    </cfRule>
  </conditionalFormatting>
  <conditionalFormatting sqref="AE32">
    <cfRule type="expression" dxfId="299" priority="14013">
      <formula>IF(RIGHT(TEXT(AE32,"0.#"),1)=".",FALSE,TRUE)</formula>
    </cfRule>
    <cfRule type="expression" dxfId="298" priority="14014">
      <formula>IF(RIGHT(TEXT(AE32,"0.#"),1)=".",TRUE,FALSE)</formula>
    </cfRule>
  </conditionalFormatting>
  <conditionalFormatting sqref="P18:AX18">
    <cfRule type="expression" dxfId="297" priority="13899">
      <formula>IF(RIGHT(TEXT(P18,"0.#"),1)=".",FALSE,TRUE)</formula>
    </cfRule>
    <cfRule type="expression" dxfId="296" priority="13900">
      <formula>IF(RIGHT(TEXT(P18,"0.#"),1)=".",TRUE,FALSE)</formula>
    </cfRule>
  </conditionalFormatting>
  <conditionalFormatting sqref="Y160">
    <cfRule type="expression" dxfId="295" priority="13895">
      <formula>IF(RIGHT(TEXT(Y160,"0.#"),1)=".",FALSE,TRUE)</formula>
    </cfRule>
    <cfRule type="expression" dxfId="294" priority="13896">
      <formula>IF(RIGHT(TEXT(Y160,"0.#"),1)=".",TRUE,FALSE)</formula>
    </cfRule>
  </conditionalFormatting>
  <conditionalFormatting sqref="Y169">
    <cfRule type="expression" dxfId="293" priority="13891">
      <formula>IF(RIGHT(TEXT(Y169,"0.#"),1)=".",FALSE,TRUE)</formula>
    </cfRule>
    <cfRule type="expression" dxfId="292" priority="13892">
      <formula>IF(RIGHT(TEXT(Y169,"0.#"),1)=".",TRUE,FALSE)</formula>
    </cfRule>
  </conditionalFormatting>
  <conditionalFormatting sqref="Y174:Y181 Y172">
    <cfRule type="expression" dxfId="291" priority="13673">
      <formula>IF(RIGHT(TEXT(Y172,"0.#"),1)=".",FALSE,TRUE)</formula>
    </cfRule>
    <cfRule type="expression" dxfId="290" priority="13674">
      <formula>IF(RIGHT(TEXT(Y172,"0.#"),1)=".",TRUE,FALSE)</formula>
    </cfRule>
  </conditionalFormatting>
  <conditionalFormatting sqref="P16:AQ17 P15:AX15 P13:AX13">
    <cfRule type="expression" dxfId="289" priority="13721">
      <formula>IF(RIGHT(TEXT(P13,"0.#"),1)=".",FALSE,TRUE)</formula>
    </cfRule>
    <cfRule type="expression" dxfId="288" priority="13722">
      <formula>IF(RIGHT(TEXT(P13,"0.#"),1)=".",TRUE,FALSE)</formula>
    </cfRule>
  </conditionalFormatting>
  <conditionalFormatting sqref="P19:AJ19">
    <cfRule type="expression" dxfId="287" priority="13719">
      <formula>IF(RIGHT(TEXT(P19,"0.#"),1)=".",FALSE,TRUE)</formula>
    </cfRule>
    <cfRule type="expression" dxfId="286" priority="13720">
      <formula>IF(RIGHT(TEXT(P19,"0.#"),1)=".",TRUE,FALSE)</formula>
    </cfRule>
  </conditionalFormatting>
  <conditionalFormatting sqref="AE53 AQ53">
    <cfRule type="expression" dxfId="285" priority="13711">
      <formula>IF(RIGHT(TEXT(AE53,"0.#"),1)=".",FALSE,TRUE)</formula>
    </cfRule>
    <cfRule type="expression" dxfId="284" priority="13712">
      <formula>IF(RIGHT(TEXT(AE53,"0.#"),1)=".",TRUE,FALSE)</formula>
    </cfRule>
  </conditionalFormatting>
  <conditionalFormatting sqref="Y161:Y168 Y159">
    <cfRule type="expression" dxfId="283" priority="13697">
      <formula>IF(RIGHT(TEXT(Y159,"0.#"),1)=".",FALSE,TRUE)</formula>
    </cfRule>
    <cfRule type="expression" dxfId="282" priority="13698">
      <formula>IF(RIGHT(TEXT(Y159,"0.#"),1)=".",TRUE,FALSE)</formula>
    </cfRule>
  </conditionalFormatting>
  <conditionalFormatting sqref="AU160">
    <cfRule type="expression" dxfId="281" priority="13695">
      <formula>IF(RIGHT(TEXT(AU160,"0.#"),1)=".",FALSE,TRUE)</formula>
    </cfRule>
    <cfRule type="expression" dxfId="280" priority="13696">
      <formula>IF(RIGHT(TEXT(AU160,"0.#"),1)=".",TRUE,FALSE)</formula>
    </cfRule>
  </conditionalFormatting>
  <conditionalFormatting sqref="AU169">
    <cfRule type="expression" dxfId="279" priority="13693">
      <formula>IF(RIGHT(TEXT(AU169,"0.#"),1)=".",FALSE,TRUE)</formula>
    </cfRule>
    <cfRule type="expression" dxfId="278" priority="13694">
      <formula>IF(RIGHT(TEXT(AU169,"0.#"),1)=".",TRUE,FALSE)</formula>
    </cfRule>
  </conditionalFormatting>
  <conditionalFormatting sqref="AU161:AU168 AU159">
    <cfRule type="expression" dxfId="277" priority="13691">
      <formula>IF(RIGHT(TEXT(AU159,"0.#"),1)=".",FALSE,TRUE)</formula>
    </cfRule>
    <cfRule type="expression" dxfId="276" priority="13692">
      <formula>IF(RIGHT(TEXT(AU159,"0.#"),1)=".",TRUE,FALSE)</formula>
    </cfRule>
  </conditionalFormatting>
  <conditionalFormatting sqref="Y173">
    <cfRule type="expression" dxfId="275" priority="13677">
      <formula>IF(RIGHT(TEXT(Y173,"0.#"),1)=".",FALSE,TRUE)</formula>
    </cfRule>
    <cfRule type="expression" dxfId="274" priority="13678">
      <formula>IF(RIGHT(TEXT(Y173,"0.#"),1)=".",TRUE,FALSE)</formula>
    </cfRule>
  </conditionalFormatting>
  <conditionalFormatting sqref="Y182">
    <cfRule type="expression" dxfId="273" priority="13675">
      <formula>IF(RIGHT(TEXT(Y182,"0.#"),1)=".",FALSE,TRUE)</formula>
    </cfRule>
    <cfRule type="expression" dxfId="272" priority="13676">
      <formula>IF(RIGHT(TEXT(Y182,"0.#"),1)=".",TRUE,FALSE)</formula>
    </cfRule>
  </conditionalFormatting>
  <conditionalFormatting sqref="AU173">
    <cfRule type="expression" dxfId="271" priority="13671">
      <formula>IF(RIGHT(TEXT(AU173,"0.#"),1)=".",FALSE,TRUE)</formula>
    </cfRule>
    <cfRule type="expression" dxfId="270" priority="13672">
      <formula>IF(RIGHT(TEXT(AU173,"0.#"),1)=".",TRUE,FALSE)</formula>
    </cfRule>
  </conditionalFormatting>
  <conditionalFormatting sqref="AU182">
    <cfRule type="expression" dxfId="269" priority="13669">
      <formula>IF(RIGHT(TEXT(AU182,"0.#"),1)=".",FALSE,TRUE)</formula>
    </cfRule>
    <cfRule type="expression" dxfId="268" priority="13670">
      <formula>IF(RIGHT(TEXT(AU182,"0.#"),1)=".",TRUE,FALSE)</formula>
    </cfRule>
  </conditionalFormatting>
  <conditionalFormatting sqref="AU174:AU181 AU172">
    <cfRule type="expression" dxfId="267" priority="13667">
      <formula>IF(RIGHT(TEXT(AU172,"0.#"),1)=".",FALSE,TRUE)</formula>
    </cfRule>
    <cfRule type="expression" dxfId="266" priority="13668">
      <formula>IF(RIGHT(TEXT(AU172,"0.#"),1)=".",TRUE,FALSE)</formula>
    </cfRule>
  </conditionalFormatting>
  <conditionalFormatting sqref="AM34">
    <cfRule type="expression" dxfId="265" priority="13467">
      <formula>IF(RIGHT(TEXT(AM34,"0.#"),1)=".",FALSE,TRUE)</formula>
    </cfRule>
    <cfRule type="expression" dxfId="264" priority="13468">
      <formula>IF(RIGHT(TEXT(AM34,"0.#"),1)=".",TRUE,FALSE)</formula>
    </cfRule>
  </conditionalFormatting>
  <conditionalFormatting sqref="AE33">
    <cfRule type="expression" dxfId="263" priority="13481">
      <formula>IF(RIGHT(TEXT(AE33,"0.#"),1)=".",FALSE,TRUE)</formula>
    </cfRule>
    <cfRule type="expression" dxfId="262" priority="13482">
      <formula>IF(RIGHT(TEXT(AE33,"0.#"),1)=".",TRUE,FALSE)</formula>
    </cfRule>
  </conditionalFormatting>
  <conditionalFormatting sqref="AE34">
    <cfRule type="expression" dxfId="261" priority="13479">
      <formula>IF(RIGHT(TEXT(AE34,"0.#"),1)=".",FALSE,TRUE)</formula>
    </cfRule>
    <cfRule type="expression" dxfId="260" priority="13480">
      <formula>IF(RIGHT(TEXT(AE34,"0.#"),1)=".",TRUE,FALSE)</formula>
    </cfRule>
  </conditionalFormatting>
  <conditionalFormatting sqref="AI34">
    <cfRule type="expression" dxfId="259" priority="13477">
      <formula>IF(RIGHT(TEXT(AI34,"0.#"),1)=".",FALSE,TRUE)</formula>
    </cfRule>
    <cfRule type="expression" dxfId="258" priority="13478">
      <formula>IF(RIGHT(TEXT(AI34,"0.#"),1)=".",TRUE,FALSE)</formula>
    </cfRule>
  </conditionalFormatting>
  <conditionalFormatting sqref="AI33">
    <cfRule type="expression" dxfId="257" priority="13475">
      <formula>IF(RIGHT(TEXT(AI33,"0.#"),1)=".",FALSE,TRUE)</formula>
    </cfRule>
    <cfRule type="expression" dxfId="256" priority="13476">
      <formula>IF(RIGHT(TEXT(AI33,"0.#"),1)=".",TRUE,FALSE)</formula>
    </cfRule>
  </conditionalFormatting>
  <conditionalFormatting sqref="AI32">
    <cfRule type="expression" dxfId="255" priority="13473">
      <formula>IF(RIGHT(TEXT(AI32,"0.#"),1)=".",FALSE,TRUE)</formula>
    </cfRule>
    <cfRule type="expression" dxfId="254" priority="13474">
      <formula>IF(RIGHT(TEXT(AI32,"0.#"),1)=".",TRUE,FALSE)</formula>
    </cfRule>
  </conditionalFormatting>
  <conditionalFormatting sqref="AM32">
    <cfRule type="expression" dxfId="253" priority="13471">
      <formula>IF(RIGHT(TEXT(AM32,"0.#"),1)=".",FALSE,TRUE)</formula>
    </cfRule>
    <cfRule type="expression" dxfId="252" priority="13472">
      <formula>IF(RIGHT(TEXT(AM32,"0.#"),1)=".",TRUE,FALSE)</formula>
    </cfRule>
  </conditionalFormatting>
  <conditionalFormatting sqref="AM33">
    <cfRule type="expression" dxfId="251" priority="13469">
      <formula>IF(RIGHT(TEXT(AM33,"0.#"),1)=".",FALSE,TRUE)</formula>
    </cfRule>
    <cfRule type="expression" dxfId="250" priority="13470">
      <formula>IF(RIGHT(TEXT(AM33,"0.#"),1)=".",TRUE,FALSE)</formula>
    </cfRule>
  </conditionalFormatting>
  <conditionalFormatting sqref="AQ32:AQ34">
    <cfRule type="expression" dxfId="249" priority="13461">
      <formula>IF(RIGHT(TEXT(AQ32,"0.#"),1)=".",FALSE,TRUE)</formula>
    </cfRule>
    <cfRule type="expression" dxfId="248" priority="13462">
      <formula>IF(RIGHT(TEXT(AQ32,"0.#"),1)=".",TRUE,FALSE)</formula>
    </cfRule>
  </conditionalFormatting>
  <conditionalFormatting sqref="AU32:AU34">
    <cfRule type="expression" dxfId="247" priority="13459">
      <formula>IF(RIGHT(TEXT(AU32,"0.#"),1)=".",FALSE,TRUE)</formula>
    </cfRule>
    <cfRule type="expression" dxfId="246" priority="13460">
      <formula>IF(RIGHT(TEXT(AU32,"0.#"),1)=".",TRUE,FALSE)</formula>
    </cfRule>
  </conditionalFormatting>
  <conditionalFormatting sqref="AE51">
    <cfRule type="expression" dxfId="245" priority="13269">
      <formula>IF(RIGHT(TEXT(AE51,"0.#"),1)=".",FALSE,TRUE)</formula>
    </cfRule>
    <cfRule type="expression" dxfId="244" priority="13270">
      <formula>IF(RIGHT(TEXT(AE51,"0.#"),1)=".",TRUE,FALSE)</formula>
    </cfRule>
  </conditionalFormatting>
  <conditionalFormatting sqref="AI51">
    <cfRule type="expression" dxfId="243" priority="13267">
      <formula>IF(RIGHT(TEXT(AI51,"0.#"),1)=".",FALSE,TRUE)</formula>
    </cfRule>
    <cfRule type="expression" dxfId="242" priority="13268">
      <formula>IF(RIGHT(TEXT(AI51,"0.#"),1)=".",TRUE,FALSE)</formula>
    </cfRule>
  </conditionalFormatting>
  <conditionalFormatting sqref="AM51">
    <cfRule type="expression" dxfId="241" priority="13257">
      <formula>IF(RIGHT(TEXT(AM51,"0.#"),1)=".",FALSE,TRUE)</formula>
    </cfRule>
    <cfRule type="expression" dxfId="240" priority="13258">
      <formula>IF(RIGHT(TEXT(AM51,"0.#"),1)=".",TRUE,FALSE)</formula>
    </cfRule>
  </conditionalFormatting>
  <conditionalFormatting sqref="AI53">
    <cfRule type="expression" dxfId="239" priority="13243">
      <formula>IF(RIGHT(TEXT(AI53,"0.#"),1)=".",FALSE,TRUE)</formula>
    </cfRule>
    <cfRule type="expression" dxfId="238" priority="13244">
      <formula>IF(RIGHT(TEXT(AI53,"0.#"),1)=".",TRUE,FALSE)</formula>
    </cfRule>
  </conditionalFormatting>
  <conditionalFormatting sqref="AM53">
    <cfRule type="expression" dxfId="237" priority="13241">
      <formula>IF(RIGHT(TEXT(AM53,"0.#"),1)=".",FALSE,TRUE)</formula>
    </cfRule>
    <cfRule type="expression" dxfId="236" priority="13242">
      <formula>IF(RIGHT(TEXT(AM53,"0.#"),1)=".",TRUE,FALSE)</formula>
    </cfRule>
  </conditionalFormatting>
  <conditionalFormatting sqref="AE54">
    <cfRule type="expression" dxfId="235" priority="13239">
      <formula>IF(RIGHT(TEXT(AE54,"0.#"),1)=".",FALSE,TRUE)</formula>
    </cfRule>
    <cfRule type="expression" dxfId="234" priority="13240">
      <formula>IF(RIGHT(TEXT(AE54,"0.#"),1)=".",TRUE,FALSE)</formula>
    </cfRule>
  </conditionalFormatting>
  <conditionalFormatting sqref="AI54">
    <cfRule type="expression" dxfId="233" priority="13237">
      <formula>IF(RIGHT(TEXT(AI54,"0.#"),1)=".",FALSE,TRUE)</formula>
    </cfRule>
    <cfRule type="expression" dxfId="232" priority="13238">
      <formula>IF(RIGHT(TEXT(AI54,"0.#"),1)=".",TRUE,FALSE)</formula>
    </cfRule>
  </conditionalFormatting>
  <conditionalFormatting sqref="AM54">
    <cfRule type="expression" dxfId="231" priority="13235">
      <formula>IF(RIGHT(TEXT(AM54,"0.#"),1)=".",FALSE,TRUE)</formula>
    </cfRule>
    <cfRule type="expression" dxfId="230" priority="13236">
      <formula>IF(RIGHT(TEXT(AM54,"0.#"),1)=".",TRUE,FALSE)</formula>
    </cfRule>
  </conditionalFormatting>
  <conditionalFormatting sqref="AQ54">
    <cfRule type="expression" dxfId="229" priority="13233">
      <formula>IF(RIGHT(TEXT(AQ54,"0.#"),1)=".",FALSE,TRUE)</formula>
    </cfRule>
    <cfRule type="expression" dxfId="228" priority="13234">
      <formula>IF(RIGHT(TEXT(AQ54,"0.#"),1)=".",TRUE,FALSE)</formula>
    </cfRule>
  </conditionalFormatting>
  <conditionalFormatting sqref="AE56">
    <cfRule type="expression" dxfId="227" priority="13231">
      <formula>IF(RIGHT(TEXT(AE56,"0.#"),1)=".",FALSE,TRUE)</formula>
    </cfRule>
    <cfRule type="expression" dxfId="226" priority="13232">
      <formula>IF(RIGHT(TEXT(AE56,"0.#"),1)=".",TRUE,FALSE)</formula>
    </cfRule>
  </conditionalFormatting>
  <conditionalFormatting sqref="AI56">
    <cfRule type="expression" dxfId="225" priority="13229">
      <formula>IF(RIGHT(TEXT(AI56,"0.#"),1)=".",FALSE,TRUE)</formula>
    </cfRule>
    <cfRule type="expression" dxfId="224" priority="13230">
      <formula>IF(RIGHT(TEXT(AI56,"0.#"),1)=".",TRUE,FALSE)</formula>
    </cfRule>
  </conditionalFormatting>
  <conditionalFormatting sqref="AM56">
    <cfRule type="expression" dxfId="223" priority="13227">
      <formula>IF(RIGHT(TEXT(AM56,"0.#"),1)=".",FALSE,TRUE)</formula>
    </cfRule>
    <cfRule type="expression" dxfId="222" priority="13228">
      <formula>IF(RIGHT(TEXT(AM56,"0.#"),1)=".",TRUE,FALSE)</formula>
    </cfRule>
  </conditionalFormatting>
  <conditionalFormatting sqref="AE57">
    <cfRule type="expression" dxfId="221" priority="13225">
      <formula>IF(RIGHT(TEXT(AE57,"0.#"),1)=".",FALSE,TRUE)</formula>
    </cfRule>
    <cfRule type="expression" dxfId="220" priority="13226">
      <formula>IF(RIGHT(TEXT(AE57,"0.#"),1)=".",TRUE,FALSE)</formula>
    </cfRule>
  </conditionalFormatting>
  <conditionalFormatting sqref="AI57">
    <cfRule type="expression" dxfId="219" priority="13223">
      <formula>IF(RIGHT(TEXT(AI57,"0.#"),1)=".",FALSE,TRUE)</formula>
    </cfRule>
    <cfRule type="expression" dxfId="218" priority="13224">
      <formula>IF(RIGHT(TEXT(AI57,"0.#"),1)=".",TRUE,FALSE)</formula>
    </cfRule>
  </conditionalFormatting>
  <conditionalFormatting sqref="AM57">
    <cfRule type="expression" dxfId="217" priority="13221">
      <formula>IF(RIGHT(TEXT(AM57,"0.#"),1)=".",FALSE,TRUE)</formula>
    </cfRule>
    <cfRule type="expression" dxfId="216" priority="13222">
      <formula>IF(RIGHT(TEXT(AM57,"0.#"),1)=".",TRUE,FALSE)</formula>
    </cfRule>
  </conditionalFormatting>
  <conditionalFormatting sqref="AE59 AQ59">
    <cfRule type="expression" dxfId="215" priority="13175">
      <formula>IF(RIGHT(TEXT(AE59,"0.#"),1)=".",FALSE,TRUE)</formula>
    </cfRule>
    <cfRule type="expression" dxfId="214" priority="13176">
      <formula>IF(RIGHT(TEXT(AE59,"0.#"),1)=".",TRUE,FALSE)</formula>
    </cfRule>
  </conditionalFormatting>
  <conditionalFormatting sqref="AI59">
    <cfRule type="expression" dxfId="213" priority="13173">
      <formula>IF(RIGHT(TEXT(AI59,"0.#"),1)=".",FALSE,TRUE)</formula>
    </cfRule>
    <cfRule type="expression" dxfId="212" priority="13174">
      <formula>IF(RIGHT(TEXT(AI59,"0.#"),1)=".",TRUE,FALSE)</formula>
    </cfRule>
  </conditionalFormatting>
  <conditionalFormatting sqref="AM59">
    <cfRule type="expression" dxfId="211" priority="13171">
      <formula>IF(RIGHT(TEXT(AM59,"0.#"),1)=".",FALSE,TRUE)</formula>
    </cfRule>
    <cfRule type="expression" dxfId="210" priority="13172">
      <formula>IF(RIGHT(TEXT(AM59,"0.#"),1)=".",TRUE,FALSE)</formula>
    </cfRule>
  </conditionalFormatting>
  <conditionalFormatting sqref="AE60 AM60">
    <cfRule type="expression" dxfId="209" priority="13169">
      <formula>IF(RIGHT(TEXT(AE60,"0.#"),1)=".",FALSE,TRUE)</formula>
    </cfRule>
    <cfRule type="expression" dxfId="208" priority="13170">
      <formula>IF(RIGHT(TEXT(AE60,"0.#"),1)=".",TRUE,FALSE)</formula>
    </cfRule>
  </conditionalFormatting>
  <conditionalFormatting sqref="AI60">
    <cfRule type="expression" dxfId="207" priority="13167">
      <formula>IF(RIGHT(TEXT(AI60,"0.#"),1)=".",FALSE,TRUE)</formula>
    </cfRule>
    <cfRule type="expression" dxfId="206" priority="13168">
      <formula>IF(RIGHT(TEXT(AI60,"0.#"),1)=".",TRUE,FALSE)</formula>
    </cfRule>
  </conditionalFormatting>
  <conditionalFormatting sqref="AQ60">
    <cfRule type="expression" dxfId="205" priority="13163">
      <formula>IF(RIGHT(TEXT(AQ60,"0.#"),1)=".",FALSE,TRUE)</formula>
    </cfRule>
    <cfRule type="expression" dxfId="204" priority="13164">
      <formula>IF(RIGHT(TEXT(AQ60,"0.#"),1)=".",TRUE,FALSE)</formula>
    </cfRule>
  </conditionalFormatting>
  <conditionalFormatting sqref="AE62 AQ62">
    <cfRule type="expression" dxfId="203" priority="13161">
      <formula>IF(RIGHT(TEXT(AE62,"0.#"),1)=".",FALSE,TRUE)</formula>
    </cfRule>
    <cfRule type="expression" dxfId="202" priority="13162">
      <formula>IF(RIGHT(TEXT(AE62,"0.#"),1)=".",TRUE,FALSE)</formula>
    </cfRule>
  </conditionalFormatting>
  <conditionalFormatting sqref="AI62">
    <cfRule type="expression" dxfId="201" priority="13159">
      <formula>IF(RIGHT(TEXT(AI62,"0.#"),1)=".",FALSE,TRUE)</formula>
    </cfRule>
    <cfRule type="expression" dxfId="200" priority="13160">
      <formula>IF(RIGHT(TEXT(AI62,"0.#"),1)=".",TRUE,FALSE)</formula>
    </cfRule>
  </conditionalFormatting>
  <conditionalFormatting sqref="AM62">
    <cfRule type="expression" dxfId="199" priority="13157">
      <formula>IF(RIGHT(TEXT(AM62,"0.#"),1)=".",FALSE,TRUE)</formula>
    </cfRule>
    <cfRule type="expression" dxfId="198" priority="13158">
      <formula>IF(RIGHT(TEXT(AM62,"0.#"),1)=".",TRUE,FALSE)</formula>
    </cfRule>
  </conditionalFormatting>
  <conditionalFormatting sqref="AQ63">
    <cfRule type="expression" dxfId="197" priority="13149">
      <formula>IF(RIGHT(TEXT(AQ63,"0.#"),1)=".",FALSE,TRUE)</formula>
    </cfRule>
    <cfRule type="expression" dxfId="196" priority="13150">
      <formula>IF(RIGHT(TEXT(AQ63,"0.#"),1)=".",TRUE,FALSE)</formula>
    </cfRule>
  </conditionalFormatting>
  <conditionalFormatting sqref="AE68:AE69 AI68:AI69 AM68:AM69 AQ68:AQ69 AU68:AU69">
    <cfRule type="expression" dxfId="195" priority="13075">
      <formula>IF(RIGHT(TEXT(AE68,"0.#"),1)=".",FALSE,TRUE)</formula>
    </cfRule>
    <cfRule type="expression" dxfId="194" priority="13076">
      <formula>IF(RIGHT(TEXT(AE68,"0.#"),1)=".",TRUE,FALSE)</formula>
    </cfRule>
  </conditionalFormatting>
  <conditionalFormatting sqref="AE79">
    <cfRule type="expression" dxfId="193" priority="13045">
      <formula>IF(RIGHT(TEXT(AE79,"0.#"),1)=".",FALSE,TRUE)</formula>
    </cfRule>
    <cfRule type="expression" dxfId="192" priority="13046">
      <formula>IF(RIGHT(TEXT(AE79,"0.#"),1)=".",TRUE,FALSE)</formula>
    </cfRule>
  </conditionalFormatting>
  <conditionalFormatting sqref="AM81">
    <cfRule type="expression" dxfId="191" priority="13029">
      <formula>IF(RIGHT(TEXT(AM81,"0.#"),1)=".",FALSE,TRUE)</formula>
    </cfRule>
    <cfRule type="expression" dxfId="190" priority="13030">
      <formula>IF(RIGHT(TEXT(AM81,"0.#"),1)=".",TRUE,FALSE)</formula>
    </cfRule>
  </conditionalFormatting>
  <conditionalFormatting sqref="AE80">
    <cfRule type="expression" dxfId="189" priority="13043">
      <formula>IF(RIGHT(TEXT(AE80,"0.#"),1)=".",FALSE,TRUE)</formula>
    </cfRule>
    <cfRule type="expression" dxfId="188" priority="13044">
      <formula>IF(RIGHT(TEXT(AE80,"0.#"),1)=".",TRUE,FALSE)</formula>
    </cfRule>
  </conditionalFormatting>
  <conditionalFormatting sqref="AE81">
    <cfRule type="expression" dxfId="187" priority="13041">
      <formula>IF(RIGHT(TEXT(AE81,"0.#"),1)=".",FALSE,TRUE)</formula>
    </cfRule>
    <cfRule type="expression" dxfId="186" priority="13042">
      <formula>IF(RIGHT(TEXT(AE81,"0.#"),1)=".",TRUE,FALSE)</formula>
    </cfRule>
  </conditionalFormatting>
  <conditionalFormatting sqref="AM79">
    <cfRule type="expression" dxfId="185" priority="13033">
      <formula>IF(RIGHT(TEXT(AM79,"0.#"),1)=".",FALSE,TRUE)</formula>
    </cfRule>
    <cfRule type="expression" dxfId="184" priority="13034">
      <formula>IF(RIGHT(TEXT(AM79,"0.#"),1)=".",TRUE,FALSE)</formula>
    </cfRule>
  </conditionalFormatting>
  <conditionalFormatting sqref="AM80">
    <cfRule type="expression" dxfId="183" priority="13031">
      <formula>IF(RIGHT(TEXT(AM80,"0.#"),1)=".",FALSE,TRUE)</formula>
    </cfRule>
    <cfRule type="expression" dxfId="182" priority="13032">
      <formula>IF(RIGHT(TEXT(AM80,"0.#"),1)=".",TRUE,FALSE)</formula>
    </cfRule>
  </conditionalFormatting>
  <conditionalFormatting sqref="AU79">
    <cfRule type="expression" dxfId="181" priority="13021">
      <formula>IF(RIGHT(TEXT(AU79,"0.#"),1)=".",FALSE,TRUE)</formula>
    </cfRule>
    <cfRule type="expression" dxfId="180" priority="13022">
      <formula>IF(RIGHT(TEXT(AU79,"0.#"),1)=".",TRUE,FALSE)</formula>
    </cfRule>
  </conditionalFormatting>
  <conditionalFormatting sqref="AU80">
    <cfRule type="expression" dxfId="179" priority="13019">
      <formula>IF(RIGHT(TEXT(AU80,"0.#"),1)=".",FALSE,TRUE)</formula>
    </cfRule>
    <cfRule type="expression" dxfId="178" priority="13020">
      <formula>IF(RIGHT(TEXT(AU80,"0.#"),1)=".",TRUE,FALSE)</formula>
    </cfRule>
  </conditionalFormatting>
  <conditionalFormatting sqref="AU81">
    <cfRule type="expression" dxfId="177" priority="13017">
      <formula>IF(RIGHT(TEXT(AU81,"0.#"),1)=".",FALSE,TRUE)</formula>
    </cfRule>
    <cfRule type="expression" dxfId="176" priority="13018">
      <formula>IF(RIGHT(TEXT(AU81,"0.#"),1)=".",TRUE,FALSE)</formula>
    </cfRule>
  </conditionalFormatting>
  <conditionalFormatting sqref="AI81">
    <cfRule type="expression" dxfId="175" priority="12951">
      <formula>IF(RIGHT(TEXT(AI81,"0.#"),1)=".",FALSE,TRUE)</formula>
    </cfRule>
    <cfRule type="expression" dxfId="174" priority="12952">
      <formula>IF(RIGHT(TEXT(AI81,"0.#"),1)=".",TRUE,FALSE)</formula>
    </cfRule>
  </conditionalFormatting>
  <conditionalFormatting sqref="AI79">
    <cfRule type="expression" dxfId="173" priority="12955">
      <formula>IF(RIGHT(TEXT(AI79,"0.#"),1)=".",FALSE,TRUE)</formula>
    </cfRule>
    <cfRule type="expression" dxfId="172" priority="12956">
      <formula>IF(RIGHT(TEXT(AI79,"0.#"),1)=".",TRUE,FALSE)</formula>
    </cfRule>
  </conditionalFormatting>
  <conditionalFormatting sqref="AI80">
    <cfRule type="expression" dxfId="171" priority="12953">
      <formula>IF(RIGHT(TEXT(AI80,"0.#"),1)=".",FALSE,TRUE)</formula>
    </cfRule>
    <cfRule type="expression" dxfId="170" priority="12954">
      <formula>IF(RIGHT(TEXT(AI80,"0.#"),1)=".",TRUE,FALSE)</formula>
    </cfRule>
  </conditionalFormatting>
  <conditionalFormatting sqref="AQ80">
    <cfRule type="expression" dxfId="169" priority="12937">
      <formula>IF(RIGHT(TEXT(AQ80,"0.#"),1)=".",FALSE,TRUE)</formula>
    </cfRule>
    <cfRule type="expression" dxfId="168" priority="12938">
      <formula>IF(RIGHT(TEXT(AQ80,"0.#"),1)=".",TRUE,FALSE)</formula>
    </cfRule>
  </conditionalFormatting>
  <conditionalFormatting sqref="AQ81">
    <cfRule type="expression" dxfId="167" priority="12923">
      <formula>IF(RIGHT(TEXT(AQ81,"0.#"),1)=".",FALSE,TRUE)</formula>
    </cfRule>
    <cfRule type="expression" dxfId="166" priority="12924">
      <formula>IF(RIGHT(TEXT(AQ81,"0.#"),1)=".",TRUE,FALSE)</formula>
    </cfRule>
  </conditionalFormatting>
  <conditionalFormatting sqref="AQ79">
    <cfRule type="expression" dxfId="165" priority="12921">
      <formula>IF(RIGHT(TEXT(AQ79,"0.#"),1)=".",FALSE,TRUE)</formula>
    </cfRule>
    <cfRule type="expression" dxfId="164" priority="12922">
      <formula>IF(RIGHT(TEXT(AQ79,"0.#"),1)=".",TRUE,FALSE)</formula>
    </cfRule>
  </conditionalFormatting>
  <conditionalFormatting sqref="AL213:AO213">
    <cfRule type="expression" dxfId="163" priority="6645">
      <formula>IF(AND(AL213&gt;=0, RIGHT(TEXT(AL213,"0.#"),1)&lt;&gt;"."),TRUE,FALSE)</formula>
    </cfRule>
    <cfRule type="expression" dxfId="162" priority="6646">
      <formula>IF(AND(AL213&gt;=0, RIGHT(TEXT(AL213,"0.#"),1)="."),TRUE,FALSE)</formula>
    </cfRule>
    <cfRule type="expression" dxfId="161" priority="6647">
      <formula>IF(AND(AL213&lt;0, RIGHT(TEXT(AL213,"0.#"),1)&lt;&gt;"."),TRUE,FALSE)</formula>
    </cfRule>
    <cfRule type="expression" dxfId="160" priority="6648">
      <formula>IF(AND(AL213&lt;0, RIGHT(TEXT(AL213,"0.#"),1)="."),TRUE,FALSE)</formula>
    </cfRule>
  </conditionalFormatting>
  <conditionalFormatting sqref="AE84">
    <cfRule type="expression" dxfId="159" priority="4339">
      <formula>IF(RIGHT(TEXT(AE84,"0.#"),1)=".",FALSE,TRUE)</formula>
    </cfRule>
    <cfRule type="expression" dxfId="158" priority="4340">
      <formula>IF(RIGHT(TEXT(AE84,"0.#"),1)=".",TRUE,FALSE)</formula>
    </cfRule>
  </conditionalFormatting>
  <conditionalFormatting sqref="AM86">
    <cfRule type="expression" dxfId="157" priority="4329">
      <formula>IF(RIGHT(TEXT(AM86,"0.#"),1)=".",FALSE,TRUE)</formula>
    </cfRule>
    <cfRule type="expression" dxfId="156" priority="4330">
      <formula>IF(RIGHT(TEXT(AM86,"0.#"),1)=".",TRUE,FALSE)</formula>
    </cfRule>
  </conditionalFormatting>
  <conditionalFormatting sqref="AE85">
    <cfRule type="expression" dxfId="155" priority="4337">
      <formula>IF(RIGHT(TEXT(AE85,"0.#"),1)=".",FALSE,TRUE)</formula>
    </cfRule>
    <cfRule type="expression" dxfId="154" priority="4338">
      <formula>IF(RIGHT(TEXT(AE85,"0.#"),1)=".",TRUE,FALSE)</formula>
    </cfRule>
  </conditionalFormatting>
  <conditionalFormatting sqref="AE86">
    <cfRule type="expression" dxfId="153" priority="4335">
      <formula>IF(RIGHT(TEXT(AE86,"0.#"),1)=".",FALSE,TRUE)</formula>
    </cfRule>
    <cfRule type="expression" dxfId="152" priority="4336">
      <formula>IF(RIGHT(TEXT(AE86,"0.#"),1)=".",TRUE,FALSE)</formula>
    </cfRule>
  </conditionalFormatting>
  <conditionalFormatting sqref="AM84">
    <cfRule type="expression" dxfId="151" priority="4333">
      <formula>IF(RIGHT(TEXT(AM84,"0.#"),1)=".",FALSE,TRUE)</formula>
    </cfRule>
    <cfRule type="expression" dxfId="150" priority="4334">
      <formula>IF(RIGHT(TEXT(AM84,"0.#"),1)=".",TRUE,FALSE)</formula>
    </cfRule>
  </conditionalFormatting>
  <conditionalFormatting sqref="AM85">
    <cfRule type="expression" dxfId="149" priority="4331">
      <formula>IF(RIGHT(TEXT(AM85,"0.#"),1)=".",FALSE,TRUE)</formula>
    </cfRule>
    <cfRule type="expression" dxfId="148" priority="4332">
      <formula>IF(RIGHT(TEXT(AM85,"0.#"),1)=".",TRUE,FALSE)</formula>
    </cfRule>
  </conditionalFormatting>
  <conditionalFormatting sqref="AU84">
    <cfRule type="expression" dxfId="147" priority="4327">
      <formula>IF(RIGHT(TEXT(AU84,"0.#"),1)=".",FALSE,TRUE)</formula>
    </cfRule>
    <cfRule type="expression" dxfId="146" priority="4328">
      <formula>IF(RIGHT(TEXT(AU84,"0.#"),1)=".",TRUE,FALSE)</formula>
    </cfRule>
  </conditionalFormatting>
  <conditionalFormatting sqref="AU85">
    <cfRule type="expression" dxfId="145" priority="4325">
      <formula>IF(RIGHT(TEXT(AU85,"0.#"),1)=".",FALSE,TRUE)</formula>
    </cfRule>
    <cfRule type="expression" dxfId="144" priority="4326">
      <formula>IF(RIGHT(TEXT(AU85,"0.#"),1)=".",TRUE,FALSE)</formula>
    </cfRule>
  </conditionalFormatting>
  <conditionalFormatting sqref="AU86">
    <cfRule type="expression" dxfId="143" priority="4323">
      <formula>IF(RIGHT(TEXT(AU86,"0.#"),1)=".",FALSE,TRUE)</formula>
    </cfRule>
    <cfRule type="expression" dxfId="142" priority="4324">
      <formula>IF(RIGHT(TEXT(AU86,"0.#"),1)=".",TRUE,FALSE)</formula>
    </cfRule>
  </conditionalFormatting>
  <conditionalFormatting sqref="AI86">
    <cfRule type="expression" dxfId="141" priority="4317">
      <formula>IF(RIGHT(TEXT(AI86,"0.#"),1)=".",FALSE,TRUE)</formula>
    </cfRule>
    <cfRule type="expression" dxfId="140" priority="4318">
      <formula>IF(RIGHT(TEXT(AI86,"0.#"),1)=".",TRUE,FALSE)</formula>
    </cfRule>
  </conditionalFormatting>
  <conditionalFormatting sqref="AI84">
    <cfRule type="expression" dxfId="139" priority="4321">
      <formula>IF(RIGHT(TEXT(AI84,"0.#"),1)=".",FALSE,TRUE)</formula>
    </cfRule>
    <cfRule type="expression" dxfId="138" priority="4322">
      <formula>IF(RIGHT(TEXT(AI84,"0.#"),1)=".",TRUE,FALSE)</formula>
    </cfRule>
  </conditionalFormatting>
  <conditionalFormatting sqref="AI85">
    <cfRule type="expression" dxfId="137" priority="4319">
      <formula>IF(RIGHT(TEXT(AI85,"0.#"),1)=".",FALSE,TRUE)</formula>
    </cfRule>
    <cfRule type="expression" dxfId="136" priority="4320">
      <formula>IF(RIGHT(TEXT(AI85,"0.#"),1)=".",TRUE,FALSE)</formula>
    </cfRule>
  </conditionalFormatting>
  <conditionalFormatting sqref="AQ85">
    <cfRule type="expression" dxfId="135" priority="4315">
      <formula>IF(RIGHT(TEXT(AQ85,"0.#"),1)=".",FALSE,TRUE)</formula>
    </cfRule>
    <cfRule type="expression" dxfId="134" priority="4316">
      <formula>IF(RIGHT(TEXT(AQ85,"0.#"),1)=".",TRUE,FALSE)</formula>
    </cfRule>
  </conditionalFormatting>
  <conditionalFormatting sqref="AQ86">
    <cfRule type="expression" dxfId="133" priority="4313">
      <formula>IF(RIGHT(TEXT(AQ86,"0.#"),1)=".",FALSE,TRUE)</formula>
    </cfRule>
    <cfRule type="expression" dxfId="132" priority="4314">
      <formula>IF(RIGHT(TEXT(AQ86,"0.#"),1)=".",TRUE,FALSE)</formula>
    </cfRule>
  </conditionalFormatting>
  <conditionalFormatting sqref="AQ84">
    <cfRule type="expression" dxfId="131" priority="4311">
      <formula>IF(RIGHT(TEXT(AQ84,"0.#"),1)=".",FALSE,TRUE)</formula>
    </cfRule>
    <cfRule type="expression" dxfId="130" priority="4312">
      <formula>IF(RIGHT(TEXT(AQ84,"0.#"),1)=".",TRUE,FALSE)</formula>
    </cfRule>
  </conditionalFormatting>
  <conditionalFormatting sqref="AE63">
    <cfRule type="expression" dxfId="129" priority="2989">
      <formula>IF(RIGHT(TEXT(AE63,"0.#"),1)=".",FALSE,TRUE)</formula>
    </cfRule>
    <cfRule type="expression" dxfId="128" priority="2990">
      <formula>IF(RIGHT(TEXT(AE63,"0.#"),1)=".",TRUE,FALSE)</formula>
    </cfRule>
  </conditionalFormatting>
  <conditionalFormatting sqref="AI63">
    <cfRule type="expression" dxfId="127" priority="2987">
      <formula>IF(RIGHT(TEXT(AI63,"0.#"),1)=".",FALSE,TRUE)</formula>
    </cfRule>
    <cfRule type="expression" dxfId="126" priority="2988">
      <formula>IF(RIGHT(TEXT(AI63,"0.#"),1)=".",TRUE,FALSE)</formula>
    </cfRule>
  </conditionalFormatting>
  <conditionalFormatting sqref="AL188:AO188">
    <cfRule type="expression" dxfId="125" priority="2831">
      <formula>IF(AND(AL188&gt;=0, RIGHT(TEXT(AL188,"0.#"),1)&lt;&gt;"."),TRUE,FALSE)</formula>
    </cfRule>
    <cfRule type="expression" dxfId="124" priority="2832">
      <formula>IF(AND(AL188&gt;=0, RIGHT(TEXT(AL188,"0.#"),1)="."),TRUE,FALSE)</formula>
    </cfRule>
    <cfRule type="expression" dxfId="123" priority="2833">
      <formula>IF(AND(AL188&lt;0, RIGHT(TEXT(AL188,"0.#"),1)&lt;&gt;"."),TRUE,FALSE)</formula>
    </cfRule>
    <cfRule type="expression" dxfId="122" priority="2834">
      <formula>IF(AND(AL188&lt;0, RIGHT(TEXT(AL188,"0.#"),1)="."),TRUE,FALSE)</formula>
    </cfRule>
  </conditionalFormatting>
  <conditionalFormatting sqref="Y188">
    <cfRule type="expression" dxfId="121" priority="2829">
      <formula>IF(RIGHT(TEXT(Y188,"0.#"),1)=".",FALSE,TRUE)</formula>
    </cfRule>
    <cfRule type="expression" dxfId="120" priority="2830">
      <formula>IF(RIGHT(TEXT(Y188,"0.#"),1)=".",TRUE,FALSE)</formula>
    </cfRule>
  </conditionalFormatting>
  <conditionalFormatting sqref="AM47">
    <cfRule type="expression" dxfId="119" priority="1973">
      <formula>IF(RIGHT(TEXT(AM47,"0.#"),1)=".",FALSE,TRUE)</formula>
    </cfRule>
    <cfRule type="expression" dxfId="118" priority="1974">
      <formula>IF(RIGHT(TEXT(AM47,"0.#"),1)=".",TRUE,FALSE)</formula>
    </cfRule>
  </conditionalFormatting>
  <conditionalFormatting sqref="AI46">
    <cfRule type="expression" dxfId="117" priority="1977">
      <formula>IF(RIGHT(TEXT(AI46,"0.#"),1)=".",FALSE,TRUE)</formula>
    </cfRule>
    <cfRule type="expression" dxfId="116" priority="1978">
      <formula>IF(RIGHT(TEXT(AI46,"0.#"),1)=".",TRUE,FALSE)</formula>
    </cfRule>
  </conditionalFormatting>
  <conditionalFormatting sqref="AM46">
    <cfRule type="expression" dxfId="115" priority="1975">
      <formula>IF(RIGHT(TEXT(AM46,"0.#"),1)=".",FALSE,TRUE)</formula>
    </cfRule>
    <cfRule type="expression" dxfId="114" priority="1976">
      <formula>IF(RIGHT(TEXT(AM46,"0.#"),1)=".",TRUE,FALSE)</formula>
    </cfRule>
  </conditionalFormatting>
  <conditionalFormatting sqref="AU46:AU48">
    <cfRule type="expression" dxfId="113" priority="1967">
      <formula>IF(RIGHT(TEXT(AU46,"0.#"),1)=".",FALSE,TRUE)</formula>
    </cfRule>
    <cfRule type="expression" dxfId="112" priority="1968">
      <formula>IF(RIGHT(TEXT(AU46,"0.#"),1)=".",TRUE,FALSE)</formula>
    </cfRule>
  </conditionalFormatting>
  <conditionalFormatting sqref="AM48">
    <cfRule type="expression" dxfId="111" priority="1971">
      <formula>IF(RIGHT(TEXT(AM48,"0.#"),1)=".",FALSE,TRUE)</formula>
    </cfRule>
    <cfRule type="expression" dxfId="110" priority="1972">
      <formula>IF(RIGHT(TEXT(AM48,"0.#"),1)=".",TRUE,FALSE)</formula>
    </cfRule>
  </conditionalFormatting>
  <conditionalFormatting sqref="AQ46:AQ48">
    <cfRule type="expression" dxfId="109" priority="1969">
      <formula>IF(RIGHT(TEXT(AQ46,"0.#"),1)=".",FALSE,TRUE)</formula>
    </cfRule>
    <cfRule type="expression" dxfId="108" priority="1970">
      <formula>IF(RIGHT(TEXT(AQ46,"0.#"),1)=".",TRUE,FALSE)</formula>
    </cfRule>
  </conditionalFormatting>
  <conditionalFormatting sqref="Y194:Y196">
    <cfRule type="expression" dxfId="107" priority="2089">
      <formula>IF(RIGHT(TEXT(Y194,"0.#"),1)=".",FALSE,TRUE)</formula>
    </cfRule>
    <cfRule type="expression" dxfId="106" priority="2090">
      <formula>IF(RIGHT(TEXT(Y194,"0.#"),1)=".",TRUE,FALSE)</formula>
    </cfRule>
  </conditionalFormatting>
  <conditionalFormatting sqref="Y192:Y193">
    <cfRule type="expression" dxfId="105" priority="2083">
      <formula>IF(RIGHT(TEXT(Y192,"0.#"),1)=".",FALSE,TRUE)</formula>
    </cfRule>
    <cfRule type="expression" dxfId="104" priority="2084">
      <formula>IF(RIGHT(TEXT(Y192,"0.#"),1)=".",TRUE,FALSE)</formula>
    </cfRule>
  </conditionalFormatting>
  <conditionalFormatting sqref="Y202:Y207">
    <cfRule type="expression" dxfId="103" priority="2077">
      <formula>IF(RIGHT(TEXT(Y202,"0.#"),1)=".",FALSE,TRUE)</formula>
    </cfRule>
    <cfRule type="expression" dxfId="102" priority="2078">
      <formula>IF(RIGHT(TEXT(Y202,"0.#"),1)=".",TRUE,FALSE)</formula>
    </cfRule>
  </conditionalFormatting>
  <conditionalFormatting sqref="Y200:Y201">
    <cfRule type="expression" dxfId="101" priority="2071">
      <formula>IF(RIGHT(TEXT(Y200,"0.#"),1)=".",FALSE,TRUE)</formula>
    </cfRule>
    <cfRule type="expression" dxfId="100" priority="2072">
      <formula>IF(RIGHT(TEXT(Y200,"0.#"),1)=".",TRUE,FALSE)</formula>
    </cfRule>
  </conditionalFormatting>
  <conditionalFormatting sqref="Y211:Y212">
    <cfRule type="expression" dxfId="99" priority="2059">
      <formula>IF(RIGHT(TEXT(Y211,"0.#"),1)=".",FALSE,TRUE)</formula>
    </cfRule>
    <cfRule type="expression" dxfId="98" priority="2060">
      <formula>IF(RIGHT(TEXT(Y211,"0.#"),1)=".",TRUE,FALSE)</formula>
    </cfRule>
  </conditionalFormatting>
  <conditionalFormatting sqref="Y219:Y226">
    <cfRule type="expression" dxfId="97" priority="2053">
      <formula>IF(RIGHT(TEXT(Y219,"0.#"),1)=".",FALSE,TRUE)</formula>
    </cfRule>
    <cfRule type="expression" dxfId="96" priority="2054">
      <formula>IF(RIGHT(TEXT(Y219,"0.#"),1)=".",TRUE,FALSE)</formula>
    </cfRule>
  </conditionalFormatting>
  <conditionalFormatting sqref="Y217:Y218">
    <cfRule type="expression" dxfId="95" priority="2047">
      <formula>IF(RIGHT(TEXT(Y217,"0.#"),1)=".",FALSE,TRUE)</formula>
    </cfRule>
    <cfRule type="expression" dxfId="94" priority="2048">
      <formula>IF(RIGHT(TEXT(Y217,"0.#"),1)=".",TRUE,FALSE)</formula>
    </cfRule>
  </conditionalFormatting>
  <conditionalFormatting sqref="W28">
    <cfRule type="expression" dxfId="93" priority="2315">
      <formula>IF(RIGHT(TEXT(W28,"0.#"),1)=".",FALSE,TRUE)</formula>
    </cfRule>
    <cfRule type="expression" dxfId="92" priority="2316">
      <formula>IF(RIGHT(TEXT(W28,"0.#"),1)=".",TRUE,FALSE)</formula>
    </cfRule>
  </conditionalFormatting>
  <conditionalFormatting sqref="P23">
    <cfRule type="expression" dxfId="91" priority="2313">
      <formula>IF(RIGHT(TEXT(P23,"0.#"),1)=".",FALSE,TRUE)</formula>
    </cfRule>
    <cfRule type="expression" dxfId="90" priority="2314">
      <formula>IF(RIGHT(TEXT(P23,"0.#"),1)=".",TRUE,FALSE)</formula>
    </cfRule>
  </conditionalFormatting>
  <conditionalFormatting sqref="P24:P27">
    <cfRule type="expression" dxfId="89" priority="2311">
      <formula>IF(RIGHT(TEXT(P24,"0.#"),1)=".",FALSE,TRUE)</formula>
    </cfRule>
    <cfRule type="expression" dxfId="88" priority="2312">
      <formula>IF(RIGHT(TEXT(P24,"0.#"),1)=".",TRUE,FALSE)</formula>
    </cfRule>
  </conditionalFormatting>
  <conditionalFormatting sqref="P28">
    <cfRule type="expression" dxfId="87" priority="2309">
      <formula>IF(RIGHT(TEXT(P28,"0.#"),1)=".",FALSE,TRUE)</formula>
    </cfRule>
    <cfRule type="expression" dxfId="86" priority="2310">
      <formula>IF(RIGHT(TEXT(P28,"0.#"),1)=".",TRUE,FALSE)</formula>
    </cfRule>
  </conditionalFormatting>
  <conditionalFormatting sqref="AQ56">
    <cfRule type="expression" dxfId="85" priority="2307">
      <formula>IF(RIGHT(TEXT(AQ56,"0.#"),1)=".",FALSE,TRUE)</formula>
    </cfRule>
    <cfRule type="expression" dxfId="84" priority="2308">
      <formula>IF(RIGHT(TEXT(AQ56,"0.#"),1)=".",TRUE,FALSE)</formula>
    </cfRule>
  </conditionalFormatting>
  <conditionalFormatting sqref="AQ57">
    <cfRule type="expression" dxfId="83" priority="2305">
      <formula>IF(RIGHT(TEXT(AQ57,"0.#"),1)=".",FALSE,TRUE)</formula>
    </cfRule>
    <cfRule type="expression" dxfId="82" priority="2306">
      <formula>IF(RIGHT(TEXT(AQ57,"0.#"),1)=".",TRUE,FALSE)</formula>
    </cfRule>
  </conditionalFormatting>
  <conditionalFormatting sqref="AL194:AO196">
    <cfRule type="expression" dxfId="81" priority="2091">
      <formula>IF(AND(AL194&gt;=0, RIGHT(TEXT(AL194,"0.#"),1)&lt;&gt;"."),TRUE,FALSE)</formula>
    </cfRule>
    <cfRule type="expression" dxfId="80" priority="2092">
      <formula>IF(AND(AL194&gt;=0, RIGHT(TEXT(AL194,"0.#"),1)="."),TRUE,FALSE)</formula>
    </cfRule>
    <cfRule type="expression" dxfId="79" priority="2093">
      <formula>IF(AND(AL194&lt;0, RIGHT(TEXT(AL194,"0.#"),1)&lt;&gt;"."),TRUE,FALSE)</formula>
    </cfRule>
    <cfRule type="expression" dxfId="78" priority="2094">
      <formula>IF(AND(AL194&lt;0, RIGHT(TEXT(AL194,"0.#"),1)="."),TRUE,FALSE)</formula>
    </cfRule>
  </conditionalFormatting>
  <conditionalFormatting sqref="AL192:AO193">
    <cfRule type="expression" dxfId="77" priority="2085">
      <formula>IF(AND(AL192&gt;=0, RIGHT(TEXT(AL192,"0.#"),1)&lt;&gt;"."),TRUE,FALSE)</formula>
    </cfRule>
    <cfRule type="expression" dxfId="76" priority="2086">
      <formula>IF(AND(AL192&gt;=0, RIGHT(TEXT(AL192,"0.#"),1)="."),TRUE,FALSE)</formula>
    </cfRule>
    <cfRule type="expression" dxfId="75" priority="2087">
      <formula>IF(AND(AL192&lt;0, RIGHT(TEXT(AL192,"0.#"),1)&lt;&gt;"."),TRUE,FALSE)</formula>
    </cfRule>
    <cfRule type="expression" dxfId="74" priority="2088">
      <formula>IF(AND(AL192&lt;0, RIGHT(TEXT(AL192,"0.#"),1)="."),TRUE,FALSE)</formula>
    </cfRule>
  </conditionalFormatting>
  <conditionalFormatting sqref="AL202:AO207">
    <cfRule type="expression" dxfId="73" priority="2079">
      <formula>IF(AND(AL202&gt;=0, RIGHT(TEXT(AL202,"0.#"),1)&lt;&gt;"."),TRUE,FALSE)</formula>
    </cfRule>
    <cfRule type="expression" dxfId="72" priority="2080">
      <formula>IF(AND(AL202&gt;=0, RIGHT(TEXT(AL202,"0.#"),1)="."),TRUE,FALSE)</formula>
    </cfRule>
    <cfRule type="expression" dxfId="71" priority="2081">
      <formula>IF(AND(AL202&lt;0, RIGHT(TEXT(AL202,"0.#"),1)&lt;&gt;"."),TRUE,FALSE)</formula>
    </cfRule>
    <cfRule type="expression" dxfId="70" priority="2082">
      <formula>IF(AND(AL202&lt;0, RIGHT(TEXT(AL202,"0.#"),1)="."),TRUE,FALSE)</formula>
    </cfRule>
  </conditionalFormatting>
  <conditionalFormatting sqref="AL200:AO201">
    <cfRule type="expression" dxfId="69" priority="2073">
      <formula>IF(AND(AL200&gt;=0, RIGHT(TEXT(AL200,"0.#"),1)&lt;&gt;"."),TRUE,FALSE)</formula>
    </cfRule>
    <cfRule type="expression" dxfId="68" priority="2074">
      <formula>IF(AND(AL200&gt;=0, RIGHT(TEXT(AL200,"0.#"),1)="."),TRUE,FALSE)</formula>
    </cfRule>
    <cfRule type="expression" dxfId="67" priority="2075">
      <formula>IF(AND(AL200&lt;0, RIGHT(TEXT(AL200,"0.#"),1)&lt;&gt;"."),TRUE,FALSE)</formula>
    </cfRule>
    <cfRule type="expression" dxfId="66" priority="2076">
      <formula>IF(AND(AL200&lt;0, RIGHT(TEXT(AL200,"0.#"),1)="."),TRUE,FALSE)</formula>
    </cfRule>
  </conditionalFormatting>
  <conditionalFormatting sqref="AL211:AO212">
    <cfRule type="expression" dxfId="65" priority="2061">
      <formula>IF(AND(AL211&gt;=0, RIGHT(TEXT(AL211,"0.#"),1)&lt;&gt;"."),TRUE,FALSE)</formula>
    </cfRule>
    <cfRule type="expression" dxfId="64" priority="2062">
      <formula>IF(AND(AL211&gt;=0, RIGHT(TEXT(AL211,"0.#"),1)="."),TRUE,FALSE)</formula>
    </cfRule>
    <cfRule type="expression" dxfId="63" priority="2063">
      <formula>IF(AND(AL211&lt;0, RIGHT(TEXT(AL211,"0.#"),1)&lt;&gt;"."),TRUE,FALSE)</formula>
    </cfRule>
    <cfRule type="expression" dxfId="62" priority="2064">
      <formula>IF(AND(AL211&lt;0, RIGHT(TEXT(AL211,"0.#"),1)="."),TRUE,FALSE)</formula>
    </cfRule>
  </conditionalFormatting>
  <conditionalFormatting sqref="AL219:AO226">
    <cfRule type="expression" dxfId="61" priority="2055">
      <formula>IF(AND(AL219&gt;=0, RIGHT(TEXT(AL219,"0.#"),1)&lt;&gt;"."),TRUE,FALSE)</formula>
    </cfRule>
    <cfRule type="expression" dxfId="60" priority="2056">
      <formula>IF(AND(AL219&gt;=0, RIGHT(TEXT(AL219,"0.#"),1)="."),TRUE,FALSE)</formula>
    </cfRule>
    <cfRule type="expression" dxfId="59" priority="2057">
      <formula>IF(AND(AL219&lt;0, RIGHT(TEXT(AL219,"0.#"),1)&lt;&gt;"."),TRUE,FALSE)</formula>
    </cfRule>
    <cfRule type="expression" dxfId="58" priority="2058">
      <formula>IF(AND(AL219&lt;0, RIGHT(TEXT(AL219,"0.#"),1)="."),TRUE,FALSE)</formula>
    </cfRule>
  </conditionalFormatting>
  <conditionalFormatting sqref="AL217:AO218">
    <cfRule type="expression" dxfId="57" priority="2049">
      <formula>IF(AND(AL217&gt;=0, RIGHT(TEXT(AL217,"0.#"),1)&lt;&gt;"."),TRUE,FALSE)</formula>
    </cfRule>
    <cfRule type="expression" dxfId="56" priority="2050">
      <formula>IF(AND(AL217&gt;=0, RIGHT(TEXT(AL217,"0.#"),1)="."),TRUE,FALSE)</formula>
    </cfRule>
    <cfRule type="expression" dxfId="55" priority="2051">
      <formula>IF(AND(AL217&lt;0, RIGHT(TEXT(AL217,"0.#"),1)&lt;&gt;"."),TRUE,FALSE)</formula>
    </cfRule>
    <cfRule type="expression" dxfId="54" priority="2052">
      <formula>IF(AND(AL217&lt;0, RIGHT(TEXT(AL217,"0.#"),1)="."),TRUE,FALSE)</formula>
    </cfRule>
  </conditionalFormatting>
  <conditionalFormatting sqref="AE39">
    <cfRule type="expression" dxfId="53" priority="2009">
      <formula>IF(RIGHT(TEXT(AE39,"0.#"),1)=".",FALSE,TRUE)</formula>
    </cfRule>
    <cfRule type="expression" dxfId="52" priority="2010">
      <formula>IF(RIGHT(TEXT(AE39,"0.#"),1)=".",TRUE,FALSE)</formula>
    </cfRule>
  </conditionalFormatting>
  <conditionalFormatting sqref="AE40">
    <cfRule type="expression" dxfId="51" priority="2007">
      <formula>IF(RIGHT(TEXT(AE40,"0.#"),1)=".",FALSE,TRUE)</formula>
    </cfRule>
    <cfRule type="expression" dxfId="50" priority="2008">
      <formula>IF(RIGHT(TEXT(AE40,"0.#"),1)=".",TRUE,FALSE)</formula>
    </cfRule>
  </conditionalFormatting>
  <conditionalFormatting sqref="AE41">
    <cfRule type="expression" dxfId="49" priority="2005">
      <formula>IF(RIGHT(TEXT(AE41,"0.#"),1)=".",FALSE,TRUE)</formula>
    </cfRule>
    <cfRule type="expression" dxfId="48" priority="2006">
      <formula>IF(RIGHT(TEXT(AE41,"0.#"),1)=".",TRUE,FALSE)</formula>
    </cfRule>
  </conditionalFormatting>
  <conditionalFormatting sqref="AI41">
    <cfRule type="expression" dxfId="47" priority="2003">
      <formula>IF(RIGHT(TEXT(AI41,"0.#"),1)=".",FALSE,TRUE)</formula>
    </cfRule>
    <cfRule type="expression" dxfId="46" priority="2004">
      <formula>IF(RIGHT(TEXT(AI41,"0.#"),1)=".",TRUE,FALSE)</formula>
    </cfRule>
  </conditionalFormatting>
  <conditionalFormatting sqref="AI40">
    <cfRule type="expression" dxfId="45" priority="2001">
      <formula>IF(RIGHT(TEXT(AI40,"0.#"),1)=".",FALSE,TRUE)</formula>
    </cfRule>
    <cfRule type="expression" dxfId="44" priority="2002">
      <formula>IF(RIGHT(TEXT(AI40,"0.#"),1)=".",TRUE,FALSE)</formula>
    </cfRule>
  </conditionalFormatting>
  <conditionalFormatting sqref="AI39">
    <cfRule type="expression" dxfId="43" priority="1999">
      <formula>IF(RIGHT(TEXT(AI39,"0.#"),1)=".",FALSE,TRUE)</formula>
    </cfRule>
    <cfRule type="expression" dxfId="42" priority="2000">
      <formula>IF(RIGHT(TEXT(AI39,"0.#"),1)=".",TRUE,FALSE)</formula>
    </cfRule>
  </conditionalFormatting>
  <conditionalFormatting sqref="AQ39:AQ41">
    <cfRule type="expression" dxfId="41" priority="1991">
      <formula>IF(RIGHT(TEXT(AQ39,"0.#"),1)=".",FALSE,TRUE)</formula>
    </cfRule>
    <cfRule type="expression" dxfId="40" priority="1992">
      <formula>IF(RIGHT(TEXT(AQ39,"0.#"),1)=".",TRUE,FALSE)</formula>
    </cfRule>
  </conditionalFormatting>
  <conditionalFormatting sqref="AU39:AU41">
    <cfRule type="expression" dxfId="39" priority="1989">
      <formula>IF(RIGHT(TEXT(AU39,"0.#"),1)=".",FALSE,TRUE)</formula>
    </cfRule>
    <cfRule type="expression" dxfId="38" priority="1990">
      <formula>IF(RIGHT(TEXT(AU39,"0.#"),1)=".",TRUE,FALSE)</formula>
    </cfRule>
  </conditionalFormatting>
  <conditionalFormatting sqref="AE46">
    <cfRule type="expression" dxfId="37" priority="1987">
      <formula>IF(RIGHT(TEXT(AE46,"0.#"),1)=".",FALSE,TRUE)</formula>
    </cfRule>
    <cfRule type="expression" dxfId="36" priority="1988">
      <formula>IF(RIGHT(TEXT(AE46,"0.#"),1)=".",TRUE,FALSE)</formula>
    </cfRule>
  </conditionalFormatting>
  <conditionalFormatting sqref="AE47">
    <cfRule type="expression" dxfId="35" priority="1985">
      <formula>IF(RIGHT(TEXT(AE47,"0.#"),1)=".",FALSE,TRUE)</formula>
    </cfRule>
    <cfRule type="expression" dxfId="34" priority="1986">
      <formula>IF(RIGHT(TEXT(AE47,"0.#"),1)=".",TRUE,FALSE)</formula>
    </cfRule>
  </conditionalFormatting>
  <conditionalFormatting sqref="AE48">
    <cfRule type="expression" dxfId="33" priority="1983">
      <formula>IF(RIGHT(TEXT(AE48,"0.#"),1)=".",FALSE,TRUE)</formula>
    </cfRule>
    <cfRule type="expression" dxfId="32" priority="1984">
      <formula>IF(RIGHT(TEXT(AE48,"0.#"),1)=".",TRUE,FALSE)</formula>
    </cfRule>
  </conditionalFormatting>
  <conditionalFormatting sqref="AI48">
    <cfRule type="expression" dxfId="31" priority="1981">
      <formula>IF(RIGHT(TEXT(AI48,"0.#"),1)=".",FALSE,TRUE)</formula>
    </cfRule>
    <cfRule type="expression" dxfId="30" priority="1982">
      <formula>IF(RIGHT(TEXT(AI48,"0.#"),1)=".",TRUE,FALSE)</formula>
    </cfRule>
  </conditionalFormatting>
  <conditionalFormatting sqref="AI47">
    <cfRule type="expression" dxfId="29" priority="1979">
      <formula>IF(RIGHT(TEXT(AI47,"0.#"),1)=".",FALSE,TRUE)</formula>
    </cfRule>
    <cfRule type="expression" dxfId="28" priority="1980">
      <formula>IF(RIGHT(TEXT(AI47,"0.#"),1)=".",TRUE,FALSE)</formula>
    </cfRule>
  </conditionalFormatting>
  <conditionalFormatting sqref="AU53">
    <cfRule type="expression" dxfId="27" priority="477">
      <formula>IF(RIGHT(TEXT(AU53,"0.#"),1)=".",FALSE,TRUE)</formula>
    </cfRule>
    <cfRule type="expression" dxfId="26" priority="478">
      <formula>IF(RIGHT(TEXT(AU53,"0.#"),1)=".",TRUE,FALSE)</formula>
    </cfRule>
  </conditionalFormatting>
  <conditionalFormatting sqref="AU54">
    <cfRule type="expression" dxfId="25" priority="475">
      <formula>IF(RIGHT(TEXT(AU54,"0.#"),1)=".",FALSE,TRUE)</formula>
    </cfRule>
    <cfRule type="expression" dxfId="24" priority="476">
      <formula>IF(RIGHT(TEXT(AU54,"0.#"),1)=".",TRUE,FALSE)</formula>
    </cfRule>
  </conditionalFormatting>
  <conditionalFormatting sqref="AU56">
    <cfRule type="expression" dxfId="23" priority="471">
      <formula>IF(RIGHT(TEXT(AU56,"0.#"),1)=".",FALSE,TRUE)</formula>
    </cfRule>
    <cfRule type="expression" dxfId="22" priority="472">
      <formula>IF(RIGHT(TEXT(AU56,"0.#"),1)=".",TRUE,FALSE)</formula>
    </cfRule>
  </conditionalFormatting>
  <conditionalFormatting sqref="AU57">
    <cfRule type="expression" dxfId="21" priority="469">
      <formula>IF(RIGHT(TEXT(AU57,"0.#"),1)=".",FALSE,TRUE)</formula>
    </cfRule>
    <cfRule type="expression" dxfId="20" priority="470">
      <formula>IF(RIGHT(TEXT(AU57,"0.#"),1)=".",TRUE,FALSE)</formula>
    </cfRule>
  </conditionalFormatting>
  <conditionalFormatting sqref="P29:AC29">
    <cfRule type="expression" dxfId="19" priority="21">
      <formula>IF(RIGHT(TEXT(P29,"0.#"),1)=".",FALSE,TRUE)</formula>
    </cfRule>
    <cfRule type="expression" dxfId="18" priority="22">
      <formula>IF(RIGHT(TEXT(P29,"0.#"),1)=".",TRUE,FALSE)</formula>
    </cfRule>
  </conditionalFormatting>
  <conditionalFormatting sqref="AM39">
    <cfRule type="expression" dxfId="17" priority="19">
      <formula>IF(RIGHT(TEXT(AM39,"0.#"),1)=".",FALSE,TRUE)</formula>
    </cfRule>
    <cfRule type="expression" dxfId="16" priority="20">
      <formula>IF(RIGHT(TEXT(AM39,"0.#"),1)=".",TRUE,FALSE)</formula>
    </cfRule>
  </conditionalFormatting>
  <conditionalFormatting sqref="AM40">
    <cfRule type="expression" dxfId="15" priority="17">
      <formula>IF(RIGHT(TEXT(AM40,"0.#"),1)=".",FALSE,TRUE)</formula>
    </cfRule>
    <cfRule type="expression" dxfId="14" priority="18">
      <formula>IF(RIGHT(TEXT(AM40,"0.#"),1)=".",TRUE,FALSE)</formula>
    </cfRule>
  </conditionalFormatting>
  <conditionalFormatting sqref="AM41">
    <cfRule type="expression" dxfId="13" priority="15">
      <formula>IF(RIGHT(TEXT(AM41,"0.#"),1)=".",FALSE,TRUE)</formula>
    </cfRule>
    <cfRule type="expression" dxfId="12" priority="16">
      <formula>IF(RIGHT(TEXT(AM41,"0.#"),1)=".",TRUE,FALSE)</formula>
    </cfRule>
  </conditionalFormatting>
  <conditionalFormatting sqref="AM63">
    <cfRule type="expression" dxfId="11" priority="13">
      <formula>IF(RIGHT(TEXT(AM63,"0.#"),1)=".",FALSE,TRUE)</formula>
    </cfRule>
    <cfRule type="expression" dxfId="10" priority="14">
      <formula>IF(RIGHT(TEXT(AM63,"0.#"),1)=".",TRUE,FALSE)</formula>
    </cfRule>
  </conditionalFormatting>
  <conditionalFormatting sqref="W27">
    <cfRule type="expression" dxfId="9" priority="9">
      <formula>IF(RIGHT(TEXT(W27,"0.#"),1)=".",FALSE,TRUE)</formula>
    </cfRule>
    <cfRule type="expression" dxfId="8" priority="10">
      <formula>IF(RIGHT(TEXT(W27,"0.#"),1)=".",TRUE,FALSE)</formula>
    </cfRule>
  </conditionalFormatting>
  <conditionalFormatting sqref="W24">
    <cfRule type="expression" dxfId="7" priority="7">
      <formula>IF(RIGHT(TEXT(W24,"0.#"),1)=".",FALSE,TRUE)</formula>
    </cfRule>
    <cfRule type="expression" dxfId="6" priority="8">
      <formula>IF(RIGHT(TEXT(W24,"0.#"),1)=".",TRUE,FALSE)</formula>
    </cfRule>
  </conditionalFormatting>
  <conditionalFormatting sqref="W26">
    <cfRule type="expression" dxfId="5" priority="5">
      <formula>IF(RIGHT(TEXT(W26,"0.#"),1)=".",FALSE,TRUE)</formula>
    </cfRule>
    <cfRule type="expression" dxfId="4" priority="6">
      <formula>IF(RIGHT(TEXT(W26,"0.#"),1)=".",TRUE,FALSE)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7">
    <dataValidation type="custom" imeMode="disabled" allowBlank="1" showInputMessage="1" showErrorMessage="1" sqref="AY23 AY67:AY69 J108:K112 P13:AX13 AR15:AX15 P14:AQ18 AR18:AX18 P19:AJ19 P23:AC29 AQ31:AR31 AU31:AX31 AE32:AX34 AQ38:AR38 AU38:AX38 AE39:AX41 AQ45:AR45 AU45:AX45 AE46:AX48 AE53:AX54 AE56:AX57 AE59:AX59 AE62:AX62 AQ67:AR67 AU67:AX67 AE68:AX69 AY77 AE78:AF78 AQ78:AR78 AU78:AX78 AE79:AX81 AY82 AE83:AF83 AQ83:AR83 AU83:AX83 AE84:AX86 Y159:AB168 AU159:AX168 Y172:AB181 AU172:AX181 Y192:AB196 AL192:AO196 Y200:AB207 AL200:AO207 Y217:AB226 AL217:AO226 AE51:AX51 AL188:AO188 Y188:AB188 AL211:AO213 Y211:AB213">
      <formula1>OR(ISNUMBER(J13), J13="-")</formula1>
    </dataValidation>
    <dataValidation type="list" allowBlank="1" showInputMessage="1" showErrorMessage="1" sqref="G108:H11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9:AF92 AD95:AD106 AE95:AF99 AE101:AF106">
      <formula1>"○,△,×,‐"</formula1>
    </dataValidation>
    <dataValidation type="list" allowBlank="1" showInputMessage="1" showErrorMessage="1" error="プルダウンリストから選択してください。" sqref="AD93:AF94">
      <formula1>"有,無"</formula1>
    </dataValidation>
    <dataValidation type="list" allowBlank="1" showInputMessage="1" showErrorMessage="1" sqref="A120:E120">
      <formula1>T所見を踏まえた改善点</formula1>
    </dataValidation>
    <dataValidation imeMode="disabled" allowBlank="1" showInputMessage="1" showErrorMessage="1" sqref="L108:L112"/>
    <dataValidation type="whole" imeMode="disabled" allowBlank="1" showInputMessage="1" showErrorMessage="1" sqref="M108:M112 AW2:AX2">
      <formula1>0</formula1>
      <formula2>99</formula2>
    </dataValidation>
    <dataValidation type="custom" imeMode="off" allowBlank="1" showInputMessage="1" showErrorMessage="1" sqref="J192:O196 J200:O207 J217:O226 J188:O188 J211:O213">
      <formula1>OR(ISNUMBER(J188), J188="-")</formula1>
    </dataValidation>
    <dataValidation type="custom" imeMode="disabled" allowBlank="1" showInputMessage="1" showErrorMessage="1" sqref="AH192:AK196 AH200:AK207 AH217:AK226 AH188:AK188 AH211:AK213">
      <formula1>OR(AND(MOD(IF(ISNUMBER(AH188), AH188, 0.5),1)=0, 0&lt;=AH188), AH188="-")</formula1>
    </dataValidation>
    <dataValidation type="list" allowBlank="1" showInputMessage="1" showErrorMessage="1" sqref="A118:E11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8:F112">
      <formula1>T省庁</formula1>
    </dataValidation>
    <dataValidation type="whole" imeMode="disabled" allowBlank="1" showInputMessage="1" showErrorMessage="1" sqref="AS2:AU2">
      <formula1>0</formula1>
      <formula2>9999</formula2>
    </dataValidation>
    <dataValidation type="whole" allowBlank="1" showInputMessage="1" showErrorMessage="1" sqref="L133:M133 L134:M134 X133:Y133 X134:Y134 AJ133:AK133 AJ134:AK134 AU133:AV133 AU134:AV134">
      <formula1>0</formula1>
      <formula2>9999</formula2>
    </dataValidation>
    <dataValidation type="whole" allowBlank="1" showInputMessage="1" showErrorMessage="1" sqref="O133:P133 O134:P134 AA133:AB133 AA134:AB134 AM133:AN133 AM134:AN134 AX133 AX13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86" max="49" man="1"/>
    <brk id="112" max="49" man="1"/>
    <brk id="134" max="49" man="1"/>
    <brk id="156" max="49" man="1"/>
    <brk id="196" max="49" man="1"/>
    <brk id="21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AO134 E133:G134 Q133:S134 AC133:AE134 AO133:AP133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AC192:AG196 AC200:AG207 AC217:AG226 AC188:AG188 AC211:AG213</xm:sqref>
        </x14:dataValidation>
        <x14:dataValidation type="list" allowBlank="1" showInputMessage="1" showErrorMessage="1">
          <x14:formula1>
            <xm:f>入力規則等!$U$37:$U$39</xm:f>
          </x14:formula1>
          <xm:sqref>I133:J133 U133:V133 AG133:AH133 AR133:AS133</xm:sqref>
        </x14:dataValidation>
        <x14:dataValidation type="list" allowBlank="1" showInputMessage="1" showErrorMessage="1">
          <x14:formula1>
            <xm:f>入力規則等!$U$7:$U$9</xm:f>
          </x14:formula1>
          <xm:sqref>I134:J134 U134:V134 AG134:AH134 AR134:AS134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409</v>
      </c>
      <c r="AA1" s="14" t="s">
        <v>73</v>
      </c>
      <c r="AB1" s="14" t="s">
        <v>410</v>
      </c>
      <c r="AC1" s="14" t="s">
        <v>28</v>
      </c>
      <c r="AD1" s="13"/>
      <c r="AE1" s="14" t="s">
        <v>40</v>
      </c>
      <c r="AF1" s="15"/>
      <c r="AG1" s="20" t="s">
        <v>178</v>
      </c>
      <c r="AI1" s="20" t="s">
        <v>186</v>
      </c>
      <c r="AK1" s="20" t="s">
        <v>190</v>
      </c>
      <c r="AM1" s="24"/>
      <c r="AN1" s="24"/>
      <c r="AP1" s="13" t="s">
        <v>236</v>
      </c>
    </row>
    <row r="2" spans="1:42" ht="13.5" customHeight="1" x14ac:dyDescent="0.15">
      <c r="A2" s="3" t="s">
        <v>76</v>
      </c>
      <c r="B2" s="4"/>
      <c r="C2" s="2" t="str">
        <f>IF(B2="","",A2)</f>
        <v/>
      </c>
      <c r="D2" s="2" t="str">
        <f>IF(C2="","",IF(D1&lt;&gt;"",CONCATENATE(D1,"、",C2),C2))</f>
        <v/>
      </c>
      <c r="F2" s="1" t="s">
        <v>63</v>
      </c>
      <c r="G2" s="6" t="s">
        <v>612</v>
      </c>
      <c r="H2" s="2" t="str">
        <f>IF(G2="","",F2)</f>
        <v>一般会計</v>
      </c>
      <c r="I2" s="2" t="str">
        <f>IF(H2="","",IF(I1&lt;&gt;"",CONCATENATE(I1,"、",H2),H2))</f>
        <v>一般会計</v>
      </c>
      <c r="K2" s="3" t="s">
        <v>94</v>
      </c>
      <c r="L2" s="4"/>
      <c r="M2" s="2" t="str">
        <f>IF(L2="","",K2)</f>
        <v/>
      </c>
      <c r="N2" s="2" t="str">
        <f>IF(M2="","",IF(N1&lt;&gt;"",CONCATENATE(N1,"、",M2),M2))</f>
        <v/>
      </c>
      <c r="O2" s="2"/>
      <c r="P2" s="1" t="s">
        <v>65</v>
      </c>
      <c r="Q2" s="6" t="s">
        <v>612</v>
      </c>
      <c r="R2" s="2" t="str">
        <f>IF(Q2="","",P2)</f>
        <v>直接実施</v>
      </c>
      <c r="S2" s="2" t="str">
        <f>IF(R2="","",IF(S1&lt;&gt;"",CONCATENATE(S1,"、",R2),R2))</f>
        <v>直接実施</v>
      </c>
      <c r="T2" s="2"/>
      <c r="U2" s="33">
        <v>20</v>
      </c>
      <c r="W2" s="17" t="s">
        <v>161</v>
      </c>
      <c r="Y2" s="17" t="s">
        <v>59</v>
      </c>
      <c r="Z2" s="17" t="s">
        <v>59</v>
      </c>
      <c r="AA2" s="31" t="s">
        <v>274</v>
      </c>
      <c r="AB2" s="31" t="s">
        <v>504</v>
      </c>
      <c r="AC2" s="32" t="s">
        <v>126</v>
      </c>
      <c r="AD2" s="13"/>
      <c r="AE2" s="19" t="s">
        <v>157</v>
      </c>
      <c r="AF2" s="15"/>
      <c r="AG2" s="21" t="s">
        <v>243</v>
      </c>
      <c r="AI2" s="20" t="s">
        <v>271</v>
      </c>
      <c r="AK2" s="20" t="s">
        <v>191</v>
      </c>
      <c r="AM2" s="24"/>
      <c r="AN2" s="24"/>
      <c r="AP2" s="21" t="s">
        <v>243</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t="s">
        <v>612</v>
      </c>
      <c r="R3" s="2" t="str">
        <f t="shared" ref="R3:R8" si="3">IF(Q3="","",P3)</f>
        <v>委託・請負</v>
      </c>
      <c r="S3" s="2" t="str">
        <f t="shared" ref="S3:S8" si="4">IF(R3="",S2,IF(S2&lt;&gt;"",CONCATENATE(S2,"、",R3),R3))</f>
        <v>直接実施、委託・請負</v>
      </c>
      <c r="T3" s="2"/>
      <c r="U3" s="17" t="s">
        <v>535</v>
      </c>
      <c r="W3" s="17" t="s">
        <v>136</v>
      </c>
      <c r="Y3" s="17" t="s">
        <v>60</v>
      </c>
      <c r="Z3" s="17" t="s">
        <v>411</v>
      </c>
      <c r="AA3" s="31" t="s">
        <v>374</v>
      </c>
      <c r="AB3" s="31" t="s">
        <v>505</v>
      </c>
      <c r="AC3" s="32" t="s">
        <v>127</v>
      </c>
      <c r="AD3" s="13"/>
      <c r="AE3" s="19" t="s">
        <v>158</v>
      </c>
      <c r="AF3" s="15"/>
      <c r="AG3" s="21" t="s">
        <v>244</v>
      </c>
      <c r="AI3" s="20" t="s">
        <v>185</v>
      </c>
      <c r="AK3" s="20" t="str">
        <f>CHAR(CODE(AK2)+1)</f>
        <v>B</v>
      </c>
      <c r="AM3" s="24"/>
      <c r="AN3" s="24"/>
      <c r="AP3" s="21" t="s">
        <v>244</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直接実施、委託・請負</v>
      </c>
      <c r="T4" s="2"/>
      <c r="U4" s="17" t="s">
        <v>536</v>
      </c>
      <c r="W4" s="17" t="s">
        <v>137</v>
      </c>
      <c r="Y4" s="17" t="s">
        <v>281</v>
      </c>
      <c r="Z4" s="17" t="s">
        <v>412</v>
      </c>
      <c r="AA4" s="31" t="s">
        <v>375</v>
      </c>
      <c r="AB4" s="31" t="s">
        <v>506</v>
      </c>
      <c r="AC4" s="31" t="s">
        <v>128</v>
      </c>
      <c r="AD4" s="13"/>
      <c r="AE4" s="19" t="s">
        <v>159</v>
      </c>
      <c r="AF4" s="15"/>
      <c r="AG4" s="21" t="s">
        <v>245</v>
      </c>
      <c r="AI4" s="20" t="s">
        <v>187</v>
      </c>
      <c r="AK4" s="20" t="str">
        <f t="shared" ref="AK4:AK49" si="7">CHAR(CODE(AK3)+1)</f>
        <v>C</v>
      </c>
      <c r="AM4" s="24"/>
      <c r="AN4" s="24"/>
      <c r="AP4" s="21" t="s">
        <v>245</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直接実施、委託・請負</v>
      </c>
      <c r="T5" s="2"/>
      <c r="W5" s="17" t="s">
        <v>560</v>
      </c>
      <c r="Y5" s="17" t="s">
        <v>282</v>
      </c>
      <c r="Z5" s="17" t="s">
        <v>413</v>
      </c>
      <c r="AA5" s="31" t="s">
        <v>376</v>
      </c>
      <c r="AB5" s="31" t="s">
        <v>507</v>
      </c>
      <c r="AC5" s="31" t="s">
        <v>160</v>
      </c>
      <c r="AD5" s="16"/>
      <c r="AE5" s="19" t="s">
        <v>254</v>
      </c>
      <c r="AF5" s="15"/>
      <c r="AG5" s="21" t="s">
        <v>246</v>
      </c>
      <c r="AI5" s="20" t="s">
        <v>278</v>
      </c>
      <c r="AK5" s="20" t="str">
        <f t="shared" si="7"/>
        <v>D</v>
      </c>
      <c r="AP5" s="21" t="s">
        <v>246</v>
      </c>
    </row>
    <row r="6" spans="1:42" ht="13.5" customHeight="1" x14ac:dyDescent="0.15">
      <c r="A6" s="3" t="s">
        <v>80</v>
      </c>
      <c r="B6" s="4" t="s">
        <v>612</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直接実施、委託・請負</v>
      </c>
      <c r="T6" s="2"/>
      <c r="U6" s="17" t="s">
        <v>255</v>
      </c>
      <c r="W6" s="17" t="s">
        <v>138</v>
      </c>
      <c r="Y6" s="17" t="s">
        <v>283</v>
      </c>
      <c r="Z6" s="17" t="s">
        <v>414</v>
      </c>
      <c r="AA6" s="31" t="s">
        <v>377</v>
      </c>
      <c r="AB6" s="31" t="s">
        <v>508</v>
      </c>
      <c r="AC6" s="31" t="s">
        <v>129</v>
      </c>
      <c r="AD6" s="16"/>
      <c r="AE6" s="19" t="s">
        <v>253</v>
      </c>
      <c r="AF6" s="15"/>
      <c r="AG6" s="21" t="s">
        <v>247</v>
      </c>
      <c r="AI6" s="20" t="s">
        <v>279</v>
      </c>
      <c r="AK6" s="20" t="str">
        <f>CHAR(CODE(AK5)+1)</f>
        <v>E</v>
      </c>
      <c r="AP6" s="21" t="s">
        <v>247</v>
      </c>
    </row>
    <row r="7" spans="1:42" ht="13.5" customHeight="1" x14ac:dyDescent="0.15">
      <c r="A7" s="3" t="s">
        <v>81</v>
      </c>
      <c r="B7" s="4"/>
      <c r="C7" s="2" t="str">
        <f t="shared" si="0"/>
        <v/>
      </c>
      <c r="D7" s="2" t="str">
        <f t="shared" si="8"/>
        <v>科学技術・イノベーション</v>
      </c>
      <c r="F7" s="7" t="s">
        <v>198</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直接実施、委託・請負</v>
      </c>
      <c r="T7" s="2"/>
      <c r="U7" s="17"/>
      <c r="W7" s="17" t="s">
        <v>139</v>
      </c>
      <c r="Y7" s="17" t="s">
        <v>284</v>
      </c>
      <c r="Z7" s="17" t="s">
        <v>415</v>
      </c>
      <c r="AA7" s="31" t="s">
        <v>378</v>
      </c>
      <c r="AB7" s="31" t="s">
        <v>509</v>
      </c>
      <c r="AC7" s="16"/>
      <c r="AD7" s="16"/>
      <c r="AE7" s="17" t="s">
        <v>129</v>
      </c>
      <c r="AF7" s="15"/>
      <c r="AG7" s="21" t="s">
        <v>248</v>
      </c>
      <c r="AH7" s="25"/>
      <c r="AI7" s="21" t="s">
        <v>267</v>
      </c>
      <c r="AK7" s="20" t="str">
        <f>CHAR(CODE(AK6)+1)</f>
        <v>F</v>
      </c>
      <c r="AP7" s="21" t="s">
        <v>248</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直接実施、委託・請負</v>
      </c>
      <c r="T8" s="2"/>
      <c r="U8" s="17" t="s">
        <v>276</v>
      </c>
      <c r="W8" s="17" t="s">
        <v>140</v>
      </c>
      <c r="Y8" s="17" t="s">
        <v>285</v>
      </c>
      <c r="Z8" s="17" t="s">
        <v>416</v>
      </c>
      <c r="AA8" s="31" t="s">
        <v>379</v>
      </c>
      <c r="AB8" s="31" t="s">
        <v>510</v>
      </c>
      <c r="AC8" s="16"/>
      <c r="AD8" s="16"/>
      <c r="AE8" s="16"/>
      <c r="AF8" s="15"/>
      <c r="AG8" s="21" t="s">
        <v>249</v>
      </c>
      <c r="AI8" s="20" t="s">
        <v>268</v>
      </c>
      <c r="AK8" s="20" t="str">
        <f t="shared" si="7"/>
        <v>G</v>
      </c>
      <c r="AP8" s="21" t="s">
        <v>249</v>
      </c>
    </row>
    <row r="9" spans="1:42" ht="13.5" customHeight="1" x14ac:dyDescent="0.15">
      <c r="A9" s="3" t="s">
        <v>83</v>
      </c>
      <c r="B9" s="4"/>
      <c r="C9" s="2" t="str">
        <f t="shared" si="0"/>
        <v/>
      </c>
      <c r="D9" s="2" t="str">
        <f t="shared" si="8"/>
        <v>科学技術・イノベーション</v>
      </c>
      <c r="F9" s="7" t="s">
        <v>199</v>
      </c>
      <c r="G9" s="6"/>
      <c r="H9" s="2" t="str">
        <f t="shared" si="1"/>
        <v/>
      </c>
      <c r="I9" s="2" t="str">
        <f t="shared" si="5"/>
        <v>一般会計</v>
      </c>
      <c r="K9" s="3" t="s">
        <v>101</v>
      </c>
      <c r="L9" s="4"/>
      <c r="M9" s="2" t="str">
        <f t="shared" si="2"/>
        <v/>
      </c>
      <c r="N9" s="2" t="str">
        <f t="shared" si="6"/>
        <v/>
      </c>
      <c r="O9" s="2"/>
      <c r="P9" s="2"/>
      <c r="Q9" s="8"/>
      <c r="T9" s="2"/>
      <c r="U9" s="17" t="s">
        <v>277</v>
      </c>
      <c r="W9" s="17" t="s">
        <v>141</v>
      </c>
      <c r="Y9" s="17" t="s">
        <v>286</v>
      </c>
      <c r="Z9" s="17" t="s">
        <v>417</v>
      </c>
      <c r="AA9" s="31" t="s">
        <v>380</v>
      </c>
      <c r="AB9" s="31" t="s">
        <v>511</v>
      </c>
      <c r="AC9" s="16"/>
      <c r="AD9" s="16"/>
      <c r="AE9" s="16"/>
      <c r="AF9" s="15"/>
      <c r="AG9" s="21" t="s">
        <v>250</v>
      </c>
      <c r="AI9" s="23"/>
      <c r="AK9" s="20" t="str">
        <f t="shared" si="7"/>
        <v>H</v>
      </c>
      <c r="AP9" s="21" t="s">
        <v>250</v>
      </c>
    </row>
    <row r="10" spans="1:42" ht="13.5" customHeight="1" x14ac:dyDescent="0.15">
      <c r="A10" s="3" t="s">
        <v>218</v>
      </c>
      <c r="B10" s="4"/>
      <c r="C10" s="2" t="str">
        <f t="shared" si="0"/>
        <v/>
      </c>
      <c r="D10" s="2" t="str">
        <f t="shared" si="8"/>
        <v>科学技術・イノベーション</v>
      </c>
      <c r="F10" s="7" t="s">
        <v>108</v>
      </c>
      <c r="G10" s="6"/>
      <c r="H10" s="2" t="str">
        <f t="shared" si="1"/>
        <v/>
      </c>
      <c r="I10" s="2" t="str">
        <f t="shared" si="5"/>
        <v>一般会計</v>
      </c>
      <c r="K10" s="3" t="s">
        <v>219</v>
      </c>
      <c r="L10" s="4"/>
      <c r="M10" s="2" t="str">
        <f t="shared" si="2"/>
        <v/>
      </c>
      <c r="N10" s="2" t="str">
        <f t="shared" si="6"/>
        <v/>
      </c>
      <c r="O10" s="2"/>
      <c r="P10" s="2" t="str">
        <f>S8</f>
        <v>直接実施、委託・請負</v>
      </c>
      <c r="Q10" s="8"/>
      <c r="T10" s="2"/>
      <c r="W10" s="17" t="s">
        <v>142</v>
      </c>
      <c r="Y10" s="17" t="s">
        <v>287</v>
      </c>
      <c r="Z10" s="17" t="s">
        <v>418</v>
      </c>
      <c r="AA10" s="31" t="s">
        <v>381</v>
      </c>
      <c r="AB10" s="31" t="s">
        <v>512</v>
      </c>
      <c r="AC10" s="16"/>
      <c r="AD10" s="16"/>
      <c r="AE10" s="16"/>
      <c r="AF10" s="15"/>
      <c r="AG10" s="21" t="s">
        <v>239</v>
      </c>
      <c r="AK10" s="20" t="str">
        <f t="shared" si="7"/>
        <v>I</v>
      </c>
      <c r="AP10" s="20" t="s">
        <v>237</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612</v>
      </c>
      <c r="M11" s="2" t="str">
        <f t="shared" si="2"/>
        <v>その他の事項経費</v>
      </c>
      <c r="N11" s="2" t="str">
        <f t="shared" si="6"/>
        <v>その他の事項経費</v>
      </c>
      <c r="O11" s="2"/>
      <c r="P11" s="2"/>
      <c r="Q11" s="8"/>
      <c r="T11" s="2"/>
      <c r="W11" s="17" t="s">
        <v>143</v>
      </c>
      <c r="Y11" s="17" t="s">
        <v>288</v>
      </c>
      <c r="Z11" s="17" t="s">
        <v>419</v>
      </c>
      <c r="AA11" s="31" t="s">
        <v>382</v>
      </c>
      <c r="AB11" s="31" t="s">
        <v>513</v>
      </c>
      <c r="AC11" s="16"/>
      <c r="AD11" s="16"/>
      <c r="AE11" s="16"/>
      <c r="AF11" s="15"/>
      <c r="AG11" s="20" t="s">
        <v>242</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537</v>
      </c>
      <c r="W12" s="17" t="s">
        <v>144</v>
      </c>
      <c r="Y12" s="17" t="s">
        <v>289</v>
      </c>
      <c r="Z12" s="17" t="s">
        <v>420</v>
      </c>
      <c r="AA12" s="31" t="s">
        <v>383</v>
      </c>
      <c r="AB12" s="31" t="s">
        <v>514</v>
      </c>
      <c r="AC12" s="16"/>
      <c r="AD12" s="16"/>
      <c r="AE12" s="16"/>
      <c r="AF12" s="15"/>
      <c r="AG12" s="20" t="s">
        <v>240</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290</v>
      </c>
      <c r="Z13" s="17" t="s">
        <v>421</v>
      </c>
      <c r="AA13" s="31" t="s">
        <v>384</v>
      </c>
      <c r="AB13" s="31" t="s">
        <v>515</v>
      </c>
      <c r="AC13" s="16"/>
      <c r="AD13" s="16"/>
      <c r="AE13" s="16"/>
      <c r="AF13" s="15"/>
      <c r="AG13" s="20" t="s">
        <v>241</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538</v>
      </c>
      <c r="W14" s="17" t="s">
        <v>146</v>
      </c>
      <c r="Y14" s="17" t="s">
        <v>291</v>
      </c>
      <c r="Z14" s="17" t="s">
        <v>422</v>
      </c>
      <c r="AA14" s="31" t="s">
        <v>385</v>
      </c>
      <c r="AB14" s="31" t="s">
        <v>516</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539</v>
      </c>
      <c r="W15" s="17" t="s">
        <v>147</v>
      </c>
      <c r="Y15" s="17" t="s">
        <v>292</v>
      </c>
      <c r="Z15" s="17" t="s">
        <v>423</v>
      </c>
      <c r="AA15" s="31" t="s">
        <v>386</v>
      </c>
      <c r="AB15" s="31" t="s">
        <v>517</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540</v>
      </c>
      <c r="W16" s="17" t="s">
        <v>148</v>
      </c>
      <c r="Y16" s="17" t="s">
        <v>293</v>
      </c>
      <c r="Z16" s="17" t="s">
        <v>424</v>
      </c>
      <c r="AA16" s="31" t="s">
        <v>387</v>
      </c>
      <c r="AB16" s="31" t="s">
        <v>518</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541</v>
      </c>
      <c r="W17" s="17" t="s">
        <v>149</v>
      </c>
      <c r="Y17" s="17" t="s">
        <v>294</v>
      </c>
      <c r="Z17" s="17" t="s">
        <v>425</v>
      </c>
      <c r="AA17" s="31" t="s">
        <v>388</v>
      </c>
      <c r="AB17" s="31" t="s">
        <v>519</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542</v>
      </c>
      <c r="W18" s="17" t="s">
        <v>150</v>
      </c>
      <c r="Y18" s="17" t="s">
        <v>295</v>
      </c>
      <c r="Z18" s="17" t="s">
        <v>426</v>
      </c>
      <c r="AA18" s="31" t="s">
        <v>389</v>
      </c>
      <c r="AB18" s="31" t="s">
        <v>520</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543</v>
      </c>
      <c r="W19" s="17" t="s">
        <v>151</v>
      </c>
      <c r="Y19" s="17" t="s">
        <v>296</v>
      </c>
      <c r="Z19" s="17" t="s">
        <v>427</v>
      </c>
      <c r="AA19" s="31" t="s">
        <v>390</v>
      </c>
      <c r="AB19" s="31" t="s">
        <v>521</v>
      </c>
      <c r="AC19" s="16"/>
      <c r="AD19" s="16"/>
      <c r="AE19" s="16"/>
      <c r="AF19" s="15"/>
      <c r="AK19" s="20" t="str">
        <f t="shared" si="7"/>
        <v>R</v>
      </c>
    </row>
    <row r="20" spans="1:37" ht="13.5" customHeight="1" x14ac:dyDescent="0.15">
      <c r="A20" s="3" t="s">
        <v>209</v>
      </c>
      <c r="B20" s="4"/>
      <c r="C20" s="2" t="str">
        <f t="shared" si="9"/>
        <v/>
      </c>
      <c r="D20" s="2" t="str">
        <f t="shared" si="8"/>
        <v>科学技術・イノベーション</v>
      </c>
      <c r="F20" s="7" t="s">
        <v>208</v>
      </c>
      <c r="G20" s="6"/>
      <c r="H20" s="2" t="str">
        <f t="shared" si="1"/>
        <v/>
      </c>
      <c r="I20" s="2" t="str">
        <f t="shared" si="5"/>
        <v>一般会計</v>
      </c>
      <c r="K20" s="2"/>
      <c r="L20" s="2"/>
      <c r="O20" s="2"/>
      <c r="P20" s="2"/>
      <c r="Q20" s="8"/>
      <c r="T20" s="2"/>
      <c r="U20" s="17" t="s">
        <v>544</v>
      </c>
      <c r="W20" s="17" t="s">
        <v>152</v>
      </c>
      <c r="Y20" s="17" t="s">
        <v>297</v>
      </c>
      <c r="Z20" s="17" t="s">
        <v>428</v>
      </c>
      <c r="AA20" s="31" t="s">
        <v>391</v>
      </c>
      <c r="AB20" s="31" t="s">
        <v>522</v>
      </c>
      <c r="AC20" s="16"/>
      <c r="AD20" s="16"/>
      <c r="AE20" s="16"/>
      <c r="AF20" s="15"/>
      <c r="AK20" s="20" t="str">
        <f t="shared" si="7"/>
        <v>S</v>
      </c>
    </row>
    <row r="21" spans="1:37" ht="13.5" customHeight="1" x14ac:dyDescent="0.15">
      <c r="A21" s="3" t="s">
        <v>210</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545</v>
      </c>
      <c r="W21" s="17" t="s">
        <v>153</v>
      </c>
      <c r="Y21" s="17" t="s">
        <v>298</v>
      </c>
      <c r="Z21" s="17" t="s">
        <v>429</v>
      </c>
      <c r="AA21" s="31" t="s">
        <v>392</v>
      </c>
      <c r="AB21" s="31" t="s">
        <v>523</v>
      </c>
      <c r="AC21" s="16"/>
      <c r="AD21" s="16"/>
      <c r="AE21" s="16"/>
      <c r="AF21" s="15"/>
      <c r="AK21" s="20" t="str">
        <f t="shared" si="7"/>
        <v>T</v>
      </c>
    </row>
    <row r="22" spans="1:37" ht="13.5" customHeight="1" x14ac:dyDescent="0.15">
      <c r="A22" s="3" t="s">
        <v>211</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546</v>
      </c>
      <c r="W22" s="17" t="s">
        <v>154</v>
      </c>
      <c r="Y22" s="17" t="s">
        <v>299</v>
      </c>
      <c r="Z22" s="17" t="s">
        <v>430</v>
      </c>
      <c r="AA22" s="31" t="s">
        <v>393</v>
      </c>
      <c r="AB22" s="31" t="s">
        <v>524</v>
      </c>
      <c r="AC22" s="16"/>
      <c r="AD22" s="16"/>
      <c r="AE22" s="16"/>
      <c r="AF22" s="15"/>
      <c r="AK22" s="20" t="str">
        <f t="shared" si="7"/>
        <v>U</v>
      </c>
    </row>
    <row r="23" spans="1:37" ht="13.5" customHeight="1" x14ac:dyDescent="0.15">
      <c r="A23" s="3" t="s">
        <v>212</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547</v>
      </c>
      <c r="W23" s="17" t="s">
        <v>562</v>
      </c>
      <c r="Y23" s="17" t="s">
        <v>300</v>
      </c>
      <c r="Z23" s="17" t="s">
        <v>431</v>
      </c>
      <c r="AA23" s="31" t="s">
        <v>394</v>
      </c>
      <c r="AB23" s="31" t="s">
        <v>525</v>
      </c>
      <c r="AC23" s="16"/>
      <c r="AD23" s="16"/>
      <c r="AE23" s="16"/>
      <c r="AF23" s="15"/>
      <c r="AK23" s="20" t="str">
        <f t="shared" si="7"/>
        <v>V</v>
      </c>
    </row>
    <row r="24" spans="1:37" ht="13.5" customHeight="1" x14ac:dyDescent="0.15">
      <c r="A24" s="28" t="s">
        <v>269</v>
      </c>
      <c r="B24" s="4"/>
      <c r="C24" s="2" t="str">
        <f t="shared" si="9"/>
        <v/>
      </c>
      <c r="D24" s="2" t="str">
        <f>IF(C24="",D23,IF(D23&lt;&gt;"",CONCATENATE(D23,"、",C24),C24))</f>
        <v>科学技術・イノベーション</v>
      </c>
      <c r="F24" s="7" t="s">
        <v>272</v>
      </c>
      <c r="G24" s="6"/>
      <c r="H24" s="2" t="str">
        <f t="shared" si="1"/>
        <v/>
      </c>
      <c r="I24" s="2" t="str">
        <f t="shared" si="5"/>
        <v>一般会計</v>
      </c>
      <c r="K24" s="2"/>
      <c r="L24" s="2"/>
      <c r="O24" s="2"/>
      <c r="P24" s="2"/>
      <c r="Q24" s="8"/>
      <c r="T24" s="2"/>
      <c r="U24" s="17" t="s">
        <v>548</v>
      </c>
      <c r="Y24" s="17" t="s">
        <v>301</v>
      </c>
      <c r="Z24" s="17" t="s">
        <v>432</v>
      </c>
      <c r="AA24" s="31" t="s">
        <v>395</v>
      </c>
      <c r="AB24" s="31" t="s">
        <v>526</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549</v>
      </c>
      <c r="Y25" s="17" t="s">
        <v>302</v>
      </c>
      <c r="Z25" s="17" t="s">
        <v>433</v>
      </c>
      <c r="AA25" s="31" t="s">
        <v>396</v>
      </c>
      <c r="AB25" s="31" t="s">
        <v>527</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550</v>
      </c>
      <c r="Y26" s="17" t="s">
        <v>303</v>
      </c>
      <c r="Z26" s="17" t="s">
        <v>434</v>
      </c>
      <c r="AA26" s="31" t="s">
        <v>397</v>
      </c>
      <c r="AB26" s="31" t="s">
        <v>528</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551</v>
      </c>
      <c r="Y27" s="17" t="s">
        <v>304</v>
      </c>
      <c r="Z27" s="17" t="s">
        <v>435</v>
      </c>
      <c r="AA27" s="31" t="s">
        <v>398</v>
      </c>
      <c r="AB27" s="31" t="s">
        <v>529</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552</v>
      </c>
      <c r="Y28" s="17" t="s">
        <v>305</v>
      </c>
      <c r="Z28" s="17" t="s">
        <v>436</v>
      </c>
      <c r="AA28" s="31" t="s">
        <v>399</v>
      </c>
      <c r="AB28" s="31" t="s">
        <v>530</v>
      </c>
      <c r="AC28" s="16"/>
      <c r="AD28" s="16"/>
      <c r="AE28" s="16"/>
      <c r="AF28" s="15"/>
      <c r="AK28" s="20" t="s">
        <v>192</v>
      </c>
    </row>
    <row r="29" spans="1:37" ht="13.5" customHeight="1" x14ac:dyDescent="0.15">
      <c r="A29" s="2"/>
      <c r="B29" s="2"/>
      <c r="F29" s="7" t="s">
        <v>200</v>
      </c>
      <c r="G29" s="6"/>
      <c r="H29" s="2" t="str">
        <f t="shared" si="1"/>
        <v/>
      </c>
      <c r="I29" s="2" t="str">
        <f t="shared" si="5"/>
        <v>一般会計</v>
      </c>
      <c r="K29" s="2"/>
      <c r="L29" s="2"/>
      <c r="O29" s="2"/>
      <c r="P29" s="2"/>
      <c r="Q29" s="8"/>
      <c r="T29" s="2"/>
      <c r="U29" s="17" t="s">
        <v>553</v>
      </c>
      <c r="Y29" s="17" t="s">
        <v>306</v>
      </c>
      <c r="Z29" s="17" t="s">
        <v>437</v>
      </c>
      <c r="AA29" s="31" t="s">
        <v>400</v>
      </c>
      <c r="AB29" s="31" t="s">
        <v>531</v>
      </c>
      <c r="AC29" s="16"/>
      <c r="AD29" s="16"/>
      <c r="AE29" s="16"/>
      <c r="AF29" s="15"/>
      <c r="AK29" s="20" t="str">
        <f t="shared" si="7"/>
        <v>b</v>
      </c>
    </row>
    <row r="30" spans="1:37" ht="13.5" customHeight="1" x14ac:dyDescent="0.15">
      <c r="A30" s="2"/>
      <c r="B30" s="2"/>
      <c r="F30" s="7" t="s">
        <v>201</v>
      </c>
      <c r="G30" s="6"/>
      <c r="H30" s="2" t="str">
        <f t="shared" si="1"/>
        <v/>
      </c>
      <c r="I30" s="2" t="str">
        <f t="shared" si="5"/>
        <v>一般会計</v>
      </c>
      <c r="K30" s="2"/>
      <c r="L30" s="2"/>
      <c r="O30" s="2"/>
      <c r="P30" s="2"/>
      <c r="Q30" s="8"/>
      <c r="T30" s="2"/>
      <c r="U30" s="17" t="s">
        <v>554</v>
      </c>
      <c r="Y30" s="17" t="s">
        <v>307</v>
      </c>
      <c r="Z30" s="17" t="s">
        <v>438</v>
      </c>
      <c r="AA30" s="31" t="s">
        <v>401</v>
      </c>
      <c r="AB30" s="31" t="s">
        <v>532</v>
      </c>
      <c r="AC30" s="16"/>
      <c r="AD30" s="16"/>
      <c r="AE30" s="16"/>
      <c r="AF30" s="15"/>
      <c r="AK30" s="20" t="str">
        <f t="shared" si="7"/>
        <v>c</v>
      </c>
    </row>
    <row r="31" spans="1:37" ht="13.5" customHeight="1" x14ac:dyDescent="0.15">
      <c r="A31" s="2"/>
      <c r="B31" s="2"/>
      <c r="F31" s="7" t="s">
        <v>202</v>
      </c>
      <c r="G31" s="6"/>
      <c r="H31" s="2" t="str">
        <f t="shared" si="1"/>
        <v/>
      </c>
      <c r="I31" s="2" t="str">
        <f t="shared" si="5"/>
        <v>一般会計</v>
      </c>
      <c r="K31" s="2"/>
      <c r="L31" s="2"/>
      <c r="O31" s="2"/>
      <c r="P31" s="2"/>
      <c r="Q31" s="8"/>
      <c r="T31" s="2"/>
      <c r="U31" s="17" t="s">
        <v>555</v>
      </c>
      <c r="Y31" s="17" t="s">
        <v>308</v>
      </c>
      <c r="Z31" s="17" t="s">
        <v>439</v>
      </c>
      <c r="AA31" s="31" t="s">
        <v>402</v>
      </c>
      <c r="AB31" s="31" t="s">
        <v>533</v>
      </c>
      <c r="AC31" s="16"/>
      <c r="AD31" s="16"/>
      <c r="AE31" s="16"/>
      <c r="AF31" s="15"/>
      <c r="AK31" s="20" t="str">
        <f t="shared" si="7"/>
        <v>d</v>
      </c>
    </row>
    <row r="32" spans="1:37" ht="13.5" customHeight="1" x14ac:dyDescent="0.15">
      <c r="A32" s="2"/>
      <c r="B32" s="2"/>
      <c r="F32" s="7" t="s">
        <v>203</v>
      </c>
      <c r="G32" s="6"/>
      <c r="H32" s="2" t="str">
        <f t="shared" si="1"/>
        <v/>
      </c>
      <c r="I32" s="2" t="str">
        <f t="shared" si="5"/>
        <v>一般会計</v>
      </c>
      <c r="K32" s="2"/>
      <c r="L32" s="2"/>
      <c r="O32" s="2"/>
      <c r="P32" s="2"/>
      <c r="Q32" s="8"/>
      <c r="T32" s="2"/>
      <c r="U32" s="17" t="s">
        <v>556</v>
      </c>
      <c r="Y32" s="17" t="s">
        <v>309</v>
      </c>
      <c r="Z32" s="17" t="s">
        <v>440</v>
      </c>
      <c r="AA32" s="31" t="s">
        <v>61</v>
      </c>
      <c r="AB32" s="31" t="s">
        <v>61</v>
      </c>
      <c r="AC32" s="16"/>
      <c r="AD32" s="16"/>
      <c r="AE32" s="16"/>
      <c r="AF32" s="15"/>
      <c r="AK32" s="20" t="str">
        <f t="shared" si="7"/>
        <v>e</v>
      </c>
    </row>
    <row r="33" spans="1:37" ht="13.5" customHeight="1" x14ac:dyDescent="0.15">
      <c r="A33" s="2"/>
      <c r="B33" s="2"/>
      <c r="F33" s="7" t="s">
        <v>204</v>
      </c>
      <c r="G33" s="6"/>
      <c r="H33" s="2" t="str">
        <f t="shared" si="1"/>
        <v/>
      </c>
      <c r="I33" s="2" t="str">
        <f t="shared" si="5"/>
        <v>一般会計</v>
      </c>
      <c r="K33" s="2"/>
      <c r="L33" s="2"/>
      <c r="O33" s="2"/>
      <c r="P33" s="2"/>
      <c r="Q33" s="8"/>
      <c r="T33" s="2"/>
      <c r="U33" s="17" t="s">
        <v>557</v>
      </c>
      <c r="Y33" s="17" t="s">
        <v>310</v>
      </c>
      <c r="Z33" s="17" t="s">
        <v>441</v>
      </c>
      <c r="AA33" s="22"/>
      <c r="AB33" s="16"/>
      <c r="AC33" s="16"/>
      <c r="AD33" s="16"/>
      <c r="AE33" s="16"/>
      <c r="AF33" s="15"/>
      <c r="AK33" s="20" t="str">
        <f t="shared" si="7"/>
        <v>f</v>
      </c>
    </row>
    <row r="34" spans="1:37" ht="13.5" customHeight="1" x14ac:dyDescent="0.15">
      <c r="A34" s="2"/>
      <c r="B34" s="2"/>
      <c r="F34" s="7" t="s">
        <v>205</v>
      </c>
      <c r="G34" s="6"/>
      <c r="H34" s="2" t="str">
        <f t="shared" si="1"/>
        <v/>
      </c>
      <c r="I34" s="2" t="str">
        <f t="shared" si="5"/>
        <v>一般会計</v>
      </c>
      <c r="K34" s="2"/>
      <c r="L34" s="2"/>
      <c r="O34" s="2"/>
      <c r="P34" s="2"/>
      <c r="Q34" s="8"/>
      <c r="T34" s="2"/>
      <c r="U34" s="17" t="s">
        <v>558</v>
      </c>
      <c r="Y34" s="17" t="s">
        <v>311</v>
      </c>
      <c r="Z34" s="17" t="s">
        <v>442</v>
      </c>
      <c r="AB34" s="16"/>
      <c r="AC34" s="16"/>
      <c r="AD34" s="16"/>
      <c r="AE34" s="16"/>
      <c r="AF34" s="15"/>
      <c r="AK34" s="20" t="str">
        <f t="shared" si="7"/>
        <v>g</v>
      </c>
    </row>
    <row r="35" spans="1:37" ht="13.5" customHeight="1" x14ac:dyDescent="0.15">
      <c r="A35" s="2"/>
      <c r="B35" s="2"/>
      <c r="F35" s="7" t="s">
        <v>206</v>
      </c>
      <c r="G35" s="6"/>
      <c r="H35" s="2" t="str">
        <f t="shared" si="1"/>
        <v/>
      </c>
      <c r="I35" s="2" t="str">
        <f t="shared" si="5"/>
        <v>一般会計</v>
      </c>
      <c r="K35" s="2"/>
      <c r="L35" s="2"/>
      <c r="O35" s="2"/>
      <c r="P35" s="2"/>
      <c r="Q35" s="8"/>
      <c r="T35" s="2"/>
      <c r="Y35" s="17" t="s">
        <v>312</v>
      </c>
      <c r="Z35" s="17" t="s">
        <v>443</v>
      </c>
      <c r="AC35" s="16"/>
      <c r="AF35" s="15"/>
      <c r="AK35" s="20" t="str">
        <f t="shared" si="7"/>
        <v>h</v>
      </c>
    </row>
    <row r="36" spans="1:37" ht="13.5" customHeight="1" x14ac:dyDescent="0.15">
      <c r="A36" s="2"/>
      <c r="B36" s="2"/>
      <c r="F36" s="7" t="s">
        <v>207</v>
      </c>
      <c r="G36" s="6"/>
      <c r="H36" s="2" t="str">
        <f t="shared" si="1"/>
        <v/>
      </c>
      <c r="I36" s="2" t="str">
        <f t="shared" si="5"/>
        <v>一般会計</v>
      </c>
      <c r="K36" s="2"/>
      <c r="L36" s="2"/>
      <c r="O36" s="2"/>
      <c r="P36" s="2"/>
      <c r="Q36" s="8"/>
      <c r="T36" s="2"/>
      <c r="U36" s="17" t="s">
        <v>559</v>
      </c>
      <c r="Y36" s="17" t="s">
        <v>313</v>
      </c>
      <c r="Z36" s="17" t="s">
        <v>444</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314</v>
      </c>
      <c r="Z37" s="17" t="s">
        <v>445</v>
      </c>
      <c r="AF37" s="15"/>
      <c r="AK37" s="20" t="str">
        <f t="shared" si="7"/>
        <v>j</v>
      </c>
    </row>
    <row r="38" spans="1:37" x14ac:dyDescent="0.15">
      <c r="A38" s="2"/>
      <c r="B38" s="2"/>
      <c r="F38" s="2"/>
      <c r="G38" s="8"/>
      <c r="K38" s="2"/>
      <c r="L38" s="2"/>
      <c r="O38" s="2"/>
      <c r="P38" s="2"/>
      <c r="Q38" s="8"/>
      <c r="T38" s="2"/>
      <c r="U38" s="17" t="s">
        <v>256</v>
      </c>
      <c r="Y38" s="17" t="s">
        <v>315</v>
      </c>
      <c r="Z38" s="17" t="s">
        <v>446</v>
      </c>
      <c r="AF38" s="15"/>
      <c r="AK38" s="20" t="str">
        <f t="shared" si="7"/>
        <v>k</v>
      </c>
    </row>
    <row r="39" spans="1:37" x14ac:dyDescent="0.15">
      <c r="A39" s="2"/>
      <c r="B39" s="2"/>
      <c r="F39" s="2" t="str">
        <f>I37</f>
        <v>一般会計</v>
      </c>
      <c r="G39" s="8"/>
      <c r="K39" s="2"/>
      <c r="L39" s="2"/>
      <c r="O39" s="2"/>
      <c r="P39" s="2"/>
      <c r="Q39" s="8"/>
      <c r="T39" s="2"/>
      <c r="U39" s="17" t="s">
        <v>266</v>
      </c>
      <c r="Y39" s="17" t="s">
        <v>316</v>
      </c>
      <c r="Z39" s="17" t="s">
        <v>447</v>
      </c>
      <c r="AF39" s="15"/>
      <c r="AK39" s="20" t="str">
        <f t="shared" si="7"/>
        <v>l</v>
      </c>
    </row>
    <row r="40" spans="1:37" x14ac:dyDescent="0.15">
      <c r="A40" s="2"/>
      <c r="B40" s="2"/>
      <c r="F40" s="2"/>
      <c r="G40" s="8"/>
      <c r="K40" s="2"/>
      <c r="L40" s="2"/>
      <c r="O40" s="2"/>
      <c r="P40" s="2"/>
      <c r="Q40" s="8"/>
      <c r="T40" s="2"/>
      <c r="Y40" s="17" t="s">
        <v>317</v>
      </c>
      <c r="Z40" s="17" t="s">
        <v>448</v>
      </c>
      <c r="AF40" s="15"/>
      <c r="AK40" s="20" t="str">
        <f t="shared" si="7"/>
        <v>m</v>
      </c>
    </row>
    <row r="41" spans="1:37" x14ac:dyDescent="0.15">
      <c r="A41" s="2"/>
      <c r="B41" s="2"/>
      <c r="F41" s="2"/>
      <c r="G41" s="8"/>
      <c r="K41" s="2"/>
      <c r="L41" s="2"/>
      <c r="O41" s="2"/>
      <c r="P41" s="2"/>
      <c r="Q41" s="8"/>
      <c r="T41" s="2"/>
      <c r="Y41" s="17" t="s">
        <v>318</v>
      </c>
      <c r="Z41" s="17" t="s">
        <v>449</v>
      </c>
      <c r="AF41" s="15"/>
      <c r="AK41" s="20" t="str">
        <f t="shared" si="7"/>
        <v>n</v>
      </c>
    </row>
    <row r="42" spans="1:37" x14ac:dyDescent="0.15">
      <c r="A42" s="2"/>
      <c r="B42" s="2"/>
      <c r="F42" s="2"/>
      <c r="G42" s="8"/>
      <c r="K42" s="2"/>
      <c r="L42" s="2"/>
      <c r="O42" s="2"/>
      <c r="P42" s="2"/>
      <c r="Q42" s="8"/>
      <c r="T42" s="2"/>
      <c r="Y42" s="17" t="s">
        <v>319</v>
      </c>
      <c r="Z42" s="17" t="s">
        <v>450</v>
      </c>
      <c r="AF42" s="15"/>
      <c r="AK42" s="20" t="str">
        <f t="shared" si="7"/>
        <v>o</v>
      </c>
    </row>
    <row r="43" spans="1:37" x14ac:dyDescent="0.15">
      <c r="A43" s="2"/>
      <c r="B43" s="2"/>
      <c r="F43" s="2"/>
      <c r="G43" s="8"/>
      <c r="K43" s="2"/>
      <c r="L43" s="2"/>
      <c r="O43" s="2"/>
      <c r="P43" s="2"/>
      <c r="Q43" s="8"/>
      <c r="T43" s="2"/>
      <c r="Y43" s="17" t="s">
        <v>320</v>
      </c>
      <c r="Z43" s="17" t="s">
        <v>451</v>
      </c>
      <c r="AF43" s="15"/>
      <c r="AK43" s="20" t="str">
        <f t="shared" si="7"/>
        <v>p</v>
      </c>
    </row>
    <row r="44" spans="1:37" x14ac:dyDescent="0.15">
      <c r="A44" s="2"/>
      <c r="B44" s="2"/>
      <c r="F44" s="2"/>
      <c r="G44" s="8"/>
      <c r="K44" s="2"/>
      <c r="L44" s="2"/>
      <c r="O44" s="2"/>
      <c r="P44" s="2"/>
      <c r="Q44" s="8"/>
      <c r="T44" s="2"/>
      <c r="Y44" s="17" t="s">
        <v>321</v>
      </c>
      <c r="Z44" s="17" t="s">
        <v>452</v>
      </c>
      <c r="AF44" s="15"/>
      <c r="AK44" s="20" t="str">
        <f t="shared" si="7"/>
        <v>q</v>
      </c>
    </row>
    <row r="45" spans="1:37" x14ac:dyDescent="0.15">
      <c r="A45" s="2"/>
      <c r="B45" s="2"/>
      <c r="F45" s="2"/>
      <c r="G45" s="8"/>
      <c r="K45" s="2"/>
      <c r="L45" s="2"/>
      <c r="O45" s="2"/>
      <c r="P45" s="2"/>
      <c r="Q45" s="8"/>
      <c r="T45" s="2"/>
      <c r="Y45" s="17" t="s">
        <v>322</v>
      </c>
      <c r="Z45" s="17" t="s">
        <v>453</v>
      </c>
      <c r="AF45" s="15"/>
      <c r="AK45" s="20" t="str">
        <f t="shared" si="7"/>
        <v>r</v>
      </c>
    </row>
    <row r="46" spans="1:37" x14ac:dyDescent="0.15">
      <c r="A46" s="2"/>
      <c r="B46" s="2"/>
      <c r="F46" s="2"/>
      <c r="G46" s="8"/>
      <c r="K46" s="2"/>
      <c r="L46" s="2"/>
      <c r="O46" s="2"/>
      <c r="P46" s="2"/>
      <c r="Q46" s="8"/>
      <c r="T46" s="2"/>
      <c r="Y46" s="17" t="s">
        <v>323</v>
      </c>
      <c r="Z46" s="17" t="s">
        <v>454</v>
      </c>
      <c r="AF46" s="15"/>
      <c r="AK46" s="20" t="str">
        <f t="shared" si="7"/>
        <v>s</v>
      </c>
    </row>
    <row r="47" spans="1:37" x14ac:dyDescent="0.15">
      <c r="A47" s="2"/>
      <c r="B47" s="2"/>
      <c r="F47" s="2"/>
      <c r="G47" s="8"/>
      <c r="K47" s="2"/>
      <c r="L47" s="2"/>
      <c r="O47" s="2"/>
      <c r="P47" s="2"/>
      <c r="Q47" s="8"/>
      <c r="T47" s="2"/>
      <c r="Y47" s="17" t="s">
        <v>324</v>
      </c>
      <c r="Z47" s="17" t="s">
        <v>455</v>
      </c>
      <c r="AF47" s="15"/>
      <c r="AK47" s="20" t="str">
        <f t="shared" si="7"/>
        <v>t</v>
      </c>
    </row>
    <row r="48" spans="1:37" x14ac:dyDescent="0.15">
      <c r="A48" s="2"/>
      <c r="B48" s="2"/>
      <c r="F48" s="2"/>
      <c r="G48" s="8"/>
      <c r="K48" s="2"/>
      <c r="L48" s="2"/>
      <c r="O48" s="2"/>
      <c r="P48" s="2"/>
      <c r="Q48" s="8"/>
      <c r="T48" s="2"/>
      <c r="Y48" s="17" t="s">
        <v>325</v>
      </c>
      <c r="Z48" s="17" t="s">
        <v>456</v>
      </c>
      <c r="AF48" s="15"/>
      <c r="AK48" s="20" t="str">
        <f t="shared" si="7"/>
        <v>u</v>
      </c>
    </row>
    <row r="49" spans="1:37" x14ac:dyDescent="0.15">
      <c r="A49" s="2"/>
      <c r="B49" s="2"/>
      <c r="F49" s="2"/>
      <c r="G49" s="8"/>
      <c r="K49" s="2"/>
      <c r="L49" s="2"/>
      <c r="O49" s="2"/>
      <c r="P49" s="2"/>
      <c r="Q49" s="8"/>
      <c r="T49" s="2"/>
      <c r="Y49" s="17" t="s">
        <v>326</v>
      </c>
      <c r="Z49" s="17" t="s">
        <v>457</v>
      </c>
      <c r="AF49" s="15"/>
      <c r="AK49" s="20" t="str">
        <f t="shared" si="7"/>
        <v>v</v>
      </c>
    </row>
    <row r="50" spans="1:37" x14ac:dyDescent="0.15">
      <c r="A50" s="2"/>
      <c r="B50" s="2"/>
      <c r="F50" s="2"/>
      <c r="G50" s="8"/>
      <c r="K50" s="2"/>
      <c r="L50" s="2"/>
      <c r="O50" s="2"/>
      <c r="P50" s="2"/>
      <c r="Q50" s="8"/>
      <c r="T50" s="2"/>
      <c r="Y50" s="17" t="s">
        <v>327</v>
      </c>
      <c r="Z50" s="17" t="s">
        <v>458</v>
      </c>
      <c r="AF50" s="15"/>
    </row>
    <row r="51" spans="1:37" x14ac:dyDescent="0.15">
      <c r="A51" s="2"/>
      <c r="B51" s="2"/>
      <c r="F51" s="2"/>
      <c r="G51" s="8"/>
      <c r="K51" s="2"/>
      <c r="L51" s="2"/>
      <c r="O51" s="2"/>
      <c r="P51" s="2"/>
      <c r="Q51" s="8"/>
      <c r="T51" s="2"/>
      <c r="Y51" s="17" t="s">
        <v>328</v>
      </c>
      <c r="Z51" s="17" t="s">
        <v>459</v>
      </c>
      <c r="AF51" s="15"/>
    </row>
    <row r="52" spans="1:37" x14ac:dyDescent="0.15">
      <c r="A52" s="2"/>
      <c r="B52" s="2"/>
      <c r="F52" s="2"/>
      <c r="G52" s="8"/>
      <c r="K52" s="2"/>
      <c r="L52" s="2"/>
      <c r="O52" s="2"/>
      <c r="P52" s="2"/>
      <c r="Q52" s="8"/>
      <c r="T52" s="2"/>
      <c r="Y52" s="17" t="s">
        <v>329</v>
      </c>
      <c r="Z52" s="17" t="s">
        <v>460</v>
      </c>
      <c r="AF52" s="15"/>
    </row>
    <row r="53" spans="1:37" x14ac:dyDescent="0.15">
      <c r="A53" s="2"/>
      <c r="B53" s="2"/>
      <c r="F53" s="2"/>
      <c r="G53" s="8"/>
      <c r="K53" s="2"/>
      <c r="L53" s="2"/>
      <c r="O53" s="2"/>
      <c r="P53" s="2"/>
      <c r="Q53" s="8"/>
      <c r="T53" s="2"/>
      <c r="Y53" s="17" t="s">
        <v>330</v>
      </c>
      <c r="Z53" s="17" t="s">
        <v>461</v>
      </c>
      <c r="AF53" s="15"/>
    </row>
    <row r="54" spans="1:37" x14ac:dyDescent="0.15">
      <c r="A54" s="2"/>
      <c r="B54" s="2"/>
      <c r="F54" s="2"/>
      <c r="G54" s="8"/>
      <c r="K54" s="2"/>
      <c r="L54" s="2"/>
      <c r="O54" s="2"/>
      <c r="P54" s="9"/>
      <c r="Q54" s="8"/>
      <c r="T54" s="2"/>
      <c r="Y54" s="17" t="s">
        <v>331</v>
      </c>
      <c r="Z54" s="17" t="s">
        <v>462</v>
      </c>
      <c r="AF54" s="15"/>
    </row>
    <row r="55" spans="1:37" x14ac:dyDescent="0.15">
      <c r="A55" s="2"/>
      <c r="B55" s="2"/>
      <c r="F55" s="2"/>
      <c r="G55" s="8"/>
      <c r="K55" s="2"/>
      <c r="L55" s="2"/>
      <c r="O55" s="2"/>
      <c r="P55" s="2"/>
      <c r="Q55" s="8"/>
      <c r="T55" s="2"/>
      <c r="Y55" s="17" t="s">
        <v>332</v>
      </c>
      <c r="Z55" s="17" t="s">
        <v>463</v>
      </c>
      <c r="AF55" s="15"/>
    </row>
    <row r="56" spans="1:37" x14ac:dyDescent="0.15">
      <c r="A56" s="2"/>
      <c r="B56" s="2"/>
      <c r="F56" s="2"/>
      <c r="G56" s="8"/>
      <c r="K56" s="2"/>
      <c r="L56" s="2"/>
      <c r="O56" s="2"/>
      <c r="P56" s="2"/>
      <c r="Q56" s="8"/>
      <c r="T56" s="2"/>
      <c r="Y56" s="17" t="s">
        <v>333</v>
      </c>
      <c r="Z56" s="17" t="s">
        <v>464</v>
      </c>
      <c r="AF56" s="15"/>
    </row>
    <row r="57" spans="1:37" x14ac:dyDescent="0.15">
      <c r="A57" s="2"/>
      <c r="B57" s="2"/>
      <c r="F57" s="2"/>
      <c r="G57" s="8"/>
      <c r="K57" s="2"/>
      <c r="L57" s="2"/>
      <c r="O57" s="2"/>
      <c r="P57" s="2"/>
      <c r="Q57" s="8"/>
      <c r="T57" s="2"/>
      <c r="Y57" s="17" t="s">
        <v>334</v>
      </c>
      <c r="Z57" s="17" t="s">
        <v>465</v>
      </c>
      <c r="AF57" s="15"/>
    </row>
    <row r="58" spans="1:37" x14ac:dyDescent="0.15">
      <c r="A58" s="2"/>
      <c r="B58" s="2"/>
      <c r="F58" s="2"/>
      <c r="G58" s="8"/>
      <c r="K58" s="2"/>
      <c r="L58" s="2"/>
      <c r="O58" s="2"/>
      <c r="P58" s="2"/>
      <c r="Q58" s="8"/>
      <c r="T58" s="2"/>
      <c r="Y58" s="17" t="s">
        <v>335</v>
      </c>
      <c r="Z58" s="17" t="s">
        <v>466</v>
      </c>
      <c r="AF58" s="15"/>
    </row>
    <row r="59" spans="1:37" x14ac:dyDescent="0.15">
      <c r="A59" s="2"/>
      <c r="B59" s="2"/>
      <c r="F59" s="2"/>
      <c r="G59" s="8"/>
      <c r="K59" s="2"/>
      <c r="L59" s="2"/>
      <c r="O59" s="2"/>
      <c r="P59" s="2"/>
      <c r="Q59" s="8"/>
      <c r="T59" s="2"/>
      <c r="Y59" s="17" t="s">
        <v>336</v>
      </c>
      <c r="Z59" s="17" t="s">
        <v>467</v>
      </c>
      <c r="AF59" s="15"/>
    </row>
    <row r="60" spans="1:37" x14ac:dyDescent="0.15">
      <c r="A60" s="2"/>
      <c r="B60" s="2"/>
      <c r="F60" s="2"/>
      <c r="G60" s="8"/>
      <c r="K60" s="2"/>
      <c r="L60" s="2"/>
      <c r="O60" s="2"/>
      <c r="P60" s="2"/>
      <c r="Q60" s="8"/>
      <c r="T60" s="2"/>
      <c r="Y60" s="17" t="s">
        <v>337</v>
      </c>
      <c r="Z60" s="17" t="s">
        <v>468</v>
      </c>
      <c r="AF60" s="15"/>
    </row>
    <row r="61" spans="1:37" x14ac:dyDescent="0.15">
      <c r="A61" s="2"/>
      <c r="B61" s="2"/>
      <c r="F61" s="2"/>
      <c r="G61" s="8"/>
      <c r="K61" s="2"/>
      <c r="L61" s="2"/>
      <c r="O61" s="2"/>
      <c r="P61" s="2"/>
      <c r="Q61" s="8"/>
      <c r="T61" s="2"/>
      <c r="Y61" s="17" t="s">
        <v>338</v>
      </c>
      <c r="Z61" s="17" t="s">
        <v>469</v>
      </c>
      <c r="AF61" s="15"/>
    </row>
    <row r="62" spans="1:37" x14ac:dyDescent="0.15">
      <c r="A62" s="2"/>
      <c r="B62" s="2"/>
      <c r="F62" s="2"/>
      <c r="G62" s="8"/>
      <c r="K62" s="2"/>
      <c r="L62" s="2"/>
      <c r="O62" s="2"/>
      <c r="P62" s="2"/>
      <c r="Q62" s="8"/>
      <c r="T62" s="2"/>
      <c r="Y62" s="17" t="s">
        <v>339</v>
      </c>
      <c r="Z62" s="17" t="s">
        <v>470</v>
      </c>
      <c r="AF62" s="15"/>
    </row>
    <row r="63" spans="1:37" x14ac:dyDescent="0.15">
      <c r="A63" s="2"/>
      <c r="B63" s="2"/>
      <c r="F63" s="2"/>
      <c r="G63" s="8"/>
      <c r="K63" s="2"/>
      <c r="L63" s="2"/>
      <c r="O63" s="2"/>
      <c r="P63" s="2"/>
      <c r="Q63" s="8"/>
      <c r="T63" s="2"/>
      <c r="Y63" s="17" t="s">
        <v>340</v>
      </c>
      <c r="Z63" s="17" t="s">
        <v>471</v>
      </c>
      <c r="AF63" s="15"/>
    </row>
    <row r="64" spans="1:37" x14ac:dyDescent="0.15">
      <c r="A64" s="2"/>
      <c r="B64" s="2"/>
      <c r="F64" s="2"/>
      <c r="G64" s="8"/>
      <c r="K64" s="2"/>
      <c r="L64" s="2"/>
      <c r="O64" s="2"/>
      <c r="P64" s="2"/>
      <c r="Q64" s="8"/>
      <c r="T64" s="2"/>
      <c r="Y64" s="17" t="s">
        <v>341</v>
      </c>
      <c r="Z64" s="17" t="s">
        <v>472</v>
      </c>
      <c r="AF64" s="15"/>
    </row>
    <row r="65" spans="1:32" x14ac:dyDescent="0.15">
      <c r="A65" s="2"/>
      <c r="B65" s="2"/>
      <c r="F65" s="2"/>
      <c r="G65" s="8"/>
      <c r="K65" s="2"/>
      <c r="L65" s="2"/>
      <c r="O65" s="2"/>
      <c r="P65" s="2"/>
      <c r="Q65" s="8"/>
      <c r="T65" s="2"/>
      <c r="Y65" s="17" t="s">
        <v>342</v>
      </c>
      <c r="Z65" s="17" t="s">
        <v>473</v>
      </c>
      <c r="AF65" s="15"/>
    </row>
    <row r="66" spans="1:32" x14ac:dyDescent="0.15">
      <c r="A66" s="2"/>
      <c r="B66" s="2"/>
      <c r="F66" s="2"/>
      <c r="G66" s="8"/>
      <c r="K66" s="2"/>
      <c r="L66" s="2"/>
      <c r="O66" s="2"/>
      <c r="P66" s="2"/>
      <c r="Q66" s="8"/>
      <c r="T66" s="2"/>
      <c r="Y66" s="17" t="s">
        <v>62</v>
      </c>
      <c r="Z66" s="17" t="s">
        <v>474</v>
      </c>
      <c r="AF66" s="15"/>
    </row>
    <row r="67" spans="1:32" x14ac:dyDescent="0.15">
      <c r="A67" s="2"/>
      <c r="B67" s="2"/>
      <c r="F67" s="2"/>
      <c r="G67" s="8"/>
      <c r="K67" s="2"/>
      <c r="L67" s="2"/>
      <c r="O67" s="2"/>
      <c r="P67" s="2"/>
      <c r="Q67" s="8"/>
      <c r="T67" s="2"/>
      <c r="Y67" s="17" t="s">
        <v>343</v>
      </c>
      <c r="Z67" s="17" t="s">
        <v>475</v>
      </c>
      <c r="AF67" s="15"/>
    </row>
    <row r="68" spans="1:32" x14ac:dyDescent="0.15">
      <c r="A68" s="2"/>
      <c r="B68" s="2"/>
      <c r="F68" s="2"/>
      <c r="G68" s="8"/>
      <c r="K68" s="2"/>
      <c r="L68" s="2"/>
      <c r="O68" s="2"/>
      <c r="P68" s="2"/>
      <c r="Q68" s="8"/>
      <c r="T68" s="2"/>
      <c r="Y68" s="17" t="s">
        <v>344</v>
      </c>
      <c r="Z68" s="17" t="s">
        <v>476</v>
      </c>
      <c r="AF68" s="15"/>
    </row>
    <row r="69" spans="1:32" x14ac:dyDescent="0.15">
      <c r="A69" s="2"/>
      <c r="B69" s="2"/>
      <c r="F69" s="2"/>
      <c r="G69" s="8"/>
      <c r="K69" s="2"/>
      <c r="L69" s="2"/>
      <c r="O69" s="2"/>
      <c r="P69" s="2"/>
      <c r="Q69" s="8"/>
      <c r="T69" s="2"/>
      <c r="Y69" s="17" t="s">
        <v>345</v>
      </c>
      <c r="Z69" s="17" t="s">
        <v>477</v>
      </c>
      <c r="AF69" s="15"/>
    </row>
    <row r="70" spans="1:32" x14ac:dyDescent="0.15">
      <c r="A70" s="2"/>
      <c r="B70" s="2"/>
      <c r="Y70" s="17" t="s">
        <v>346</v>
      </c>
      <c r="Z70" s="17" t="s">
        <v>478</v>
      </c>
    </row>
    <row r="71" spans="1:32" x14ac:dyDescent="0.15">
      <c r="Y71" s="17" t="s">
        <v>347</v>
      </c>
      <c r="Z71" s="17" t="s">
        <v>479</v>
      </c>
    </row>
    <row r="72" spans="1:32" x14ac:dyDescent="0.15">
      <c r="Y72" s="17" t="s">
        <v>348</v>
      </c>
      <c r="Z72" s="17" t="s">
        <v>480</v>
      </c>
    </row>
    <row r="73" spans="1:32" x14ac:dyDescent="0.15">
      <c r="Y73" s="17" t="s">
        <v>349</v>
      </c>
      <c r="Z73" s="17" t="s">
        <v>481</v>
      </c>
    </row>
    <row r="74" spans="1:32" x14ac:dyDescent="0.15">
      <c r="Y74" s="17" t="s">
        <v>350</v>
      </c>
      <c r="Z74" s="17" t="s">
        <v>482</v>
      </c>
    </row>
    <row r="75" spans="1:32" x14ac:dyDescent="0.15">
      <c r="Y75" s="17" t="s">
        <v>351</v>
      </c>
      <c r="Z75" s="17" t="s">
        <v>483</v>
      </c>
    </row>
    <row r="76" spans="1:32" x14ac:dyDescent="0.15">
      <c r="Y76" s="17" t="s">
        <v>352</v>
      </c>
      <c r="Z76" s="17" t="s">
        <v>484</v>
      </c>
    </row>
    <row r="77" spans="1:32" x14ac:dyDescent="0.15">
      <c r="Y77" s="17" t="s">
        <v>353</v>
      </c>
      <c r="Z77" s="17" t="s">
        <v>485</v>
      </c>
    </row>
    <row r="78" spans="1:32" x14ac:dyDescent="0.15">
      <c r="Y78" s="17" t="s">
        <v>354</v>
      </c>
      <c r="Z78" s="17" t="s">
        <v>486</v>
      </c>
    </row>
    <row r="79" spans="1:32" x14ac:dyDescent="0.15">
      <c r="Y79" s="17" t="s">
        <v>355</v>
      </c>
      <c r="Z79" s="17" t="s">
        <v>487</v>
      </c>
    </row>
    <row r="80" spans="1:32" x14ac:dyDescent="0.15">
      <c r="Y80" s="17" t="s">
        <v>356</v>
      </c>
      <c r="Z80" s="17" t="s">
        <v>488</v>
      </c>
    </row>
    <row r="81" spans="25:26" x14ac:dyDescent="0.15">
      <c r="Y81" s="17" t="s">
        <v>357</v>
      </c>
      <c r="Z81" s="17" t="s">
        <v>489</v>
      </c>
    </row>
    <row r="82" spans="25:26" x14ac:dyDescent="0.15">
      <c r="Y82" s="17" t="s">
        <v>358</v>
      </c>
      <c r="Z82" s="17" t="s">
        <v>490</v>
      </c>
    </row>
    <row r="83" spans="25:26" x14ac:dyDescent="0.15">
      <c r="Y83" s="17" t="s">
        <v>359</v>
      </c>
      <c r="Z83" s="17" t="s">
        <v>491</v>
      </c>
    </row>
    <row r="84" spans="25:26" x14ac:dyDescent="0.15">
      <c r="Y84" s="17" t="s">
        <v>360</v>
      </c>
      <c r="Z84" s="17" t="s">
        <v>492</v>
      </c>
    </row>
    <row r="85" spans="25:26" x14ac:dyDescent="0.15">
      <c r="Y85" s="17" t="s">
        <v>361</v>
      </c>
      <c r="Z85" s="17" t="s">
        <v>493</v>
      </c>
    </row>
    <row r="86" spans="25:26" x14ac:dyDescent="0.15">
      <c r="Y86" s="17" t="s">
        <v>362</v>
      </c>
      <c r="Z86" s="17" t="s">
        <v>494</v>
      </c>
    </row>
    <row r="87" spans="25:26" x14ac:dyDescent="0.15">
      <c r="Y87" s="17" t="s">
        <v>363</v>
      </c>
      <c r="Z87" s="17" t="s">
        <v>495</v>
      </c>
    </row>
    <row r="88" spans="25:26" x14ac:dyDescent="0.15">
      <c r="Y88" s="17" t="s">
        <v>364</v>
      </c>
      <c r="Z88" s="17" t="s">
        <v>496</v>
      </c>
    </row>
    <row r="89" spans="25:26" x14ac:dyDescent="0.15">
      <c r="Y89" s="17" t="s">
        <v>365</v>
      </c>
      <c r="Z89" s="17" t="s">
        <v>497</v>
      </c>
    </row>
    <row r="90" spans="25:26" x14ac:dyDescent="0.15">
      <c r="Y90" s="17" t="s">
        <v>366</v>
      </c>
      <c r="Z90" s="17" t="s">
        <v>498</v>
      </c>
    </row>
    <row r="91" spans="25:26" x14ac:dyDescent="0.15">
      <c r="Y91" s="17" t="s">
        <v>367</v>
      </c>
      <c r="Z91" s="17" t="s">
        <v>499</v>
      </c>
    </row>
    <row r="92" spans="25:26" x14ac:dyDescent="0.15">
      <c r="Y92" s="17" t="s">
        <v>368</v>
      </c>
      <c r="Z92" s="17" t="s">
        <v>500</v>
      </c>
    </row>
    <row r="93" spans="25:26" x14ac:dyDescent="0.15">
      <c r="Y93" s="17" t="s">
        <v>369</v>
      </c>
      <c r="Z93" s="17" t="s">
        <v>501</v>
      </c>
    </row>
    <row r="94" spans="25:26" x14ac:dyDescent="0.15">
      <c r="Y94" s="17" t="s">
        <v>370</v>
      </c>
      <c r="Z94" s="17" t="s">
        <v>502</v>
      </c>
    </row>
    <row r="95" spans="25:26" x14ac:dyDescent="0.15">
      <c r="Y95" s="17" t="s">
        <v>371</v>
      </c>
      <c r="Z95" s="17" t="s">
        <v>503</v>
      </c>
    </row>
    <row r="96" spans="25:26" x14ac:dyDescent="0.15">
      <c r="Y96" s="17" t="s">
        <v>273</v>
      </c>
      <c r="Z96" s="17" t="s">
        <v>504</v>
      </c>
    </row>
    <row r="97" spans="25:26" x14ac:dyDescent="0.15">
      <c r="Y97" s="17" t="s">
        <v>372</v>
      </c>
      <c r="Z97" s="17" t="s">
        <v>505</v>
      </c>
    </row>
    <row r="98" spans="25:26" x14ac:dyDescent="0.15">
      <c r="Y98" s="17" t="s">
        <v>373</v>
      </c>
      <c r="Z98" s="17" t="s">
        <v>506</v>
      </c>
    </row>
    <row r="99" spans="25:26" x14ac:dyDescent="0.15">
      <c r="Y99" s="17" t="s">
        <v>403</v>
      </c>
      <c r="Z99" s="17"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2021-08-31T09:11:35Z</dcterms:created>
  <dcterms:modified xsi:type="dcterms:W3CDTF">2021-08-31T09:21:58Z</dcterms:modified>
</cp:coreProperties>
</file>