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行政事業レビューシート!$A$1:$AX$202</definedName>
    <definedName name="_xlnm.Print_Area" localSheetId="2">別紙2!$A$1:$AX$17</definedName>
    <definedName name="_xlnm.Print_Area" localSheetId="3">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AE30" i="3" l="1"/>
  <c r="AI30" i="3"/>
  <c r="AM30" i="3"/>
  <c r="L76" i="3" l="1"/>
  <c r="I76" i="3"/>
  <c r="L75" i="3"/>
  <c r="I75" i="3"/>
  <c r="L74" i="3"/>
  <c r="I74" i="3"/>
  <c r="L73" i="3"/>
  <c r="I73" i="3"/>
  <c r="L72" i="3"/>
  <c r="I72" i="3"/>
  <c r="AY202" i="3" l="1"/>
  <c r="AY198" i="3"/>
  <c r="AY200" i="3" s="1"/>
  <c r="AY194" i="3"/>
  <c r="AY195" i="3" s="1"/>
  <c r="AY193" i="3"/>
  <c r="AY189" i="3"/>
  <c r="AY190" i="3" s="1"/>
  <c r="AY188" i="3"/>
  <c r="AY184" i="3"/>
  <c r="AY185" i="3" s="1"/>
  <c r="AY183" i="3"/>
  <c r="AY182" i="3"/>
  <c r="AY181" i="3"/>
  <c r="AY180" i="3"/>
  <c r="AY179" i="3"/>
  <c r="AY178" i="3"/>
  <c r="AY177" i="3"/>
  <c r="AY176" i="3"/>
  <c r="AY172" i="3"/>
  <c r="AY175" i="3" s="1"/>
  <c r="AY168" i="3"/>
  <c r="AY169" i="3" s="1"/>
  <c r="AY167" i="3"/>
  <c r="AY166" i="3"/>
  <c r="AY162" i="3"/>
  <c r="AY163" i="3" s="1"/>
  <c r="AY155" i="3"/>
  <c r="AY151" i="3"/>
  <c r="AY147" i="3"/>
  <c r="AY150" i="3" s="1"/>
  <c r="AY143" i="3"/>
  <c r="AY45" i="3"/>
  <c r="AY47" i="3" s="1"/>
  <c r="AY42" i="3"/>
  <c r="AY44" i="3" s="1"/>
  <c r="AY39" i="3"/>
  <c r="AY41" i="3" s="1"/>
  <c r="AY36" i="3"/>
  <c r="AY37" i="3" s="1"/>
  <c r="AY199" i="3" l="1"/>
  <c r="AY165" i="3"/>
  <c r="AY186" i="3"/>
  <c r="AY164" i="3"/>
  <c r="AY170" i="3"/>
  <c r="AY192" i="3"/>
  <c r="AY174" i="3"/>
  <c r="AY187" i="3"/>
  <c r="AY148" i="3"/>
  <c r="AY149" i="3"/>
  <c r="AY43" i="3"/>
  <c r="AY38" i="3"/>
  <c r="AY145" i="3"/>
  <c r="AY153" i="3"/>
  <c r="AY46" i="3"/>
  <c r="AY40" i="3"/>
  <c r="AY144" i="3"/>
  <c r="AY146" i="3"/>
  <c r="AY152" i="3"/>
  <c r="AY154" i="3"/>
  <c r="AY171" i="3"/>
  <c r="AY173" i="3"/>
  <c r="AY191" i="3"/>
  <c r="AY201" i="3"/>
  <c r="AY196" i="3"/>
  <c r="AY197" i="3"/>
  <c r="AW98" i="3"/>
  <c r="AT98" i="3"/>
  <c r="AQ98" i="3"/>
  <c r="AL98" i="3"/>
  <c r="AI98" i="3"/>
  <c r="AF98" i="3"/>
  <c r="Z98" i="3"/>
  <c r="W98" i="3"/>
  <c r="T98" i="3"/>
  <c r="N98" i="3"/>
  <c r="K98" i="3"/>
  <c r="H98" i="3"/>
  <c r="AW97" i="3"/>
  <c r="AT97" i="3"/>
  <c r="AQ97" i="3"/>
  <c r="AL97" i="3"/>
  <c r="AI97" i="3"/>
  <c r="AF97" i="3"/>
  <c r="Z97" i="3"/>
  <c r="W97" i="3"/>
  <c r="T97" i="3"/>
  <c r="N97" i="3"/>
  <c r="K97" i="3"/>
  <c r="H97" i="3"/>
  <c r="AV2" i="3" l="1"/>
  <c r="AY5" i="7" l="1"/>
  <c r="AY34" i="7" l="1"/>
  <c r="AY22" i="7"/>
  <c r="AY21" i="7"/>
  <c r="AY20" i="7"/>
  <c r="AY16" i="7"/>
  <c r="AY17" i="7" s="1"/>
  <c r="AY15" i="7"/>
  <c r="AY14" i="7"/>
  <c r="AY9" i="7"/>
  <c r="AY8" i="7"/>
  <c r="AY7" i="7"/>
  <c r="AY6" i="7"/>
  <c r="AY18" i="7" l="1"/>
  <c r="AY35" i="7" l="1"/>
  <c r="AY30" i="7"/>
  <c r="AY31" i="7" s="1"/>
  <c r="AY26" i="7"/>
  <c r="AY27" i="7" s="1"/>
  <c r="AY33" i="7" l="1"/>
  <c r="AY29" i="7"/>
  <c r="AY28" i="7"/>
  <c r="AY32" i="7"/>
  <c r="AY37" i="7"/>
  <c r="AY36" i="7"/>
  <c r="AY24" i="7" l="1"/>
  <c r="AY25" i="7"/>
  <c r="AY23" i="7"/>
  <c r="AY19" i="7"/>
  <c r="AY10" i="7"/>
  <c r="AY11" i="7" s="1"/>
  <c r="AY2" i="7"/>
  <c r="AY4" i="7" s="1"/>
  <c r="AY14" i="6"/>
  <c r="AY10" i="6"/>
  <c r="AY6" i="6"/>
  <c r="AY8" i="6" s="1"/>
  <c r="AY2" i="6"/>
  <c r="AY7" i="6" l="1"/>
  <c r="AY9" i="6"/>
  <c r="AY11" i="6"/>
  <c r="AY3" i="7"/>
  <c r="AY12" i="6"/>
  <c r="AY13" i="6"/>
  <c r="AY12" i="7"/>
  <c r="AY13" i="7"/>
  <c r="AY17" i="6"/>
  <c r="AY16" i="6"/>
  <c r="AY15" i="6"/>
  <c r="AY4" i="6"/>
  <c r="AY3" i="6"/>
  <c r="AY5" i="6"/>
  <c r="C12" i="4" l="1"/>
  <c r="W25" i="3" l="1"/>
  <c r="C23" i="4" l="1"/>
  <c r="C24" i="4"/>
  <c r="W21" i="3" l="1"/>
  <c r="AD21" i="3"/>
  <c r="P21" i="3"/>
  <c r="P18" i="3" l="1"/>
  <c r="P20" i="3" s="1"/>
  <c r="W18" i="3"/>
  <c r="W20" i="3" s="1"/>
  <c r="AU17" i="6"/>
  <c r="Y17" i="6"/>
  <c r="Y13" i="6"/>
  <c r="AU13" i="6"/>
  <c r="AU9" i="6"/>
  <c r="Y9" i="6"/>
  <c r="Y5" i="6"/>
  <c r="Y154" i="3"/>
  <c r="AU154" i="3"/>
  <c r="Y150" i="3"/>
  <c r="AU150" i="3"/>
  <c r="Y146" i="3"/>
  <c r="AU146" i="3"/>
  <c r="AU142" i="3"/>
  <c r="Y14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<sst xmlns="http://schemas.openxmlformats.org/spreadsheetml/2006/main" count="1219" uniqueCount="726">
  <si>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</si>
  <si>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</si>
  <si>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</si>
  <si>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</si>
  <si>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</si>
  <si>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</si>
  <si>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</si>
  <si>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</si>
  <si>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</si>
  <si>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</si>
  <si>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</si>
  <si>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</si>
  <si>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</si>
  <si>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</si>
  <si>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</si>
  <si>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</si>
  <si>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</si>
  <si>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</si>
  <si>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</si>
  <si>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</si>
  <si>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</si>
  <si>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</si>
  <si>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</si>
  <si>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</si>
  <si>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</si>
  <si>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</si>
  <si>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</si>
  <si>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</si>
  <si>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</si>
  <si>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</si>
  <si>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</si>
  <si>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</si>
  <si>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</si>
  <si>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</si>
  <si>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</si>
  <si>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</si>
  <si>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</si>
  <si>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</si>
  <si>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</si>
  <si>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</si>
  <si>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</si>
  <si>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</si>
  <si>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</si>
  <si>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</si>
  <si>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</si>
  <si>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</si>
  <si>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</si>
  <si>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</si>
  <si>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</si>
  <si>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</si>
  <si>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</si>
  <si>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</si>
  <si>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</si>
  <si>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</si>
  <si>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</si>
  <si>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</si>
  <si>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</si>
  <si>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</si>
  <si>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</si>
  <si>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</si>
  <si>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</si>
  <si>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</si>
  <si>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</si>
  <si>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</si>
  <si>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</si>
  <si>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</si>
  <si>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</si>
  <si>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</si>
  <si>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</si>
  <si>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</si>
  <si>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</si>
  <si>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</si>
  <si>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</si>
  <si>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</si>
  <si>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</si>
  <si>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</si>
  <si>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</si>
  <si>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</si>
  <si>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</si>
  <si>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</si>
  <si>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</si>
  <si>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</si>
  <si>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</si>
  <si>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</si>
  <si>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</si>
  <si>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</si>
  <si>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</si>
  <si>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</si>
  <si>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</si>
  <si>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</si>
  <si>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</si>
  <si>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</si>
  <si>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</si>
  <si>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</si>
  <si>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</si>
  <si>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</si>
  <si>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</si>
  <si>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</si>
  <si>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</si>
  <si>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</si>
  <si>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</si>
  <si>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</si>
  <si>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</si>
  <si>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</si>
  <si>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</si>
  <si>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</si>
  <si>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</si>
  <si>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</si>
  <si>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</si>
  <si>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</si>
  <si>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</si>
  <si>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</si>
  <si>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</si>
  <si>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</si>
  <si>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</si>
  <si>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</si>
  <si>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</si>
  <si>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</si>
  <si>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</si>
  <si>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</si>
  <si>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</si>
  <si>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</si>
  <si>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</si>
  <si>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</si>
  <si>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</si>
  <si>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</si>
  <si>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</si>
  <si>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</si>
  <si>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</si>
  <si>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</si>
  <si>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</si>
  <si>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</si>
  <si>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</si>
  <si>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</si>
  <si>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</si>
  <si>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</si>
  <si>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</si>
  <si>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</si>
  <si>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</si>
  <si>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</si>
  <si>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</si>
  <si>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</si>
  <si>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</si>
  <si>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</si>
  <si>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</si>
  <si>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</si>
  <si>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</si>
  <si>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</si>
  <si>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</si>
  <si>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</si>
  <si>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</si>
  <si>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</si>
  <si>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</si>
  <si>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</si>
  <si>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</si>
  <si>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</si>
  <si>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</si>
  <si>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</si>
  <si>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</si>
  <si>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</si>
  <si>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</si>
  <si>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</si>
  <si>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</si>
  <si>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</si>
  <si>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</si>
  <si>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</si>
  <si>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</si>
  <si>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</si>
  <si>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</si>
  <si>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</si>
  <si>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</si>
  <si>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</si>
  <si>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</si>
  <si>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</si>
  <si>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</si>
  <si>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</si>
  <si>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</si>
  <si>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</si>
  <si>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</si>
  <si>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</si>
  <si>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</si>
  <si>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</si>
  <si>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</si>
  <si>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</si>
  <si>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</si>
  <si>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</si>
  <si>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</si>
  <si>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</si>
  <si>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</si>
  <si>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</si>
  <si>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</si>
  <si>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</si>
  <si>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</si>
  <si>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</si>
  <si>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</si>
  <si>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</si>
  <si>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</si>
  <si>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</si>
  <si>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</si>
  <si>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</si>
  <si>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</si>
  <si>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</si>
  <si>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</si>
  <si>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</si>
  <si>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</si>
  <si>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</si>
  <si>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</si>
  <si>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</si>
  <si>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</si>
  <si>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</si>
  <si>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</si>
  <si>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</si>
  <si>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</si>
  <si>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</si>
  <si>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</si>
  <si>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</si>
  <si>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</si>
  <si>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</si>
  <si>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</si>
  <si>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</si>
  <si>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</si>
  <si>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</si>
  <si>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</si>
  <si>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</si>
  <si>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</si>
  <si>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</si>
  <si>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</si>
  <si>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</si>
  <si>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</si>
  <si>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</si>
  <si>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</si>
  <si>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</si>
  <si>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</si>
  <si>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</si>
  <si>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</si>
  <si>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</si>
  <si>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</si>
  <si>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</si>
  <si>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</si>
  <si>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</si>
  <si>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</si>
  <si>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</si>
  <si>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</si>
  <si>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</si>
  <si>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</si>
  <si>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</si>
  <si>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</si>
  <si>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</si>
  <si>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</si>
  <si>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</si>
  <si>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</si>
  <si>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</si>
  <si>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</si>
  <si>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</si>
  <si>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</si>
  <si>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</si>
  <si>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</si>
  <si>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</si>
  <si>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</si>
  <si>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</si>
  <si>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</si>
  <si>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</si>
  <si>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</si>
  <si>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</si>
  <si>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</si>
  <si>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</si>
  <si>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</si>
  <si>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</si>
  <si>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</si>
  <si>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</si>
  <si>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</si>
  <si>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</si>
  <si>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</si>
  <si>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</si>
  <si>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</si>
  <si>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</si>
  <si>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</si>
  <si>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</si>
  <si>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</si>
  <si>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</si>
  <si>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</si>
  <si>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</si>
  <si>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</si>
  <si>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</si>
  <si>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</si>
  <si>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</si>
  <si>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</si>
  <si>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</si>
  <si>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</si>
  <si>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</si>
  <si>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</si>
  <si>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</si>
  <si>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</si>
  <si>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</si>
  <si>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</si>
  <si>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</si>
  <si>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</si>
  <si>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</si>
  <si>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</si>
  <si>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</si>
  <si>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</si>
  <si>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</si>
  <si>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</si>
  <si>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</si>
  <si>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</si>
  <si>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</si>
  <si>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</si>
  <si>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</si>
  <si>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</si>
  <si>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</si>
  <si>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</si>
  <si>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</si>
  <si>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</si>
  <si>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</si>
  <si>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</si>
  <si>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</si>
  <si>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</si>
  <si>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</si>
  <si>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</si>
  <si>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</si>
  <si>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</si>
  <si>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</si>
  <si>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</si>
  <si>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</si>
  <si>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</si>
  <si>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</si>
  <si>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</si>
  <si>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</si>
  <si>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</si>
  <si>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</si>
  <si>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</si>
  <si>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</si>
  <si>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</si>
  <si>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</si>
  <si>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</si>
  <si>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</si>
  <si>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</si>
  <si>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</si>
  <si>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</si>
  <si>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</si>
  <si>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</si>
  <si>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</si>
  <si>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</si>
  <si>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</si>
  <si>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</si>
  <si>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</si>
  <si>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</si>
  <si>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</si>
  <si>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</si>
  <si>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</si>
  <si>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</si>
  <si>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</si>
  <si>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</si>
  <si>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</si>
  <si>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</si>
  <si>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</si>
  <si>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</si>
  <si>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</si>
  <si>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</si>
  <si>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</si>
  <si>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</si>
  <si>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</si>
  <si>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</si>
  <si>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</si>
  <si>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</si>
  <si>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</si>
  <si>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</si>
  <si>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</si>
  <si>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</si>
  <si>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</si>
  <si>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</si>
  <si>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</si>
  <si>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</si>
  <si>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</si>
  <si>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</si>
  <si>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</si>
  <si>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</si>
  <si>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</si>
  <si>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</si>
  <si>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</si>
  <si>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</si>
  <si>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</si>
  <si>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</si>
  <si>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</si>
  <si>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</si>
  <si>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</si>
  <si>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</si>
  <si>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</si>
  <si>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</si>
  <si>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</si>
  <si>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</si>
  <si>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</si>
  <si>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</si>
  <si>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</si>
  <si>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</si>
  <si>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</si>
  <si>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</si>
  <si>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</si>
  <si>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</si>
  <si>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</si>
  <si>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</si>
  <si>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</si>
  <si>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</si>
  <si>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</si>
  <si>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</si>
  <si>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</si>
  <si>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</si>
  <si>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</si>
  <si>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</si>
  <si>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</si>
  <si>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</si>
  <si>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</si>
  <si>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</si>
  <si>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</si>
  <si>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</si>
  <si>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</si>
  <si>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</si>
  <si>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</si>
  <si>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</si>
  <si>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</si>
  <si>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</si>
  <si>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</si>
  <si>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</si>
  <si>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</si>
  <si>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</si>
  <si>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</si>
  <si>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</si>
  <si>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</si>
  <si>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</si>
  <si>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</si>
  <si>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</si>
  <si>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</si>
  <si>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</si>
  <si>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</si>
  <si>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</si>
  <si>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</si>
  <si>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</si>
  <si>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</si>
  <si>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</si>
  <si>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</si>
  <si>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</si>
  <si>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</si>
  <si>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</si>
  <si>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</si>
  <si>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</si>
  <si>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</si>
  <si>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</si>
  <si>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</si>
  <si>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</si>
  <si>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</si>
  <si>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</si>
  <si>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</si>
  <si>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</si>
  <si>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</si>
  <si>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</si>
  <si>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</si>
  <si>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</si>
  <si>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</si>
  <si>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</si>
  <si>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</si>
  <si>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</si>
  <si>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</si>
  <si>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</si>
  <si>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</si>
  <si>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</si>
  <si>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</si>
  <si>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</si>
  <si>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</si>
  <si>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</si>
  <si>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</si>
  <si>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</si>
  <si>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</si>
  <si>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</si>
  <si>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</si>
  <si>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</si>
  <si>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</si>
  <si>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</si>
  <si>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</si>
  <si>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</si>
  <si>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</si>
  <si>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</si>
  <si>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</si>
  <si>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</si>
  <si>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</si>
  <si>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</si>
  <si>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</si>
  <si>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</si>
  <si>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</si>
  <si>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</si>
  <si>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</si>
  <si>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</si>
  <si>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</si>
  <si>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</si>
  <si>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</si>
  <si>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</si>
  <si>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</si>
  <si>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</si>
  <si>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</si>
  <si>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</si>
  <si>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</si>
  <si>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</si>
  <si>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</si>
  <si>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</si>
  <si>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</si>
  <si>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</si>
  <si>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</si>
  <si>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</si>
  <si>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</si>
  <si>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</si>
  <si>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</si>
  <si>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</si>
  <si>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</si>
  <si>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</si>
  <si>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</si>
  <si>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</si>
  <si>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</si>
  <si>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</si>
  <si>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</si>
  <si>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</si>
  <si>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</si>
  <si>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</si>
  <si>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</si>
  <si>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</si>
  <si>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</si>
  <si>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</si>
  <si>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</si>
  <si>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</si>
  <si>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</si>
  <si>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</si>
  <si>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</si>
  <si>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</si>
  <si>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</si>
  <si>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</si>
  <si>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</si>
  <si>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</si>
  <si>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</si>
  <si>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</si>
  <si>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</si>
  <si>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</si>
  <si>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</si>
  <si>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</si>
  <si>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</si>
  <si>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</si>
  <si>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</si>
  <si>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</si>
  <si>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</si>
  <si>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</si>
  <si>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</si>
  <si>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</si>
  <si>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</si>
  <si>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</si>
  <si>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</si>
  <si>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</si>
  <si>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</si>
  <si>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</si>
  <si>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</si>
  <si>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</si>
  <si>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</si>
  <si>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</si>
  <si>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</si>
  <si>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</si>
  <si>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</si>
  <si>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</si>
  <si>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</si>
  <si>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</si>
  <si>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</si>
  <si>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</si>
  <si>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</si>
  <si>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</si>
  <si>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</si>
  <si>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</si>
  <si>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</si>
  <si>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社会保障・税番号制度に関する周知・広報に必要な経費</t>
  </si>
  <si>
    <t>大臣官房</t>
  </si>
  <si>
    <t>番号制度担当室</t>
  </si>
  <si>
    <t>行政手続における特定の個人を識別するための番号の利用等に関する法律（平成25年法律第27号）　第４条第２項</t>
  </si>
  <si>
    <t>社会保障・税番号制度は、社会保障・税制度の効率化・透明化を図り、国民の利便性を高め、公平かつ公正な社会を実現するための社会基盤として導入されたものである。本事業は、社会保障・税番号制度について積極的な周知・広報活動を実施し、国民の理解と普及を促進することを目的とする。</t>
  </si>
  <si>
    <t>-</t>
  </si>
  <si>
    <t>情報処理業務庁費</t>
    <rPh sb="0" eb="2">
      <t>ジョウホウ</t>
    </rPh>
    <rPh sb="2" eb="4">
      <t>ショリ</t>
    </rPh>
    <rPh sb="4" eb="6">
      <t>ギョウム</t>
    </rPh>
    <rPh sb="6" eb="8">
      <t>チョウヒ</t>
    </rPh>
    <phoneticPr fontId="5"/>
  </si>
  <si>
    <t>庁費</t>
    <rPh sb="0" eb="2">
      <t>チョウヒ</t>
    </rPh>
    <phoneticPr fontId="5"/>
  </si>
  <si>
    <t>内閣府</t>
  </si>
  <si>
    <t>府</t>
  </si>
  <si>
    <t>-</t>
    <phoneticPr fontId="5"/>
  </si>
  <si>
    <t>障害者向け広報資料の作成</t>
    <phoneticPr fontId="5"/>
  </si>
  <si>
    <t>外国語による広報資料の作成</t>
    <phoneticPr fontId="5"/>
  </si>
  <si>
    <t>実施数</t>
    <rPh sb="0" eb="2">
      <t>ジッシ</t>
    </rPh>
    <rPh sb="2" eb="3">
      <t>スウ</t>
    </rPh>
    <phoneticPr fontId="5"/>
  </si>
  <si>
    <t>コールセンターの運営</t>
  </si>
  <si>
    <t>啓発総合企画及び実施</t>
    <rPh sb="0" eb="2">
      <t>ケイハツ</t>
    </rPh>
    <rPh sb="2" eb="4">
      <t>ソウゴウ</t>
    </rPh>
    <rPh sb="4" eb="6">
      <t>キカク</t>
    </rPh>
    <rPh sb="6" eb="7">
      <t>オヨ</t>
    </rPh>
    <rPh sb="8" eb="10">
      <t>ジッシ</t>
    </rPh>
    <phoneticPr fontId="5"/>
  </si>
  <si>
    <t>動画コンテンツの制作・配信等業務</t>
    <rPh sb="0" eb="2">
      <t>ドウガ</t>
    </rPh>
    <rPh sb="8" eb="10">
      <t>セイサク</t>
    </rPh>
    <rPh sb="11" eb="13">
      <t>ハイシン</t>
    </rPh>
    <rPh sb="13" eb="14">
      <t>トウ</t>
    </rPh>
    <rPh sb="14" eb="16">
      <t>ギョウム</t>
    </rPh>
    <phoneticPr fontId="5"/>
  </si>
  <si>
    <t>動画コンテンツの制作・配信等業務に係る支出額（Ｘ）
／再生回数（Ｙ）　　　　　　　　　　　　</t>
  </si>
  <si>
    <t>円</t>
  </si>
  <si>
    <t>　Ｘ / Ｙ</t>
  </si>
  <si>
    <t>５百万円
/1,121,502回</t>
    <phoneticPr fontId="5"/>
  </si>
  <si>
    <t>○</t>
  </si>
  <si>
    <t>有</t>
  </si>
  <si>
    <t>‐</t>
  </si>
  <si>
    <t>社会保障・税番号制度の周知・広報は、内閣府が中心となって、関係府省、地方公共団体と連携しながら、実施することとしている。</t>
  </si>
  <si>
    <t>事業の実施に当たっては、あらかじめ、各府省庁、地方公共団体、経済団体等の広報希望を踏まえ、その成果物については地方公共団体等へ配布するとともに、アーカイブとしてネット上で閲覧、利用できるようにするなど、継続的に活用している。</t>
    <rPh sb="0" eb="2">
      <t>ジギョウ</t>
    </rPh>
    <rPh sb="3" eb="5">
      <t>ジッシ</t>
    </rPh>
    <rPh sb="6" eb="7">
      <t>ア</t>
    </rPh>
    <rPh sb="18" eb="20">
      <t>カクフ</t>
    </rPh>
    <rPh sb="20" eb="22">
      <t>ショウチョウ</t>
    </rPh>
    <rPh sb="23" eb="25">
      <t>チホウ</t>
    </rPh>
    <rPh sb="25" eb="27">
      <t>コウキョウ</t>
    </rPh>
    <rPh sb="27" eb="29">
      <t>ダンタイ</t>
    </rPh>
    <rPh sb="30" eb="32">
      <t>ケイザイ</t>
    </rPh>
    <rPh sb="32" eb="34">
      <t>ダンタイ</t>
    </rPh>
    <rPh sb="34" eb="35">
      <t>トウ</t>
    </rPh>
    <rPh sb="36" eb="38">
      <t>コウホウ</t>
    </rPh>
    <rPh sb="38" eb="40">
      <t>キボウ</t>
    </rPh>
    <rPh sb="41" eb="42">
      <t>フ</t>
    </rPh>
    <rPh sb="55" eb="57">
      <t>チホウ</t>
    </rPh>
    <rPh sb="57" eb="59">
      <t>コウキョウ</t>
    </rPh>
    <rPh sb="59" eb="61">
      <t>ダンタイ</t>
    </rPh>
    <rPh sb="61" eb="62">
      <t>トウ</t>
    </rPh>
    <rPh sb="63" eb="65">
      <t>ハイフ</t>
    </rPh>
    <rPh sb="83" eb="84">
      <t>ジョウ</t>
    </rPh>
    <rPh sb="85" eb="87">
      <t>エツラン</t>
    </rPh>
    <rPh sb="88" eb="90">
      <t>リヨウ</t>
    </rPh>
    <rPh sb="101" eb="104">
      <t>ケイゾクテキ</t>
    </rPh>
    <rPh sb="105" eb="107">
      <t>カツヨウ</t>
    </rPh>
    <phoneticPr fontId="5"/>
  </si>
  <si>
    <t>各年度の活動実績は当初見込みに見合っている。</t>
  </si>
  <si>
    <t>事業の実施に当たっては、あらかじめ、各府省庁、地方公共団体、経済団体等からの広報希望等を踏まえ、より効果的な広報に努めている。また、一般競争入札や企画競争入札を活用し、コスト削減を図っている。</t>
    <rPh sb="0" eb="2">
      <t>ジギョウ</t>
    </rPh>
    <rPh sb="3" eb="5">
      <t>ジッシ</t>
    </rPh>
    <rPh sb="6" eb="7">
      <t>ア</t>
    </rPh>
    <rPh sb="18" eb="20">
      <t>カクフ</t>
    </rPh>
    <rPh sb="20" eb="22">
      <t>ショウチョウ</t>
    </rPh>
    <rPh sb="23" eb="25">
      <t>チホウ</t>
    </rPh>
    <rPh sb="25" eb="27">
      <t>コウキョウ</t>
    </rPh>
    <rPh sb="27" eb="29">
      <t>ダンタイ</t>
    </rPh>
    <rPh sb="30" eb="32">
      <t>ケイザイ</t>
    </rPh>
    <rPh sb="32" eb="34">
      <t>ダンタイ</t>
    </rPh>
    <rPh sb="34" eb="35">
      <t>トウ</t>
    </rPh>
    <rPh sb="38" eb="40">
      <t>コウホウ</t>
    </rPh>
    <rPh sb="40" eb="42">
      <t>キボウ</t>
    </rPh>
    <rPh sb="42" eb="43">
      <t>トウ</t>
    </rPh>
    <rPh sb="44" eb="45">
      <t>フ</t>
    </rPh>
    <rPh sb="50" eb="53">
      <t>コウカテキ</t>
    </rPh>
    <rPh sb="54" eb="56">
      <t>コウホウ</t>
    </rPh>
    <rPh sb="57" eb="58">
      <t>ツト</t>
    </rPh>
    <rPh sb="66" eb="68">
      <t>イッパン</t>
    </rPh>
    <rPh sb="68" eb="70">
      <t>キョウソウ</t>
    </rPh>
    <rPh sb="70" eb="72">
      <t>ニュウサツ</t>
    </rPh>
    <rPh sb="73" eb="75">
      <t>キカク</t>
    </rPh>
    <rPh sb="75" eb="77">
      <t>キョウソウ</t>
    </rPh>
    <rPh sb="77" eb="79">
      <t>ニュウサツ</t>
    </rPh>
    <rPh sb="80" eb="82">
      <t>カツヨウ</t>
    </rPh>
    <rPh sb="87" eb="89">
      <t>サクゲン</t>
    </rPh>
    <rPh sb="90" eb="91">
      <t>ハカ</t>
    </rPh>
    <phoneticPr fontId="5"/>
  </si>
  <si>
    <t>成果目標はおおむね成果実績に見合ったものとなっている。</t>
    <rPh sb="0" eb="2">
      <t>セイカ</t>
    </rPh>
    <rPh sb="2" eb="4">
      <t>モクヒョウ</t>
    </rPh>
    <rPh sb="9" eb="11">
      <t>セイカ</t>
    </rPh>
    <rPh sb="11" eb="13">
      <t>ジッセキ</t>
    </rPh>
    <rPh sb="14" eb="16">
      <t>ミア</t>
    </rPh>
    <phoneticPr fontId="5"/>
  </si>
  <si>
    <t>事業の実施に当たっては、対象者やタイミングなど、より効果的な広報が展開できるよう、計画的に実施するとともに、一般競争入札制度や企画競争入札によって競争性を確保し、また、少額随意契約の場合は、複数社の見積を取得することにより、コスト削減を図っている。</t>
    <rPh sb="12" eb="15">
      <t>タイショウシャ</t>
    </rPh>
    <rPh sb="26" eb="29">
      <t>コウカテキ</t>
    </rPh>
    <rPh sb="30" eb="32">
      <t>コウホウ</t>
    </rPh>
    <rPh sb="33" eb="35">
      <t>テンカイ</t>
    </rPh>
    <rPh sb="41" eb="43">
      <t>ケイカク</t>
    </rPh>
    <rPh sb="43" eb="44">
      <t>テキ</t>
    </rPh>
    <rPh sb="45" eb="47">
      <t>ジッシ</t>
    </rPh>
    <rPh sb="115" eb="117">
      <t>サクゲン</t>
    </rPh>
    <rPh sb="118" eb="119">
      <t>ハカ</t>
    </rPh>
    <phoneticPr fontId="5"/>
  </si>
  <si>
    <t>全ての国民にマイナンバーを付番するものであり、国民全体の納得と理解を得ることは、優先度が高い。</t>
  </si>
  <si>
    <t>番号法第４条第２項において、「教育活動、広報活動その他の活動を通じて、個人番号及び法人番号の利用に関する国民の理解を深めるよう努める」ことが国の責務として規定されており、国が実施すべき事業である。</t>
  </si>
  <si>
    <t>全ての国民にかかわることであり、全ての国民に納得と理解を得るためには、番号法第４条第２項において、「教育活動、広報活動その他の活動を通じて、個人番号及び法人番号の利用に関する国民の理解を深めるよう努める」ことと定めていることから、教育活動、広報活動等を促進する当該事業は、政策体系の中で優先度の高い事業である。</t>
    <rPh sb="16" eb="17">
      <t>スベ</t>
    </rPh>
    <rPh sb="105" eb="106">
      <t>サダ</t>
    </rPh>
    <rPh sb="115" eb="117">
      <t>キョウイク</t>
    </rPh>
    <rPh sb="117" eb="119">
      <t>カツドウ</t>
    </rPh>
    <rPh sb="120" eb="122">
      <t>コウホウ</t>
    </rPh>
    <rPh sb="122" eb="124">
      <t>カツドウ</t>
    </rPh>
    <rPh sb="124" eb="125">
      <t>トウ</t>
    </rPh>
    <rPh sb="126" eb="128">
      <t>ソクシン</t>
    </rPh>
    <rPh sb="130" eb="132">
      <t>トウガイ</t>
    </rPh>
    <rPh sb="132" eb="134">
      <t>ジギョウ</t>
    </rPh>
    <rPh sb="136" eb="138">
      <t>セイサク</t>
    </rPh>
    <rPh sb="138" eb="140">
      <t>タイケイ</t>
    </rPh>
    <rPh sb="141" eb="142">
      <t>ナカ</t>
    </rPh>
    <rPh sb="143" eb="146">
      <t>ユウセンド</t>
    </rPh>
    <rPh sb="147" eb="148">
      <t>タカ</t>
    </rPh>
    <rPh sb="149" eb="151">
      <t>ジギョウ</t>
    </rPh>
    <phoneticPr fontId="5"/>
  </si>
  <si>
    <t>事業の実施に当たっては、一般競争入札制度や企画競争入札を採用し競争性を確保し、また、少額随意契約の場合は、複数社の見積を取得し、単位当たりコスト等の妥当性を確保している。</t>
    <rPh sb="64" eb="66">
      <t>タンイ</t>
    </rPh>
    <rPh sb="66" eb="67">
      <t>ア</t>
    </rPh>
    <rPh sb="72" eb="73">
      <t>トウ</t>
    </rPh>
    <rPh sb="74" eb="77">
      <t>ダトウセイ</t>
    </rPh>
    <rPh sb="78" eb="80">
      <t>カクホ</t>
    </rPh>
    <phoneticPr fontId="5"/>
  </si>
  <si>
    <t>国民全体の納得と理解を得るための広報活動等に必要とする、コールセンターの運営費、広報資料の作成費・配送費用などであり、費目・使途は必要なものに限定されている。</t>
    <rPh sb="0" eb="2">
      <t>コクミン</t>
    </rPh>
    <rPh sb="2" eb="4">
      <t>ゼンタイ</t>
    </rPh>
    <rPh sb="5" eb="7">
      <t>ナットク</t>
    </rPh>
    <rPh sb="8" eb="10">
      <t>リカイ</t>
    </rPh>
    <rPh sb="11" eb="12">
      <t>エ</t>
    </rPh>
    <rPh sb="16" eb="18">
      <t>コウホウ</t>
    </rPh>
    <rPh sb="18" eb="20">
      <t>カツドウ</t>
    </rPh>
    <rPh sb="20" eb="21">
      <t>トウ</t>
    </rPh>
    <rPh sb="22" eb="24">
      <t>ヒツヨウ</t>
    </rPh>
    <rPh sb="36" eb="39">
      <t>ウンエイヒ</t>
    </rPh>
    <rPh sb="40" eb="42">
      <t>コウホウ</t>
    </rPh>
    <rPh sb="42" eb="44">
      <t>シリョウ</t>
    </rPh>
    <rPh sb="45" eb="47">
      <t>サクセイ</t>
    </rPh>
    <rPh sb="47" eb="48">
      <t>ヒ</t>
    </rPh>
    <rPh sb="49" eb="51">
      <t>ハイソウ</t>
    </rPh>
    <rPh sb="51" eb="53">
      <t>ヒヨウ</t>
    </rPh>
    <rPh sb="59" eb="61">
      <t>ヒモク</t>
    </rPh>
    <rPh sb="62" eb="64">
      <t>シト</t>
    </rPh>
    <rPh sb="65" eb="67">
      <t>ヒツヨウ</t>
    </rPh>
    <rPh sb="71" eb="73">
      <t>ゲンテイ</t>
    </rPh>
    <phoneticPr fontId="5"/>
  </si>
  <si>
    <t>一般競争入札や見積合わせを実施し、最も廉価な業者に発注するなど経費削減に取り組んでいる。引き続き、効果的・効率的な広報に努める。また、ＴＶ・新聞等での広告については、政府広報室と連携を図り、効果的な事業を進めるとともに、ホームページやメールマガジン、SNS（Twitter、Facebook）など多様な広報媒体を通じて広く情報を発信することとしている。</t>
    <rPh sb="70" eb="72">
      <t>シンブン</t>
    </rPh>
    <rPh sb="72" eb="73">
      <t>トウ</t>
    </rPh>
    <rPh sb="75" eb="77">
      <t>コウコク</t>
    </rPh>
    <rPh sb="83" eb="85">
      <t>セイフ</t>
    </rPh>
    <rPh sb="85" eb="88">
      <t>コウホウシツ</t>
    </rPh>
    <rPh sb="89" eb="91">
      <t>レンケイ</t>
    </rPh>
    <rPh sb="92" eb="93">
      <t>ハカ</t>
    </rPh>
    <rPh sb="95" eb="98">
      <t>コウカテキ</t>
    </rPh>
    <rPh sb="99" eb="101">
      <t>ジギョウ</t>
    </rPh>
    <rPh sb="102" eb="103">
      <t>スス</t>
    </rPh>
    <phoneticPr fontId="5"/>
  </si>
  <si>
    <t>点検結果を踏まえ、引き続き効果的･効率的な広報に努めていく。</t>
    <rPh sb="0" eb="2">
      <t>テンケン</t>
    </rPh>
    <rPh sb="2" eb="4">
      <t>ケッカ</t>
    </rPh>
    <rPh sb="5" eb="6">
      <t>フ</t>
    </rPh>
    <rPh sb="9" eb="10">
      <t>ヒ</t>
    </rPh>
    <rPh sb="11" eb="12">
      <t>ツヅ</t>
    </rPh>
    <rPh sb="13" eb="16">
      <t>コウカテキ</t>
    </rPh>
    <rPh sb="17" eb="20">
      <t>コウリツテキ</t>
    </rPh>
    <rPh sb="21" eb="23">
      <t>コウホウ</t>
    </rPh>
    <rPh sb="24" eb="25">
      <t>ツト</t>
    </rPh>
    <phoneticPr fontId="5"/>
  </si>
  <si>
    <t>落札率は、他の契約の予定価格を類推させるおそれがあるため記載していない。</t>
    <rPh sb="0" eb="2">
      <t>ラクサツ</t>
    </rPh>
    <rPh sb="2" eb="3">
      <t>リツ</t>
    </rPh>
    <rPh sb="5" eb="6">
      <t>タ</t>
    </rPh>
    <rPh sb="7" eb="9">
      <t>ケイヤク</t>
    </rPh>
    <rPh sb="10" eb="12">
      <t>ヨテイ</t>
    </rPh>
    <rPh sb="12" eb="14">
      <t>カカク</t>
    </rPh>
    <rPh sb="15" eb="17">
      <t>ルイスイ</t>
    </rPh>
    <rPh sb="28" eb="30">
      <t>キサイ</t>
    </rPh>
    <phoneticPr fontId="5"/>
  </si>
  <si>
    <t>-</t>
    <phoneticPr fontId="5"/>
  </si>
  <si>
    <t>内閣官房-0012</t>
    <phoneticPr fontId="5"/>
  </si>
  <si>
    <t>新26-0012</t>
    <phoneticPr fontId="5"/>
  </si>
  <si>
    <t>0123</t>
    <phoneticPr fontId="5"/>
  </si>
  <si>
    <t>0119</t>
    <phoneticPr fontId="5"/>
  </si>
  <si>
    <t>0130</t>
    <phoneticPr fontId="5"/>
  </si>
  <si>
    <t>内閣官房-0006</t>
    <phoneticPr fontId="5"/>
  </si>
  <si>
    <t>雑役務費</t>
    <rPh sb="0" eb="1">
      <t>ザツ</t>
    </rPh>
    <rPh sb="1" eb="4">
      <t>エキムヒ</t>
    </rPh>
    <phoneticPr fontId="5"/>
  </si>
  <si>
    <t>通信運搬費</t>
    <rPh sb="0" eb="2">
      <t>ツウシン</t>
    </rPh>
    <rPh sb="2" eb="4">
      <t>ウンパン</t>
    </rPh>
    <rPh sb="4" eb="5">
      <t>ヒ</t>
    </rPh>
    <phoneticPr fontId="5"/>
  </si>
  <si>
    <t>コールセンターの運営費</t>
    <rPh sb="8" eb="11">
      <t>ウンエイヒ</t>
    </rPh>
    <phoneticPr fontId="5"/>
  </si>
  <si>
    <t>コールセンターの通話料</t>
    <rPh sb="8" eb="11">
      <t>ツウワリョウ</t>
    </rPh>
    <phoneticPr fontId="5"/>
  </si>
  <si>
    <t>印刷製本費</t>
    <rPh sb="0" eb="2">
      <t>インサツ</t>
    </rPh>
    <rPh sb="2" eb="4">
      <t>セイホン</t>
    </rPh>
    <rPh sb="4" eb="5">
      <t>ヒ</t>
    </rPh>
    <phoneticPr fontId="5"/>
  </si>
  <si>
    <t>広報資料等の印刷・製本等業務</t>
    <rPh sb="0" eb="2">
      <t>コウホウ</t>
    </rPh>
    <rPh sb="2" eb="4">
      <t>シリョウ</t>
    </rPh>
    <rPh sb="4" eb="5">
      <t>トウ</t>
    </rPh>
    <rPh sb="6" eb="8">
      <t>インサツ</t>
    </rPh>
    <rPh sb="9" eb="11">
      <t>セイホン</t>
    </rPh>
    <rPh sb="11" eb="12">
      <t>トウ</t>
    </rPh>
    <rPh sb="12" eb="14">
      <t>ギョウム</t>
    </rPh>
    <phoneticPr fontId="5"/>
  </si>
  <si>
    <t>wifi通信料</t>
    <rPh sb="4" eb="7">
      <t>ツウシンリョウ</t>
    </rPh>
    <phoneticPr fontId="5"/>
  </si>
  <si>
    <t>啓発総合企画及び実施業務</t>
  </si>
  <si>
    <t>コールセンター運営</t>
    <rPh sb="7" eb="9">
      <t>ウンエイ</t>
    </rPh>
    <phoneticPr fontId="5"/>
  </si>
  <si>
    <t>富士ソフトサービスビューロ株式会社</t>
    <rPh sb="13" eb="15">
      <t>カブシキ</t>
    </rPh>
    <rPh sb="15" eb="17">
      <t>カイシャ</t>
    </rPh>
    <phoneticPr fontId="5"/>
  </si>
  <si>
    <t>国庫債務負担行為等</t>
  </si>
  <si>
    <t>広報資料等の印刷・製本等業務</t>
    <phoneticPr fontId="5"/>
  </si>
  <si>
    <t>動画コンテンツの制作業務</t>
    <phoneticPr fontId="5"/>
  </si>
  <si>
    <t>株式会社ジェイアール東日本企画</t>
    <phoneticPr fontId="5"/>
  </si>
  <si>
    <t xml:space="preserve">株式会社京王エージェンシー </t>
    <rPh sb="0" eb="4">
      <t>カブシキガイシャ</t>
    </rPh>
    <rPh sb="4" eb="6">
      <t>ケイオウ</t>
    </rPh>
    <phoneticPr fontId="5"/>
  </si>
  <si>
    <t xml:space="preserve">株式会社タナベ経営 </t>
    <phoneticPr fontId="5"/>
  </si>
  <si>
    <t xml:space="preserve">株式会社朝日広告社 </t>
    <rPh sb="0" eb="4">
      <t>カブシキガイシャ</t>
    </rPh>
    <rPh sb="4" eb="6">
      <t>アサヒ</t>
    </rPh>
    <rPh sb="6" eb="9">
      <t>コウコクシャ</t>
    </rPh>
    <phoneticPr fontId="5"/>
  </si>
  <si>
    <t>吉本興業株式会社</t>
    <rPh sb="0" eb="2">
      <t>ヨシモト</t>
    </rPh>
    <rPh sb="2" eb="4">
      <t>コウギョウ</t>
    </rPh>
    <rPh sb="4" eb="8">
      <t>カブシキガイシャ</t>
    </rPh>
    <phoneticPr fontId="5"/>
  </si>
  <si>
    <t xml:space="preserve">アクセンチュア株式会社 </t>
  </si>
  <si>
    <t xml:space="preserve">アクセンチュア株式会社 </t>
    <phoneticPr fontId="5"/>
  </si>
  <si>
    <t>株式会社ジャパックス</t>
  </si>
  <si>
    <t>株式会社ジャパックス</t>
    <phoneticPr fontId="5"/>
  </si>
  <si>
    <t xml:space="preserve">株式会社博報堂 </t>
    <phoneticPr fontId="5"/>
  </si>
  <si>
    <t>株式会社Ｃｈｏｃｏｓｔｏｒｙ</t>
    <phoneticPr fontId="5"/>
  </si>
  <si>
    <t>株式会社オリエンタル物流</t>
    <phoneticPr fontId="5"/>
  </si>
  <si>
    <t>wifi通信料</t>
    <phoneticPr fontId="5"/>
  </si>
  <si>
    <t>物品のメンテナンス等業務</t>
    <phoneticPr fontId="5"/>
  </si>
  <si>
    <t xml:space="preserve">宮嶋印刷株式会社 </t>
    <phoneticPr fontId="5"/>
  </si>
  <si>
    <t>株式会社千寿</t>
    <phoneticPr fontId="5"/>
  </si>
  <si>
    <t>株式会社千寿</t>
    <rPh sb="0" eb="2">
      <t>カブシキ</t>
    </rPh>
    <rPh sb="2" eb="4">
      <t>カイシャ</t>
    </rPh>
    <rPh sb="4" eb="6">
      <t>センジュ</t>
    </rPh>
    <phoneticPr fontId="5"/>
  </si>
  <si>
    <t>株式会社バス二十一</t>
    <phoneticPr fontId="5"/>
  </si>
  <si>
    <t>株式会社アトリエパレット</t>
    <phoneticPr fontId="5"/>
  </si>
  <si>
    <t>株式会社ピアニジュウイチ</t>
    <phoneticPr fontId="5"/>
  </si>
  <si>
    <t>ビッグローブ株式会社</t>
    <phoneticPr fontId="5"/>
  </si>
  <si>
    <t>-</t>
    <phoneticPr fontId="5"/>
  </si>
  <si>
    <t>楽天インサイト株式会社</t>
    <phoneticPr fontId="5"/>
  </si>
  <si>
    <t>日本福祉サービス株式会社</t>
    <phoneticPr fontId="5"/>
  </si>
  <si>
    <t>有限会社創電社</t>
    <phoneticPr fontId="5"/>
  </si>
  <si>
    <t>視覚障害者向け点字・大活字資料及び音声CDの制作・発送業務</t>
    <rPh sb="0" eb="2">
      <t>シカク</t>
    </rPh>
    <rPh sb="2" eb="5">
      <t>ショウガイシャ</t>
    </rPh>
    <rPh sb="5" eb="6">
      <t>ム</t>
    </rPh>
    <rPh sb="7" eb="9">
      <t>テンジ</t>
    </rPh>
    <rPh sb="10" eb="13">
      <t>ダイカツジ</t>
    </rPh>
    <rPh sb="13" eb="15">
      <t>シリョウ</t>
    </rPh>
    <rPh sb="15" eb="16">
      <t>オヨ</t>
    </rPh>
    <rPh sb="17" eb="19">
      <t>オンセイ</t>
    </rPh>
    <rPh sb="22" eb="24">
      <t>セイサク</t>
    </rPh>
    <rPh sb="25" eb="27">
      <t>ハッソウ</t>
    </rPh>
    <rPh sb="27" eb="29">
      <t>ギョウム</t>
    </rPh>
    <phoneticPr fontId="5"/>
  </si>
  <si>
    <t>社会福祉法人聴力障害者情報文化センター</t>
    <phoneticPr fontId="5"/>
  </si>
  <si>
    <t>聴覚障害者向け手話動画の制作等業務</t>
    <rPh sb="3" eb="4">
      <t>ガイ</t>
    </rPh>
    <phoneticPr fontId="5"/>
  </si>
  <si>
    <t>広報資料等の発送業務</t>
    <phoneticPr fontId="5"/>
  </si>
  <si>
    <t>動画コンテンツの修正業務</t>
    <rPh sb="8" eb="10">
      <t>シュウセイ</t>
    </rPh>
    <phoneticPr fontId="5"/>
  </si>
  <si>
    <t>インターネットによるアンケート調査の実施業務</t>
    <rPh sb="20" eb="22">
      <t>ギョウム</t>
    </rPh>
    <phoneticPr fontId="5"/>
  </si>
  <si>
    <t>☑</t>
  </si>
  <si>
    <t>広報用ポケットティッシュの制作及び発送業務</t>
    <rPh sb="0" eb="3">
      <t>コウホウヨウ</t>
    </rPh>
    <rPh sb="13" eb="15">
      <t>セイサク</t>
    </rPh>
    <rPh sb="15" eb="16">
      <t>オヨ</t>
    </rPh>
    <rPh sb="17" eb="19">
      <t>ハッソウ</t>
    </rPh>
    <rPh sb="19" eb="21">
      <t>ギョウム</t>
    </rPh>
    <phoneticPr fontId="5"/>
  </si>
  <si>
    <t>新聞広告実施業務</t>
    <rPh sb="0" eb="2">
      <t>シンブン</t>
    </rPh>
    <rPh sb="2" eb="4">
      <t>コウコク</t>
    </rPh>
    <phoneticPr fontId="5"/>
  </si>
  <si>
    <t>ＰＣ等の購入</t>
    <rPh sb="2" eb="3">
      <t>トウ</t>
    </rPh>
    <rPh sb="4" eb="6">
      <t>コウニュウ</t>
    </rPh>
    <phoneticPr fontId="5"/>
  </si>
  <si>
    <t>備品費</t>
    <rPh sb="0" eb="3">
      <t>ビヒンヒ</t>
    </rPh>
    <phoneticPr fontId="5"/>
  </si>
  <si>
    <t>インターネットによるアンケート調査の実施業務</t>
    <rPh sb="15" eb="17">
      <t>チョウサ</t>
    </rPh>
    <rPh sb="18" eb="20">
      <t>ジッシ</t>
    </rPh>
    <rPh sb="20" eb="22">
      <t>ギョウム</t>
    </rPh>
    <phoneticPr fontId="5"/>
  </si>
  <si>
    <t xml:space="preserve">株式会社エァクレーレン </t>
    <phoneticPr fontId="5"/>
  </si>
  <si>
    <t>一般社団法人日本ケーブルテレビ連盟</t>
    <phoneticPr fontId="5"/>
  </si>
  <si>
    <t>動画コンテンツのケーブルテレビ登録</t>
    <phoneticPr fontId="5"/>
  </si>
  <si>
    <t>メディコプレス株式会社</t>
    <phoneticPr fontId="5"/>
  </si>
  <si>
    <t>A.富士ソフトサービスビューロ株式会社</t>
    <phoneticPr fontId="5"/>
  </si>
  <si>
    <t>B.株式会社ジェイアール東日本企画</t>
    <phoneticPr fontId="5"/>
  </si>
  <si>
    <t>C.株式会社タナベ経営</t>
    <phoneticPr fontId="5"/>
  </si>
  <si>
    <t>E.日本福祉サービス株式会社</t>
    <phoneticPr fontId="5"/>
  </si>
  <si>
    <t>F. 株式会社オリエンタル物流</t>
    <phoneticPr fontId="5"/>
  </si>
  <si>
    <t>G.楽天インサイト株式会社</t>
    <phoneticPr fontId="5"/>
  </si>
  <si>
    <t>H.有限会社創電社</t>
    <phoneticPr fontId="5"/>
  </si>
  <si>
    <t>I.株式会社バス二十一</t>
    <phoneticPr fontId="5"/>
  </si>
  <si>
    <t>J.宮嶋印刷株式会社</t>
    <phoneticPr fontId="5"/>
  </si>
  <si>
    <t>K.メディコプレス株式会社</t>
    <phoneticPr fontId="5"/>
  </si>
  <si>
    <t>L.株式会社エァクレーレン</t>
    <phoneticPr fontId="5"/>
  </si>
  <si>
    <t>M.株式会社バス二十一</t>
    <phoneticPr fontId="5"/>
  </si>
  <si>
    <t>N.一般社団法人日本ケーブルテレビ連盟</t>
    <phoneticPr fontId="5"/>
  </si>
  <si>
    <t>O.ビッグローブ株式会社</t>
    <phoneticPr fontId="5"/>
  </si>
  <si>
    <t>広報用ポケットティッシュの制作及び発送業務</t>
    <rPh sb="13" eb="15">
      <t>セイサク</t>
    </rPh>
    <phoneticPr fontId="5"/>
  </si>
  <si>
    <t>視覚障害者向け点字・大活字資料及び音声CDの制作・発送業務</t>
    <rPh sb="22" eb="24">
      <t>セイサク</t>
    </rPh>
    <phoneticPr fontId="5"/>
  </si>
  <si>
    <t>広報用資料等のデザイン及び版下の制作業務</t>
    <rPh sb="16" eb="18">
      <t>セイサク</t>
    </rPh>
    <phoneticPr fontId="5"/>
  </si>
  <si>
    <t>外国人向け広報資料の制作業務</t>
    <rPh sb="0" eb="2">
      <t>ガイコク</t>
    </rPh>
    <rPh sb="2" eb="3">
      <t>ジン</t>
    </rPh>
    <rPh sb="3" eb="4">
      <t>ム</t>
    </rPh>
    <rPh sb="5" eb="7">
      <t>コウホウ</t>
    </rPh>
    <rPh sb="7" eb="9">
      <t>シリョウ</t>
    </rPh>
    <rPh sb="10" eb="12">
      <t>セイサク</t>
    </rPh>
    <rPh sb="12" eb="14">
      <t>ギョウム</t>
    </rPh>
    <phoneticPr fontId="5"/>
  </si>
  <si>
    <t>フリップの制作業務</t>
    <rPh sb="5" eb="7">
      <t>セイサク</t>
    </rPh>
    <rPh sb="7" eb="9">
      <t>ギョウム</t>
    </rPh>
    <phoneticPr fontId="5"/>
  </si>
  <si>
    <t>広報用資料等のデザイン及び版下の制作業務</t>
    <rPh sb="16" eb="18">
      <t>セイサク</t>
    </rPh>
    <phoneticPr fontId="5"/>
  </si>
  <si>
    <t>Ｃ.民間企業（１社）
１２．９百万円</t>
    <rPh sb="2" eb="4">
      <t>ミンカン</t>
    </rPh>
    <rPh sb="4" eb="6">
      <t>キギョウ</t>
    </rPh>
    <rPh sb="8" eb="9">
      <t>シャ</t>
    </rPh>
    <rPh sb="15" eb="17">
      <t>ヒャクマン</t>
    </rPh>
    <rPh sb="17" eb="18">
      <t>エン</t>
    </rPh>
    <phoneticPr fontId="5"/>
  </si>
  <si>
    <t>Ｏ.民間会社（１社）
０．１百万円</t>
    <rPh sb="8" eb="9">
      <t>シャ</t>
    </rPh>
    <phoneticPr fontId="5"/>
  </si>
  <si>
    <t>Ｎ.民間会社（１社）
０．２百万円</t>
    <rPh sb="8" eb="9">
      <t>シャ</t>
    </rPh>
    <phoneticPr fontId="5"/>
  </si>
  <si>
    <t>Ｍ.民間会社（１社）
０．２百万円</t>
    <rPh sb="8" eb="9">
      <t>シャ</t>
    </rPh>
    <phoneticPr fontId="5"/>
  </si>
  <si>
    <t>Ｌ.民間会社（１社）
０．４百万円</t>
    <rPh sb="8" eb="9">
      <t>シャ</t>
    </rPh>
    <phoneticPr fontId="5"/>
  </si>
  <si>
    <t>Ｋ.民間会社（３社）
０．５百万円</t>
    <rPh sb="8" eb="9">
      <t>シャ</t>
    </rPh>
    <phoneticPr fontId="5"/>
  </si>
  <si>
    <t>H.民間企業（１社）
０．９百万円</t>
    <rPh sb="4" eb="6">
      <t>キギョウ</t>
    </rPh>
    <rPh sb="8" eb="9">
      <t>シャ</t>
    </rPh>
    <phoneticPr fontId="5"/>
  </si>
  <si>
    <t>G.民間会社（１社）
３．１百万円</t>
    <rPh sb="8" eb="9">
      <t>シャ</t>
    </rPh>
    <phoneticPr fontId="5"/>
  </si>
  <si>
    <t>Ｆ.民間会社（２社）
３．７百万円</t>
    <rPh sb="8" eb="9">
      <t>シャ</t>
    </rPh>
    <phoneticPr fontId="5"/>
  </si>
  <si>
    <t>Ｅ.民間企業（２社）
３．９百万円</t>
    <rPh sb="4" eb="6">
      <t>キギョウ</t>
    </rPh>
    <rPh sb="8" eb="9">
      <t>シャ</t>
    </rPh>
    <phoneticPr fontId="5"/>
  </si>
  <si>
    <t>-</t>
    <phoneticPr fontId="5"/>
  </si>
  <si>
    <t>コールセンターの応答率について、月平均９５％以上を維持</t>
    <rPh sb="8" eb="11">
      <t>オウトウリツ</t>
    </rPh>
    <rPh sb="16" eb="17">
      <t>ツキ</t>
    </rPh>
    <rPh sb="17" eb="19">
      <t>ヘイキン</t>
    </rPh>
    <rPh sb="22" eb="24">
      <t>イジョウ</t>
    </rPh>
    <rPh sb="25" eb="27">
      <t>イジ</t>
    </rPh>
    <phoneticPr fontId="5"/>
  </si>
  <si>
    <t>コールセンターの月平均応答率９５％以上を達成できた月数
成果実績/目標値</t>
    <rPh sb="8" eb="9">
      <t>ツキ</t>
    </rPh>
    <rPh sb="9" eb="11">
      <t>ヘイキン</t>
    </rPh>
    <rPh sb="11" eb="14">
      <t>オウトウリツ</t>
    </rPh>
    <rPh sb="17" eb="19">
      <t>イジョウ</t>
    </rPh>
    <rPh sb="20" eb="22">
      <t>タッセイ</t>
    </rPh>
    <rPh sb="25" eb="27">
      <t>ツキスウ</t>
    </rPh>
    <phoneticPr fontId="5"/>
  </si>
  <si>
    <t>達成月数</t>
    <rPh sb="0" eb="2">
      <t>タッセイ</t>
    </rPh>
    <rPh sb="2" eb="4">
      <t>ツキスウ</t>
    </rPh>
    <phoneticPr fontId="5"/>
  </si>
  <si>
    <t>毎月</t>
    <rPh sb="0" eb="2">
      <t>マイツキ</t>
    </rPh>
    <phoneticPr fontId="5"/>
  </si>
  <si>
    <t>D.吉本興業株式会社</t>
    <phoneticPr fontId="5"/>
  </si>
  <si>
    <t>動画コンテンツの制作・配信等業務</t>
    <rPh sb="13" eb="14">
      <t>トウ</t>
    </rPh>
    <phoneticPr fontId="5"/>
  </si>
  <si>
    <t>動画コンテンツの制作・配信等業務</t>
    <rPh sb="11" eb="13">
      <t>ハイシン</t>
    </rPh>
    <rPh sb="13" eb="14">
      <t>トウ</t>
    </rPh>
    <phoneticPr fontId="5"/>
  </si>
  <si>
    <t>Ｂ.民間企業（３社）
１１９．３百万円</t>
    <rPh sb="2" eb="4">
      <t>ミンカン</t>
    </rPh>
    <rPh sb="4" eb="6">
      <t>キギョウ</t>
    </rPh>
    <rPh sb="8" eb="9">
      <t>シャ</t>
    </rPh>
    <rPh sb="16" eb="19">
      <t>ヒャクマンエン</t>
    </rPh>
    <phoneticPr fontId="5"/>
  </si>
  <si>
    <t>10百万円
/1,116,456回</t>
    <phoneticPr fontId="5"/>
  </si>
  <si>
    <t>啓発総合企画及び実施業務</t>
    <rPh sb="0" eb="2">
      <t>ケイハツ</t>
    </rPh>
    <rPh sb="2" eb="4">
      <t>ソウゴウ</t>
    </rPh>
    <rPh sb="4" eb="6">
      <t>キカク</t>
    </rPh>
    <rPh sb="6" eb="7">
      <t>オヨ</t>
    </rPh>
    <rPh sb="8" eb="10">
      <t>ジッシ</t>
    </rPh>
    <rPh sb="10" eb="12">
      <t>ギョウム</t>
    </rPh>
    <phoneticPr fontId="5"/>
  </si>
  <si>
    <t>事業の実施に当たっては、一般競争や企画競争を採用し、競争性の確保に努めている。なお、企画競争において、結果として一者応募となったものがあるが、十分な公示期間を確保しており、競争性は確保されている。また、少額随意契約においても、複数社の見積を取得し、競争性を確保している。</t>
    <rPh sb="33" eb="34">
      <t>ツト</t>
    </rPh>
    <rPh sb="42" eb="44">
      <t>キカク</t>
    </rPh>
    <rPh sb="58" eb="60">
      <t>オウボ</t>
    </rPh>
    <rPh sb="105" eb="107">
      <t>ケイヤク</t>
    </rPh>
    <rPh sb="124" eb="127">
      <t>キョウソウセイ</t>
    </rPh>
    <rPh sb="128" eb="130">
      <t>カクホ</t>
    </rPh>
    <phoneticPr fontId="5"/>
  </si>
  <si>
    <t>Ｄ.民間企業（５社）
１４．９百万円</t>
    <rPh sb="2" eb="4">
      <t>ミンカン</t>
    </rPh>
    <rPh sb="4" eb="6">
      <t>キギョウ</t>
    </rPh>
    <rPh sb="8" eb="9">
      <t>シャ</t>
    </rPh>
    <rPh sb="15" eb="18">
      <t>ヒャクマンエン</t>
    </rPh>
    <phoneticPr fontId="5"/>
  </si>
  <si>
    <t>Ｉ.民間企業（２社）
０．９百万円</t>
    <rPh sb="4" eb="6">
      <t>キギョウ</t>
    </rPh>
    <rPh sb="8" eb="9">
      <t>シャ</t>
    </rPh>
    <phoneticPr fontId="5"/>
  </si>
  <si>
    <t>Ｊ.民間会社（２社）
０．８百万円</t>
    <rPh sb="8" eb="9">
      <t>シャ</t>
    </rPh>
    <phoneticPr fontId="5"/>
  </si>
  <si>
    <t>-</t>
    <phoneticPr fontId="5"/>
  </si>
  <si>
    <t>Ａ.民間企業（１社）
１２７．７百万円</t>
    <rPh sb="2" eb="4">
      <t>ミンカン</t>
    </rPh>
    <rPh sb="4" eb="6">
      <t>キギョウ</t>
    </rPh>
    <rPh sb="8" eb="9">
      <t>シャ</t>
    </rPh>
    <rPh sb="16" eb="19">
      <t>ヒャクマンエン</t>
    </rPh>
    <phoneticPr fontId="5"/>
  </si>
  <si>
    <t>内閣府
２８９百万円</t>
    <rPh sb="0" eb="2">
      <t>ナイカク</t>
    </rPh>
    <rPh sb="2" eb="3">
      <t>フ</t>
    </rPh>
    <rPh sb="7" eb="10">
      <t>ヒャクマンエン</t>
    </rPh>
    <phoneticPr fontId="5"/>
  </si>
  <si>
    <t>津脇　慈子</t>
    <rPh sb="0" eb="2">
      <t>ツワキ</t>
    </rPh>
    <rPh sb="3" eb="5">
      <t>ヨシコ</t>
    </rPh>
    <phoneticPr fontId="5"/>
  </si>
  <si>
    <t>点検対象外</t>
    <rPh sb="0" eb="2">
      <t>テンケン</t>
    </rPh>
    <rPh sb="2" eb="4">
      <t>タイショウ</t>
    </rPh>
    <rPh sb="4" eb="5">
      <t>ガイ</t>
    </rPh>
    <phoneticPr fontId="5"/>
  </si>
  <si>
    <t>マイナンバー法において「国は、教育活動、広報活動その他の活動を通じて、個人番号及び法人番号の利用に関する国民の理解を深めるよう努めるものとする。」（マイナンバー法第４条第２項）と規定されていることから、これに基づき、マイナンバー制度の理解促進・マイナンバーカードの安全性・利便性の周知について積極的な広報を展開する。具体的には、各業所管官庁から関係業界団体等に対してマイナンバーカードの普及とマイナンバーの利用の促進を強力に推進するために、以下のような周知・広報活動を実施する。
①メディアを活用した広報、②事業者向け、一般向け広報資料の作成・配付、③障害者、外国人向け広報資料の作成・配付、④コールセンターの運営
なお、「社会保障・税番号制度に関する周知・広報に必要な経費」に係る予算の計上府省は令和４年度からデジタル庁に変更される。</t>
    <rPh sb="104" eb="105">
      <t>モト</t>
    </rPh>
    <rPh sb="114" eb="116">
      <t>セイド</t>
    </rPh>
    <rPh sb="117" eb="119">
      <t>リカイ</t>
    </rPh>
    <rPh sb="119" eb="121">
      <t>ソクシン</t>
    </rPh>
    <rPh sb="132" eb="135">
      <t>アンゼンセイ</t>
    </rPh>
    <rPh sb="136" eb="139">
      <t>リベンセイ</t>
    </rPh>
    <rPh sb="140" eb="142">
      <t>シュウチ</t>
    </rPh>
    <rPh sb="146" eb="149">
      <t>セッキョクテキ</t>
    </rPh>
    <rPh sb="150" eb="152">
      <t>コウホウ</t>
    </rPh>
    <rPh sb="153" eb="155">
      <t>テンカイ</t>
    </rPh>
    <rPh sb="158" eb="161">
      <t>グタイテキ</t>
    </rPh>
    <rPh sb="340" eb="341">
      <t>カカ</t>
    </rPh>
    <rPh sb="342" eb="344">
      <t>ヨサン</t>
    </rPh>
    <rPh sb="345" eb="347">
      <t>ケイジョウ</t>
    </rPh>
    <rPh sb="347" eb="349">
      <t>フショウ</t>
    </rPh>
    <rPh sb="350" eb="352">
      <t>レイワ</t>
    </rPh>
    <rPh sb="353" eb="355">
      <t>ネンド</t>
    </rPh>
    <rPh sb="361" eb="362">
      <t>チョウ</t>
    </rPh>
    <rPh sb="363" eb="365">
      <t>ヘンコウ</t>
    </rPh>
    <phoneticPr fontId="5"/>
  </si>
  <si>
    <t>-</t>
    <phoneticPr fontId="5"/>
  </si>
  <si>
    <t>終了予定</t>
  </si>
  <si>
    <t>デジタル庁発足に合わせて事業はデジタル庁へ移行し、令和４年度予算からデジタル庁のみの計上となるため、デジタル庁において、引き続き、効果的･効率的な事業の実施に努めること。また、効率的に執行した実績を概算要求に反映させること。</t>
    <rPh sb="54" eb="55">
      <t>チョウ</t>
    </rPh>
    <rPh sb="88" eb="90">
      <t>コウリツ</t>
    </rPh>
    <phoneticPr fontId="5"/>
  </si>
  <si>
    <t>デジタル庁において、引き続き、効果的･効率的な事業の実施に努めるとともに、効率的に執行した実績を概算要求に反映させる。</t>
    <rPh sb="4" eb="5">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</si>
</sst>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3"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5" xfId="0" applyFont="1" applyFill="1" applyBorder="1" applyAlignment="1">
      <alignment vertical="center" wrapText="1"/>
    </xf>
    <xf numFmtId="0" fontId="0" fillId="5" borderId="108"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15"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17"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2" borderId="13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89" xfId="0" applyFont="1" applyFill="1" applyBorder="1" applyAlignment="1" applyProtection="1">
      <alignment horizontal="left" vertical="center"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3" fillId="0" borderId="121"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122"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19050</xdr:colOff>
      <xdr:row>100</xdr:row>
      <xdr:rowOff>47625</xdr:rowOff>
    </xdr:from>
    <xdr:to>
      <xdr:col>18</xdr:col>
      <xdr:colOff>47527</xdr:colOff>
      <xdr:row>101</xdr:row>
      <xdr:rowOff>6576</xdr:rowOff>
    </xdr:to>
    <xdr:sp macro="" textlink="">
      <xdr:nvSpPr>
        <xdr:cNvPr id="2" name="大かっこ 1"/>
        <xdr:cNvSpPr/>
      </xdr:nvSpPr>
      <xdr:spPr>
        <a:xfrm>
          <a:off x="1419225" y="43986450"/>
          <a:ext cx="2228752" cy="311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66676</xdr:colOff>
      <xdr:row>100</xdr:row>
      <xdr:rowOff>28574</xdr:rowOff>
    </xdr:from>
    <xdr:to>
      <xdr:col>15</xdr:col>
      <xdr:colOff>171451</xdr:colOff>
      <xdr:row>100</xdr:row>
      <xdr:rowOff>323850</xdr:rowOff>
    </xdr:to>
    <xdr:sp macro="" textlink="">
      <xdr:nvSpPr>
        <xdr:cNvPr id="4" name="テキスト ボックス 3"/>
        <xdr:cNvSpPr txBox="1"/>
      </xdr:nvSpPr>
      <xdr:spPr>
        <a:xfrm>
          <a:off x="1666876" y="43967399"/>
          <a:ext cx="1504950" cy="295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マイナンバーの広報</a:t>
          </a:r>
        </a:p>
      </xdr:txBody>
    </xdr:sp>
    <xdr:clientData/>
  </xdr:twoCellAnchor>
  <xdr:twoCellAnchor>
    <xdr:from>
      <xdr:col>9</xdr:col>
      <xdr:colOff>190500</xdr:colOff>
      <xdr:row>101</xdr:row>
      <xdr:rowOff>9525</xdr:rowOff>
    </xdr:from>
    <xdr:to>
      <xdr:col>10</xdr:col>
      <xdr:colOff>10707</xdr:colOff>
      <xdr:row>135</xdr:row>
      <xdr:rowOff>209550</xdr:rowOff>
    </xdr:to>
    <xdr:cxnSp macro="">
      <xdr:nvCxnSpPr>
        <xdr:cNvPr id="5" name="直線コネクタ 4"/>
        <xdr:cNvCxnSpPr/>
      </xdr:nvCxnSpPr>
      <xdr:spPr>
        <a:xfrm flipH="1">
          <a:off x="1990725" y="44300775"/>
          <a:ext cx="20232" cy="15373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21400</xdr:colOff>
      <xdr:row>102</xdr:row>
      <xdr:rowOff>159755</xdr:rowOff>
    </xdr:from>
    <xdr:to>
      <xdr:col>18</xdr:col>
      <xdr:colOff>26137</xdr:colOff>
      <xdr:row>102</xdr:row>
      <xdr:rowOff>159755</xdr:rowOff>
    </xdr:to>
    <xdr:cxnSp macro="">
      <xdr:nvCxnSpPr>
        <xdr:cNvPr id="6" name="直線矢印コネクタ 5"/>
        <xdr:cNvCxnSpPr/>
      </xdr:nvCxnSpPr>
      <xdr:spPr>
        <a:xfrm>
          <a:off x="2021650" y="44803430"/>
          <a:ext cx="16049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10710</xdr:colOff>
      <xdr:row>108</xdr:row>
      <xdr:rowOff>180483</xdr:rowOff>
    </xdr:from>
    <xdr:to>
      <xdr:col>18</xdr:col>
      <xdr:colOff>8622</xdr:colOff>
      <xdr:row>108</xdr:row>
      <xdr:rowOff>180483</xdr:rowOff>
    </xdr:to>
    <xdr:cxnSp macro="">
      <xdr:nvCxnSpPr>
        <xdr:cNvPr id="7" name="直線矢印コネクタ 6"/>
        <xdr:cNvCxnSpPr/>
      </xdr:nvCxnSpPr>
      <xdr:spPr>
        <a:xfrm>
          <a:off x="2010960" y="46938708"/>
          <a:ext cx="15981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10712</xdr:colOff>
      <xdr:row>111</xdr:row>
      <xdr:rowOff>196408</xdr:rowOff>
    </xdr:from>
    <xdr:to>
      <xdr:col>18</xdr:col>
      <xdr:colOff>36158</xdr:colOff>
      <xdr:row>111</xdr:row>
      <xdr:rowOff>196408</xdr:rowOff>
    </xdr:to>
    <xdr:cxnSp macro="">
      <xdr:nvCxnSpPr>
        <xdr:cNvPr id="8" name="直線矢印コネクタ 7"/>
        <xdr:cNvCxnSpPr/>
      </xdr:nvCxnSpPr>
      <xdr:spPr>
        <a:xfrm>
          <a:off x="2010962" y="48011908"/>
          <a:ext cx="16256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114</xdr:row>
      <xdr:rowOff>170744</xdr:rowOff>
    </xdr:from>
    <xdr:to>
      <xdr:col>18</xdr:col>
      <xdr:colOff>27302</xdr:colOff>
      <xdr:row>114</xdr:row>
      <xdr:rowOff>170744</xdr:rowOff>
    </xdr:to>
    <xdr:cxnSp macro="">
      <xdr:nvCxnSpPr>
        <xdr:cNvPr id="9" name="直線矢印コネクタ 8"/>
        <xdr:cNvCxnSpPr/>
      </xdr:nvCxnSpPr>
      <xdr:spPr>
        <a:xfrm>
          <a:off x="2000251" y="49043519"/>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11875</xdr:colOff>
      <xdr:row>105</xdr:row>
      <xdr:rowOff>182727</xdr:rowOff>
    </xdr:from>
    <xdr:to>
      <xdr:col>18</xdr:col>
      <xdr:colOff>3725</xdr:colOff>
      <xdr:row>105</xdr:row>
      <xdr:rowOff>182727</xdr:rowOff>
    </xdr:to>
    <xdr:cxnSp macro="">
      <xdr:nvCxnSpPr>
        <xdr:cNvPr id="10" name="直線矢印コネクタ 9"/>
        <xdr:cNvCxnSpPr/>
      </xdr:nvCxnSpPr>
      <xdr:spPr>
        <a:xfrm>
          <a:off x="2012125" y="45883677"/>
          <a:ext cx="15920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123</xdr:row>
      <xdr:rowOff>197834</xdr:rowOff>
    </xdr:from>
    <xdr:to>
      <xdr:col>18</xdr:col>
      <xdr:colOff>17776</xdr:colOff>
      <xdr:row>123</xdr:row>
      <xdr:rowOff>197834</xdr:rowOff>
    </xdr:to>
    <xdr:cxnSp macro="">
      <xdr:nvCxnSpPr>
        <xdr:cNvPr id="11" name="直線矢印コネクタ 10"/>
        <xdr:cNvCxnSpPr/>
      </xdr:nvCxnSpPr>
      <xdr:spPr>
        <a:xfrm>
          <a:off x="1990725" y="52242434"/>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119</xdr:row>
      <xdr:rowOff>201560</xdr:rowOff>
    </xdr:from>
    <xdr:to>
      <xdr:col>18</xdr:col>
      <xdr:colOff>27302</xdr:colOff>
      <xdr:row>119</xdr:row>
      <xdr:rowOff>201560</xdr:rowOff>
    </xdr:to>
    <xdr:cxnSp macro="">
      <xdr:nvCxnSpPr>
        <xdr:cNvPr id="12" name="直線矢印コネクタ 11"/>
        <xdr:cNvCxnSpPr/>
      </xdr:nvCxnSpPr>
      <xdr:spPr>
        <a:xfrm>
          <a:off x="2000251" y="51179360"/>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125</xdr:row>
      <xdr:rowOff>181588</xdr:rowOff>
    </xdr:from>
    <xdr:to>
      <xdr:col>18</xdr:col>
      <xdr:colOff>17776</xdr:colOff>
      <xdr:row>125</xdr:row>
      <xdr:rowOff>181588</xdr:rowOff>
    </xdr:to>
    <xdr:cxnSp macro="">
      <xdr:nvCxnSpPr>
        <xdr:cNvPr id="13" name="直線矢印コネクタ 12"/>
        <xdr:cNvCxnSpPr/>
      </xdr:nvCxnSpPr>
      <xdr:spPr>
        <a:xfrm>
          <a:off x="1990725" y="54340738"/>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117</xdr:row>
      <xdr:rowOff>171450</xdr:rowOff>
    </xdr:from>
    <xdr:to>
      <xdr:col>17</xdr:col>
      <xdr:colOff>190500</xdr:colOff>
      <xdr:row>117</xdr:row>
      <xdr:rowOff>174863</xdr:rowOff>
    </xdr:to>
    <xdr:cxnSp macro="">
      <xdr:nvCxnSpPr>
        <xdr:cNvPr id="14" name="直線矢印コネクタ 13"/>
        <xdr:cNvCxnSpPr/>
      </xdr:nvCxnSpPr>
      <xdr:spPr>
        <a:xfrm flipV="1">
          <a:off x="2022661" y="50101500"/>
          <a:ext cx="1568264" cy="34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185364</xdr:colOff>
      <xdr:row>101</xdr:row>
      <xdr:rowOff>62210</xdr:rowOff>
    </xdr:from>
    <xdr:to>
      <xdr:col>27</xdr:col>
      <xdr:colOff>0</xdr:colOff>
      <xdr:row>101</xdr:row>
      <xdr:rowOff>311104</xdr:rowOff>
    </xdr:to>
    <xdr:sp macro="" textlink="">
      <xdr:nvSpPr>
        <xdr:cNvPr id="16" name="テキスト ボックス 15"/>
        <xdr:cNvSpPr txBox="1"/>
      </xdr:nvSpPr>
      <xdr:spPr>
        <a:xfrm>
          <a:off x="3585789" y="39629060"/>
          <a:ext cx="1814886" cy="248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17</xdr:col>
      <xdr:colOff>140083</xdr:colOff>
      <xdr:row>110</xdr:row>
      <xdr:rowOff>120731</xdr:rowOff>
    </xdr:from>
    <xdr:to>
      <xdr:col>25</xdr:col>
      <xdr:colOff>190500</xdr:colOff>
      <xdr:row>111</xdr:row>
      <xdr:rowOff>201</xdr:rowOff>
    </xdr:to>
    <xdr:sp macro="" textlink="">
      <xdr:nvSpPr>
        <xdr:cNvPr id="18" name="テキスト ボックス 17"/>
        <xdr:cNvSpPr txBox="1"/>
      </xdr:nvSpPr>
      <xdr:spPr>
        <a:xfrm>
          <a:off x="3540508" y="47583806"/>
          <a:ext cx="1650617"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18</xdr:col>
      <xdr:colOff>85726</xdr:colOff>
      <xdr:row>130</xdr:row>
      <xdr:rowOff>66675</xdr:rowOff>
    </xdr:from>
    <xdr:to>
      <xdr:col>30</xdr:col>
      <xdr:colOff>47626</xdr:colOff>
      <xdr:row>130</xdr:row>
      <xdr:rowOff>352079</xdr:rowOff>
    </xdr:to>
    <xdr:sp macro="" textlink="">
      <xdr:nvSpPr>
        <xdr:cNvPr id="20" name="テキスト ボックス 19"/>
        <xdr:cNvSpPr txBox="1"/>
      </xdr:nvSpPr>
      <xdr:spPr>
        <a:xfrm>
          <a:off x="3686176" y="51968400"/>
          <a:ext cx="2362200"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外国人向け広報資料の制作業務</a:t>
          </a:r>
          <a:endParaRPr kumimoji="1" lang="en-US" altLang="ja-JP" sz="1100"/>
        </a:p>
      </xdr:txBody>
    </xdr:sp>
    <xdr:clientData/>
  </xdr:twoCellAnchor>
  <xdr:twoCellAnchor>
    <xdr:from>
      <xdr:col>18</xdr:col>
      <xdr:colOff>28576</xdr:colOff>
      <xdr:row>130</xdr:row>
      <xdr:rowOff>38100</xdr:rowOff>
    </xdr:from>
    <xdr:to>
      <xdr:col>35</xdr:col>
      <xdr:colOff>95251</xdr:colOff>
      <xdr:row>130</xdr:row>
      <xdr:rowOff>389672</xdr:rowOff>
    </xdr:to>
    <xdr:sp macro="" textlink="">
      <xdr:nvSpPr>
        <xdr:cNvPr id="21" name="大かっこ 20"/>
        <xdr:cNvSpPr/>
      </xdr:nvSpPr>
      <xdr:spPr>
        <a:xfrm>
          <a:off x="3629026" y="56664225"/>
          <a:ext cx="3467100" cy="351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19050</xdr:colOff>
      <xdr:row>103</xdr:row>
      <xdr:rowOff>47625</xdr:rowOff>
    </xdr:from>
    <xdr:to>
      <xdr:col>35</xdr:col>
      <xdr:colOff>76200</xdr:colOff>
      <xdr:row>104</xdr:row>
      <xdr:rowOff>8672</xdr:rowOff>
    </xdr:to>
    <xdr:sp macro="" textlink="">
      <xdr:nvSpPr>
        <xdr:cNvPr id="23" name="大かっこ 22"/>
        <xdr:cNvSpPr/>
      </xdr:nvSpPr>
      <xdr:spPr>
        <a:xfrm>
          <a:off x="3619500" y="45043725"/>
          <a:ext cx="3457575"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133350</xdr:colOff>
      <xdr:row>104</xdr:row>
      <xdr:rowOff>104776</xdr:rowOff>
    </xdr:from>
    <xdr:to>
      <xdr:col>29</xdr:col>
      <xdr:colOff>152400</xdr:colOff>
      <xdr:row>104</xdr:row>
      <xdr:rowOff>295275</xdr:rowOff>
    </xdr:to>
    <xdr:sp macro="" textlink="">
      <xdr:nvSpPr>
        <xdr:cNvPr id="24" name="テキスト ボックス 23"/>
        <xdr:cNvSpPr txBox="1"/>
      </xdr:nvSpPr>
      <xdr:spPr>
        <a:xfrm>
          <a:off x="3533775" y="45453301"/>
          <a:ext cx="2419350"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一般競争（総合評価・最低価格）</a:t>
          </a:r>
          <a:r>
            <a:rPr kumimoji="1" lang="en-US" altLang="ja-JP" sz="1100"/>
            <a:t>】</a:t>
          </a:r>
          <a:endParaRPr kumimoji="1" lang="ja-JP" altLang="en-US" sz="1100"/>
        </a:p>
      </xdr:txBody>
    </xdr:sp>
    <xdr:clientData/>
  </xdr:twoCellAnchor>
  <xdr:twoCellAnchor>
    <xdr:from>
      <xdr:col>18</xdr:col>
      <xdr:colOff>142874</xdr:colOff>
      <xdr:row>106</xdr:row>
      <xdr:rowOff>57150</xdr:rowOff>
    </xdr:from>
    <xdr:to>
      <xdr:col>30</xdr:col>
      <xdr:colOff>57149</xdr:colOff>
      <xdr:row>106</xdr:row>
      <xdr:rowOff>309303</xdr:rowOff>
    </xdr:to>
    <xdr:sp macro="" textlink="">
      <xdr:nvSpPr>
        <xdr:cNvPr id="25" name="テキスト ボックス 24"/>
        <xdr:cNvSpPr txBox="1"/>
      </xdr:nvSpPr>
      <xdr:spPr>
        <a:xfrm>
          <a:off x="3743324" y="41386125"/>
          <a:ext cx="2314575" cy="2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啓発総合企画及び実施等業務</a:t>
          </a:r>
        </a:p>
      </xdr:txBody>
    </xdr:sp>
    <xdr:clientData/>
  </xdr:twoCellAnchor>
  <xdr:twoCellAnchor>
    <xdr:from>
      <xdr:col>18</xdr:col>
      <xdr:colOff>19050</xdr:colOff>
      <xdr:row>106</xdr:row>
      <xdr:rowOff>9525</xdr:rowOff>
    </xdr:from>
    <xdr:to>
      <xdr:col>35</xdr:col>
      <xdr:colOff>99855</xdr:colOff>
      <xdr:row>107</xdr:row>
      <xdr:rowOff>5443</xdr:rowOff>
    </xdr:to>
    <xdr:sp macro="" textlink="">
      <xdr:nvSpPr>
        <xdr:cNvPr id="36" name="大かっこ 35"/>
        <xdr:cNvSpPr/>
      </xdr:nvSpPr>
      <xdr:spPr>
        <a:xfrm>
          <a:off x="3619500" y="4606290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109</xdr:row>
      <xdr:rowOff>0</xdr:rowOff>
    </xdr:from>
    <xdr:to>
      <xdr:col>35</xdr:col>
      <xdr:colOff>80805</xdr:colOff>
      <xdr:row>109</xdr:row>
      <xdr:rowOff>348343</xdr:rowOff>
    </xdr:to>
    <xdr:sp macro="" textlink="">
      <xdr:nvSpPr>
        <xdr:cNvPr id="38" name="大かっこ 37"/>
        <xdr:cNvSpPr/>
      </xdr:nvSpPr>
      <xdr:spPr>
        <a:xfrm>
          <a:off x="3600450" y="4711065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112</xdr:row>
      <xdr:rowOff>0</xdr:rowOff>
    </xdr:from>
    <xdr:to>
      <xdr:col>35</xdr:col>
      <xdr:colOff>80805</xdr:colOff>
      <xdr:row>112</xdr:row>
      <xdr:rowOff>348343</xdr:rowOff>
    </xdr:to>
    <xdr:sp macro="" textlink="">
      <xdr:nvSpPr>
        <xdr:cNvPr id="40" name="大かっこ 39"/>
        <xdr:cNvSpPr/>
      </xdr:nvSpPr>
      <xdr:spPr>
        <a:xfrm>
          <a:off x="3600450" y="48167925"/>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115</xdr:row>
      <xdr:rowOff>0</xdr:rowOff>
    </xdr:from>
    <xdr:to>
      <xdr:col>35</xdr:col>
      <xdr:colOff>80805</xdr:colOff>
      <xdr:row>115</xdr:row>
      <xdr:rowOff>348343</xdr:rowOff>
    </xdr:to>
    <xdr:sp macro="" textlink="">
      <xdr:nvSpPr>
        <xdr:cNvPr id="42" name="大かっこ 41"/>
        <xdr:cNvSpPr/>
      </xdr:nvSpPr>
      <xdr:spPr>
        <a:xfrm>
          <a:off x="3600450" y="4922520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118</xdr:row>
      <xdr:rowOff>0</xdr:rowOff>
    </xdr:from>
    <xdr:to>
      <xdr:col>35</xdr:col>
      <xdr:colOff>80805</xdr:colOff>
      <xdr:row>118</xdr:row>
      <xdr:rowOff>348343</xdr:rowOff>
    </xdr:to>
    <xdr:sp macro="" textlink="">
      <xdr:nvSpPr>
        <xdr:cNvPr id="44" name="大かっこ 43"/>
        <xdr:cNvSpPr/>
      </xdr:nvSpPr>
      <xdr:spPr>
        <a:xfrm>
          <a:off x="3600450" y="50282475"/>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124</xdr:row>
      <xdr:rowOff>0</xdr:rowOff>
    </xdr:from>
    <xdr:to>
      <xdr:col>35</xdr:col>
      <xdr:colOff>80805</xdr:colOff>
      <xdr:row>124</xdr:row>
      <xdr:rowOff>348343</xdr:rowOff>
    </xdr:to>
    <xdr:sp macro="" textlink="">
      <xdr:nvSpPr>
        <xdr:cNvPr id="48" name="大かっこ 47"/>
        <xdr:cNvSpPr/>
      </xdr:nvSpPr>
      <xdr:spPr>
        <a:xfrm>
          <a:off x="3600450" y="52397025"/>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171451</xdr:colOff>
      <xdr:row>103</xdr:row>
      <xdr:rowOff>104775</xdr:rowOff>
    </xdr:from>
    <xdr:to>
      <xdr:col>28</xdr:col>
      <xdr:colOff>1</xdr:colOff>
      <xdr:row>103</xdr:row>
      <xdr:rowOff>266700</xdr:rowOff>
    </xdr:to>
    <xdr:sp macro="" textlink="">
      <xdr:nvSpPr>
        <xdr:cNvPr id="49" name="テキスト ボックス 48"/>
        <xdr:cNvSpPr txBox="1"/>
      </xdr:nvSpPr>
      <xdr:spPr>
        <a:xfrm>
          <a:off x="3771901" y="45100875"/>
          <a:ext cx="182880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コールセンター運営業務</a:t>
          </a:r>
          <a:endParaRPr kumimoji="1" lang="en-US" altLang="ja-JP" sz="1100"/>
        </a:p>
      </xdr:txBody>
    </xdr:sp>
    <xdr:clientData/>
  </xdr:twoCellAnchor>
  <xdr:twoCellAnchor>
    <xdr:from>
      <xdr:col>18</xdr:col>
      <xdr:colOff>114300</xdr:colOff>
      <xdr:row>118</xdr:row>
      <xdr:rowOff>47625</xdr:rowOff>
    </xdr:from>
    <xdr:to>
      <xdr:col>28</xdr:col>
      <xdr:colOff>19050</xdr:colOff>
      <xdr:row>118</xdr:row>
      <xdr:rowOff>297239</xdr:rowOff>
    </xdr:to>
    <xdr:sp macro="" textlink="">
      <xdr:nvSpPr>
        <xdr:cNvPr id="50" name="テキスト ボックス 49"/>
        <xdr:cNvSpPr txBox="1"/>
      </xdr:nvSpPr>
      <xdr:spPr>
        <a:xfrm>
          <a:off x="3714750" y="45605700"/>
          <a:ext cx="1905000" cy="249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広報資料等の発送業務</a:t>
          </a:r>
        </a:p>
      </xdr:txBody>
    </xdr:sp>
    <xdr:clientData/>
  </xdr:twoCellAnchor>
  <xdr:twoCellAnchor>
    <xdr:from>
      <xdr:col>17</xdr:col>
      <xdr:colOff>123825</xdr:colOff>
      <xdr:row>107</xdr:row>
      <xdr:rowOff>104776</xdr:rowOff>
    </xdr:from>
    <xdr:to>
      <xdr:col>26</xdr:col>
      <xdr:colOff>85725</xdr:colOff>
      <xdr:row>107</xdr:row>
      <xdr:rowOff>276226</xdr:rowOff>
    </xdr:to>
    <xdr:sp macro="" textlink="">
      <xdr:nvSpPr>
        <xdr:cNvPr id="52" name="テキスト ボックス 51"/>
        <xdr:cNvSpPr txBox="1"/>
      </xdr:nvSpPr>
      <xdr:spPr>
        <a:xfrm>
          <a:off x="3524250" y="46510576"/>
          <a:ext cx="176212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133350</xdr:colOff>
      <xdr:row>109</xdr:row>
      <xdr:rowOff>47625</xdr:rowOff>
    </xdr:from>
    <xdr:to>
      <xdr:col>34</xdr:col>
      <xdr:colOff>76200</xdr:colOff>
      <xdr:row>109</xdr:row>
      <xdr:rowOff>333029</xdr:rowOff>
    </xdr:to>
    <xdr:sp macro="" textlink="">
      <xdr:nvSpPr>
        <xdr:cNvPr id="53" name="テキスト ボックス 52"/>
        <xdr:cNvSpPr txBox="1"/>
      </xdr:nvSpPr>
      <xdr:spPr>
        <a:xfrm>
          <a:off x="3733800" y="42433875"/>
          <a:ext cx="3143250"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広報用ポケットティッシュの制作及び発送業務</a:t>
          </a:r>
          <a:endParaRPr kumimoji="1" lang="en-US" altLang="ja-JP" sz="1100"/>
        </a:p>
      </xdr:txBody>
    </xdr:sp>
    <xdr:clientData/>
  </xdr:twoCellAnchor>
  <xdr:twoCellAnchor>
    <xdr:from>
      <xdr:col>18</xdr:col>
      <xdr:colOff>190500</xdr:colOff>
      <xdr:row>112</xdr:row>
      <xdr:rowOff>66675</xdr:rowOff>
    </xdr:from>
    <xdr:to>
      <xdr:col>32</xdr:col>
      <xdr:colOff>19050</xdr:colOff>
      <xdr:row>112</xdr:row>
      <xdr:rowOff>302018</xdr:rowOff>
    </xdr:to>
    <xdr:sp macro="" textlink="">
      <xdr:nvSpPr>
        <xdr:cNvPr id="55" name="テキスト ボックス 54"/>
        <xdr:cNvSpPr txBox="1"/>
      </xdr:nvSpPr>
      <xdr:spPr>
        <a:xfrm>
          <a:off x="3790950" y="46872525"/>
          <a:ext cx="2628900" cy="235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動画コンテンツの制作・配信等業務</a:t>
          </a:r>
        </a:p>
      </xdr:txBody>
    </xdr:sp>
    <xdr:clientData/>
  </xdr:twoCellAnchor>
  <xdr:twoCellAnchor>
    <xdr:from>
      <xdr:col>17</xdr:col>
      <xdr:colOff>123824</xdr:colOff>
      <xdr:row>113</xdr:row>
      <xdr:rowOff>85725</xdr:rowOff>
    </xdr:from>
    <xdr:to>
      <xdr:col>32</xdr:col>
      <xdr:colOff>19050</xdr:colOff>
      <xdr:row>113</xdr:row>
      <xdr:rowOff>317620</xdr:rowOff>
    </xdr:to>
    <xdr:sp macro="" textlink="">
      <xdr:nvSpPr>
        <xdr:cNvPr id="57" name="テキスト ボックス 56"/>
        <xdr:cNvSpPr txBox="1"/>
      </xdr:nvSpPr>
      <xdr:spPr>
        <a:xfrm>
          <a:off x="3524249" y="43881675"/>
          <a:ext cx="2895601"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一般競争（最低価格）・随意契約（少額）</a:t>
          </a:r>
          <a:r>
            <a:rPr kumimoji="1" lang="en-US" altLang="ja-JP" sz="1100"/>
            <a:t>】</a:t>
          </a:r>
          <a:endParaRPr kumimoji="1" lang="ja-JP" altLang="en-US" sz="1100"/>
        </a:p>
      </xdr:txBody>
    </xdr:sp>
    <xdr:clientData/>
  </xdr:twoCellAnchor>
  <xdr:twoCellAnchor>
    <xdr:from>
      <xdr:col>17</xdr:col>
      <xdr:colOff>190500</xdr:colOff>
      <xdr:row>120</xdr:row>
      <xdr:rowOff>428625</xdr:rowOff>
    </xdr:from>
    <xdr:to>
      <xdr:col>26</xdr:col>
      <xdr:colOff>96693</xdr:colOff>
      <xdr:row>120</xdr:row>
      <xdr:rowOff>651025</xdr:rowOff>
    </xdr:to>
    <xdr:sp macro="" textlink="">
      <xdr:nvSpPr>
        <xdr:cNvPr id="63" name="テキスト ボックス 62"/>
        <xdr:cNvSpPr txBox="1"/>
      </xdr:nvSpPr>
      <xdr:spPr>
        <a:xfrm>
          <a:off x="3590925" y="51758850"/>
          <a:ext cx="1706418"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19050</xdr:colOff>
      <xdr:row>128</xdr:row>
      <xdr:rowOff>419100</xdr:rowOff>
    </xdr:from>
    <xdr:to>
      <xdr:col>25</xdr:col>
      <xdr:colOff>161925</xdr:colOff>
      <xdr:row>128</xdr:row>
      <xdr:rowOff>666750</xdr:rowOff>
    </xdr:to>
    <xdr:sp macro="" textlink="">
      <xdr:nvSpPr>
        <xdr:cNvPr id="64" name="テキスト ボックス 63"/>
        <xdr:cNvSpPr txBox="1"/>
      </xdr:nvSpPr>
      <xdr:spPr>
        <a:xfrm>
          <a:off x="3619500" y="51263550"/>
          <a:ext cx="15430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0</xdr:colOff>
      <xdr:row>130</xdr:row>
      <xdr:rowOff>390524</xdr:rowOff>
    </xdr:from>
    <xdr:to>
      <xdr:col>25</xdr:col>
      <xdr:colOff>28575</xdr:colOff>
      <xdr:row>130</xdr:row>
      <xdr:rowOff>638175</xdr:rowOff>
    </xdr:to>
    <xdr:sp macro="" textlink="">
      <xdr:nvSpPr>
        <xdr:cNvPr id="65" name="テキスト ボックス 64"/>
        <xdr:cNvSpPr txBox="1"/>
      </xdr:nvSpPr>
      <xdr:spPr>
        <a:xfrm>
          <a:off x="3600450" y="57016649"/>
          <a:ext cx="142875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142875</xdr:colOff>
      <xdr:row>136</xdr:row>
      <xdr:rowOff>19050</xdr:rowOff>
    </xdr:from>
    <xdr:to>
      <xdr:col>23</xdr:col>
      <xdr:colOff>104775</xdr:colOff>
      <xdr:row>136</xdr:row>
      <xdr:rowOff>313246</xdr:rowOff>
    </xdr:to>
    <xdr:sp macro="" textlink="">
      <xdr:nvSpPr>
        <xdr:cNvPr id="66" name="テキスト ボックス 65"/>
        <xdr:cNvSpPr txBox="1"/>
      </xdr:nvSpPr>
      <xdr:spPr>
        <a:xfrm>
          <a:off x="3743325" y="59836050"/>
          <a:ext cx="962025" cy="294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wifi</a:t>
          </a:r>
          <a:r>
            <a:rPr kumimoji="1" lang="ja-JP" altLang="en-US" sz="1100"/>
            <a:t>通信料</a:t>
          </a:r>
          <a:endParaRPr kumimoji="1" lang="en-US" altLang="ja-JP" sz="1100"/>
        </a:p>
      </xdr:txBody>
    </xdr:sp>
    <xdr:clientData/>
  </xdr:twoCellAnchor>
  <xdr:twoCellAnchor>
    <xdr:from>
      <xdr:col>18</xdr:col>
      <xdr:colOff>85725</xdr:colOff>
      <xdr:row>134</xdr:row>
      <xdr:rowOff>57150</xdr:rowOff>
    </xdr:from>
    <xdr:to>
      <xdr:col>32</xdr:col>
      <xdr:colOff>9525</xdr:colOff>
      <xdr:row>134</xdr:row>
      <xdr:rowOff>342554</xdr:rowOff>
    </xdr:to>
    <xdr:sp macro="" textlink="">
      <xdr:nvSpPr>
        <xdr:cNvPr id="68" name="テキスト ボックス 67"/>
        <xdr:cNvSpPr txBox="1"/>
      </xdr:nvSpPr>
      <xdr:spPr>
        <a:xfrm>
          <a:off x="3686175" y="54082950"/>
          <a:ext cx="2724150"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動画コンテンツのケーブルテレビ登録</a:t>
          </a:r>
          <a:endParaRPr kumimoji="1" lang="en-US" altLang="ja-JP" sz="1100"/>
        </a:p>
      </xdr:txBody>
    </xdr:sp>
    <xdr:clientData/>
  </xdr:twoCellAnchor>
  <xdr:twoCellAnchor>
    <xdr:from>
      <xdr:col>18</xdr:col>
      <xdr:colOff>85726</xdr:colOff>
      <xdr:row>128</xdr:row>
      <xdr:rowOff>57150</xdr:rowOff>
    </xdr:from>
    <xdr:to>
      <xdr:col>28</xdr:col>
      <xdr:colOff>47626</xdr:colOff>
      <xdr:row>128</xdr:row>
      <xdr:rowOff>351347</xdr:rowOff>
    </xdr:to>
    <xdr:sp macro="" textlink="">
      <xdr:nvSpPr>
        <xdr:cNvPr id="69" name="テキスト ボックス 68"/>
        <xdr:cNvSpPr txBox="1"/>
      </xdr:nvSpPr>
      <xdr:spPr>
        <a:xfrm>
          <a:off x="3686176" y="55626000"/>
          <a:ext cx="1962150" cy="29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物品のメンテナンス等業務</a:t>
          </a:r>
          <a:endParaRPr kumimoji="1" lang="en-US" altLang="ja-JP" sz="1100"/>
        </a:p>
      </xdr:txBody>
    </xdr:sp>
    <xdr:clientData/>
  </xdr:twoCellAnchor>
  <xdr:twoCellAnchor>
    <xdr:from>
      <xdr:col>18</xdr:col>
      <xdr:colOff>85725</xdr:colOff>
      <xdr:row>124</xdr:row>
      <xdr:rowOff>57150</xdr:rowOff>
    </xdr:from>
    <xdr:to>
      <xdr:col>34</xdr:col>
      <xdr:colOff>127037</xdr:colOff>
      <xdr:row>124</xdr:row>
      <xdr:rowOff>357121</xdr:rowOff>
    </xdr:to>
    <xdr:sp macro="" textlink="">
      <xdr:nvSpPr>
        <xdr:cNvPr id="70" name="テキスト ボックス 69"/>
        <xdr:cNvSpPr txBox="1"/>
      </xdr:nvSpPr>
      <xdr:spPr>
        <a:xfrm>
          <a:off x="3686175" y="53511450"/>
          <a:ext cx="3241712" cy="29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広報用資料等のデザイン及び版下の制作業務</a:t>
          </a:r>
          <a:endParaRPr kumimoji="1" lang="en-US" altLang="ja-JP" sz="1100"/>
        </a:p>
      </xdr:txBody>
    </xdr:sp>
    <xdr:clientData/>
  </xdr:twoCellAnchor>
  <xdr:twoCellAnchor>
    <xdr:from>
      <xdr:col>18</xdr:col>
      <xdr:colOff>85724</xdr:colOff>
      <xdr:row>115</xdr:row>
      <xdr:rowOff>19048</xdr:rowOff>
    </xdr:from>
    <xdr:to>
      <xdr:col>33</xdr:col>
      <xdr:colOff>171450</xdr:colOff>
      <xdr:row>116</xdr:row>
      <xdr:rowOff>123825</xdr:rowOff>
    </xdr:to>
    <xdr:sp macro="" textlink="">
      <xdr:nvSpPr>
        <xdr:cNvPr id="71" name="テキスト ボックス 70"/>
        <xdr:cNvSpPr txBox="1"/>
      </xdr:nvSpPr>
      <xdr:spPr>
        <a:xfrm>
          <a:off x="3686174" y="44519848"/>
          <a:ext cx="3086101" cy="457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視覚障害者向け点字・大活字資料及び音声</a:t>
          </a:r>
          <a:r>
            <a:rPr kumimoji="1" lang="en-US" altLang="ja-JP" sz="900"/>
            <a:t>CD</a:t>
          </a:r>
          <a:r>
            <a:rPr kumimoji="1" lang="ja-JP" altLang="en-US" sz="900"/>
            <a:t>の制作・</a:t>
          </a:r>
          <a:endParaRPr kumimoji="1" lang="en-US" altLang="ja-JP" sz="900"/>
        </a:p>
        <a:p>
          <a:r>
            <a:rPr kumimoji="1" lang="ja-JP" altLang="en-US" sz="900"/>
            <a:t>発送業務、聴覚障害者向け手話動画の制作等業務</a:t>
          </a:r>
        </a:p>
      </xdr:txBody>
    </xdr:sp>
    <xdr:clientData/>
  </xdr:twoCellAnchor>
  <xdr:twoCellAnchor>
    <xdr:from>
      <xdr:col>18</xdr:col>
      <xdr:colOff>76200</xdr:colOff>
      <xdr:row>126</xdr:row>
      <xdr:rowOff>66675</xdr:rowOff>
    </xdr:from>
    <xdr:to>
      <xdr:col>30</xdr:col>
      <xdr:colOff>143436</xdr:colOff>
      <xdr:row>126</xdr:row>
      <xdr:rowOff>290793</xdr:rowOff>
    </xdr:to>
    <xdr:sp macro="" textlink="">
      <xdr:nvSpPr>
        <xdr:cNvPr id="72" name="テキスト ボックス 71"/>
        <xdr:cNvSpPr txBox="1"/>
      </xdr:nvSpPr>
      <xdr:spPr>
        <a:xfrm>
          <a:off x="3676650" y="54578250"/>
          <a:ext cx="2467536"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広報資料等の印刷・製本等業務</a:t>
          </a:r>
        </a:p>
      </xdr:txBody>
    </xdr:sp>
    <xdr:clientData/>
  </xdr:twoCellAnchor>
  <xdr:twoCellAnchor>
    <xdr:from>
      <xdr:col>18</xdr:col>
      <xdr:colOff>19050</xdr:colOff>
      <xdr:row>134</xdr:row>
      <xdr:rowOff>390525</xdr:rowOff>
    </xdr:from>
    <xdr:to>
      <xdr:col>25</xdr:col>
      <xdr:colOff>47625</xdr:colOff>
      <xdr:row>134</xdr:row>
      <xdr:rowOff>638176</xdr:rowOff>
    </xdr:to>
    <xdr:sp macro="" textlink="">
      <xdr:nvSpPr>
        <xdr:cNvPr id="73" name="テキスト ボックス 72"/>
        <xdr:cNvSpPr txBox="1"/>
      </xdr:nvSpPr>
      <xdr:spPr>
        <a:xfrm>
          <a:off x="3619500" y="59140725"/>
          <a:ext cx="142875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38100</xdr:colOff>
      <xdr:row>132</xdr:row>
      <xdr:rowOff>400050</xdr:rowOff>
    </xdr:from>
    <xdr:to>
      <xdr:col>25</xdr:col>
      <xdr:colOff>66675</xdr:colOff>
      <xdr:row>132</xdr:row>
      <xdr:rowOff>647701</xdr:rowOff>
    </xdr:to>
    <xdr:sp macro="" textlink="">
      <xdr:nvSpPr>
        <xdr:cNvPr id="75" name="テキスト ボックス 74"/>
        <xdr:cNvSpPr txBox="1"/>
      </xdr:nvSpPr>
      <xdr:spPr>
        <a:xfrm>
          <a:off x="3638550" y="58073925"/>
          <a:ext cx="142875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0</xdr:colOff>
      <xdr:row>126</xdr:row>
      <xdr:rowOff>380999</xdr:rowOff>
    </xdr:from>
    <xdr:to>
      <xdr:col>25</xdr:col>
      <xdr:colOff>95250</xdr:colOff>
      <xdr:row>126</xdr:row>
      <xdr:rowOff>638175</xdr:rowOff>
    </xdr:to>
    <xdr:sp macro="" textlink="">
      <xdr:nvSpPr>
        <xdr:cNvPr id="76" name="テキスト ボックス 75"/>
        <xdr:cNvSpPr txBox="1"/>
      </xdr:nvSpPr>
      <xdr:spPr>
        <a:xfrm>
          <a:off x="3600450" y="50168174"/>
          <a:ext cx="1495425" cy="25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28575</xdr:colOff>
      <xdr:row>124</xdr:row>
      <xdr:rowOff>419099</xdr:rowOff>
    </xdr:from>
    <xdr:to>
      <xdr:col>26</xdr:col>
      <xdr:colOff>9525</xdr:colOff>
      <xdr:row>124</xdr:row>
      <xdr:rowOff>657224</xdr:rowOff>
    </xdr:to>
    <xdr:sp macro="" textlink="">
      <xdr:nvSpPr>
        <xdr:cNvPr id="77" name="テキスト ボックス 76"/>
        <xdr:cNvSpPr txBox="1"/>
      </xdr:nvSpPr>
      <xdr:spPr>
        <a:xfrm>
          <a:off x="3629025" y="49148999"/>
          <a:ext cx="15811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19050</xdr:colOff>
      <xdr:row>122</xdr:row>
      <xdr:rowOff>400049</xdr:rowOff>
    </xdr:from>
    <xdr:to>
      <xdr:col>26</xdr:col>
      <xdr:colOff>0</xdr:colOff>
      <xdr:row>122</xdr:row>
      <xdr:rowOff>638174</xdr:rowOff>
    </xdr:to>
    <xdr:sp macro="" textlink="">
      <xdr:nvSpPr>
        <xdr:cNvPr id="78" name="テキスト ボックス 77"/>
        <xdr:cNvSpPr txBox="1"/>
      </xdr:nvSpPr>
      <xdr:spPr>
        <a:xfrm>
          <a:off x="3619500" y="48072674"/>
          <a:ext cx="15811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38100</xdr:colOff>
      <xdr:row>120</xdr:row>
      <xdr:rowOff>47625</xdr:rowOff>
    </xdr:from>
    <xdr:to>
      <xdr:col>35</xdr:col>
      <xdr:colOff>118905</xdr:colOff>
      <xdr:row>120</xdr:row>
      <xdr:rowOff>395968</xdr:rowOff>
    </xdr:to>
    <xdr:sp macro="" textlink="">
      <xdr:nvSpPr>
        <xdr:cNvPr id="80" name="大かっこ 79"/>
        <xdr:cNvSpPr/>
      </xdr:nvSpPr>
      <xdr:spPr>
        <a:xfrm>
          <a:off x="3638550" y="5137785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122</xdr:row>
      <xdr:rowOff>0</xdr:rowOff>
    </xdr:from>
    <xdr:to>
      <xdr:col>35</xdr:col>
      <xdr:colOff>80805</xdr:colOff>
      <xdr:row>122</xdr:row>
      <xdr:rowOff>348343</xdr:rowOff>
    </xdr:to>
    <xdr:sp macro="" textlink="">
      <xdr:nvSpPr>
        <xdr:cNvPr id="82" name="大かっこ 81"/>
        <xdr:cNvSpPr/>
      </xdr:nvSpPr>
      <xdr:spPr>
        <a:xfrm>
          <a:off x="3600450" y="52397025"/>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126</xdr:row>
      <xdr:rowOff>0</xdr:rowOff>
    </xdr:from>
    <xdr:to>
      <xdr:col>35</xdr:col>
      <xdr:colOff>80805</xdr:colOff>
      <xdr:row>126</xdr:row>
      <xdr:rowOff>348343</xdr:rowOff>
    </xdr:to>
    <xdr:sp macro="" textlink="">
      <xdr:nvSpPr>
        <xdr:cNvPr id="84" name="大かっこ 83"/>
        <xdr:cNvSpPr/>
      </xdr:nvSpPr>
      <xdr:spPr>
        <a:xfrm>
          <a:off x="3600450" y="54511575"/>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128</xdr:row>
      <xdr:rowOff>0</xdr:rowOff>
    </xdr:from>
    <xdr:to>
      <xdr:col>35</xdr:col>
      <xdr:colOff>80805</xdr:colOff>
      <xdr:row>128</xdr:row>
      <xdr:rowOff>348343</xdr:rowOff>
    </xdr:to>
    <xdr:sp macro="" textlink="">
      <xdr:nvSpPr>
        <xdr:cNvPr id="85" name="大かっこ 84"/>
        <xdr:cNvSpPr/>
      </xdr:nvSpPr>
      <xdr:spPr>
        <a:xfrm>
          <a:off x="3600450" y="5556885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132</xdr:row>
      <xdr:rowOff>0</xdr:rowOff>
    </xdr:from>
    <xdr:to>
      <xdr:col>35</xdr:col>
      <xdr:colOff>80805</xdr:colOff>
      <xdr:row>132</xdr:row>
      <xdr:rowOff>348343</xdr:rowOff>
    </xdr:to>
    <xdr:sp macro="" textlink="">
      <xdr:nvSpPr>
        <xdr:cNvPr id="86" name="大かっこ 85"/>
        <xdr:cNvSpPr/>
      </xdr:nvSpPr>
      <xdr:spPr>
        <a:xfrm>
          <a:off x="3600450" y="57673875"/>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134</xdr:row>
      <xdr:rowOff>0</xdr:rowOff>
    </xdr:from>
    <xdr:to>
      <xdr:col>35</xdr:col>
      <xdr:colOff>80805</xdr:colOff>
      <xdr:row>134</xdr:row>
      <xdr:rowOff>348343</xdr:rowOff>
    </xdr:to>
    <xdr:sp macro="" textlink="">
      <xdr:nvSpPr>
        <xdr:cNvPr id="88" name="大かっこ 87"/>
        <xdr:cNvSpPr/>
      </xdr:nvSpPr>
      <xdr:spPr>
        <a:xfrm>
          <a:off x="3600450" y="5875020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136</xdr:row>
      <xdr:rowOff>0</xdr:rowOff>
    </xdr:from>
    <xdr:to>
      <xdr:col>35</xdr:col>
      <xdr:colOff>80805</xdr:colOff>
      <xdr:row>136</xdr:row>
      <xdr:rowOff>348343</xdr:rowOff>
    </xdr:to>
    <xdr:sp macro="" textlink="">
      <xdr:nvSpPr>
        <xdr:cNvPr id="89" name="大かっこ 88"/>
        <xdr:cNvSpPr/>
      </xdr:nvSpPr>
      <xdr:spPr>
        <a:xfrm>
          <a:off x="3600450" y="59817000"/>
          <a:ext cx="3481230" cy="348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123825</xdr:colOff>
      <xdr:row>132</xdr:row>
      <xdr:rowOff>66675</xdr:rowOff>
    </xdr:from>
    <xdr:to>
      <xdr:col>26</xdr:col>
      <xdr:colOff>19050</xdr:colOff>
      <xdr:row>132</xdr:row>
      <xdr:rowOff>352079</xdr:rowOff>
    </xdr:to>
    <xdr:sp macro="" textlink="">
      <xdr:nvSpPr>
        <xdr:cNvPr id="90" name="テキスト ボックス 89"/>
        <xdr:cNvSpPr txBox="1"/>
      </xdr:nvSpPr>
      <xdr:spPr>
        <a:xfrm>
          <a:off x="3724275" y="57740550"/>
          <a:ext cx="1495425"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フリップの制作業務</a:t>
          </a:r>
          <a:endParaRPr kumimoji="1" lang="en-US" altLang="ja-JP" sz="1100"/>
        </a:p>
      </xdr:txBody>
    </xdr:sp>
    <xdr:clientData/>
  </xdr:twoCellAnchor>
  <xdr:twoCellAnchor>
    <xdr:from>
      <xdr:col>18</xdr:col>
      <xdr:colOff>152400</xdr:colOff>
      <xdr:row>122</xdr:row>
      <xdr:rowOff>47625</xdr:rowOff>
    </xdr:from>
    <xdr:to>
      <xdr:col>24</xdr:col>
      <xdr:colOff>104775</xdr:colOff>
      <xdr:row>122</xdr:row>
      <xdr:rowOff>333029</xdr:rowOff>
    </xdr:to>
    <xdr:sp macro="" textlink="">
      <xdr:nvSpPr>
        <xdr:cNvPr id="91" name="テキスト ボックス 90"/>
        <xdr:cNvSpPr txBox="1"/>
      </xdr:nvSpPr>
      <xdr:spPr>
        <a:xfrm>
          <a:off x="3752850" y="52444650"/>
          <a:ext cx="1152525"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ＰＣ等の購入</a:t>
          </a:r>
          <a:endParaRPr kumimoji="1" lang="en-US" altLang="ja-JP" sz="1100"/>
        </a:p>
      </xdr:txBody>
    </xdr:sp>
    <xdr:clientData/>
  </xdr:twoCellAnchor>
  <xdr:twoCellAnchor>
    <xdr:from>
      <xdr:col>18</xdr:col>
      <xdr:colOff>142875</xdr:colOff>
      <xdr:row>120</xdr:row>
      <xdr:rowOff>95250</xdr:rowOff>
    </xdr:from>
    <xdr:to>
      <xdr:col>35</xdr:col>
      <xdr:colOff>19050</xdr:colOff>
      <xdr:row>120</xdr:row>
      <xdr:rowOff>380654</xdr:rowOff>
    </xdr:to>
    <xdr:sp macro="" textlink="">
      <xdr:nvSpPr>
        <xdr:cNvPr id="93" name="テキスト ボックス 92"/>
        <xdr:cNvSpPr txBox="1"/>
      </xdr:nvSpPr>
      <xdr:spPr>
        <a:xfrm>
          <a:off x="3743325" y="46701075"/>
          <a:ext cx="3276600"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インターネットによるアンケート調査の実施業務</a:t>
          </a:r>
          <a:endParaRPr kumimoji="1" lang="en-US" altLang="ja-JP" sz="1100"/>
        </a:p>
      </xdr:txBody>
    </xdr:sp>
    <xdr:clientData/>
  </xdr:twoCellAnchor>
  <xdr:twoCellAnchor>
    <xdr:from>
      <xdr:col>17</xdr:col>
      <xdr:colOff>190499</xdr:colOff>
      <xdr:row>118</xdr:row>
      <xdr:rowOff>419100</xdr:rowOff>
    </xdr:from>
    <xdr:to>
      <xdr:col>28</xdr:col>
      <xdr:colOff>180975</xdr:colOff>
      <xdr:row>118</xdr:row>
      <xdr:rowOff>650995</xdr:rowOff>
    </xdr:to>
    <xdr:sp macro="" textlink="">
      <xdr:nvSpPr>
        <xdr:cNvPr id="94" name="テキスト ボックス 93"/>
        <xdr:cNvSpPr txBox="1"/>
      </xdr:nvSpPr>
      <xdr:spPr>
        <a:xfrm>
          <a:off x="3590924" y="45977175"/>
          <a:ext cx="2190751"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17</xdr:col>
      <xdr:colOff>171450</xdr:colOff>
      <xdr:row>116</xdr:row>
      <xdr:rowOff>85725</xdr:rowOff>
    </xdr:from>
    <xdr:to>
      <xdr:col>32</xdr:col>
      <xdr:colOff>161925</xdr:colOff>
      <xdr:row>116</xdr:row>
      <xdr:rowOff>317620</xdr:rowOff>
    </xdr:to>
    <xdr:sp macro="" textlink="">
      <xdr:nvSpPr>
        <xdr:cNvPr id="96" name="テキスト ボックス 95"/>
        <xdr:cNvSpPr txBox="1"/>
      </xdr:nvSpPr>
      <xdr:spPr>
        <a:xfrm>
          <a:off x="3571875" y="44938950"/>
          <a:ext cx="2990850"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一般競争（最低価格）・</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17</xdr:col>
      <xdr:colOff>140082</xdr:colOff>
      <xdr:row>110</xdr:row>
      <xdr:rowOff>120731</xdr:rowOff>
    </xdr:from>
    <xdr:to>
      <xdr:col>39</xdr:col>
      <xdr:colOff>38100</xdr:colOff>
      <xdr:row>111</xdr:row>
      <xdr:rowOff>201</xdr:rowOff>
    </xdr:to>
    <xdr:sp macro="" textlink="">
      <xdr:nvSpPr>
        <xdr:cNvPr id="97" name="テキスト ボックス 96"/>
        <xdr:cNvSpPr txBox="1"/>
      </xdr:nvSpPr>
      <xdr:spPr>
        <a:xfrm>
          <a:off x="3540507" y="46221731"/>
          <a:ext cx="4298568"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一般競争（最低価格・総合評価）・</a:t>
          </a:r>
          <a:r>
            <a:rPr kumimoji="1" lang="ja-JP" altLang="ja-JP" sz="1100">
              <a:solidFill>
                <a:schemeClr val="dk1"/>
              </a:solidFill>
              <a:effectLst/>
              <a:latin typeface="+mn-lt"/>
              <a:ea typeface="+mn-ea"/>
              <a:cs typeface="+mn-cs"/>
            </a:rPr>
            <a:t>随意契約（少額</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190500</xdr:colOff>
      <xdr:row>127</xdr:row>
      <xdr:rowOff>180975</xdr:rowOff>
    </xdr:from>
    <xdr:to>
      <xdr:col>18</xdr:col>
      <xdr:colOff>17776</xdr:colOff>
      <xdr:row>127</xdr:row>
      <xdr:rowOff>180975</xdr:rowOff>
    </xdr:to>
    <xdr:cxnSp macro="">
      <xdr:nvCxnSpPr>
        <xdr:cNvPr id="99" name="直線矢印コネクタ 98"/>
        <xdr:cNvCxnSpPr/>
      </xdr:nvCxnSpPr>
      <xdr:spPr>
        <a:xfrm>
          <a:off x="1990725" y="55397400"/>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121</xdr:row>
      <xdr:rowOff>190500</xdr:rowOff>
    </xdr:from>
    <xdr:to>
      <xdr:col>18</xdr:col>
      <xdr:colOff>17776</xdr:colOff>
      <xdr:row>121</xdr:row>
      <xdr:rowOff>190500</xdr:rowOff>
    </xdr:to>
    <xdr:cxnSp macro="">
      <xdr:nvCxnSpPr>
        <xdr:cNvPr id="100" name="直線矢印コネクタ 99"/>
        <xdr:cNvCxnSpPr/>
      </xdr:nvCxnSpPr>
      <xdr:spPr>
        <a:xfrm>
          <a:off x="1990725" y="52235100"/>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129</xdr:row>
      <xdr:rowOff>180975</xdr:rowOff>
    </xdr:from>
    <xdr:to>
      <xdr:col>18</xdr:col>
      <xdr:colOff>27301</xdr:colOff>
      <xdr:row>129</xdr:row>
      <xdr:rowOff>180975</xdr:rowOff>
    </xdr:to>
    <xdr:cxnSp macro="">
      <xdr:nvCxnSpPr>
        <xdr:cNvPr id="101" name="直線矢印コネクタ 100"/>
        <xdr:cNvCxnSpPr/>
      </xdr:nvCxnSpPr>
      <xdr:spPr>
        <a:xfrm>
          <a:off x="2000250" y="56454675"/>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131</xdr:row>
      <xdr:rowOff>190500</xdr:rowOff>
    </xdr:from>
    <xdr:to>
      <xdr:col>18</xdr:col>
      <xdr:colOff>27301</xdr:colOff>
      <xdr:row>131</xdr:row>
      <xdr:rowOff>190500</xdr:rowOff>
    </xdr:to>
    <xdr:cxnSp macro="">
      <xdr:nvCxnSpPr>
        <xdr:cNvPr id="102" name="直線矢印コネクタ 101"/>
        <xdr:cNvCxnSpPr/>
      </xdr:nvCxnSpPr>
      <xdr:spPr>
        <a:xfrm>
          <a:off x="2000250" y="57511950"/>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133</xdr:row>
      <xdr:rowOff>209550</xdr:rowOff>
    </xdr:from>
    <xdr:to>
      <xdr:col>18</xdr:col>
      <xdr:colOff>27301</xdr:colOff>
      <xdr:row>133</xdr:row>
      <xdr:rowOff>209550</xdr:rowOff>
    </xdr:to>
    <xdr:cxnSp macro="">
      <xdr:nvCxnSpPr>
        <xdr:cNvPr id="103" name="直線矢印コネクタ 102"/>
        <xdr:cNvCxnSpPr/>
      </xdr:nvCxnSpPr>
      <xdr:spPr>
        <a:xfrm>
          <a:off x="2000250" y="58607325"/>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135</xdr:row>
      <xdr:rowOff>200025</xdr:rowOff>
    </xdr:from>
    <xdr:to>
      <xdr:col>18</xdr:col>
      <xdr:colOff>17776</xdr:colOff>
      <xdr:row>135</xdr:row>
      <xdr:rowOff>200025</xdr:rowOff>
    </xdr:to>
    <xdr:cxnSp macro="">
      <xdr:nvCxnSpPr>
        <xdr:cNvPr id="104" name="直線矢印コネクタ 103"/>
        <xdr:cNvCxnSpPr/>
      </xdr:nvCxnSpPr>
      <xdr:spPr>
        <a:xfrm>
          <a:off x="1990725" y="59664600"/>
          <a:ext cx="1627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2"/>
      <c r="AA2" s="52"/>
      <c r="AB2" s="52"/>
      <c r="AC2" s="52"/>
      <c r="AD2" s="177">
        <v>2021</v>
      </c>
      <c r="AE2" s="177"/>
      <c r="AF2" s="177"/>
      <c r="AG2" s="177"/>
      <c r="AH2" s="177"/>
      <c r="AI2" s="90" t="s">
        <v>274</v>
      </c>
      <c r="AJ2" s="177" t="s">
        <v>581</v>
      </c>
      <c r="AK2" s="177"/>
      <c r="AL2" s="177"/>
      <c r="AM2" s="177"/>
      <c r="AN2" s="90" t="s">
        <v>274</v>
      </c>
      <c r="AO2" s="177">
        <v>20</v>
      </c>
      <c r="AP2" s="177"/>
      <c r="AQ2" s="177"/>
      <c r="AR2" s="91" t="s">
        <v>571</v>
      </c>
      <c r="AS2" s="178">
        <v>162</v>
      </c>
      <c r="AT2" s="178"/>
      <c r="AU2" s="178"/>
      <c r="AV2" s="90" t="str">
        <f>IF(AW2="","","-")</f>
        <v/>
      </c>
      <c r="AW2" s="230"/>
      <c r="AX2" s="230"/>
    </row>
    <row r="3" spans="1:50" ht="21" customHeight="1" thickBot="1" x14ac:dyDescent="0.2">
      <c r="A3" s="231" t="s">
        <v>564</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 t="s">
        <v>59</v>
      </c>
      <c r="AJ3" s="233" t="s">
        <v>580</v>
      </c>
      <c r="AK3" s="233"/>
      <c r="AL3" s="233"/>
      <c r="AM3" s="233"/>
      <c r="AN3" s="233"/>
      <c r="AO3" s="233"/>
      <c r="AP3" s="233"/>
      <c r="AQ3" s="233"/>
      <c r="AR3" s="233"/>
      <c r="AS3" s="233"/>
      <c r="AT3" s="233"/>
      <c r="AU3" s="233"/>
      <c r="AV3" s="233"/>
      <c r="AW3" s="233"/>
      <c r="AX3" s="24" t="s">
        <v>60</v>
      </c>
    </row>
    <row r="4" spans="1:50" ht="24.75" customHeight="1" x14ac:dyDescent="0.15">
      <c r="A4" s="549" t="s">
        <v>24</v>
      </c>
      <c r="B4" s="550"/>
      <c r="C4" s="550"/>
      <c r="D4" s="550"/>
      <c r="E4" s="550"/>
      <c r="F4" s="550"/>
      <c r="G4" s="203" t="s">
        <v>572</v>
      </c>
      <c r="H4" s="204"/>
      <c r="I4" s="204"/>
      <c r="J4" s="204"/>
      <c r="K4" s="204"/>
      <c r="L4" s="204"/>
      <c r="M4" s="204"/>
      <c r="N4" s="204"/>
      <c r="O4" s="204"/>
      <c r="P4" s="204"/>
      <c r="Q4" s="204"/>
      <c r="R4" s="204"/>
      <c r="S4" s="204"/>
      <c r="T4" s="204"/>
      <c r="U4" s="204"/>
      <c r="V4" s="204"/>
      <c r="W4" s="204"/>
      <c r="X4" s="204"/>
      <c r="Y4" s="205" t="s">
        <v>1</v>
      </c>
      <c r="Z4" s="206"/>
      <c r="AA4" s="206"/>
      <c r="AB4" s="206"/>
      <c r="AC4" s="206"/>
      <c r="AD4" s="207"/>
      <c r="AE4" s="530" t="s">
        <v>573</v>
      </c>
      <c r="AF4" s="531"/>
      <c r="AG4" s="531"/>
      <c r="AH4" s="531"/>
      <c r="AI4" s="531"/>
      <c r="AJ4" s="531"/>
      <c r="AK4" s="531"/>
      <c r="AL4" s="531"/>
      <c r="AM4" s="531"/>
      <c r="AN4" s="531"/>
      <c r="AO4" s="531"/>
      <c r="AP4" s="532"/>
      <c r="AQ4" s="533" t="s">
        <v>2</v>
      </c>
      <c r="AR4" s="206"/>
      <c r="AS4" s="206"/>
      <c r="AT4" s="206"/>
      <c r="AU4" s="206"/>
      <c r="AV4" s="206"/>
      <c r="AW4" s="206"/>
      <c r="AX4" s="534"/>
    </row>
    <row r="5" spans="1:50" ht="30" customHeight="1" x14ac:dyDescent="0.15">
      <c r="A5" s="535" t="s">
        <v>62</v>
      </c>
      <c r="B5" s="536"/>
      <c r="C5" s="536"/>
      <c r="D5" s="536"/>
      <c r="E5" s="536"/>
      <c r="F5" s="537"/>
      <c r="G5" s="242" t="s">
        <v>370</v>
      </c>
      <c r="H5" s="243"/>
      <c r="I5" s="243"/>
      <c r="J5" s="243"/>
      <c r="K5" s="243"/>
      <c r="L5" s="243"/>
      <c r="M5" s="244" t="s">
        <v>61</v>
      </c>
      <c r="N5" s="245"/>
      <c r="O5" s="245"/>
      <c r="P5" s="245"/>
      <c r="Q5" s="245"/>
      <c r="R5" s="246"/>
      <c r="S5" s="247" t="s">
        <v>378</v>
      </c>
      <c r="T5" s="243"/>
      <c r="U5" s="243"/>
      <c r="V5" s="243"/>
      <c r="W5" s="243"/>
      <c r="X5" s="248"/>
      <c r="Y5" s="541" t="s">
        <v>3</v>
      </c>
      <c r="Z5" s="542"/>
      <c r="AA5" s="542"/>
      <c r="AB5" s="542"/>
      <c r="AC5" s="542"/>
      <c r="AD5" s="543"/>
      <c r="AE5" s="544" t="s">
        <v>574</v>
      </c>
      <c r="AF5" s="544"/>
      <c r="AG5" s="544"/>
      <c r="AH5" s="544"/>
      <c r="AI5" s="544"/>
      <c r="AJ5" s="544"/>
      <c r="AK5" s="544"/>
      <c r="AL5" s="544"/>
      <c r="AM5" s="544"/>
      <c r="AN5" s="544"/>
      <c r="AO5" s="544"/>
      <c r="AP5" s="545"/>
      <c r="AQ5" s="546" t="s">
        <v>719</v>
      </c>
      <c r="AR5" s="547"/>
      <c r="AS5" s="547"/>
      <c r="AT5" s="547"/>
      <c r="AU5" s="547"/>
      <c r="AV5" s="547"/>
      <c r="AW5" s="547"/>
      <c r="AX5" s="548"/>
    </row>
    <row r="6" spans="1:50" ht="39" customHeight="1" x14ac:dyDescent="0.15">
      <c r="A6" s="551" t="s">
        <v>4</v>
      </c>
      <c r="B6" s="552"/>
      <c r="C6" s="552"/>
      <c r="D6" s="552"/>
      <c r="E6" s="552"/>
      <c r="F6" s="552"/>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50" ht="49.5" customHeight="1" x14ac:dyDescent="0.15">
      <c r="A7" s="610" t="s">
        <v>21</v>
      </c>
      <c r="B7" s="611"/>
      <c r="C7" s="611"/>
      <c r="D7" s="611"/>
      <c r="E7" s="611"/>
      <c r="F7" s="612"/>
      <c r="G7" s="613" t="s">
        <v>575</v>
      </c>
      <c r="H7" s="614"/>
      <c r="I7" s="614"/>
      <c r="J7" s="614"/>
      <c r="K7" s="614"/>
      <c r="L7" s="614"/>
      <c r="M7" s="614"/>
      <c r="N7" s="614"/>
      <c r="O7" s="614"/>
      <c r="P7" s="614"/>
      <c r="Q7" s="614"/>
      <c r="R7" s="614"/>
      <c r="S7" s="614"/>
      <c r="T7" s="614"/>
      <c r="U7" s="614"/>
      <c r="V7" s="614"/>
      <c r="W7" s="614"/>
      <c r="X7" s="615"/>
      <c r="Y7" s="194" t="s">
        <v>261</v>
      </c>
      <c r="Z7" s="195"/>
      <c r="AA7" s="195"/>
      <c r="AB7" s="195"/>
      <c r="AC7" s="195"/>
      <c r="AD7" s="196"/>
      <c r="AE7" s="188" t="s">
        <v>582</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610" t="s">
        <v>189</v>
      </c>
      <c r="B8" s="611"/>
      <c r="C8" s="611"/>
      <c r="D8" s="611"/>
      <c r="E8" s="611"/>
      <c r="F8" s="612"/>
      <c r="G8" s="182" t="str">
        <f>入力規則等!A27</f>
        <v>-</v>
      </c>
      <c r="H8" s="183"/>
      <c r="I8" s="183"/>
      <c r="J8" s="183"/>
      <c r="K8" s="183"/>
      <c r="L8" s="183"/>
      <c r="M8" s="183"/>
      <c r="N8" s="183"/>
      <c r="O8" s="183"/>
      <c r="P8" s="183"/>
      <c r="Q8" s="183"/>
      <c r="R8" s="183"/>
      <c r="S8" s="183"/>
      <c r="T8" s="183"/>
      <c r="U8" s="183"/>
      <c r="V8" s="183"/>
      <c r="W8" s="183"/>
      <c r="X8" s="184"/>
      <c r="Y8" s="197" t="s">
        <v>190</v>
      </c>
      <c r="Z8" s="198"/>
      <c r="AA8" s="198"/>
      <c r="AB8" s="198"/>
      <c r="AC8" s="198"/>
      <c r="AD8" s="199"/>
      <c r="AE8" s="561"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562"/>
    </row>
    <row r="9" spans="1:50" ht="58.5" customHeight="1" x14ac:dyDescent="0.15">
      <c r="A9" s="140" t="s">
        <v>22</v>
      </c>
      <c r="B9" s="141"/>
      <c r="C9" s="141"/>
      <c r="D9" s="141"/>
      <c r="E9" s="141"/>
      <c r="F9" s="141"/>
      <c r="G9" s="366" t="s">
        <v>576</v>
      </c>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8"/>
    </row>
    <row r="10" spans="1:50" ht="93.6" customHeight="1" x14ac:dyDescent="0.15">
      <c r="A10" s="563" t="s">
        <v>28</v>
      </c>
      <c r="B10" s="564"/>
      <c r="C10" s="564"/>
      <c r="D10" s="564"/>
      <c r="E10" s="564"/>
      <c r="F10" s="564"/>
      <c r="G10" s="387" t="s">
        <v>721</v>
      </c>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9"/>
    </row>
    <row r="11" spans="1:50" ht="42" customHeight="1" x14ac:dyDescent="0.15">
      <c r="A11" s="563" t="s">
        <v>5</v>
      </c>
      <c r="B11" s="564"/>
      <c r="C11" s="564"/>
      <c r="D11" s="564"/>
      <c r="E11" s="564"/>
      <c r="F11" s="566"/>
      <c r="G11" s="538" t="str">
        <f>入力規則等!P10</f>
        <v>直接実施、委託・請負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134" t="s">
        <v>23</v>
      </c>
      <c r="B12" s="135"/>
      <c r="C12" s="135"/>
      <c r="D12" s="135"/>
      <c r="E12" s="135"/>
      <c r="F12" s="136"/>
      <c r="G12" s="479"/>
      <c r="H12" s="480"/>
      <c r="I12" s="480"/>
      <c r="J12" s="480"/>
      <c r="K12" s="480"/>
      <c r="L12" s="480"/>
      <c r="M12" s="480"/>
      <c r="N12" s="480"/>
      <c r="O12" s="480"/>
      <c r="P12" s="346" t="s">
        <v>262</v>
      </c>
      <c r="Q12" s="347"/>
      <c r="R12" s="347"/>
      <c r="S12" s="347"/>
      <c r="T12" s="347"/>
      <c r="U12" s="347"/>
      <c r="V12" s="348"/>
      <c r="W12" s="346" t="s">
        <v>278</v>
      </c>
      <c r="X12" s="347"/>
      <c r="Y12" s="347"/>
      <c r="Z12" s="347"/>
      <c r="AA12" s="347"/>
      <c r="AB12" s="347"/>
      <c r="AC12" s="348"/>
      <c r="AD12" s="346" t="s">
        <v>562</v>
      </c>
      <c r="AE12" s="347"/>
      <c r="AF12" s="347"/>
      <c r="AG12" s="347"/>
      <c r="AH12" s="347"/>
      <c r="AI12" s="347"/>
      <c r="AJ12" s="348"/>
      <c r="AK12" s="346" t="s">
        <v>565</v>
      </c>
      <c r="AL12" s="347"/>
      <c r="AM12" s="347"/>
      <c r="AN12" s="347"/>
      <c r="AO12" s="347"/>
      <c r="AP12" s="347"/>
      <c r="AQ12" s="348"/>
      <c r="AR12" s="346" t="s">
        <v>566</v>
      </c>
      <c r="AS12" s="347"/>
      <c r="AT12" s="347"/>
      <c r="AU12" s="347"/>
      <c r="AV12" s="347"/>
      <c r="AW12" s="347"/>
      <c r="AX12" s="565"/>
    </row>
    <row r="13" spans="1:50" ht="21" customHeight="1" x14ac:dyDescent="0.15">
      <c r="A13" s="137"/>
      <c r="B13" s="138"/>
      <c r="C13" s="138"/>
      <c r="D13" s="138"/>
      <c r="E13" s="138"/>
      <c r="F13" s="139"/>
      <c r="G13" s="499" t="s">
        <v>6</v>
      </c>
      <c r="H13" s="500"/>
      <c r="I13" s="382" t="s">
        <v>7</v>
      </c>
      <c r="J13" s="383"/>
      <c r="K13" s="383"/>
      <c r="L13" s="383"/>
      <c r="M13" s="383"/>
      <c r="N13" s="383"/>
      <c r="O13" s="384"/>
      <c r="P13" s="113">
        <v>368</v>
      </c>
      <c r="Q13" s="114"/>
      <c r="R13" s="114"/>
      <c r="S13" s="114"/>
      <c r="T13" s="114"/>
      <c r="U13" s="114"/>
      <c r="V13" s="115"/>
      <c r="W13" s="113">
        <v>222</v>
      </c>
      <c r="X13" s="114"/>
      <c r="Y13" s="114"/>
      <c r="Z13" s="114"/>
      <c r="AA13" s="114"/>
      <c r="AB13" s="114"/>
      <c r="AC13" s="115"/>
      <c r="AD13" s="113">
        <v>222</v>
      </c>
      <c r="AE13" s="114"/>
      <c r="AF13" s="114"/>
      <c r="AG13" s="114"/>
      <c r="AH13" s="114"/>
      <c r="AI13" s="114"/>
      <c r="AJ13" s="115"/>
      <c r="AK13" s="113">
        <v>222</v>
      </c>
      <c r="AL13" s="114"/>
      <c r="AM13" s="114"/>
      <c r="AN13" s="114"/>
      <c r="AO13" s="114"/>
      <c r="AP13" s="114"/>
      <c r="AQ13" s="115"/>
      <c r="AR13" s="110" t="s">
        <v>722</v>
      </c>
      <c r="AS13" s="111"/>
      <c r="AT13" s="111"/>
      <c r="AU13" s="111"/>
      <c r="AV13" s="111"/>
      <c r="AW13" s="111"/>
      <c r="AX13" s="193"/>
    </row>
    <row r="14" spans="1:50" ht="21" customHeight="1" x14ac:dyDescent="0.15">
      <c r="A14" s="137"/>
      <c r="B14" s="138"/>
      <c r="C14" s="138"/>
      <c r="D14" s="138"/>
      <c r="E14" s="138"/>
      <c r="F14" s="139"/>
      <c r="G14" s="501"/>
      <c r="H14" s="502"/>
      <c r="I14" s="369" t="s">
        <v>8</v>
      </c>
      <c r="J14" s="380"/>
      <c r="K14" s="380"/>
      <c r="L14" s="380"/>
      <c r="M14" s="380"/>
      <c r="N14" s="380"/>
      <c r="O14" s="381"/>
      <c r="P14" s="113">
        <v>100</v>
      </c>
      <c r="Q14" s="114"/>
      <c r="R14" s="114"/>
      <c r="S14" s="114"/>
      <c r="T14" s="114"/>
      <c r="U14" s="114"/>
      <c r="V14" s="115"/>
      <c r="W14" s="113">
        <v>115</v>
      </c>
      <c r="X14" s="114"/>
      <c r="Y14" s="114"/>
      <c r="Z14" s="114"/>
      <c r="AA14" s="114"/>
      <c r="AB14" s="114"/>
      <c r="AC14" s="115"/>
      <c r="AD14" s="113">
        <v>265</v>
      </c>
      <c r="AE14" s="114"/>
      <c r="AF14" s="114"/>
      <c r="AG14" s="114"/>
      <c r="AH14" s="114"/>
      <c r="AI14" s="114"/>
      <c r="AJ14" s="115"/>
      <c r="AK14" s="113" t="s">
        <v>701</v>
      </c>
      <c r="AL14" s="114"/>
      <c r="AM14" s="114"/>
      <c r="AN14" s="114"/>
      <c r="AO14" s="114"/>
      <c r="AP14" s="114"/>
      <c r="AQ14" s="115"/>
      <c r="AR14" s="385"/>
      <c r="AS14" s="385"/>
      <c r="AT14" s="385"/>
      <c r="AU14" s="385"/>
      <c r="AV14" s="385"/>
      <c r="AW14" s="385"/>
      <c r="AX14" s="386"/>
    </row>
    <row r="15" spans="1:50" ht="21" customHeight="1" x14ac:dyDescent="0.15">
      <c r="A15" s="137"/>
      <c r="B15" s="138"/>
      <c r="C15" s="138"/>
      <c r="D15" s="138"/>
      <c r="E15" s="138"/>
      <c r="F15" s="139"/>
      <c r="G15" s="501"/>
      <c r="H15" s="502"/>
      <c r="I15" s="369" t="s">
        <v>49</v>
      </c>
      <c r="J15" s="370"/>
      <c r="K15" s="370"/>
      <c r="L15" s="370"/>
      <c r="M15" s="370"/>
      <c r="N15" s="370"/>
      <c r="O15" s="371"/>
      <c r="P15" s="113" t="s">
        <v>577</v>
      </c>
      <c r="Q15" s="114"/>
      <c r="R15" s="114"/>
      <c r="S15" s="114"/>
      <c r="T15" s="114"/>
      <c r="U15" s="114"/>
      <c r="V15" s="115"/>
      <c r="W15" s="113">
        <v>100</v>
      </c>
      <c r="X15" s="114"/>
      <c r="Y15" s="114"/>
      <c r="Z15" s="114"/>
      <c r="AA15" s="114"/>
      <c r="AB15" s="114"/>
      <c r="AC15" s="115"/>
      <c r="AD15" s="113">
        <v>115</v>
      </c>
      <c r="AE15" s="114"/>
      <c r="AF15" s="114"/>
      <c r="AG15" s="114"/>
      <c r="AH15" s="114"/>
      <c r="AI15" s="114"/>
      <c r="AJ15" s="115"/>
      <c r="AK15" s="113">
        <v>265</v>
      </c>
      <c r="AL15" s="114"/>
      <c r="AM15" s="114"/>
      <c r="AN15" s="114"/>
      <c r="AO15" s="114"/>
      <c r="AP15" s="114"/>
      <c r="AQ15" s="115"/>
      <c r="AR15" s="113"/>
      <c r="AS15" s="114"/>
      <c r="AT15" s="114"/>
      <c r="AU15" s="114"/>
      <c r="AV15" s="114"/>
      <c r="AW15" s="114"/>
      <c r="AX15" s="453"/>
    </row>
    <row r="16" spans="1:50" ht="21" customHeight="1" x14ac:dyDescent="0.15">
      <c r="A16" s="137"/>
      <c r="B16" s="138"/>
      <c r="C16" s="138"/>
      <c r="D16" s="138"/>
      <c r="E16" s="138"/>
      <c r="F16" s="139"/>
      <c r="G16" s="501"/>
      <c r="H16" s="502"/>
      <c r="I16" s="369" t="s">
        <v>50</v>
      </c>
      <c r="J16" s="370"/>
      <c r="K16" s="370"/>
      <c r="L16" s="370"/>
      <c r="M16" s="370"/>
      <c r="N16" s="370"/>
      <c r="O16" s="371"/>
      <c r="P16" s="113">
        <v>-100</v>
      </c>
      <c r="Q16" s="114"/>
      <c r="R16" s="114"/>
      <c r="S16" s="114"/>
      <c r="T16" s="114"/>
      <c r="U16" s="114"/>
      <c r="V16" s="115"/>
      <c r="W16" s="113">
        <v>-115</v>
      </c>
      <c r="X16" s="114"/>
      <c r="Y16" s="114"/>
      <c r="Z16" s="114"/>
      <c r="AA16" s="114"/>
      <c r="AB16" s="114"/>
      <c r="AC16" s="115"/>
      <c r="AD16" s="113">
        <v>-265</v>
      </c>
      <c r="AE16" s="114"/>
      <c r="AF16" s="114"/>
      <c r="AG16" s="114"/>
      <c r="AH16" s="114"/>
      <c r="AI16" s="114"/>
      <c r="AJ16" s="115"/>
      <c r="AK16" s="113" t="s">
        <v>701</v>
      </c>
      <c r="AL16" s="114"/>
      <c r="AM16" s="114"/>
      <c r="AN16" s="114"/>
      <c r="AO16" s="114"/>
      <c r="AP16" s="114"/>
      <c r="AQ16" s="115"/>
      <c r="AR16" s="200"/>
      <c r="AS16" s="201"/>
      <c r="AT16" s="201"/>
      <c r="AU16" s="201"/>
      <c r="AV16" s="201"/>
      <c r="AW16" s="201"/>
      <c r="AX16" s="202"/>
    </row>
    <row r="17" spans="1:50" ht="24.75" customHeight="1" x14ac:dyDescent="0.15">
      <c r="A17" s="137"/>
      <c r="B17" s="138"/>
      <c r="C17" s="138"/>
      <c r="D17" s="138"/>
      <c r="E17" s="138"/>
      <c r="F17" s="139"/>
      <c r="G17" s="501"/>
      <c r="H17" s="502"/>
      <c r="I17" s="369" t="s">
        <v>48</v>
      </c>
      <c r="J17" s="380"/>
      <c r="K17" s="380"/>
      <c r="L17" s="380"/>
      <c r="M17" s="380"/>
      <c r="N17" s="380"/>
      <c r="O17" s="381"/>
      <c r="P17" s="113" t="s">
        <v>701</v>
      </c>
      <c r="Q17" s="114"/>
      <c r="R17" s="114"/>
      <c r="S17" s="114"/>
      <c r="T17" s="114"/>
      <c r="U17" s="114"/>
      <c r="V17" s="115"/>
      <c r="W17" s="113" t="s">
        <v>701</v>
      </c>
      <c r="X17" s="114"/>
      <c r="Y17" s="114"/>
      <c r="Z17" s="114"/>
      <c r="AA17" s="114"/>
      <c r="AB17" s="114"/>
      <c r="AC17" s="115"/>
      <c r="AD17" s="113" t="s">
        <v>716</v>
      </c>
      <c r="AE17" s="114"/>
      <c r="AF17" s="114"/>
      <c r="AG17" s="114"/>
      <c r="AH17" s="114"/>
      <c r="AI17" s="114"/>
      <c r="AJ17" s="115"/>
      <c r="AK17" s="113" t="s">
        <v>701</v>
      </c>
      <c r="AL17" s="114"/>
      <c r="AM17" s="114"/>
      <c r="AN17" s="114"/>
      <c r="AO17" s="114"/>
      <c r="AP17" s="114"/>
      <c r="AQ17" s="115"/>
      <c r="AR17" s="191"/>
      <c r="AS17" s="191"/>
      <c r="AT17" s="191"/>
      <c r="AU17" s="191"/>
      <c r="AV17" s="191"/>
      <c r="AW17" s="191"/>
      <c r="AX17" s="192"/>
    </row>
    <row r="18" spans="1:50" ht="24.75" customHeight="1" x14ac:dyDescent="0.15">
      <c r="A18" s="137"/>
      <c r="B18" s="138"/>
      <c r="C18" s="138"/>
      <c r="D18" s="138"/>
      <c r="E18" s="138"/>
      <c r="F18" s="139"/>
      <c r="G18" s="503"/>
      <c r="H18" s="504"/>
      <c r="I18" s="558" t="s">
        <v>19</v>
      </c>
      <c r="J18" s="559"/>
      <c r="K18" s="559"/>
      <c r="L18" s="559"/>
      <c r="M18" s="559"/>
      <c r="N18" s="559"/>
      <c r="O18" s="560"/>
      <c r="P18" s="237">
        <f>SUM(P13:V17)</f>
        <v>368</v>
      </c>
      <c r="Q18" s="238"/>
      <c r="R18" s="238"/>
      <c r="S18" s="238"/>
      <c r="T18" s="238"/>
      <c r="U18" s="238"/>
      <c r="V18" s="239"/>
      <c r="W18" s="237">
        <f>SUM(W13:AC17)</f>
        <v>322</v>
      </c>
      <c r="X18" s="238"/>
      <c r="Y18" s="238"/>
      <c r="Z18" s="238"/>
      <c r="AA18" s="238"/>
      <c r="AB18" s="238"/>
      <c r="AC18" s="239"/>
      <c r="AD18" s="237">
        <f>SUM(AD13:AJ17)</f>
        <v>337</v>
      </c>
      <c r="AE18" s="238"/>
      <c r="AF18" s="238"/>
      <c r="AG18" s="238"/>
      <c r="AH18" s="238"/>
      <c r="AI18" s="238"/>
      <c r="AJ18" s="239"/>
      <c r="AK18" s="237">
        <f>SUM(AK13:AQ17)</f>
        <v>487</v>
      </c>
      <c r="AL18" s="238"/>
      <c r="AM18" s="238"/>
      <c r="AN18" s="238"/>
      <c r="AO18" s="238"/>
      <c r="AP18" s="238"/>
      <c r="AQ18" s="239"/>
      <c r="AR18" s="237">
        <f>SUM(AR13:AX17)</f>
        <v>0</v>
      </c>
      <c r="AS18" s="238"/>
      <c r="AT18" s="238"/>
      <c r="AU18" s="238"/>
      <c r="AV18" s="238"/>
      <c r="AW18" s="238"/>
      <c r="AX18" s="240"/>
    </row>
    <row r="19" spans="1:50" ht="24.75" customHeight="1" x14ac:dyDescent="0.15">
      <c r="A19" s="137"/>
      <c r="B19" s="138"/>
      <c r="C19" s="138"/>
      <c r="D19" s="138"/>
      <c r="E19" s="138"/>
      <c r="F19" s="139"/>
      <c r="G19" s="234" t="s">
        <v>9</v>
      </c>
      <c r="H19" s="235"/>
      <c r="I19" s="235"/>
      <c r="J19" s="235"/>
      <c r="K19" s="235"/>
      <c r="L19" s="235"/>
      <c r="M19" s="235"/>
      <c r="N19" s="235"/>
      <c r="O19" s="235"/>
      <c r="P19" s="113">
        <v>151</v>
      </c>
      <c r="Q19" s="114"/>
      <c r="R19" s="114"/>
      <c r="S19" s="114"/>
      <c r="T19" s="114"/>
      <c r="U19" s="114"/>
      <c r="V19" s="115"/>
      <c r="W19" s="113">
        <v>235</v>
      </c>
      <c r="X19" s="114"/>
      <c r="Y19" s="114"/>
      <c r="Z19" s="114"/>
      <c r="AA19" s="114"/>
      <c r="AB19" s="114"/>
      <c r="AC19" s="115"/>
      <c r="AD19" s="113">
        <v>289</v>
      </c>
      <c r="AE19" s="114"/>
      <c r="AF19" s="114"/>
      <c r="AG19" s="114"/>
      <c r="AH19" s="114"/>
      <c r="AI19" s="114"/>
      <c r="AJ19" s="115"/>
      <c r="AK19" s="236"/>
      <c r="AL19" s="236"/>
      <c r="AM19" s="236"/>
      <c r="AN19" s="236"/>
      <c r="AO19" s="236"/>
      <c r="AP19" s="236"/>
      <c r="AQ19" s="236"/>
      <c r="AR19" s="236"/>
      <c r="AS19" s="236"/>
      <c r="AT19" s="236"/>
      <c r="AU19" s="236"/>
      <c r="AV19" s="236"/>
      <c r="AW19" s="236"/>
      <c r="AX19" s="241"/>
    </row>
    <row r="20" spans="1:50" ht="24.75" customHeight="1" x14ac:dyDescent="0.15">
      <c r="A20" s="137"/>
      <c r="B20" s="138"/>
      <c r="C20" s="138"/>
      <c r="D20" s="138"/>
      <c r="E20" s="138"/>
      <c r="F20" s="139"/>
      <c r="G20" s="234" t="s">
        <v>10</v>
      </c>
      <c r="H20" s="235"/>
      <c r="I20" s="235"/>
      <c r="J20" s="235"/>
      <c r="K20" s="235"/>
      <c r="L20" s="235"/>
      <c r="M20" s="235"/>
      <c r="N20" s="235"/>
      <c r="O20" s="235"/>
      <c r="P20" s="360">
        <f>IF(P18=0, "-", SUM(P19)/P18)</f>
        <v>0.41032608695652173</v>
      </c>
      <c r="Q20" s="360"/>
      <c r="R20" s="360"/>
      <c r="S20" s="360"/>
      <c r="T20" s="360"/>
      <c r="U20" s="360"/>
      <c r="V20" s="360"/>
      <c r="W20" s="360">
        <f t="shared" ref="W20" si="0">IF(W18=0, "-", SUM(W19)/W18)</f>
        <v>0.72981366459627328</v>
      </c>
      <c r="X20" s="360"/>
      <c r="Y20" s="360"/>
      <c r="Z20" s="360"/>
      <c r="AA20" s="360"/>
      <c r="AB20" s="360"/>
      <c r="AC20" s="360"/>
      <c r="AD20" s="360">
        <f t="shared" ref="AD20" si="1">IF(AD18=0, "-", SUM(AD19)/AD18)</f>
        <v>0.85756676557863498</v>
      </c>
      <c r="AE20" s="360"/>
      <c r="AF20" s="360"/>
      <c r="AG20" s="360"/>
      <c r="AH20" s="360"/>
      <c r="AI20" s="360"/>
      <c r="AJ20" s="360"/>
      <c r="AK20" s="236"/>
      <c r="AL20" s="236"/>
      <c r="AM20" s="236"/>
      <c r="AN20" s="236"/>
      <c r="AO20" s="236"/>
      <c r="AP20" s="236"/>
      <c r="AQ20" s="336"/>
      <c r="AR20" s="336"/>
      <c r="AS20" s="336"/>
      <c r="AT20" s="336"/>
      <c r="AU20" s="236"/>
      <c r="AV20" s="236"/>
      <c r="AW20" s="236"/>
      <c r="AX20" s="241"/>
    </row>
    <row r="21" spans="1:50" ht="25.5" customHeight="1" x14ac:dyDescent="0.15">
      <c r="A21" s="140"/>
      <c r="B21" s="141"/>
      <c r="C21" s="141"/>
      <c r="D21" s="141"/>
      <c r="E21" s="141"/>
      <c r="F21" s="142"/>
      <c r="G21" s="634" t="s">
        <v>236</v>
      </c>
      <c r="H21" s="635"/>
      <c r="I21" s="635"/>
      <c r="J21" s="635"/>
      <c r="K21" s="635"/>
      <c r="L21" s="635"/>
      <c r="M21" s="635"/>
      <c r="N21" s="635"/>
      <c r="O21" s="635"/>
      <c r="P21" s="360">
        <f>IF(P19=0, "-", SUM(P19)/SUM(P13,P14))</f>
        <v>0.32264957264957267</v>
      </c>
      <c r="Q21" s="360"/>
      <c r="R21" s="360"/>
      <c r="S21" s="360"/>
      <c r="T21" s="360"/>
      <c r="U21" s="360"/>
      <c r="V21" s="360"/>
      <c r="W21" s="360">
        <f t="shared" ref="W21" si="2">IF(W19=0, "-", SUM(W19)/SUM(W13,W14))</f>
        <v>0.69732937685459939</v>
      </c>
      <c r="X21" s="360"/>
      <c r="Y21" s="360"/>
      <c r="Z21" s="360"/>
      <c r="AA21" s="360"/>
      <c r="AB21" s="360"/>
      <c r="AC21" s="360"/>
      <c r="AD21" s="360">
        <f t="shared" ref="AD21" si="3">IF(AD19=0, "-", SUM(AD19)/SUM(AD13,AD14))</f>
        <v>0.59342915811088293</v>
      </c>
      <c r="AE21" s="360"/>
      <c r="AF21" s="360"/>
      <c r="AG21" s="360"/>
      <c r="AH21" s="360"/>
      <c r="AI21" s="360"/>
      <c r="AJ21" s="360"/>
      <c r="AK21" s="236"/>
      <c r="AL21" s="236"/>
      <c r="AM21" s="236"/>
      <c r="AN21" s="236"/>
      <c r="AO21" s="236"/>
      <c r="AP21" s="236"/>
      <c r="AQ21" s="336"/>
      <c r="AR21" s="336"/>
      <c r="AS21" s="336"/>
      <c r="AT21" s="336"/>
      <c r="AU21" s="236"/>
      <c r="AV21" s="236"/>
      <c r="AW21" s="236"/>
      <c r="AX21" s="241"/>
    </row>
    <row r="22" spans="1:50" ht="18.75" customHeight="1" x14ac:dyDescent="0.15">
      <c r="A22" s="152" t="s">
        <v>569</v>
      </c>
      <c r="B22" s="153"/>
      <c r="C22" s="153"/>
      <c r="D22" s="153"/>
      <c r="E22" s="153"/>
      <c r="F22" s="154"/>
      <c r="G22" s="143" t="s">
        <v>223</v>
      </c>
      <c r="H22" s="144"/>
      <c r="I22" s="144"/>
      <c r="J22" s="144"/>
      <c r="K22" s="144"/>
      <c r="L22" s="144"/>
      <c r="M22" s="144"/>
      <c r="N22" s="144"/>
      <c r="O22" s="145"/>
      <c r="P22" s="161" t="s">
        <v>567</v>
      </c>
      <c r="Q22" s="144"/>
      <c r="R22" s="144"/>
      <c r="S22" s="144"/>
      <c r="T22" s="144"/>
      <c r="U22" s="144"/>
      <c r="V22" s="145"/>
      <c r="W22" s="161" t="s">
        <v>568</v>
      </c>
      <c r="X22" s="144"/>
      <c r="Y22" s="144"/>
      <c r="Z22" s="144"/>
      <c r="AA22" s="144"/>
      <c r="AB22" s="144"/>
      <c r="AC22" s="145"/>
      <c r="AD22" s="161" t="s">
        <v>222</v>
      </c>
      <c r="AE22" s="144"/>
      <c r="AF22" s="144"/>
      <c r="AG22" s="144"/>
      <c r="AH22" s="144"/>
      <c r="AI22" s="144"/>
      <c r="AJ22" s="144"/>
      <c r="AK22" s="144"/>
      <c r="AL22" s="144"/>
      <c r="AM22" s="144"/>
      <c r="AN22" s="144"/>
      <c r="AO22" s="144"/>
      <c r="AP22" s="144"/>
      <c r="AQ22" s="144"/>
      <c r="AR22" s="144"/>
      <c r="AS22" s="144"/>
      <c r="AT22" s="144"/>
      <c r="AU22" s="144"/>
      <c r="AV22" s="144"/>
      <c r="AW22" s="144"/>
      <c r="AX22" s="162"/>
    </row>
    <row r="23" spans="1:50" ht="25.5" customHeight="1" x14ac:dyDescent="0.15">
      <c r="A23" s="155"/>
      <c r="B23" s="156"/>
      <c r="C23" s="156"/>
      <c r="D23" s="156"/>
      <c r="E23" s="156"/>
      <c r="F23" s="157"/>
      <c r="G23" s="146" t="s">
        <v>578</v>
      </c>
      <c r="H23" s="147"/>
      <c r="I23" s="147"/>
      <c r="J23" s="147"/>
      <c r="K23" s="147"/>
      <c r="L23" s="147"/>
      <c r="M23" s="147"/>
      <c r="N23" s="147"/>
      <c r="O23" s="148"/>
      <c r="P23" s="110">
        <v>182</v>
      </c>
      <c r="Q23" s="111"/>
      <c r="R23" s="111"/>
      <c r="S23" s="111"/>
      <c r="T23" s="111"/>
      <c r="U23" s="111"/>
      <c r="V23" s="112"/>
      <c r="W23" s="110" t="s">
        <v>722</v>
      </c>
      <c r="X23" s="111"/>
      <c r="Y23" s="111"/>
      <c r="Z23" s="111"/>
      <c r="AA23" s="111"/>
      <c r="AB23" s="111"/>
      <c r="AC23" s="112"/>
      <c r="AD23" s="163"/>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x14ac:dyDescent="0.15">
      <c r="A24" s="155"/>
      <c r="B24" s="156"/>
      <c r="C24" s="156"/>
      <c r="D24" s="156"/>
      <c r="E24" s="156"/>
      <c r="F24" s="157"/>
      <c r="G24" s="149" t="s">
        <v>579</v>
      </c>
      <c r="H24" s="150"/>
      <c r="I24" s="150"/>
      <c r="J24" s="150"/>
      <c r="K24" s="150"/>
      <c r="L24" s="150"/>
      <c r="M24" s="150"/>
      <c r="N24" s="150"/>
      <c r="O24" s="151"/>
      <c r="P24" s="113">
        <v>40</v>
      </c>
      <c r="Q24" s="114"/>
      <c r="R24" s="114"/>
      <c r="S24" s="114"/>
      <c r="T24" s="114"/>
      <c r="U24" s="114"/>
      <c r="V24" s="115"/>
      <c r="W24" s="113" t="s">
        <v>722</v>
      </c>
      <c r="X24" s="114"/>
      <c r="Y24" s="114"/>
      <c r="Z24" s="114"/>
      <c r="AA24" s="114"/>
      <c r="AB24" s="114"/>
      <c r="AC24" s="115"/>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thickBot="1" x14ac:dyDescent="0.2">
      <c r="A25" s="158"/>
      <c r="B25" s="159"/>
      <c r="C25" s="159"/>
      <c r="D25" s="159"/>
      <c r="E25" s="159"/>
      <c r="F25" s="160"/>
      <c r="G25" s="185" t="s">
        <v>224</v>
      </c>
      <c r="H25" s="186"/>
      <c r="I25" s="186"/>
      <c r="J25" s="186"/>
      <c r="K25" s="186"/>
      <c r="L25" s="186"/>
      <c r="M25" s="186"/>
      <c r="N25" s="186"/>
      <c r="O25" s="187"/>
      <c r="P25" s="179">
        <f>AK13</f>
        <v>222</v>
      </c>
      <c r="Q25" s="180"/>
      <c r="R25" s="180"/>
      <c r="S25" s="180"/>
      <c r="T25" s="180"/>
      <c r="U25" s="180"/>
      <c r="V25" s="181"/>
      <c r="W25" s="179" t="str">
        <f>AR13</f>
        <v>-</v>
      </c>
      <c r="X25" s="180"/>
      <c r="Y25" s="180"/>
      <c r="Z25" s="180"/>
      <c r="AA25" s="180"/>
      <c r="AB25" s="180"/>
      <c r="AC25" s="181"/>
      <c r="AD25" s="169"/>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18.75" customHeight="1" x14ac:dyDescent="0.15">
      <c r="A26" s="349" t="s">
        <v>232</v>
      </c>
      <c r="B26" s="350"/>
      <c r="C26" s="350"/>
      <c r="D26" s="350"/>
      <c r="E26" s="350"/>
      <c r="F26" s="351"/>
      <c r="G26" s="457" t="s">
        <v>139</v>
      </c>
      <c r="H26" s="249"/>
      <c r="I26" s="249"/>
      <c r="J26" s="249"/>
      <c r="K26" s="249"/>
      <c r="L26" s="249"/>
      <c r="M26" s="249"/>
      <c r="N26" s="249"/>
      <c r="O26" s="376"/>
      <c r="P26" s="375" t="s">
        <v>57</v>
      </c>
      <c r="Q26" s="249"/>
      <c r="R26" s="249"/>
      <c r="S26" s="249"/>
      <c r="T26" s="249"/>
      <c r="U26" s="249"/>
      <c r="V26" s="249"/>
      <c r="W26" s="249"/>
      <c r="X26" s="376"/>
      <c r="Y26" s="311"/>
      <c r="Z26" s="312"/>
      <c r="AA26" s="313"/>
      <c r="AB26" s="126" t="s">
        <v>11</v>
      </c>
      <c r="AC26" s="127"/>
      <c r="AD26" s="128"/>
      <c r="AE26" s="126" t="s">
        <v>262</v>
      </c>
      <c r="AF26" s="127"/>
      <c r="AG26" s="127"/>
      <c r="AH26" s="128"/>
      <c r="AI26" s="132" t="s">
        <v>278</v>
      </c>
      <c r="AJ26" s="132"/>
      <c r="AK26" s="132"/>
      <c r="AL26" s="126"/>
      <c r="AM26" s="132" t="s">
        <v>375</v>
      </c>
      <c r="AN26" s="132"/>
      <c r="AO26" s="132"/>
      <c r="AP26" s="126"/>
      <c r="AQ26" s="454" t="s">
        <v>181</v>
      </c>
      <c r="AR26" s="455"/>
      <c r="AS26" s="455"/>
      <c r="AT26" s="456"/>
      <c r="AU26" s="249" t="s">
        <v>129</v>
      </c>
      <c r="AV26" s="249"/>
      <c r="AW26" s="249"/>
      <c r="AX26" s="250"/>
    </row>
    <row r="27" spans="1:50" ht="18.75" customHeight="1" x14ac:dyDescent="0.15">
      <c r="A27" s="352"/>
      <c r="B27" s="353"/>
      <c r="C27" s="353"/>
      <c r="D27" s="353"/>
      <c r="E27" s="353"/>
      <c r="F27" s="354"/>
      <c r="G27" s="458"/>
      <c r="H27" s="123"/>
      <c r="I27" s="123"/>
      <c r="J27" s="123"/>
      <c r="K27" s="123"/>
      <c r="L27" s="123"/>
      <c r="M27" s="123"/>
      <c r="N27" s="123"/>
      <c r="O27" s="378"/>
      <c r="P27" s="377"/>
      <c r="Q27" s="123"/>
      <c r="R27" s="123"/>
      <c r="S27" s="123"/>
      <c r="T27" s="123"/>
      <c r="U27" s="123"/>
      <c r="V27" s="123"/>
      <c r="W27" s="123"/>
      <c r="X27" s="378"/>
      <c r="Y27" s="314"/>
      <c r="Z27" s="315"/>
      <c r="AA27" s="316"/>
      <c r="AB27" s="129"/>
      <c r="AC27" s="130"/>
      <c r="AD27" s="131"/>
      <c r="AE27" s="129"/>
      <c r="AF27" s="130"/>
      <c r="AG27" s="130"/>
      <c r="AH27" s="131"/>
      <c r="AI27" s="133"/>
      <c r="AJ27" s="133"/>
      <c r="AK27" s="133"/>
      <c r="AL27" s="129"/>
      <c r="AM27" s="133"/>
      <c r="AN27" s="133"/>
      <c r="AO27" s="133"/>
      <c r="AP27" s="129"/>
      <c r="AQ27" s="361"/>
      <c r="AR27" s="362"/>
      <c r="AS27" s="675" t="s">
        <v>182</v>
      </c>
      <c r="AT27" s="676"/>
      <c r="AU27" s="125"/>
      <c r="AV27" s="125"/>
      <c r="AW27" s="123" t="s">
        <v>167</v>
      </c>
      <c r="AX27" s="124"/>
    </row>
    <row r="28" spans="1:50" ht="23.25" customHeight="1" x14ac:dyDescent="0.15">
      <c r="A28" s="355"/>
      <c r="B28" s="353"/>
      <c r="C28" s="353"/>
      <c r="D28" s="353"/>
      <c r="E28" s="353"/>
      <c r="F28" s="354"/>
      <c r="G28" s="505" t="s">
        <v>702</v>
      </c>
      <c r="H28" s="506"/>
      <c r="I28" s="506"/>
      <c r="J28" s="506"/>
      <c r="K28" s="506"/>
      <c r="L28" s="506"/>
      <c r="M28" s="506"/>
      <c r="N28" s="506"/>
      <c r="O28" s="507"/>
      <c r="P28" s="323" t="s">
        <v>703</v>
      </c>
      <c r="Q28" s="323"/>
      <c r="R28" s="323"/>
      <c r="S28" s="323"/>
      <c r="T28" s="323"/>
      <c r="U28" s="323"/>
      <c r="V28" s="323"/>
      <c r="W28" s="323"/>
      <c r="X28" s="324"/>
      <c r="Y28" s="372" t="s">
        <v>12</v>
      </c>
      <c r="Z28" s="373"/>
      <c r="AA28" s="374"/>
      <c r="AB28" s="379" t="s">
        <v>704</v>
      </c>
      <c r="AC28" s="379"/>
      <c r="AD28" s="379"/>
      <c r="AE28" s="216">
        <v>10</v>
      </c>
      <c r="AF28" s="217"/>
      <c r="AG28" s="217"/>
      <c r="AH28" s="217"/>
      <c r="AI28" s="216">
        <v>11</v>
      </c>
      <c r="AJ28" s="217"/>
      <c r="AK28" s="217"/>
      <c r="AL28" s="217"/>
      <c r="AM28" s="216">
        <v>7</v>
      </c>
      <c r="AN28" s="217"/>
      <c r="AO28" s="217"/>
      <c r="AP28" s="217"/>
      <c r="AQ28" s="363" t="s">
        <v>701</v>
      </c>
      <c r="AR28" s="364"/>
      <c r="AS28" s="364"/>
      <c r="AT28" s="365"/>
      <c r="AU28" s="217" t="s">
        <v>701</v>
      </c>
      <c r="AV28" s="217"/>
      <c r="AW28" s="217"/>
      <c r="AX28" s="218"/>
    </row>
    <row r="29" spans="1:50" ht="23.25" customHeight="1" x14ac:dyDescent="0.15">
      <c r="A29" s="356"/>
      <c r="B29" s="357"/>
      <c r="C29" s="357"/>
      <c r="D29" s="357"/>
      <c r="E29" s="357"/>
      <c r="F29" s="358"/>
      <c r="G29" s="508"/>
      <c r="H29" s="509"/>
      <c r="I29" s="509"/>
      <c r="J29" s="509"/>
      <c r="K29" s="509"/>
      <c r="L29" s="509"/>
      <c r="M29" s="509"/>
      <c r="N29" s="509"/>
      <c r="O29" s="510"/>
      <c r="P29" s="520"/>
      <c r="Q29" s="520"/>
      <c r="R29" s="520"/>
      <c r="S29" s="520"/>
      <c r="T29" s="520"/>
      <c r="U29" s="520"/>
      <c r="V29" s="520"/>
      <c r="W29" s="520"/>
      <c r="X29" s="674"/>
      <c r="Y29" s="346" t="s">
        <v>52</v>
      </c>
      <c r="Z29" s="347"/>
      <c r="AA29" s="348"/>
      <c r="AB29" s="359" t="s">
        <v>705</v>
      </c>
      <c r="AC29" s="359"/>
      <c r="AD29" s="359"/>
      <c r="AE29" s="216">
        <v>12</v>
      </c>
      <c r="AF29" s="217"/>
      <c r="AG29" s="217"/>
      <c r="AH29" s="217"/>
      <c r="AI29" s="216">
        <v>12</v>
      </c>
      <c r="AJ29" s="217"/>
      <c r="AK29" s="217"/>
      <c r="AL29" s="217"/>
      <c r="AM29" s="216">
        <v>12</v>
      </c>
      <c r="AN29" s="217"/>
      <c r="AO29" s="217"/>
      <c r="AP29" s="217"/>
      <c r="AQ29" s="363" t="s">
        <v>701</v>
      </c>
      <c r="AR29" s="364"/>
      <c r="AS29" s="364"/>
      <c r="AT29" s="365"/>
      <c r="AU29" s="217" t="s">
        <v>701</v>
      </c>
      <c r="AV29" s="217"/>
      <c r="AW29" s="217"/>
      <c r="AX29" s="218"/>
    </row>
    <row r="30" spans="1:50" ht="23.25" customHeight="1" x14ac:dyDescent="0.15">
      <c r="A30" s="355"/>
      <c r="B30" s="353"/>
      <c r="C30" s="353"/>
      <c r="D30" s="353"/>
      <c r="E30" s="353"/>
      <c r="F30" s="354"/>
      <c r="G30" s="511"/>
      <c r="H30" s="512"/>
      <c r="I30" s="512"/>
      <c r="J30" s="512"/>
      <c r="K30" s="512"/>
      <c r="L30" s="512"/>
      <c r="M30" s="512"/>
      <c r="N30" s="512"/>
      <c r="O30" s="513"/>
      <c r="P30" s="325"/>
      <c r="Q30" s="325"/>
      <c r="R30" s="325"/>
      <c r="S30" s="325"/>
      <c r="T30" s="325"/>
      <c r="U30" s="325"/>
      <c r="V30" s="325"/>
      <c r="W30" s="325"/>
      <c r="X30" s="326"/>
      <c r="Y30" s="346" t="s">
        <v>13</v>
      </c>
      <c r="Z30" s="347"/>
      <c r="AA30" s="348"/>
      <c r="AB30" s="573" t="s">
        <v>168</v>
      </c>
      <c r="AC30" s="573"/>
      <c r="AD30" s="573"/>
      <c r="AE30" s="216">
        <f>AE28/AE29*100</f>
        <v>83.333333333333343</v>
      </c>
      <c r="AF30" s="217"/>
      <c r="AG30" s="217"/>
      <c r="AH30" s="217"/>
      <c r="AI30" s="216">
        <f>AI28/AI29*100</f>
        <v>91.666666666666657</v>
      </c>
      <c r="AJ30" s="217"/>
      <c r="AK30" s="217"/>
      <c r="AL30" s="217"/>
      <c r="AM30" s="216">
        <f>AM28/AM29*100</f>
        <v>58.333333333333336</v>
      </c>
      <c r="AN30" s="217"/>
      <c r="AO30" s="217"/>
      <c r="AP30" s="217"/>
      <c r="AQ30" s="363" t="s">
        <v>701</v>
      </c>
      <c r="AR30" s="364"/>
      <c r="AS30" s="364"/>
      <c r="AT30" s="365"/>
      <c r="AU30" s="217" t="s">
        <v>701</v>
      </c>
      <c r="AV30" s="217"/>
      <c r="AW30" s="217"/>
      <c r="AX30" s="218"/>
    </row>
    <row r="31" spans="1:50" ht="23.25" customHeight="1" x14ac:dyDescent="0.15">
      <c r="A31" s="653" t="s">
        <v>253</v>
      </c>
      <c r="B31" s="654"/>
      <c r="C31" s="654"/>
      <c r="D31" s="654"/>
      <c r="E31" s="654"/>
      <c r="F31" s="655"/>
      <c r="G31" s="659" t="s">
        <v>701</v>
      </c>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row>
    <row r="32" spans="1:50" ht="23.25" customHeight="1" thickBot="1" x14ac:dyDescent="0.2">
      <c r="A32" s="656"/>
      <c r="B32" s="657"/>
      <c r="C32" s="657"/>
      <c r="D32" s="657"/>
      <c r="E32" s="657"/>
      <c r="F32" s="658"/>
      <c r="G32" s="662"/>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4"/>
    </row>
    <row r="33" spans="1:51" ht="31.5" customHeight="1" x14ac:dyDescent="0.15">
      <c r="A33" s="616" t="s">
        <v>233</v>
      </c>
      <c r="B33" s="617"/>
      <c r="C33" s="617"/>
      <c r="D33" s="617"/>
      <c r="E33" s="617"/>
      <c r="F33" s="618"/>
      <c r="G33" s="619" t="s">
        <v>58</v>
      </c>
      <c r="H33" s="619"/>
      <c r="I33" s="619"/>
      <c r="J33" s="619"/>
      <c r="K33" s="619"/>
      <c r="L33" s="619"/>
      <c r="M33" s="619"/>
      <c r="N33" s="619"/>
      <c r="O33" s="619"/>
      <c r="P33" s="619"/>
      <c r="Q33" s="619"/>
      <c r="R33" s="619"/>
      <c r="S33" s="619"/>
      <c r="T33" s="619"/>
      <c r="U33" s="619"/>
      <c r="V33" s="619"/>
      <c r="W33" s="619"/>
      <c r="X33" s="620"/>
      <c r="Y33" s="311"/>
      <c r="Z33" s="312"/>
      <c r="AA33" s="313"/>
      <c r="AB33" s="666" t="s">
        <v>11</v>
      </c>
      <c r="AC33" s="666"/>
      <c r="AD33" s="666"/>
      <c r="AE33" s="667" t="s">
        <v>262</v>
      </c>
      <c r="AF33" s="668"/>
      <c r="AG33" s="668"/>
      <c r="AH33" s="669"/>
      <c r="AI33" s="667" t="s">
        <v>278</v>
      </c>
      <c r="AJ33" s="668"/>
      <c r="AK33" s="668"/>
      <c r="AL33" s="669"/>
      <c r="AM33" s="667" t="s">
        <v>375</v>
      </c>
      <c r="AN33" s="668"/>
      <c r="AO33" s="668"/>
      <c r="AP33" s="669"/>
      <c r="AQ33" s="636" t="s">
        <v>283</v>
      </c>
      <c r="AR33" s="637"/>
      <c r="AS33" s="637"/>
      <c r="AT33" s="638"/>
      <c r="AU33" s="636" t="s">
        <v>407</v>
      </c>
      <c r="AV33" s="637"/>
      <c r="AW33" s="637"/>
      <c r="AX33" s="677"/>
    </row>
    <row r="34" spans="1:51" ht="23.25" customHeight="1" x14ac:dyDescent="0.15">
      <c r="A34" s="340"/>
      <c r="B34" s="341"/>
      <c r="C34" s="341"/>
      <c r="D34" s="341"/>
      <c r="E34" s="341"/>
      <c r="F34" s="342"/>
      <c r="G34" s="323" t="s">
        <v>583</v>
      </c>
      <c r="H34" s="323"/>
      <c r="I34" s="323"/>
      <c r="J34" s="323"/>
      <c r="K34" s="323"/>
      <c r="L34" s="323"/>
      <c r="M34" s="323"/>
      <c r="N34" s="323"/>
      <c r="O34" s="323"/>
      <c r="P34" s="323"/>
      <c r="Q34" s="323"/>
      <c r="R34" s="323"/>
      <c r="S34" s="323"/>
      <c r="T34" s="323"/>
      <c r="U34" s="323"/>
      <c r="V34" s="323"/>
      <c r="W34" s="323"/>
      <c r="X34" s="324"/>
      <c r="Y34" s="598" t="s">
        <v>53</v>
      </c>
      <c r="Z34" s="542"/>
      <c r="AA34" s="543"/>
      <c r="AB34" s="379" t="s">
        <v>585</v>
      </c>
      <c r="AC34" s="379"/>
      <c r="AD34" s="379"/>
      <c r="AE34" s="214">
        <v>1</v>
      </c>
      <c r="AF34" s="214"/>
      <c r="AG34" s="214"/>
      <c r="AH34" s="214"/>
      <c r="AI34" s="214">
        <v>0</v>
      </c>
      <c r="AJ34" s="214"/>
      <c r="AK34" s="214"/>
      <c r="AL34" s="214"/>
      <c r="AM34" s="214">
        <v>2</v>
      </c>
      <c r="AN34" s="214"/>
      <c r="AO34" s="214"/>
      <c r="AP34" s="214"/>
      <c r="AQ34" s="214" t="s">
        <v>577</v>
      </c>
      <c r="AR34" s="214"/>
      <c r="AS34" s="214"/>
      <c r="AT34" s="214"/>
      <c r="AU34" s="216" t="s">
        <v>577</v>
      </c>
      <c r="AV34" s="217"/>
      <c r="AW34" s="217"/>
      <c r="AX34" s="218"/>
    </row>
    <row r="35" spans="1:51" ht="23.25" customHeight="1" x14ac:dyDescent="0.15">
      <c r="A35" s="343"/>
      <c r="B35" s="344"/>
      <c r="C35" s="344"/>
      <c r="D35" s="344"/>
      <c r="E35" s="344"/>
      <c r="F35" s="345"/>
      <c r="G35" s="325"/>
      <c r="H35" s="325"/>
      <c r="I35" s="325"/>
      <c r="J35" s="325"/>
      <c r="K35" s="325"/>
      <c r="L35" s="325"/>
      <c r="M35" s="325"/>
      <c r="N35" s="325"/>
      <c r="O35" s="325"/>
      <c r="P35" s="325"/>
      <c r="Q35" s="325"/>
      <c r="R35" s="325"/>
      <c r="S35" s="325"/>
      <c r="T35" s="325"/>
      <c r="U35" s="325"/>
      <c r="V35" s="325"/>
      <c r="W35" s="325"/>
      <c r="X35" s="326"/>
      <c r="Y35" s="320" t="s">
        <v>54</v>
      </c>
      <c r="Z35" s="632"/>
      <c r="AA35" s="633"/>
      <c r="AB35" s="379" t="s">
        <v>585</v>
      </c>
      <c r="AC35" s="379"/>
      <c r="AD35" s="379"/>
      <c r="AE35" s="214">
        <v>1</v>
      </c>
      <c r="AF35" s="214"/>
      <c r="AG35" s="214"/>
      <c r="AH35" s="214"/>
      <c r="AI35" s="214">
        <v>1</v>
      </c>
      <c r="AJ35" s="214"/>
      <c r="AK35" s="214"/>
      <c r="AL35" s="214"/>
      <c r="AM35" s="214">
        <v>1</v>
      </c>
      <c r="AN35" s="214"/>
      <c r="AO35" s="214"/>
      <c r="AP35" s="214"/>
      <c r="AQ35" s="214">
        <v>1</v>
      </c>
      <c r="AR35" s="214"/>
      <c r="AS35" s="214"/>
      <c r="AT35" s="214"/>
      <c r="AU35" s="216">
        <v>1</v>
      </c>
      <c r="AV35" s="217"/>
      <c r="AW35" s="217"/>
      <c r="AX35" s="218"/>
    </row>
    <row r="36" spans="1:51" ht="31.5" customHeight="1" x14ac:dyDescent="0.15">
      <c r="A36" s="337" t="s">
        <v>233</v>
      </c>
      <c r="B36" s="338"/>
      <c r="C36" s="338"/>
      <c r="D36" s="338"/>
      <c r="E36" s="338"/>
      <c r="F36" s="339"/>
      <c r="G36" s="596" t="s">
        <v>58</v>
      </c>
      <c r="H36" s="596"/>
      <c r="I36" s="596"/>
      <c r="J36" s="596"/>
      <c r="K36" s="596"/>
      <c r="L36" s="596"/>
      <c r="M36" s="596"/>
      <c r="N36" s="596"/>
      <c r="O36" s="596"/>
      <c r="P36" s="596"/>
      <c r="Q36" s="596"/>
      <c r="R36" s="596"/>
      <c r="S36" s="596"/>
      <c r="T36" s="596"/>
      <c r="U36" s="596"/>
      <c r="V36" s="596"/>
      <c r="W36" s="596"/>
      <c r="X36" s="597"/>
      <c r="Y36" s="314"/>
      <c r="Z36" s="315"/>
      <c r="AA36" s="316"/>
      <c r="AB36" s="346" t="s">
        <v>11</v>
      </c>
      <c r="AC36" s="347"/>
      <c r="AD36" s="348"/>
      <c r="AE36" s="122" t="s">
        <v>262</v>
      </c>
      <c r="AF36" s="122"/>
      <c r="AG36" s="122"/>
      <c r="AH36" s="122"/>
      <c r="AI36" s="122" t="s">
        <v>278</v>
      </c>
      <c r="AJ36" s="122"/>
      <c r="AK36" s="122"/>
      <c r="AL36" s="122"/>
      <c r="AM36" s="122" t="s">
        <v>375</v>
      </c>
      <c r="AN36" s="122"/>
      <c r="AO36" s="122"/>
      <c r="AP36" s="122"/>
      <c r="AQ36" s="211" t="s">
        <v>283</v>
      </c>
      <c r="AR36" s="212"/>
      <c r="AS36" s="212"/>
      <c r="AT36" s="212"/>
      <c r="AU36" s="211" t="s">
        <v>407</v>
      </c>
      <c r="AV36" s="212"/>
      <c r="AW36" s="212"/>
      <c r="AX36" s="213"/>
      <c r="AY36">
        <f>COUNTA($G$37)</f>
        <v>1</v>
      </c>
    </row>
    <row r="37" spans="1:51" ht="23.25" customHeight="1" x14ac:dyDescent="0.15">
      <c r="A37" s="340"/>
      <c r="B37" s="341"/>
      <c r="C37" s="341"/>
      <c r="D37" s="341"/>
      <c r="E37" s="341"/>
      <c r="F37" s="342"/>
      <c r="G37" s="323" t="s">
        <v>584</v>
      </c>
      <c r="H37" s="323"/>
      <c r="I37" s="323"/>
      <c r="J37" s="323"/>
      <c r="K37" s="323"/>
      <c r="L37" s="323"/>
      <c r="M37" s="323"/>
      <c r="N37" s="323"/>
      <c r="O37" s="323"/>
      <c r="P37" s="323"/>
      <c r="Q37" s="323"/>
      <c r="R37" s="323"/>
      <c r="S37" s="323"/>
      <c r="T37" s="323"/>
      <c r="U37" s="323"/>
      <c r="V37" s="323"/>
      <c r="W37" s="323"/>
      <c r="X37" s="324"/>
      <c r="Y37" s="327" t="s">
        <v>53</v>
      </c>
      <c r="Z37" s="328"/>
      <c r="AA37" s="329"/>
      <c r="AB37" s="317" t="s">
        <v>585</v>
      </c>
      <c r="AC37" s="318"/>
      <c r="AD37" s="319"/>
      <c r="AE37" s="214">
        <v>1</v>
      </c>
      <c r="AF37" s="214"/>
      <c r="AG37" s="214"/>
      <c r="AH37" s="214"/>
      <c r="AI37" s="214">
        <v>1</v>
      </c>
      <c r="AJ37" s="214"/>
      <c r="AK37" s="214"/>
      <c r="AL37" s="214"/>
      <c r="AM37" s="214">
        <v>1</v>
      </c>
      <c r="AN37" s="214"/>
      <c r="AO37" s="214"/>
      <c r="AP37" s="214"/>
      <c r="AQ37" s="214" t="s">
        <v>577</v>
      </c>
      <c r="AR37" s="214"/>
      <c r="AS37" s="214"/>
      <c r="AT37" s="214"/>
      <c r="AU37" s="214" t="s">
        <v>577</v>
      </c>
      <c r="AV37" s="214"/>
      <c r="AW37" s="214"/>
      <c r="AX37" s="215"/>
      <c r="AY37">
        <f>$AY$36</f>
        <v>1</v>
      </c>
    </row>
    <row r="38" spans="1:51" ht="23.25" customHeight="1" x14ac:dyDescent="0.15">
      <c r="A38" s="343"/>
      <c r="B38" s="344"/>
      <c r="C38" s="344"/>
      <c r="D38" s="344"/>
      <c r="E38" s="344"/>
      <c r="F38" s="345"/>
      <c r="G38" s="325"/>
      <c r="H38" s="325"/>
      <c r="I38" s="325"/>
      <c r="J38" s="325"/>
      <c r="K38" s="325"/>
      <c r="L38" s="325"/>
      <c r="M38" s="325"/>
      <c r="N38" s="325"/>
      <c r="O38" s="325"/>
      <c r="P38" s="325"/>
      <c r="Q38" s="325"/>
      <c r="R38" s="325"/>
      <c r="S38" s="325"/>
      <c r="T38" s="325"/>
      <c r="U38" s="325"/>
      <c r="V38" s="325"/>
      <c r="W38" s="325"/>
      <c r="X38" s="326"/>
      <c r="Y38" s="320" t="s">
        <v>54</v>
      </c>
      <c r="Z38" s="321"/>
      <c r="AA38" s="322"/>
      <c r="AB38" s="330" t="s">
        <v>585</v>
      </c>
      <c r="AC38" s="331"/>
      <c r="AD38" s="332"/>
      <c r="AE38" s="214">
        <v>1</v>
      </c>
      <c r="AF38" s="214"/>
      <c r="AG38" s="214"/>
      <c r="AH38" s="214"/>
      <c r="AI38" s="214">
        <v>1</v>
      </c>
      <c r="AJ38" s="214"/>
      <c r="AK38" s="214"/>
      <c r="AL38" s="214"/>
      <c r="AM38" s="214">
        <v>1</v>
      </c>
      <c r="AN38" s="214"/>
      <c r="AO38" s="214"/>
      <c r="AP38" s="214"/>
      <c r="AQ38" s="214">
        <v>1</v>
      </c>
      <c r="AR38" s="214"/>
      <c r="AS38" s="214"/>
      <c r="AT38" s="214"/>
      <c r="AU38" s="214">
        <v>1</v>
      </c>
      <c r="AV38" s="214"/>
      <c r="AW38" s="214"/>
      <c r="AX38" s="215"/>
      <c r="AY38">
        <f>$AY$36</f>
        <v>1</v>
      </c>
    </row>
    <row r="39" spans="1:51" ht="31.5" customHeight="1" x14ac:dyDescent="0.15">
      <c r="A39" s="337" t="s">
        <v>233</v>
      </c>
      <c r="B39" s="338"/>
      <c r="C39" s="338"/>
      <c r="D39" s="338"/>
      <c r="E39" s="338"/>
      <c r="F39" s="339"/>
      <c r="G39" s="596" t="s">
        <v>58</v>
      </c>
      <c r="H39" s="596"/>
      <c r="I39" s="596"/>
      <c r="J39" s="596"/>
      <c r="K39" s="596"/>
      <c r="L39" s="596"/>
      <c r="M39" s="596"/>
      <c r="N39" s="596"/>
      <c r="O39" s="596"/>
      <c r="P39" s="596"/>
      <c r="Q39" s="596"/>
      <c r="R39" s="596"/>
      <c r="S39" s="596"/>
      <c r="T39" s="596"/>
      <c r="U39" s="596"/>
      <c r="V39" s="596"/>
      <c r="W39" s="596"/>
      <c r="X39" s="597"/>
      <c r="Y39" s="314"/>
      <c r="Z39" s="315"/>
      <c r="AA39" s="316"/>
      <c r="AB39" s="346" t="s">
        <v>11</v>
      </c>
      <c r="AC39" s="347"/>
      <c r="AD39" s="348"/>
      <c r="AE39" s="122" t="s">
        <v>262</v>
      </c>
      <c r="AF39" s="122"/>
      <c r="AG39" s="122"/>
      <c r="AH39" s="122"/>
      <c r="AI39" s="122" t="s">
        <v>278</v>
      </c>
      <c r="AJ39" s="122"/>
      <c r="AK39" s="122"/>
      <c r="AL39" s="122"/>
      <c r="AM39" s="122" t="s">
        <v>375</v>
      </c>
      <c r="AN39" s="122"/>
      <c r="AO39" s="122"/>
      <c r="AP39" s="122"/>
      <c r="AQ39" s="211" t="s">
        <v>283</v>
      </c>
      <c r="AR39" s="212"/>
      <c r="AS39" s="212"/>
      <c r="AT39" s="212"/>
      <c r="AU39" s="211" t="s">
        <v>407</v>
      </c>
      <c r="AV39" s="212"/>
      <c r="AW39" s="212"/>
      <c r="AX39" s="213"/>
      <c r="AY39">
        <f>COUNTA($G$40)</f>
        <v>1</v>
      </c>
    </row>
    <row r="40" spans="1:51" ht="23.25" customHeight="1" x14ac:dyDescent="0.15">
      <c r="A40" s="340"/>
      <c r="B40" s="341"/>
      <c r="C40" s="341"/>
      <c r="D40" s="341"/>
      <c r="E40" s="341"/>
      <c r="F40" s="342"/>
      <c r="G40" s="323" t="s">
        <v>586</v>
      </c>
      <c r="H40" s="323"/>
      <c r="I40" s="323"/>
      <c r="J40" s="323"/>
      <c r="K40" s="323"/>
      <c r="L40" s="323"/>
      <c r="M40" s="323"/>
      <c r="N40" s="323"/>
      <c r="O40" s="323"/>
      <c r="P40" s="323"/>
      <c r="Q40" s="323"/>
      <c r="R40" s="323"/>
      <c r="S40" s="323"/>
      <c r="T40" s="323"/>
      <c r="U40" s="323"/>
      <c r="V40" s="323"/>
      <c r="W40" s="323"/>
      <c r="X40" s="324"/>
      <c r="Y40" s="327" t="s">
        <v>53</v>
      </c>
      <c r="Z40" s="328"/>
      <c r="AA40" s="329"/>
      <c r="AB40" s="317" t="s">
        <v>585</v>
      </c>
      <c r="AC40" s="318"/>
      <c r="AD40" s="319"/>
      <c r="AE40" s="214">
        <v>1</v>
      </c>
      <c r="AF40" s="214"/>
      <c r="AG40" s="214"/>
      <c r="AH40" s="214"/>
      <c r="AI40" s="214">
        <v>1</v>
      </c>
      <c r="AJ40" s="214"/>
      <c r="AK40" s="214"/>
      <c r="AL40" s="214"/>
      <c r="AM40" s="214">
        <v>1</v>
      </c>
      <c r="AN40" s="214"/>
      <c r="AO40" s="214"/>
      <c r="AP40" s="214"/>
      <c r="AQ40" s="214" t="s">
        <v>577</v>
      </c>
      <c r="AR40" s="214"/>
      <c r="AS40" s="214"/>
      <c r="AT40" s="214"/>
      <c r="AU40" s="214" t="s">
        <v>577</v>
      </c>
      <c r="AV40" s="214"/>
      <c r="AW40" s="214"/>
      <c r="AX40" s="215"/>
      <c r="AY40">
        <f>$AY$39</f>
        <v>1</v>
      </c>
    </row>
    <row r="41" spans="1:51" ht="23.25" customHeight="1" x14ac:dyDescent="0.15">
      <c r="A41" s="343"/>
      <c r="B41" s="344"/>
      <c r="C41" s="344"/>
      <c r="D41" s="344"/>
      <c r="E41" s="344"/>
      <c r="F41" s="345"/>
      <c r="G41" s="325"/>
      <c r="H41" s="325"/>
      <c r="I41" s="325"/>
      <c r="J41" s="325"/>
      <c r="K41" s="325"/>
      <c r="L41" s="325"/>
      <c r="M41" s="325"/>
      <c r="N41" s="325"/>
      <c r="O41" s="325"/>
      <c r="P41" s="325"/>
      <c r="Q41" s="325"/>
      <c r="R41" s="325"/>
      <c r="S41" s="325"/>
      <c r="T41" s="325"/>
      <c r="U41" s="325"/>
      <c r="V41" s="325"/>
      <c r="W41" s="325"/>
      <c r="X41" s="326"/>
      <c r="Y41" s="320" t="s">
        <v>54</v>
      </c>
      <c r="Z41" s="321"/>
      <c r="AA41" s="322"/>
      <c r="AB41" s="330" t="s">
        <v>585</v>
      </c>
      <c r="AC41" s="331"/>
      <c r="AD41" s="332"/>
      <c r="AE41" s="214">
        <v>1</v>
      </c>
      <c r="AF41" s="214"/>
      <c r="AG41" s="214"/>
      <c r="AH41" s="214"/>
      <c r="AI41" s="214">
        <v>1</v>
      </c>
      <c r="AJ41" s="214"/>
      <c r="AK41" s="214"/>
      <c r="AL41" s="214"/>
      <c r="AM41" s="214">
        <v>1</v>
      </c>
      <c r="AN41" s="214"/>
      <c r="AO41" s="214"/>
      <c r="AP41" s="214"/>
      <c r="AQ41" s="214">
        <v>1</v>
      </c>
      <c r="AR41" s="214"/>
      <c r="AS41" s="214"/>
      <c r="AT41" s="214"/>
      <c r="AU41" s="214">
        <v>1</v>
      </c>
      <c r="AV41" s="214"/>
      <c r="AW41" s="214"/>
      <c r="AX41" s="215"/>
      <c r="AY41">
        <f>$AY$39</f>
        <v>1</v>
      </c>
    </row>
    <row r="42" spans="1:51" ht="31.5" customHeight="1" x14ac:dyDescent="0.15">
      <c r="A42" s="337" t="s">
        <v>233</v>
      </c>
      <c r="B42" s="338"/>
      <c r="C42" s="338"/>
      <c r="D42" s="338"/>
      <c r="E42" s="338"/>
      <c r="F42" s="339"/>
      <c r="G42" s="596" t="s">
        <v>58</v>
      </c>
      <c r="H42" s="596"/>
      <c r="I42" s="596"/>
      <c r="J42" s="596"/>
      <c r="K42" s="596"/>
      <c r="L42" s="596"/>
      <c r="M42" s="596"/>
      <c r="N42" s="596"/>
      <c r="O42" s="596"/>
      <c r="P42" s="596"/>
      <c r="Q42" s="596"/>
      <c r="R42" s="596"/>
      <c r="S42" s="596"/>
      <c r="T42" s="596"/>
      <c r="U42" s="596"/>
      <c r="V42" s="596"/>
      <c r="W42" s="596"/>
      <c r="X42" s="597"/>
      <c r="Y42" s="314"/>
      <c r="Z42" s="315"/>
      <c r="AA42" s="316"/>
      <c r="AB42" s="346" t="s">
        <v>11</v>
      </c>
      <c r="AC42" s="347"/>
      <c r="AD42" s="348"/>
      <c r="AE42" s="122" t="s">
        <v>262</v>
      </c>
      <c r="AF42" s="122"/>
      <c r="AG42" s="122"/>
      <c r="AH42" s="122"/>
      <c r="AI42" s="122" t="s">
        <v>278</v>
      </c>
      <c r="AJ42" s="122"/>
      <c r="AK42" s="122"/>
      <c r="AL42" s="122"/>
      <c r="AM42" s="122" t="s">
        <v>375</v>
      </c>
      <c r="AN42" s="122"/>
      <c r="AO42" s="122"/>
      <c r="AP42" s="122"/>
      <c r="AQ42" s="211" t="s">
        <v>283</v>
      </c>
      <c r="AR42" s="212"/>
      <c r="AS42" s="212"/>
      <c r="AT42" s="212"/>
      <c r="AU42" s="211" t="s">
        <v>407</v>
      </c>
      <c r="AV42" s="212"/>
      <c r="AW42" s="212"/>
      <c r="AX42" s="213"/>
      <c r="AY42">
        <f>COUNTA($G$43)</f>
        <v>1</v>
      </c>
    </row>
    <row r="43" spans="1:51" ht="23.25" customHeight="1" x14ac:dyDescent="0.15">
      <c r="A43" s="340"/>
      <c r="B43" s="341"/>
      <c r="C43" s="341"/>
      <c r="D43" s="341"/>
      <c r="E43" s="341"/>
      <c r="F43" s="342"/>
      <c r="G43" s="323" t="s">
        <v>587</v>
      </c>
      <c r="H43" s="323"/>
      <c r="I43" s="323"/>
      <c r="J43" s="323"/>
      <c r="K43" s="323"/>
      <c r="L43" s="323"/>
      <c r="M43" s="323"/>
      <c r="N43" s="323"/>
      <c r="O43" s="323"/>
      <c r="P43" s="323"/>
      <c r="Q43" s="323"/>
      <c r="R43" s="323"/>
      <c r="S43" s="323"/>
      <c r="T43" s="323"/>
      <c r="U43" s="323"/>
      <c r="V43" s="323"/>
      <c r="W43" s="323"/>
      <c r="X43" s="324"/>
      <c r="Y43" s="327" t="s">
        <v>53</v>
      </c>
      <c r="Z43" s="328"/>
      <c r="AA43" s="329"/>
      <c r="AB43" s="317" t="s">
        <v>585</v>
      </c>
      <c r="AC43" s="318"/>
      <c r="AD43" s="319"/>
      <c r="AE43" s="214">
        <v>1</v>
      </c>
      <c r="AF43" s="214"/>
      <c r="AG43" s="214"/>
      <c r="AH43" s="214"/>
      <c r="AI43" s="214">
        <v>2</v>
      </c>
      <c r="AJ43" s="214"/>
      <c r="AK43" s="214"/>
      <c r="AL43" s="214"/>
      <c r="AM43" s="214">
        <v>3</v>
      </c>
      <c r="AN43" s="214"/>
      <c r="AO43" s="214"/>
      <c r="AP43" s="214"/>
      <c r="AQ43" s="214" t="s">
        <v>577</v>
      </c>
      <c r="AR43" s="214"/>
      <c r="AS43" s="214"/>
      <c r="AT43" s="214"/>
      <c r="AU43" s="214" t="s">
        <v>577</v>
      </c>
      <c r="AV43" s="214"/>
      <c r="AW43" s="214"/>
      <c r="AX43" s="215"/>
      <c r="AY43">
        <f>$AY$42</f>
        <v>1</v>
      </c>
    </row>
    <row r="44" spans="1:51" ht="23.25" customHeight="1" x14ac:dyDescent="0.15">
      <c r="A44" s="343"/>
      <c r="B44" s="344"/>
      <c r="C44" s="344"/>
      <c r="D44" s="344"/>
      <c r="E44" s="344"/>
      <c r="F44" s="345"/>
      <c r="G44" s="325"/>
      <c r="H44" s="325"/>
      <c r="I44" s="325"/>
      <c r="J44" s="325"/>
      <c r="K44" s="325"/>
      <c r="L44" s="325"/>
      <c r="M44" s="325"/>
      <c r="N44" s="325"/>
      <c r="O44" s="325"/>
      <c r="P44" s="325"/>
      <c r="Q44" s="325"/>
      <c r="R44" s="325"/>
      <c r="S44" s="325"/>
      <c r="T44" s="325"/>
      <c r="U44" s="325"/>
      <c r="V44" s="325"/>
      <c r="W44" s="325"/>
      <c r="X44" s="326"/>
      <c r="Y44" s="320" t="s">
        <v>54</v>
      </c>
      <c r="Z44" s="321"/>
      <c r="AA44" s="322"/>
      <c r="AB44" s="330" t="s">
        <v>585</v>
      </c>
      <c r="AC44" s="331"/>
      <c r="AD44" s="332"/>
      <c r="AE44" s="214">
        <v>1</v>
      </c>
      <c r="AF44" s="214"/>
      <c r="AG44" s="214"/>
      <c r="AH44" s="214"/>
      <c r="AI44" s="214">
        <v>1</v>
      </c>
      <c r="AJ44" s="214"/>
      <c r="AK44" s="214"/>
      <c r="AL44" s="214"/>
      <c r="AM44" s="214">
        <v>1</v>
      </c>
      <c r="AN44" s="214"/>
      <c r="AO44" s="214"/>
      <c r="AP44" s="214"/>
      <c r="AQ44" s="214">
        <v>1</v>
      </c>
      <c r="AR44" s="214"/>
      <c r="AS44" s="214"/>
      <c r="AT44" s="214"/>
      <c r="AU44" s="214">
        <v>1</v>
      </c>
      <c r="AV44" s="214"/>
      <c r="AW44" s="214"/>
      <c r="AX44" s="215"/>
      <c r="AY44">
        <f>$AY$42</f>
        <v>1</v>
      </c>
    </row>
    <row r="45" spans="1:51" ht="31.5" customHeight="1" x14ac:dyDescent="0.15">
      <c r="A45" s="337" t="s">
        <v>233</v>
      </c>
      <c r="B45" s="338"/>
      <c r="C45" s="338"/>
      <c r="D45" s="338"/>
      <c r="E45" s="338"/>
      <c r="F45" s="339"/>
      <c r="G45" s="596" t="s">
        <v>58</v>
      </c>
      <c r="H45" s="596"/>
      <c r="I45" s="596"/>
      <c r="J45" s="596"/>
      <c r="K45" s="596"/>
      <c r="L45" s="596"/>
      <c r="M45" s="596"/>
      <c r="N45" s="596"/>
      <c r="O45" s="596"/>
      <c r="P45" s="596"/>
      <c r="Q45" s="596"/>
      <c r="R45" s="596"/>
      <c r="S45" s="596"/>
      <c r="T45" s="596"/>
      <c r="U45" s="596"/>
      <c r="V45" s="596"/>
      <c r="W45" s="596"/>
      <c r="X45" s="597"/>
      <c r="Y45" s="314"/>
      <c r="Z45" s="315"/>
      <c r="AA45" s="316"/>
      <c r="AB45" s="346" t="s">
        <v>11</v>
      </c>
      <c r="AC45" s="347"/>
      <c r="AD45" s="348"/>
      <c r="AE45" s="122" t="s">
        <v>262</v>
      </c>
      <c r="AF45" s="122"/>
      <c r="AG45" s="122"/>
      <c r="AH45" s="122"/>
      <c r="AI45" s="122" t="s">
        <v>278</v>
      </c>
      <c r="AJ45" s="122"/>
      <c r="AK45" s="122"/>
      <c r="AL45" s="122"/>
      <c r="AM45" s="122" t="s">
        <v>375</v>
      </c>
      <c r="AN45" s="122"/>
      <c r="AO45" s="122"/>
      <c r="AP45" s="122"/>
      <c r="AQ45" s="211" t="s">
        <v>283</v>
      </c>
      <c r="AR45" s="212"/>
      <c r="AS45" s="212"/>
      <c r="AT45" s="212"/>
      <c r="AU45" s="211" t="s">
        <v>407</v>
      </c>
      <c r="AV45" s="212"/>
      <c r="AW45" s="212"/>
      <c r="AX45" s="213"/>
      <c r="AY45">
        <f>COUNTA($G$46)</f>
        <v>1</v>
      </c>
    </row>
    <row r="46" spans="1:51" ht="23.25" customHeight="1" x14ac:dyDescent="0.15">
      <c r="A46" s="340"/>
      <c r="B46" s="341"/>
      <c r="C46" s="341"/>
      <c r="D46" s="341"/>
      <c r="E46" s="341"/>
      <c r="F46" s="342"/>
      <c r="G46" s="323" t="s">
        <v>588</v>
      </c>
      <c r="H46" s="323"/>
      <c r="I46" s="323"/>
      <c r="J46" s="323"/>
      <c r="K46" s="323"/>
      <c r="L46" s="323"/>
      <c r="M46" s="323"/>
      <c r="N46" s="323"/>
      <c r="O46" s="323"/>
      <c r="P46" s="323"/>
      <c r="Q46" s="323"/>
      <c r="R46" s="323"/>
      <c r="S46" s="323"/>
      <c r="T46" s="323"/>
      <c r="U46" s="323"/>
      <c r="V46" s="323"/>
      <c r="W46" s="323"/>
      <c r="X46" s="324"/>
      <c r="Y46" s="327" t="s">
        <v>53</v>
      </c>
      <c r="Z46" s="328"/>
      <c r="AA46" s="329"/>
      <c r="AB46" s="317" t="s">
        <v>585</v>
      </c>
      <c r="AC46" s="318"/>
      <c r="AD46" s="319"/>
      <c r="AE46" s="214">
        <v>4</v>
      </c>
      <c r="AF46" s="214"/>
      <c r="AG46" s="214"/>
      <c r="AH46" s="214"/>
      <c r="AI46" s="214">
        <v>4</v>
      </c>
      <c r="AJ46" s="214"/>
      <c r="AK46" s="214"/>
      <c r="AL46" s="214"/>
      <c r="AM46" s="214">
        <v>9</v>
      </c>
      <c r="AN46" s="214"/>
      <c r="AO46" s="214"/>
      <c r="AP46" s="214"/>
      <c r="AQ46" s="216" t="s">
        <v>577</v>
      </c>
      <c r="AR46" s="217"/>
      <c r="AS46" s="217"/>
      <c r="AT46" s="691"/>
      <c r="AU46" s="214" t="s">
        <v>577</v>
      </c>
      <c r="AV46" s="214"/>
      <c r="AW46" s="214"/>
      <c r="AX46" s="215"/>
      <c r="AY46">
        <f>$AY$45</f>
        <v>1</v>
      </c>
    </row>
    <row r="47" spans="1:51" ht="23.25" customHeight="1" x14ac:dyDescent="0.15">
      <c r="A47" s="343"/>
      <c r="B47" s="344"/>
      <c r="C47" s="344"/>
      <c r="D47" s="344"/>
      <c r="E47" s="344"/>
      <c r="F47" s="345"/>
      <c r="G47" s="325"/>
      <c r="H47" s="325"/>
      <c r="I47" s="325"/>
      <c r="J47" s="325"/>
      <c r="K47" s="325"/>
      <c r="L47" s="325"/>
      <c r="M47" s="325"/>
      <c r="N47" s="325"/>
      <c r="O47" s="325"/>
      <c r="P47" s="325"/>
      <c r="Q47" s="325"/>
      <c r="R47" s="325"/>
      <c r="S47" s="325"/>
      <c r="T47" s="325"/>
      <c r="U47" s="325"/>
      <c r="V47" s="325"/>
      <c r="W47" s="325"/>
      <c r="X47" s="326"/>
      <c r="Y47" s="320" t="s">
        <v>54</v>
      </c>
      <c r="Z47" s="321"/>
      <c r="AA47" s="322"/>
      <c r="AB47" s="330" t="s">
        <v>585</v>
      </c>
      <c r="AC47" s="331"/>
      <c r="AD47" s="332"/>
      <c r="AE47" s="219">
        <v>1</v>
      </c>
      <c r="AF47" s="219"/>
      <c r="AG47" s="219"/>
      <c r="AH47" s="219"/>
      <c r="AI47" s="219">
        <v>1</v>
      </c>
      <c r="AJ47" s="219"/>
      <c r="AK47" s="219"/>
      <c r="AL47" s="219"/>
      <c r="AM47" s="219">
        <v>1</v>
      </c>
      <c r="AN47" s="219"/>
      <c r="AO47" s="219"/>
      <c r="AP47" s="219"/>
      <c r="AQ47" s="216">
        <v>1</v>
      </c>
      <c r="AR47" s="217"/>
      <c r="AS47" s="217"/>
      <c r="AT47" s="691"/>
      <c r="AU47" s="216">
        <v>1</v>
      </c>
      <c r="AV47" s="217"/>
      <c r="AW47" s="217"/>
      <c r="AX47" s="218"/>
      <c r="AY47">
        <f>$AY$45</f>
        <v>1</v>
      </c>
    </row>
    <row r="48" spans="1:51" ht="23.25" customHeight="1" x14ac:dyDescent="0.15">
      <c r="A48" s="624" t="s">
        <v>14</v>
      </c>
      <c r="B48" s="625"/>
      <c r="C48" s="625"/>
      <c r="D48" s="625"/>
      <c r="E48" s="625"/>
      <c r="F48" s="626"/>
      <c r="G48" s="347" t="s">
        <v>15</v>
      </c>
      <c r="H48" s="347"/>
      <c r="I48" s="347"/>
      <c r="J48" s="347"/>
      <c r="K48" s="347"/>
      <c r="L48" s="347"/>
      <c r="M48" s="347"/>
      <c r="N48" s="347"/>
      <c r="O48" s="347"/>
      <c r="P48" s="347"/>
      <c r="Q48" s="347"/>
      <c r="R48" s="347"/>
      <c r="S48" s="347"/>
      <c r="T48" s="347"/>
      <c r="U48" s="347"/>
      <c r="V48" s="347"/>
      <c r="W48" s="347"/>
      <c r="X48" s="348"/>
      <c r="Y48" s="465"/>
      <c r="Z48" s="466"/>
      <c r="AA48" s="467"/>
      <c r="AB48" s="346" t="s">
        <v>11</v>
      </c>
      <c r="AC48" s="347"/>
      <c r="AD48" s="348"/>
      <c r="AE48" s="122" t="s">
        <v>262</v>
      </c>
      <c r="AF48" s="122"/>
      <c r="AG48" s="122"/>
      <c r="AH48" s="122"/>
      <c r="AI48" s="122" t="s">
        <v>278</v>
      </c>
      <c r="AJ48" s="122"/>
      <c r="AK48" s="122"/>
      <c r="AL48" s="122"/>
      <c r="AM48" s="122" t="s">
        <v>375</v>
      </c>
      <c r="AN48" s="122"/>
      <c r="AO48" s="122"/>
      <c r="AP48" s="122"/>
      <c r="AQ48" s="671" t="s">
        <v>408</v>
      </c>
      <c r="AR48" s="672"/>
      <c r="AS48" s="672"/>
      <c r="AT48" s="672"/>
      <c r="AU48" s="672"/>
      <c r="AV48" s="672"/>
      <c r="AW48" s="672"/>
      <c r="AX48" s="673"/>
    </row>
    <row r="49" spans="1:50" ht="23.25" customHeight="1" x14ac:dyDescent="0.15">
      <c r="A49" s="627"/>
      <c r="B49" s="628"/>
      <c r="C49" s="628"/>
      <c r="D49" s="628"/>
      <c r="E49" s="628"/>
      <c r="F49" s="629"/>
      <c r="G49" s="468" t="s">
        <v>589</v>
      </c>
      <c r="H49" s="468"/>
      <c r="I49" s="468"/>
      <c r="J49" s="468"/>
      <c r="K49" s="468"/>
      <c r="L49" s="468"/>
      <c r="M49" s="468"/>
      <c r="N49" s="468"/>
      <c r="O49" s="468"/>
      <c r="P49" s="468"/>
      <c r="Q49" s="468"/>
      <c r="R49" s="468"/>
      <c r="S49" s="468"/>
      <c r="T49" s="468"/>
      <c r="U49" s="468"/>
      <c r="V49" s="468"/>
      <c r="W49" s="468"/>
      <c r="X49" s="468"/>
      <c r="Y49" s="470" t="s">
        <v>14</v>
      </c>
      <c r="Z49" s="471"/>
      <c r="AA49" s="472"/>
      <c r="AB49" s="599" t="s">
        <v>590</v>
      </c>
      <c r="AC49" s="600"/>
      <c r="AD49" s="601"/>
      <c r="AE49" s="214">
        <v>4</v>
      </c>
      <c r="AF49" s="214"/>
      <c r="AG49" s="214"/>
      <c r="AH49" s="214"/>
      <c r="AI49" s="214" t="s">
        <v>701</v>
      </c>
      <c r="AJ49" s="214"/>
      <c r="AK49" s="214"/>
      <c r="AL49" s="214"/>
      <c r="AM49" s="214">
        <v>9</v>
      </c>
      <c r="AN49" s="214"/>
      <c r="AO49" s="214"/>
      <c r="AP49" s="214"/>
      <c r="AQ49" s="216" t="s">
        <v>701</v>
      </c>
      <c r="AR49" s="217"/>
      <c r="AS49" s="217"/>
      <c r="AT49" s="217"/>
      <c r="AU49" s="217"/>
      <c r="AV49" s="217"/>
      <c r="AW49" s="217"/>
      <c r="AX49" s="218"/>
    </row>
    <row r="50" spans="1:50" ht="46.5" customHeight="1" thickBot="1" x14ac:dyDescent="0.2">
      <c r="A50" s="630"/>
      <c r="B50" s="195"/>
      <c r="C50" s="195"/>
      <c r="D50" s="195"/>
      <c r="E50" s="195"/>
      <c r="F50" s="631"/>
      <c r="G50" s="469"/>
      <c r="H50" s="469"/>
      <c r="I50" s="469"/>
      <c r="J50" s="469"/>
      <c r="K50" s="469"/>
      <c r="L50" s="469"/>
      <c r="M50" s="469"/>
      <c r="N50" s="469"/>
      <c r="O50" s="469"/>
      <c r="P50" s="469"/>
      <c r="Q50" s="469"/>
      <c r="R50" s="469"/>
      <c r="S50" s="469"/>
      <c r="T50" s="469"/>
      <c r="U50" s="469"/>
      <c r="V50" s="469"/>
      <c r="W50" s="469"/>
      <c r="X50" s="469"/>
      <c r="Y50" s="372" t="s">
        <v>47</v>
      </c>
      <c r="Z50" s="632"/>
      <c r="AA50" s="633"/>
      <c r="AB50" s="645" t="s">
        <v>591</v>
      </c>
      <c r="AC50" s="646"/>
      <c r="AD50" s="647"/>
      <c r="AE50" s="309" t="s">
        <v>592</v>
      </c>
      <c r="AF50" s="310"/>
      <c r="AG50" s="310"/>
      <c r="AH50" s="310"/>
      <c r="AI50" s="310" t="s">
        <v>701</v>
      </c>
      <c r="AJ50" s="310"/>
      <c r="AK50" s="310"/>
      <c r="AL50" s="310"/>
      <c r="AM50" s="309" t="s">
        <v>710</v>
      </c>
      <c r="AN50" s="310"/>
      <c r="AO50" s="310"/>
      <c r="AP50" s="310"/>
      <c r="AQ50" s="310" t="s">
        <v>701</v>
      </c>
      <c r="AR50" s="310"/>
      <c r="AS50" s="310"/>
      <c r="AT50" s="310"/>
      <c r="AU50" s="310"/>
      <c r="AV50" s="310"/>
      <c r="AW50" s="310"/>
      <c r="AX50" s="670"/>
    </row>
    <row r="51" spans="1:50" ht="27" customHeight="1" x14ac:dyDescent="0.15">
      <c r="A51" s="278" t="s">
        <v>45</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80"/>
    </row>
    <row r="52" spans="1:50" ht="27" customHeight="1" x14ac:dyDescent="0.15">
      <c r="A52" s="5"/>
      <c r="B52" s="6"/>
      <c r="C52" s="648" t="s">
        <v>30</v>
      </c>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649"/>
      <c r="AD52" s="528" t="s">
        <v>34</v>
      </c>
      <c r="AE52" s="528"/>
      <c r="AF52" s="528"/>
      <c r="AG52" s="527" t="s">
        <v>29</v>
      </c>
      <c r="AH52" s="528"/>
      <c r="AI52" s="528"/>
      <c r="AJ52" s="528"/>
      <c r="AK52" s="528"/>
      <c r="AL52" s="528"/>
      <c r="AM52" s="528"/>
      <c r="AN52" s="528"/>
      <c r="AO52" s="528"/>
      <c r="AP52" s="528"/>
      <c r="AQ52" s="528"/>
      <c r="AR52" s="528"/>
      <c r="AS52" s="528"/>
      <c r="AT52" s="528"/>
      <c r="AU52" s="528"/>
      <c r="AV52" s="528"/>
      <c r="AW52" s="528"/>
      <c r="AX52" s="529"/>
    </row>
    <row r="53" spans="1:50" ht="27" customHeight="1" x14ac:dyDescent="0.15">
      <c r="A53" s="424" t="s">
        <v>134</v>
      </c>
      <c r="B53" s="425"/>
      <c r="C53" s="553" t="s">
        <v>135</v>
      </c>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5"/>
      <c r="AD53" s="685" t="s">
        <v>593</v>
      </c>
      <c r="AE53" s="686"/>
      <c r="AF53" s="686"/>
      <c r="AG53" s="650" t="s">
        <v>602</v>
      </c>
      <c r="AH53" s="651"/>
      <c r="AI53" s="651"/>
      <c r="AJ53" s="651"/>
      <c r="AK53" s="651"/>
      <c r="AL53" s="651"/>
      <c r="AM53" s="651"/>
      <c r="AN53" s="651"/>
      <c r="AO53" s="651"/>
      <c r="AP53" s="651"/>
      <c r="AQ53" s="651"/>
      <c r="AR53" s="651"/>
      <c r="AS53" s="651"/>
      <c r="AT53" s="651"/>
      <c r="AU53" s="651"/>
      <c r="AV53" s="651"/>
      <c r="AW53" s="651"/>
      <c r="AX53" s="652"/>
    </row>
    <row r="54" spans="1:50" ht="54" customHeight="1" x14ac:dyDescent="0.15">
      <c r="A54" s="426"/>
      <c r="B54" s="427"/>
      <c r="C54" s="390" t="s">
        <v>35</v>
      </c>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2"/>
      <c r="AD54" s="119" t="s">
        <v>593</v>
      </c>
      <c r="AE54" s="120"/>
      <c r="AF54" s="120"/>
      <c r="AG54" s="403" t="s">
        <v>603</v>
      </c>
      <c r="AH54" s="404"/>
      <c r="AI54" s="404"/>
      <c r="AJ54" s="404"/>
      <c r="AK54" s="404"/>
      <c r="AL54" s="404"/>
      <c r="AM54" s="404"/>
      <c r="AN54" s="404"/>
      <c r="AO54" s="404"/>
      <c r="AP54" s="404"/>
      <c r="AQ54" s="404"/>
      <c r="AR54" s="404"/>
      <c r="AS54" s="404"/>
      <c r="AT54" s="404"/>
      <c r="AU54" s="404"/>
      <c r="AV54" s="404"/>
      <c r="AW54" s="404"/>
      <c r="AX54" s="405"/>
    </row>
    <row r="55" spans="1:50" ht="80.25" customHeight="1" x14ac:dyDescent="0.15">
      <c r="A55" s="428"/>
      <c r="B55" s="429"/>
      <c r="C55" s="393" t="s">
        <v>136</v>
      </c>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5"/>
      <c r="AD55" s="307" t="s">
        <v>593</v>
      </c>
      <c r="AE55" s="308"/>
      <c r="AF55" s="308"/>
      <c r="AG55" s="519" t="s">
        <v>604</v>
      </c>
      <c r="AH55" s="520"/>
      <c r="AI55" s="520"/>
      <c r="AJ55" s="520"/>
      <c r="AK55" s="520"/>
      <c r="AL55" s="520"/>
      <c r="AM55" s="520"/>
      <c r="AN55" s="520"/>
      <c r="AO55" s="520"/>
      <c r="AP55" s="520"/>
      <c r="AQ55" s="520"/>
      <c r="AR55" s="520"/>
      <c r="AS55" s="520"/>
      <c r="AT55" s="520"/>
      <c r="AU55" s="520"/>
      <c r="AV55" s="520"/>
      <c r="AW55" s="520"/>
      <c r="AX55" s="521"/>
    </row>
    <row r="56" spans="1:50" ht="27" customHeight="1" x14ac:dyDescent="0.15">
      <c r="A56" s="443" t="s">
        <v>37</v>
      </c>
      <c r="B56" s="584"/>
      <c r="C56" s="396" t="s">
        <v>39</v>
      </c>
      <c r="D56" s="397"/>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9"/>
      <c r="AD56" s="556" t="s">
        <v>593</v>
      </c>
      <c r="AE56" s="557"/>
      <c r="AF56" s="557"/>
      <c r="AG56" s="517" t="s">
        <v>712</v>
      </c>
      <c r="AH56" s="323"/>
      <c r="AI56" s="323"/>
      <c r="AJ56" s="323"/>
      <c r="AK56" s="323"/>
      <c r="AL56" s="323"/>
      <c r="AM56" s="323"/>
      <c r="AN56" s="323"/>
      <c r="AO56" s="323"/>
      <c r="AP56" s="323"/>
      <c r="AQ56" s="323"/>
      <c r="AR56" s="323"/>
      <c r="AS56" s="323"/>
      <c r="AT56" s="323"/>
      <c r="AU56" s="323"/>
      <c r="AV56" s="323"/>
      <c r="AW56" s="323"/>
      <c r="AX56" s="518"/>
    </row>
    <row r="57" spans="1:50" ht="35.25" customHeight="1" x14ac:dyDescent="0.15">
      <c r="A57" s="474"/>
      <c r="B57" s="585"/>
      <c r="C57" s="436"/>
      <c r="D57" s="437"/>
      <c r="E57" s="484" t="s">
        <v>254</v>
      </c>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6"/>
      <c r="AD57" s="119" t="s">
        <v>594</v>
      </c>
      <c r="AE57" s="120"/>
      <c r="AF57" s="121"/>
      <c r="AG57" s="519"/>
      <c r="AH57" s="520"/>
      <c r="AI57" s="520"/>
      <c r="AJ57" s="520"/>
      <c r="AK57" s="520"/>
      <c r="AL57" s="520"/>
      <c r="AM57" s="520"/>
      <c r="AN57" s="520"/>
      <c r="AO57" s="520"/>
      <c r="AP57" s="520"/>
      <c r="AQ57" s="520"/>
      <c r="AR57" s="520"/>
      <c r="AS57" s="520"/>
      <c r="AT57" s="520"/>
      <c r="AU57" s="520"/>
      <c r="AV57" s="520"/>
      <c r="AW57" s="520"/>
      <c r="AX57" s="521"/>
    </row>
    <row r="58" spans="1:50" ht="26.25" customHeight="1" x14ac:dyDescent="0.15">
      <c r="A58" s="474"/>
      <c r="B58" s="585"/>
      <c r="C58" s="438"/>
      <c r="D58" s="439"/>
      <c r="E58" s="487" t="s">
        <v>213</v>
      </c>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9"/>
      <c r="AD58" s="305" t="s">
        <v>594</v>
      </c>
      <c r="AE58" s="306"/>
      <c r="AF58" s="306"/>
      <c r="AG58" s="519"/>
      <c r="AH58" s="520"/>
      <c r="AI58" s="520"/>
      <c r="AJ58" s="520"/>
      <c r="AK58" s="520"/>
      <c r="AL58" s="520"/>
      <c r="AM58" s="520"/>
      <c r="AN58" s="520"/>
      <c r="AO58" s="520"/>
      <c r="AP58" s="520"/>
      <c r="AQ58" s="520"/>
      <c r="AR58" s="520"/>
      <c r="AS58" s="520"/>
      <c r="AT58" s="520"/>
      <c r="AU58" s="520"/>
      <c r="AV58" s="520"/>
      <c r="AW58" s="520"/>
      <c r="AX58" s="521"/>
    </row>
    <row r="59" spans="1:50" ht="26.25" customHeight="1" x14ac:dyDescent="0.15">
      <c r="A59" s="474"/>
      <c r="B59" s="475"/>
      <c r="C59" s="608" t="s">
        <v>40</v>
      </c>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406" t="s">
        <v>595</v>
      </c>
      <c r="AE59" s="407"/>
      <c r="AF59" s="407"/>
      <c r="AG59" s="421" t="s">
        <v>577</v>
      </c>
      <c r="AH59" s="422"/>
      <c r="AI59" s="422"/>
      <c r="AJ59" s="422"/>
      <c r="AK59" s="422"/>
      <c r="AL59" s="422"/>
      <c r="AM59" s="422"/>
      <c r="AN59" s="422"/>
      <c r="AO59" s="422"/>
      <c r="AP59" s="422"/>
      <c r="AQ59" s="422"/>
      <c r="AR59" s="422"/>
      <c r="AS59" s="422"/>
      <c r="AT59" s="422"/>
      <c r="AU59" s="422"/>
      <c r="AV59" s="422"/>
      <c r="AW59" s="422"/>
      <c r="AX59" s="423"/>
    </row>
    <row r="60" spans="1:50" ht="53.25" customHeight="1" x14ac:dyDescent="0.15">
      <c r="A60" s="474"/>
      <c r="B60" s="475"/>
      <c r="C60" s="411" t="s">
        <v>137</v>
      </c>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119" t="s">
        <v>593</v>
      </c>
      <c r="AE60" s="120"/>
      <c r="AF60" s="120"/>
      <c r="AG60" s="403" t="s">
        <v>605</v>
      </c>
      <c r="AH60" s="404"/>
      <c r="AI60" s="404"/>
      <c r="AJ60" s="404"/>
      <c r="AK60" s="404"/>
      <c r="AL60" s="404"/>
      <c r="AM60" s="404"/>
      <c r="AN60" s="404"/>
      <c r="AO60" s="404"/>
      <c r="AP60" s="404"/>
      <c r="AQ60" s="404"/>
      <c r="AR60" s="404"/>
      <c r="AS60" s="404"/>
      <c r="AT60" s="404"/>
      <c r="AU60" s="404"/>
      <c r="AV60" s="404"/>
      <c r="AW60" s="404"/>
      <c r="AX60" s="405"/>
    </row>
    <row r="61" spans="1:50" ht="26.25" customHeight="1" x14ac:dyDescent="0.15">
      <c r="A61" s="474"/>
      <c r="B61" s="475"/>
      <c r="C61" s="411" t="s">
        <v>36</v>
      </c>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119" t="s">
        <v>595</v>
      </c>
      <c r="AE61" s="120"/>
      <c r="AF61" s="120"/>
      <c r="AG61" s="403" t="s">
        <v>577</v>
      </c>
      <c r="AH61" s="404"/>
      <c r="AI61" s="404"/>
      <c r="AJ61" s="404"/>
      <c r="AK61" s="404"/>
      <c r="AL61" s="404"/>
      <c r="AM61" s="404"/>
      <c r="AN61" s="404"/>
      <c r="AO61" s="404"/>
      <c r="AP61" s="404"/>
      <c r="AQ61" s="404"/>
      <c r="AR61" s="404"/>
      <c r="AS61" s="404"/>
      <c r="AT61" s="404"/>
      <c r="AU61" s="404"/>
      <c r="AV61" s="404"/>
      <c r="AW61" s="404"/>
      <c r="AX61" s="405"/>
    </row>
    <row r="62" spans="1:50" ht="53.25" customHeight="1" x14ac:dyDescent="0.15">
      <c r="A62" s="474"/>
      <c r="B62" s="475"/>
      <c r="C62" s="411" t="s">
        <v>41</v>
      </c>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478"/>
      <c r="AD62" s="119" t="s">
        <v>593</v>
      </c>
      <c r="AE62" s="120"/>
      <c r="AF62" s="120"/>
      <c r="AG62" s="403" t="s">
        <v>606</v>
      </c>
      <c r="AH62" s="404"/>
      <c r="AI62" s="404"/>
      <c r="AJ62" s="404"/>
      <c r="AK62" s="404"/>
      <c r="AL62" s="404"/>
      <c r="AM62" s="404"/>
      <c r="AN62" s="404"/>
      <c r="AO62" s="404"/>
      <c r="AP62" s="404"/>
      <c r="AQ62" s="404"/>
      <c r="AR62" s="404"/>
      <c r="AS62" s="404"/>
      <c r="AT62" s="404"/>
      <c r="AU62" s="404"/>
      <c r="AV62" s="404"/>
      <c r="AW62" s="404"/>
      <c r="AX62" s="405"/>
    </row>
    <row r="63" spans="1:50" ht="26.25" customHeight="1" x14ac:dyDescent="0.15">
      <c r="A63" s="474"/>
      <c r="B63" s="475"/>
      <c r="C63" s="411" t="s">
        <v>230</v>
      </c>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478"/>
      <c r="AD63" s="307" t="s">
        <v>595</v>
      </c>
      <c r="AE63" s="308"/>
      <c r="AF63" s="308"/>
      <c r="AG63" s="605" t="s">
        <v>577</v>
      </c>
      <c r="AH63" s="606"/>
      <c r="AI63" s="606"/>
      <c r="AJ63" s="606"/>
      <c r="AK63" s="606"/>
      <c r="AL63" s="606"/>
      <c r="AM63" s="606"/>
      <c r="AN63" s="606"/>
      <c r="AO63" s="606"/>
      <c r="AP63" s="606"/>
      <c r="AQ63" s="606"/>
      <c r="AR63" s="606"/>
      <c r="AS63" s="606"/>
      <c r="AT63" s="606"/>
      <c r="AU63" s="606"/>
      <c r="AV63" s="606"/>
      <c r="AW63" s="606"/>
      <c r="AX63" s="607"/>
    </row>
    <row r="64" spans="1:50" ht="26.25" customHeight="1" x14ac:dyDescent="0.15">
      <c r="A64" s="474"/>
      <c r="B64" s="475"/>
      <c r="C64" s="116" t="s">
        <v>231</v>
      </c>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8"/>
      <c r="AD64" s="119" t="s">
        <v>595</v>
      </c>
      <c r="AE64" s="120"/>
      <c r="AF64" s="121"/>
      <c r="AG64" s="403" t="s">
        <v>577</v>
      </c>
      <c r="AH64" s="404"/>
      <c r="AI64" s="404"/>
      <c r="AJ64" s="404"/>
      <c r="AK64" s="404"/>
      <c r="AL64" s="404"/>
      <c r="AM64" s="404"/>
      <c r="AN64" s="404"/>
      <c r="AO64" s="404"/>
      <c r="AP64" s="404"/>
      <c r="AQ64" s="404"/>
      <c r="AR64" s="404"/>
      <c r="AS64" s="404"/>
      <c r="AT64" s="404"/>
      <c r="AU64" s="404"/>
      <c r="AV64" s="404"/>
      <c r="AW64" s="404"/>
      <c r="AX64" s="405"/>
    </row>
    <row r="65" spans="1:50" ht="80.25" customHeight="1" x14ac:dyDescent="0.15">
      <c r="A65" s="476"/>
      <c r="B65" s="477"/>
      <c r="C65" s="586" t="s">
        <v>217</v>
      </c>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8"/>
      <c r="AD65" s="602" t="s">
        <v>593</v>
      </c>
      <c r="AE65" s="603"/>
      <c r="AF65" s="604"/>
      <c r="AG65" s="490" t="s">
        <v>601</v>
      </c>
      <c r="AH65" s="491"/>
      <c r="AI65" s="491"/>
      <c r="AJ65" s="491"/>
      <c r="AK65" s="491"/>
      <c r="AL65" s="491"/>
      <c r="AM65" s="491"/>
      <c r="AN65" s="491"/>
      <c r="AO65" s="491"/>
      <c r="AP65" s="491"/>
      <c r="AQ65" s="491"/>
      <c r="AR65" s="491"/>
      <c r="AS65" s="491"/>
      <c r="AT65" s="491"/>
      <c r="AU65" s="491"/>
      <c r="AV65" s="491"/>
      <c r="AW65" s="491"/>
      <c r="AX65" s="492"/>
    </row>
    <row r="66" spans="1:50" ht="27" customHeight="1" x14ac:dyDescent="0.15">
      <c r="A66" s="443" t="s">
        <v>38</v>
      </c>
      <c r="B66" s="473"/>
      <c r="C66" s="400" t="s">
        <v>218</v>
      </c>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2"/>
      <c r="AD66" s="406" t="s">
        <v>593</v>
      </c>
      <c r="AE66" s="407"/>
      <c r="AF66" s="514"/>
      <c r="AG66" s="421" t="s">
        <v>600</v>
      </c>
      <c r="AH66" s="422"/>
      <c r="AI66" s="422"/>
      <c r="AJ66" s="422"/>
      <c r="AK66" s="422"/>
      <c r="AL66" s="422"/>
      <c r="AM66" s="422"/>
      <c r="AN66" s="422"/>
      <c r="AO66" s="422"/>
      <c r="AP66" s="422"/>
      <c r="AQ66" s="422"/>
      <c r="AR66" s="422"/>
      <c r="AS66" s="422"/>
      <c r="AT66" s="422"/>
      <c r="AU66" s="422"/>
      <c r="AV66" s="422"/>
      <c r="AW66" s="422"/>
      <c r="AX66" s="423"/>
    </row>
    <row r="67" spans="1:50" ht="61.5" customHeight="1" x14ac:dyDescent="0.15">
      <c r="A67" s="474"/>
      <c r="B67" s="475"/>
      <c r="C67" s="522" t="s">
        <v>43</v>
      </c>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4"/>
      <c r="AD67" s="574" t="s">
        <v>593</v>
      </c>
      <c r="AE67" s="575"/>
      <c r="AF67" s="575"/>
      <c r="AG67" s="403" t="s">
        <v>599</v>
      </c>
      <c r="AH67" s="404"/>
      <c r="AI67" s="404"/>
      <c r="AJ67" s="404"/>
      <c r="AK67" s="404"/>
      <c r="AL67" s="404"/>
      <c r="AM67" s="404"/>
      <c r="AN67" s="404"/>
      <c r="AO67" s="404"/>
      <c r="AP67" s="404"/>
      <c r="AQ67" s="404"/>
      <c r="AR67" s="404"/>
      <c r="AS67" s="404"/>
      <c r="AT67" s="404"/>
      <c r="AU67" s="404"/>
      <c r="AV67" s="404"/>
      <c r="AW67" s="404"/>
      <c r="AX67" s="405"/>
    </row>
    <row r="68" spans="1:50" ht="27" customHeight="1" x14ac:dyDescent="0.15">
      <c r="A68" s="474"/>
      <c r="B68" s="475"/>
      <c r="C68" s="411" t="s">
        <v>183</v>
      </c>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119" t="s">
        <v>593</v>
      </c>
      <c r="AE68" s="120"/>
      <c r="AF68" s="120"/>
      <c r="AG68" s="403" t="s">
        <v>598</v>
      </c>
      <c r="AH68" s="404"/>
      <c r="AI68" s="404"/>
      <c r="AJ68" s="404"/>
      <c r="AK68" s="404"/>
      <c r="AL68" s="404"/>
      <c r="AM68" s="404"/>
      <c r="AN68" s="404"/>
      <c r="AO68" s="404"/>
      <c r="AP68" s="404"/>
      <c r="AQ68" s="404"/>
      <c r="AR68" s="404"/>
      <c r="AS68" s="404"/>
      <c r="AT68" s="404"/>
      <c r="AU68" s="404"/>
      <c r="AV68" s="404"/>
      <c r="AW68" s="404"/>
      <c r="AX68" s="405"/>
    </row>
    <row r="69" spans="1:50" ht="77.25" customHeight="1" x14ac:dyDescent="0.15">
      <c r="A69" s="476"/>
      <c r="B69" s="477"/>
      <c r="C69" s="411" t="s">
        <v>42</v>
      </c>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119" t="s">
        <v>593</v>
      </c>
      <c r="AE69" s="120"/>
      <c r="AF69" s="120"/>
      <c r="AG69" s="515" t="s">
        <v>597</v>
      </c>
      <c r="AH69" s="325"/>
      <c r="AI69" s="325"/>
      <c r="AJ69" s="325"/>
      <c r="AK69" s="325"/>
      <c r="AL69" s="325"/>
      <c r="AM69" s="325"/>
      <c r="AN69" s="325"/>
      <c r="AO69" s="325"/>
      <c r="AP69" s="325"/>
      <c r="AQ69" s="325"/>
      <c r="AR69" s="325"/>
      <c r="AS69" s="325"/>
      <c r="AT69" s="325"/>
      <c r="AU69" s="325"/>
      <c r="AV69" s="325"/>
      <c r="AW69" s="325"/>
      <c r="AX69" s="516"/>
    </row>
    <row r="70" spans="1:50" ht="41.25" customHeight="1" x14ac:dyDescent="0.15">
      <c r="A70" s="459" t="s">
        <v>56</v>
      </c>
      <c r="B70" s="460"/>
      <c r="C70" s="525" t="s">
        <v>138</v>
      </c>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398"/>
      <c r="AD70" s="406"/>
      <c r="AE70" s="407"/>
      <c r="AF70" s="407"/>
      <c r="AG70" s="517" t="s">
        <v>596</v>
      </c>
      <c r="AH70" s="323"/>
      <c r="AI70" s="323"/>
      <c r="AJ70" s="323"/>
      <c r="AK70" s="323"/>
      <c r="AL70" s="323"/>
      <c r="AM70" s="323"/>
      <c r="AN70" s="323"/>
      <c r="AO70" s="323"/>
      <c r="AP70" s="323"/>
      <c r="AQ70" s="323"/>
      <c r="AR70" s="323"/>
      <c r="AS70" s="323"/>
      <c r="AT70" s="323"/>
      <c r="AU70" s="323"/>
      <c r="AV70" s="323"/>
      <c r="AW70" s="323"/>
      <c r="AX70" s="518"/>
    </row>
    <row r="71" spans="1:50" ht="19.7" customHeight="1" x14ac:dyDescent="0.15">
      <c r="A71" s="461"/>
      <c r="B71" s="462"/>
      <c r="C71" s="681" t="s">
        <v>226</v>
      </c>
      <c r="D71" s="679"/>
      <c r="E71" s="679"/>
      <c r="F71" s="682"/>
      <c r="G71" s="678" t="s">
        <v>227</v>
      </c>
      <c r="H71" s="679"/>
      <c r="I71" s="679"/>
      <c r="J71" s="679"/>
      <c r="K71" s="679"/>
      <c r="L71" s="679"/>
      <c r="M71" s="679"/>
      <c r="N71" s="678" t="s">
        <v>228</v>
      </c>
      <c r="O71" s="679"/>
      <c r="P71" s="679"/>
      <c r="Q71" s="679"/>
      <c r="R71" s="679"/>
      <c r="S71" s="679"/>
      <c r="T71" s="679"/>
      <c r="U71" s="679"/>
      <c r="V71" s="679"/>
      <c r="W71" s="679"/>
      <c r="X71" s="679"/>
      <c r="Y71" s="679"/>
      <c r="Z71" s="679"/>
      <c r="AA71" s="679"/>
      <c r="AB71" s="679"/>
      <c r="AC71" s="679"/>
      <c r="AD71" s="679"/>
      <c r="AE71" s="679"/>
      <c r="AF71" s="680"/>
      <c r="AG71" s="519"/>
      <c r="AH71" s="520"/>
      <c r="AI71" s="520"/>
      <c r="AJ71" s="520"/>
      <c r="AK71" s="520"/>
      <c r="AL71" s="520"/>
      <c r="AM71" s="520"/>
      <c r="AN71" s="520"/>
      <c r="AO71" s="520"/>
      <c r="AP71" s="520"/>
      <c r="AQ71" s="520"/>
      <c r="AR71" s="520"/>
      <c r="AS71" s="520"/>
      <c r="AT71" s="520"/>
      <c r="AU71" s="520"/>
      <c r="AV71" s="520"/>
      <c r="AW71" s="520"/>
      <c r="AX71" s="521"/>
    </row>
    <row r="72" spans="1:50" ht="24.75" customHeight="1" x14ac:dyDescent="0.15">
      <c r="A72" s="461"/>
      <c r="B72" s="462"/>
      <c r="C72" s="642"/>
      <c r="D72" s="643"/>
      <c r="E72" s="643"/>
      <c r="F72" s="644"/>
      <c r="G72" s="683"/>
      <c r="H72" s="684"/>
      <c r="I72" s="72" t="str">
        <f>IF(OR(G72="　", G72=""), "", "-")</f>
        <v/>
      </c>
      <c r="J72" s="665"/>
      <c r="K72" s="665"/>
      <c r="L72" s="72" t="str">
        <f>IF(M72="","","-")</f>
        <v/>
      </c>
      <c r="M72" s="73"/>
      <c r="N72" s="415"/>
      <c r="O72" s="416"/>
      <c r="P72" s="416"/>
      <c r="Q72" s="416"/>
      <c r="R72" s="416"/>
      <c r="S72" s="416"/>
      <c r="T72" s="416"/>
      <c r="U72" s="416"/>
      <c r="V72" s="416"/>
      <c r="W72" s="416"/>
      <c r="X72" s="416"/>
      <c r="Y72" s="416"/>
      <c r="Z72" s="416"/>
      <c r="AA72" s="416"/>
      <c r="AB72" s="416"/>
      <c r="AC72" s="416"/>
      <c r="AD72" s="416"/>
      <c r="AE72" s="416"/>
      <c r="AF72" s="417"/>
      <c r="AG72" s="519"/>
      <c r="AH72" s="520"/>
      <c r="AI72" s="520"/>
      <c r="AJ72" s="520"/>
      <c r="AK72" s="520"/>
      <c r="AL72" s="520"/>
      <c r="AM72" s="520"/>
      <c r="AN72" s="520"/>
      <c r="AO72" s="520"/>
      <c r="AP72" s="520"/>
      <c r="AQ72" s="520"/>
      <c r="AR72" s="520"/>
      <c r="AS72" s="520"/>
      <c r="AT72" s="520"/>
      <c r="AU72" s="520"/>
      <c r="AV72" s="520"/>
      <c r="AW72" s="520"/>
      <c r="AX72" s="521"/>
    </row>
    <row r="73" spans="1:50" ht="24.75" customHeight="1" x14ac:dyDescent="0.15">
      <c r="A73" s="461"/>
      <c r="B73" s="462"/>
      <c r="C73" s="642"/>
      <c r="D73" s="643"/>
      <c r="E73" s="643"/>
      <c r="F73" s="644"/>
      <c r="G73" s="683"/>
      <c r="H73" s="684"/>
      <c r="I73" s="72" t="str">
        <f t="shared" ref="I73:I76" si="4">IF(OR(G73="　", G73=""), "", "-")</f>
        <v/>
      </c>
      <c r="J73" s="665"/>
      <c r="K73" s="665"/>
      <c r="L73" s="72" t="str">
        <f t="shared" ref="L73:L76" si="5">IF(M73="","","-")</f>
        <v/>
      </c>
      <c r="M73" s="73"/>
      <c r="N73" s="415"/>
      <c r="O73" s="416"/>
      <c r="P73" s="416"/>
      <c r="Q73" s="416"/>
      <c r="R73" s="416"/>
      <c r="S73" s="416"/>
      <c r="T73" s="416"/>
      <c r="U73" s="416"/>
      <c r="V73" s="416"/>
      <c r="W73" s="416"/>
      <c r="X73" s="416"/>
      <c r="Y73" s="416"/>
      <c r="Z73" s="416"/>
      <c r="AA73" s="416"/>
      <c r="AB73" s="416"/>
      <c r="AC73" s="416"/>
      <c r="AD73" s="416"/>
      <c r="AE73" s="416"/>
      <c r="AF73" s="417"/>
      <c r="AG73" s="519"/>
      <c r="AH73" s="520"/>
      <c r="AI73" s="520"/>
      <c r="AJ73" s="520"/>
      <c r="AK73" s="520"/>
      <c r="AL73" s="520"/>
      <c r="AM73" s="520"/>
      <c r="AN73" s="520"/>
      <c r="AO73" s="520"/>
      <c r="AP73" s="520"/>
      <c r="AQ73" s="520"/>
      <c r="AR73" s="520"/>
      <c r="AS73" s="520"/>
      <c r="AT73" s="520"/>
      <c r="AU73" s="520"/>
      <c r="AV73" s="520"/>
      <c r="AW73" s="520"/>
      <c r="AX73" s="521"/>
    </row>
    <row r="74" spans="1:50" ht="24.75" customHeight="1" x14ac:dyDescent="0.15">
      <c r="A74" s="461"/>
      <c r="B74" s="462"/>
      <c r="C74" s="642"/>
      <c r="D74" s="643"/>
      <c r="E74" s="643"/>
      <c r="F74" s="644"/>
      <c r="G74" s="683"/>
      <c r="H74" s="684"/>
      <c r="I74" s="72" t="str">
        <f t="shared" si="4"/>
        <v/>
      </c>
      <c r="J74" s="665"/>
      <c r="K74" s="665"/>
      <c r="L74" s="72" t="str">
        <f t="shared" si="5"/>
        <v/>
      </c>
      <c r="M74" s="73"/>
      <c r="N74" s="415"/>
      <c r="O74" s="416"/>
      <c r="P74" s="416"/>
      <c r="Q74" s="416"/>
      <c r="R74" s="416"/>
      <c r="S74" s="416"/>
      <c r="T74" s="416"/>
      <c r="U74" s="416"/>
      <c r="V74" s="416"/>
      <c r="W74" s="416"/>
      <c r="X74" s="416"/>
      <c r="Y74" s="416"/>
      <c r="Z74" s="416"/>
      <c r="AA74" s="416"/>
      <c r="AB74" s="416"/>
      <c r="AC74" s="416"/>
      <c r="AD74" s="416"/>
      <c r="AE74" s="416"/>
      <c r="AF74" s="417"/>
      <c r="AG74" s="519"/>
      <c r="AH74" s="520"/>
      <c r="AI74" s="520"/>
      <c r="AJ74" s="520"/>
      <c r="AK74" s="520"/>
      <c r="AL74" s="520"/>
      <c r="AM74" s="520"/>
      <c r="AN74" s="520"/>
      <c r="AO74" s="520"/>
      <c r="AP74" s="520"/>
      <c r="AQ74" s="520"/>
      <c r="AR74" s="520"/>
      <c r="AS74" s="520"/>
      <c r="AT74" s="520"/>
      <c r="AU74" s="520"/>
      <c r="AV74" s="520"/>
      <c r="AW74" s="520"/>
      <c r="AX74" s="521"/>
    </row>
    <row r="75" spans="1:50" ht="24.75" customHeight="1" x14ac:dyDescent="0.15">
      <c r="A75" s="461"/>
      <c r="B75" s="462"/>
      <c r="C75" s="642"/>
      <c r="D75" s="643"/>
      <c r="E75" s="643"/>
      <c r="F75" s="644"/>
      <c r="G75" s="683"/>
      <c r="H75" s="684"/>
      <c r="I75" s="72" t="str">
        <f t="shared" si="4"/>
        <v/>
      </c>
      <c r="J75" s="665"/>
      <c r="K75" s="665"/>
      <c r="L75" s="72" t="str">
        <f t="shared" si="5"/>
        <v/>
      </c>
      <c r="M75" s="73"/>
      <c r="N75" s="415"/>
      <c r="O75" s="416"/>
      <c r="P75" s="416"/>
      <c r="Q75" s="416"/>
      <c r="R75" s="416"/>
      <c r="S75" s="416"/>
      <c r="T75" s="416"/>
      <c r="U75" s="416"/>
      <c r="V75" s="416"/>
      <c r="W75" s="416"/>
      <c r="X75" s="416"/>
      <c r="Y75" s="416"/>
      <c r="Z75" s="416"/>
      <c r="AA75" s="416"/>
      <c r="AB75" s="416"/>
      <c r="AC75" s="416"/>
      <c r="AD75" s="416"/>
      <c r="AE75" s="416"/>
      <c r="AF75" s="417"/>
      <c r="AG75" s="519"/>
      <c r="AH75" s="520"/>
      <c r="AI75" s="520"/>
      <c r="AJ75" s="520"/>
      <c r="AK75" s="520"/>
      <c r="AL75" s="520"/>
      <c r="AM75" s="520"/>
      <c r="AN75" s="520"/>
      <c r="AO75" s="520"/>
      <c r="AP75" s="520"/>
      <c r="AQ75" s="520"/>
      <c r="AR75" s="520"/>
      <c r="AS75" s="520"/>
      <c r="AT75" s="520"/>
      <c r="AU75" s="520"/>
      <c r="AV75" s="520"/>
      <c r="AW75" s="520"/>
      <c r="AX75" s="521"/>
    </row>
    <row r="76" spans="1:50" ht="24.75" customHeight="1" x14ac:dyDescent="0.15">
      <c r="A76" s="463"/>
      <c r="B76" s="464"/>
      <c r="C76" s="642"/>
      <c r="D76" s="643"/>
      <c r="E76" s="643"/>
      <c r="F76" s="644"/>
      <c r="G76" s="692"/>
      <c r="H76" s="693"/>
      <c r="I76" s="74" t="str">
        <f t="shared" si="4"/>
        <v/>
      </c>
      <c r="J76" s="694"/>
      <c r="K76" s="694"/>
      <c r="L76" s="74" t="str">
        <f t="shared" si="5"/>
        <v/>
      </c>
      <c r="M76" s="75"/>
      <c r="N76" s="418"/>
      <c r="O76" s="419"/>
      <c r="P76" s="419"/>
      <c r="Q76" s="419"/>
      <c r="R76" s="419"/>
      <c r="S76" s="419"/>
      <c r="T76" s="419"/>
      <c r="U76" s="419"/>
      <c r="V76" s="419"/>
      <c r="W76" s="419"/>
      <c r="X76" s="419"/>
      <c r="Y76" s="419"/>
      <c r="Z76" s="419"/>
      <c r="AA76" s="419"/>
      <c r="AB76" s="419"/>
      <c r="AC76" s="419"/>
      <c r="AD76" s="419"/>
      <c r="AE76" s="419"/>
      <c r="AF76" s="420"/>
      <c r="AG76" s="515"/>
      <c r="AH76" s="325"/>
      <c r="AI76" s="325"/>
      <c r="AJ76" s="325"/>
      <c r="AK76" s="325"/>
      <c r="AL76" s="325"/>
      <c r="AM76" s="325"/>
      <c r="AN76" s="325"/>
      <c r="AO76" s="325"/>
      <c r="AP76" s="325"/>
      <c r="AQ76" s="325"/>
      <c r="AR76" s="325"/>
      <c r="AS76" s="325"/>
      <c r="AT76" s="325"/>
      <c r="AU76" s="325"/>
      <c r="AV76" s="325"/>
      <c r="AW76" s="325"/>
      <c r="AX76" s="516"/>
    </row>
    <row r="77" spans="1:50" ht="67.5" customHeight="1" x14ac:dyDescent="0.15">
      <c r="A77" s="443" t="s">
        <v>46</v>
      </c>
      <c r="B77" s="444"/>
      <c r="C77" s="291" t="s">
        <v>51</v>
      </c>
      <c r="D77" s="334"/>
      <c r="E77" s="334"/>
      <c r="F77" s="335"/>
      <c r="G77" s="594" t="s">
        <v>607</v>
      </c>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5"/>
    </row>
    <row r="78" spans="1:50" ht="67.5" customHeight="1" thickBot="1" x14ac:dyDescent="0.2">
      <c r="A78" s="445"/>
      <c r="B78" s="446"/>
      <c r="C78" s="496" t="s">
        <v>55</v>
      </c>
      <c r="D78" s="497"/>
      <c r="E78" s="497"/>
      <c r="F78" s="498"/>
      <c r="G78" s="592" t="s">
        <v>608</v>
      </c>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row>
    <row r="79" spans="1:50" ht="24" customHeight="1" x14ac:dyDescent="0.15">
      <c r="A79" s="493" t="s">
        <v>31</v>
      </c>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5"/>
    </row>
    <row r="80" spans="1:50" ht="67.5" customHeight="1" thickBot="1" x14ac:dyDescent="0.2">
      <c r="A80" s="582" t="s">
        <v>720</v>
      </c>
      <c r="B80" s="482"/>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52" ht="24.75" customHeight="1" x14ac:dyDescent="0.15">
      <c r="A81" s="450" t="s">
        <v>32</v>
      </c>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2" ht="67.5" customHeight="1" thickBot="1" x14ac:dyDescent="0.2">
      <c r="A82" s="440" t="s">
        <v>723</v>
      </c>
      <c r="B82" s="441"/>
      <c r="C82" s="441"/>
      <c r="D82" s="441"/>
      <c r="E82" s="442"/>
      <c r="F82" s="481" t="s">
        <v>724</v>
      </c>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52" ht="24.75" customHeight="1" x14ac:dyDescent="0.15">
      <c r="A83" s="450" t="s">
        <v>44</v>
      </c>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2"/>
    </row>
    <row r="84" spans="1:52" ht="66" customHeight="1" thickBot="1" x14ac:dyDescent="0.2">
      <c r="A84" s="440" t="s">
        <v>255</v>
      </c>
      <c r="B84" s="441"/>
      <c r="C84" s="441"/>
      <c r="D84" s="441"/>
      <c r="E84" s="442"/>
      <c r="F84" s="583" t="s">
        <v>725</v>
      </c>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3"/>
    </row>
    <row r="85" spans="1:52" ht="24.75" customHeight="1" x14ac:dyDescent="0.15">
      <c r="A85" s="408" t="s">
        <v>33</v>
      </c>
      <c r="B85" s="409"/>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10"/>
    </row>
    <row r="86" spans="1:52" ht="67.5" customHeight="1" thickBot="1" x14ac:dyDescent="0.2">
      <c r="A86" s="433" t="s">
        <v>609</v>
      </c>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2" ht="24.75" customHeight="1" x14ac:dyDescent="0.15">
      <c r="A87" s="589" t="s">
        <v>234</v>
      </c>
      <c r="B87" s="590"/>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591"/>
      <c r="AZ87" s="10"/>
    </row>
    <row r="88" spans="1:52" ht="24.75" customHeight="1" x14ac:dyDescent="0.15">
      <c r="A88" s="171" t="s">
        <v>535</v>
      </c>
      <c r="B88" s="172"/>
      <c r="C88" s="172"/>
      <c r="D88" s="173"/>
      <c r="E88" s="105" t="s">
        <v>610</v>
      </c>
      <c r="F88" s="106"/>
      <c r="G88" s="106"/>
      <c r="H88" s="106"/>
      <c r="I88" s="106"/>
      <c r="J88" s="106"/>
      <c r="K88" s="106"/>
      <c r="L88" s="106"/>
      <c r="M88" s="106"/>
      <c r="N88" s="106"/>
      <c r="O88" s="106"/>
      <c r="P88" s="107"/>
      <c r="Q88" s="105"/>
      <c r="R88" s="106"/>
      <c r="S88" s="106"/>
      <c r="T88" s="106"/>
      <c r="U88" s="106"/>
      <c r="V88" s="106"/>
      <c r="W88" s="106"/>
      <c r="X88" s="106"/>
      <c r="Y88" s="106"/>
      <c r="Z88" s="106"/>
      <c r="AA88" s="106"/>
      <c r="AB88" s="107"/>
      <c r="AC88" s="105"/>
      <c r="AD88" s="106"/>
      <c r="AE88" s="106"/>
      <c r="AF88" s="106"/>
      <c r="AG88" s="106"/>
      <c r="AH88" s="106"/>
      <c r="AI88" s="106"/>
      <c r="AJ88" s="106"/>
      <c r="AK88" s="106"/>
      <c r="AL88" s="106"/>
      <c r="AM88" s="106"/>
      <c r="AN88" s="107"/>
      <c r="AO88" s="105"/>
      <c r="AP88" s="106"/>
      <c r="AQ88" s="106"/>
      <c r="AR88" s="106"/>
      <c r="AS88" s="106"/>
      <c r="AT88" s="106"/>
      <c r="AU88" s="106"/>
      <c r="AV88" s="106"/>
      <c r="AW88" s="106"/>
      <c r="AX88" s="108"/>
      <c r="AY88" s="89"/>
    </row>
    <row r="89" spans="1:52" ht="24.75" customHeight="1" x14ac:dyDescent="0.15">
      <c r="A89" s="109" t="s">
        <v>269</v>
      </c>
      <c r="B89" s="109"/>
      <c r="C89" s="109"/>
      <c r="D89" s="109"/>
      <c r="E89" s="105" t="s">
        <v>610</v>
      </c>
      <c r="F89" s="106"/>
      <c r="G89" s="106"/>
      <c r="H89" s="106"/>
      <c r="I89" s="106"/>
      <c r="J89" s="106"/>
      <c r="K89" s="106"/>
      <c r="L89" s="106"/>
      <c r="M89" s="106"/>
      <c r="N89" s="106"/>
      <c r="O89" s="106"/>
      <c r="P89" s="107"/>
      <c r="Q89" s="105"/>
      <c r="R89" s="106"/>
      <c r="S89" s="106"/>
      <c r="T89" s="106"/>
      <c r="U89" s="106"/>
      <c r="V89" s="106"/>
      <c r="W89" s="106"/>
      <c r="X89" s="106"/>
      <c r="Y89" s="106"/>
      <c r="Z89" s="106"/>
      <c r="AA89" s="106"/>
      <c r="AB89" s="107"/>
      <c r="AC89" s="105"/>
      <c r="AD89" s="106"/>
      <c r="AE89" s="106"/>
      <c r="AF89" s="106"/>
      <c r="AG89" s="106"/>
      <c r="AH89" s="106"/>
      <c r="AI89" s="106"/>
      <c r="AJ89" s="106"/>
      <c r="AK89" s="106"/>
      <c r="AL89" s="106"/>
      <c r="AM89" s="106"/>
      <c r="AN89" s="107"/>
      <c r="AO89" s="105"/>
      <c r="AP89" s="106"/>
      <c r="AQ89" s="106"/>
      <c r="AR89" s="106"/>
      <c r="AS89" s="106"/>
      <c r="AT89" s="106"/>
      <c r="AU89" s="106"/>
      <c r="AV89" s="106"/>
      <c r="AW89" s="106"/>
      <c r="AX89" s="108"/>
    </row>
    <row r="90" spans="1:52" ht="24.75" customHeight="1" x14ac:dyDescent="0.15">
      <c r="A90" s="109" t="s">
        <v>268</v>
      </c>
      <c r="B90" s="109"/>
      <c r="C90" s="109"/>
      <c r="D90" s="109"/>
      <c r="E90" s="105" t="s">
        <v>611</v>
      </c>
      <c r="F90" s="106"/>
      <c r="G90" s="106"/>
      <c r="H90" s="106"/>
      <c r="I90" s="106"/>
      <c r="J90" s="106"/>
      <c r="K90" s="106"/>
      <c r="L90" s="106"/>
      <c r="M90" s="106"/>
      <c r="N90" s="106"/>
      <c r="O90" s="106"/>
      <c r="P90" s="107"/>
      <c r="Q90" s="105"/>
      <c r="R90" s="106"/>
      <c r="S90" s="106"/>
      <c r="T90" s="106"/>
      <c r="U90" s="106"/>
      <c r="V90" s="106"/>
      <c r="W90" s="106"/>
      <c r="X90" s="106"/>
      <c r="Y90" s="106"/>
      <c r="Z90" s="106"/>
      <c r="AA90" s="106"/>
      <c r="AB90" s="107"/>
      <c r="AC90" s="105"/>
      <c r="AD90" s="106"/>
      <c r="AE90" s="106"/>
      <c r="AF90" s="106"/>
      <c r="AG90" s="106"/>
      <c r="AH90" s="106"/>
      <c r="AI90" s="106"/>
      <c r="AJ90" s="106"/>
      <c r="AK90" s="106"/>
      <c r="AL90" s="106"/>
      <c r="AM90" s="106"/>
      <c r="AN90" s="107"/>
      <c r="AO90" s="105"/>
      <c r="AP90" s="106"/>
      <c r="AQ90" s="106"/>
      <c r="AR90" s="106"/>
      <c r="AS90" s="106"/>
      <c r="AT90" s="106"/>
      <c r="AU90" s="106"/>
      <c r="AV90" s="106"/>
      <c r="AW90" s="106"/>
      <c r="AX90" s="108"/>
    </row>
    <row r="91" spans="1:52" ht="24.75" customHeight="1" x14ac:dyDescent="0.15">
      <c r="A91" s="109" t="s">
        <v>267</v>
      </c>
      <c r="B91" s="109"/>
      <c r="C91" s="109"/>
      <c r="D91" s="109"/>
      <c r="E91" s="105" t="s">
        <v>616</v>
      </c>
      <c r="F91" s="106"/>
      <c r="G91" s="106"/>
      <c r="H91" s="106"/>
      <c r="I91" s="106"/>
      <c r="J91" s="106"/>
      <c r="K91" s="106"/>
      <c r="L91" s="106"/>
      <c r="M91" s="106"/>
      <c r="N91" s="106"/>
      <c r="O91" s="106"/>
      <c r="P91" s="107"/>
      <c r="Q91" s="105"/>
      <c r="R91" s="106"/>
      <c r="S91" s="106"/>
      <c r="T91" s="106"/>
      <c r="U91" s="106"/>
      <c r="V91" s="106"/>
      <c r="W91" s="106"/>
      <c r="X91" s="106"/>
      <c r="Y91" s="106"/>
      <c r="Z91" s="106"/>
      <c r="AA91" s="106"/>
      <c r="AB91" s="107"/>
      <c r="AC91" s="105"/>
      <c r="AD91" s="106"/>
      <c r="AE91" s="106"/>
      <c r="AF91" s="106"/>
      <c r="AG91" s="106"/>
      <c r="AH91" s="106"/>
      <c r="AI91" s="106"/>
      <c r="AJ91" s="106"/>
      <c r="AK91" s="106"/>
      <c r="AL91" s="106"/>
      <c r="AM91" s="106"/>
      <c r="AN91" s="107"/>
      <c r="AO91" s="105"/>
      <c r="AP91" s="106"/>
      <c r="AQ91" s="106"/>
      <c r="AR91" s="106"/>
      <c r="AS91" s="106"/>
      <c r="AT91" s="106"/>
      <c r="AU91" s="106"/>
      <c r="AV91" s="106"/>
      <c r="AW91" s="106"/>
      <c r="AX91" s="108"/>
    </row>
    <row r="92" spans="1:52" ht="24.75" customHeight="1" x14ac:dyDescent="0.15">
      <c r="A92" s="109" t="s">
        <v>266</v>
      </c>
      <c r="B92" s="109"/>
      <c r="C92" s="109"/>
      <c r="D92" s="109"/>
      <c r="E92" s="105" t="s">
        <v>612</v>
      </c>
      <c r="F92" s="106"/>
      <c r="G92" s="106"/>
      <c r="H92" s="106"/>
      <c r="I92" s="106"/>
      <c r="J92" s="106"/>
      <c r="K92" s="106"/>
      <c r="L92" s="106"/>
      <c r="M92" s="106"/>
      <c r="N92" s="106"/>
      <c r="O92" s="106"/>
      <c r="P92" s="107"/>
      <c r="Q92" s="105"/>
      <c r="R92" s="106"/>
      <c r="S92" s="106"/>
      <c r="T92" s="106"/>
      <c r="U92" s="106"/>
      <c r="V92" s="106"/>
      <c r="W92" s="106"/>
      <c r="X92" s="106"/>
      <c r="Y92" s="106"/>
      <c r="Z92" s="106"/>
      <c r="AA92" s="106"/>
      <c r="AB92" s="107"/>
      <c r="AC92" s="105"/>
      <c r="AD92" s="106"/>
      <c r="AE92" s="106"/>
      <c r="AF92" s="106"/>
      <c r="AG92" s="106"/>
      <c r="AH92" s="106"/>
      <c r="AI92" s="106"/>
      <c r="AJ92" s="106"/>
      <c r="AK92" s="106"/>
      <c r="AL92" s="106"/>
      <c r="AM92" s="106"/>
      <c r="AN92" s="107"/>
      <c r="AO92" s="105"/>
      <c r="AP92" s="106"/>
      <c r="AQ92" s="106"/>
      <c r="AR92" s="106"/>
      <c r="AS92" s="106"/>
      <c r="AT92" s="106"/>
      <c r="AU92" s="106"/>
      <c r="AV92" s="106"/>
      <c r="AW92" s="106"/>
      <c r="AX92" s="108"/>
    </row>
    <row r="93" spans="1:52" ht="24.75" customHeight="1" x14ac:dyDescent="0.15">
      <c r="A93" s="109" t="s">
        <v>265</v>
      </c>
      <c r="B93" s="109"/>
      <c r="C93" s="109"/>
      <c r="D93" s="109"/>
      <c r="E93" s="105" t="s">
        <v>613</v>
      </c>
      <c r="F93" s="106"/>
      <c r="G93" s="106"/>
      <c r="H93" s="106"/>
      <c r="I93" s="106"/>
      <c r="J93" s="106"/>
      <c r="K93" s="106"/>
      <c r="L93" s="106"/>
      <c r="M93" s="106"/>
      <c r="N93" s="106"/>
      <c r="O93" s="106"/>
      <c r="P93" s="107"/>
      <c r="Q93" s="105"/>
      <c r="R93" s="106"/>
      <c r="S93" s="106"/>
      <c r="T93" s="106"/>
      <c r="U93" s="106"/>
      <c r="V93" s="106"/>
      <c r="W93" s="106"/>
      <c r="X93" s="106"/>
      <c r="Y93" s="106"/>
      <c r="Z93" s="106"/>
      <c r="AA93" s="106"/>
      <c r="AB93" s="107"/>
      <c r="AC93" s="105"/>
      <c r="AD93" s="106"/>
      <c r="AE93" s="106"/>
      <c r="AF93" s="106"/>
      <c r="AG93" s="106"/>
      <c r="AH93" s="106"/>
      <c r="AI93" s="106"/>
      <c r="AJ93" s="106"/>
      <c r="AK93" s="106"/>
      <c r="AL93" s="106"/>
      <c r="AM93" s="106"/>
      <c r="AN93" s="107"/>
      <c r="AO93" s="105"/>
      <c r="AP93" s="106"/>
      <c r="AQ93" s="106"/>
      <c r="AR93" s="106"/>
      <c r="AS93" s="106"/>
      <c r="AT93" s="106"/>
      <c r="AU93" s="106"/>
      <c r="AV93" s="106"/>
      <c r="AW93" s="106"/>
      <c r="AX93" s="108"/>
    </row>
    <row r="94" spans="1:52" ht="24.75" customHeight="1" x14ac:dyDescent="0.15">
      <c r="A94" s="109" t="s">
        <v>264</v>
      </c>
      <c r="B94" s="109"/>
      <c r="C94" s="109"/>
      <c r="D94" s="109"/>
      <c r="E94" s="105" t="s">
        <v>614</v>
      </c>
      <c r="F94" s="106"/>
      <c r="G94" s="106"/>
      <c r="H94" s="106"/>
      <c r="I94" s="106"/>
      <c r="J94" s="106"/>
      <c r="K94" s="106"/>
      <c r="L94" s="106"/>
      <c r="M94" s="106"/>
      <c r="N94" s="106"/>
      <c r="O94" s="106"/>
      <c r="P94" s="107"/>
      <c r="Q94" s="105"/>
      <c r="R94" s="106"/>
      <c r="S94" s="106"/>
      <c r="T94" s="106"/>
      <c r="U94" s="106"/>
      <c r="V94" s="106"/>
      <c r="W94" s="106"/>
      <c r="X94" s="106"/>
      <c r="Y94" s="106"/>
      <c r="Z94" s="106"/>
      <c r="AA94" s="106"/>
      <c r="AB94" s="107"/>
      <c r="AC94" s="105"/>
      <c r="AD94" s="106"/>
      <c r="AE94" s="106"/>
      <c r="AF94" s="106"/>
      <c r="AG94" s="106"/>
      <c r="AH94" s="106"/>
      <c r="AI94" s="106"/>
      <c r="AJ94" s="106"/>
      <c r="AK94" s="106"/>
      <c r="AL94" s="106"/>
      <c r="AM94" s="106"/>
      <c r="AN94" s="107"/>
      <c r="AO94" s="105"/>
      <c r="AP94" s="106"/>
      <c r="AQ94" s="106"/>
      <c r="AR94" s="106"/>
      <c r="AS94" s="106"/>
      <c r="AT94" s="106"/>
      <c r="AU94" s="106"/>
      <c r="AV94" s="106"/>
      <c r="AW94" s="106"/>
      <c r="AX94" s="108"/>
    </row>
    <row r="95" spans="1:52" ht="24.75" customHeight="1" x14ac:dyDescent="0.15">
      <c r="A95" s="109" t="s">
        <v>263</v>
      </c>
      <c r="B95" s="109"/>
      <c r="C95" s="109"/>
      <c r="D95" s="109"/>
      <c r="E95" s="105" t="s">
        <v>613</v>
      </c>
      <c r="F95" s="106"/>
      <c r="G95" s="106"/>
      <c r="H95" s="106"/>
      <c r="I95" s="106"/>
      <c r="J95" s="106"/>
      <c r="K95" s="106"/>
      <c r="L95" s="106"/>
      <c r="M95" s="106"/>
      <c r="N95" s="106"/>
      <c r="O95" s="106"/>
      <c r="P95" s="107"/>
      <c r="Q95" s="105"/>
      <c r="R95" s="106"/>
      <c r="S95" s="106"/>
      <c r="T95" s="106"/>
      <c r="U95" s="106"/>
      <c r="V95" s="106"/>
      <c r="W95" s="106"/>
      <c r="X95" s="106"/>
      <c r="Y95" s="106"/>
      <c r="Z95" s="106"/>
      <c r="AA95" s="106"/>
      <c r="AB95" s="107"/>
      <c r="AC95" s="105"/>
      <c r="AD95" s="106"/>
      <c r="AE95" s="106"/>
      <c r="AF95" s="106"/>
      <c r="AG95" s="106"/>
      <c r="AH95" s="106"/>
      <c r="AI95" s="106"/>
      <c r="AJ95" s="106"/>
      <c r="AK95" s="106"/>
      <c r="AL95" s="106"/>
      <c r="AM95" s="106"/>
      <c r="AN95" s="107"/>
      <c r="AO95" s="105"/>
      <c r="AP95" s="106"/>
      <c r="AQ95" s="106"/>
      <c r="AR95" s="106"/>
      <c r="AS95" s="106"/>
      <c r="AT95" s="106"/>
      <c r="AU95" s="106"/>
      <c r="AV95" s="106"/>
      <c r="AW95" s="106"/>
      <c r="AX95" s="108"/>
    </row>
    <row r="96" spans="1:52" ht="24.75" customHeight="1" x14ac:dyDescent="0.15">
      <c r="A96" s="109" t="s">
        <v>262</v>
      </c>
      <c r="B96" s="109"/>
      <c r="C96" s="109"/>
      <c r="D96" s="109"/>
      <c r="E96" s="174" t="s">
        <v>615</v>
      </c>
      <c r="F96" s="175"/>
      <c r="G96" s="175"/>
      <c r="H96" s="175"/>
      <c r="I96" s="175"/>
      <c r="J96" s="175"/>
      <c r="K96" s="175"/>
      <c r="L96" s="175"/>
      <c r="M96" s="175"/>
      <c r="N96" s="175"/>
      <c r="O96" s="175"/>
      <c r="P96" s="176"/>
      <c r="Q96" s="174"/>
      <c r="R96" s="175"/>
      <c r="S96" s="175"/>
      <c r="T96" s="175"/>
      <c r="U96" s="175"/>
      <c r="V96" s="175"/>
      <c r="W96" s="175"/>
      <c r="X96" s="175"/>
      <c r="Y96" s="175"/>
      <c r="Z96" s="175"/>
      <c r="AA96" s="175"/>
      <c r="AB96" s="176"/>
      <c r="AC96" s="174"/>
      <c r="AD96" s="175"/>
      <c r="AE96" s="175"/>
      <c r="AF96" s="175"/>
      <c r="AG96" s="175"/>
      <c r="AH96" s="175"/>
      <c r="AI96" s="175"/>
      <c r="AJ96" s="175"/>
      <c r="AK96" s="175"/>
      <c r="AL96" s="175"/>
      <c r="AM96" s="175"/>
      <c r="AN96" s="176"/>
      <c r="AO96" s="105"/>
      <c r="AP96" s="106"/>
      <c r="AQ96" s="106"/>
      <c r="AR96" s="106"/>
      <c r="AS96" s="106"/>
      <c r="AT96" s="106"/>
      <c r="AU96" s="106"/>
      <c r="AV96" s="106"/>
      <c r="AW96" s="106"/>
      <c r="AX96" s="108"/>
    </row>
    <row r="97" spans="1:50" ht="24.75" customHeight="1" x14ac:dyDescent="0.15">
      <c r="A97" s="109" t="s">
        <v>409</v>
      </c>
      <c r="B97" s="109"/>
      <c r="C97" s="109"/>
      <c r="D97" s="109"/>
      <c r="E97" s="103" t="s">
        <v>580</v>
      </c>
      <c r="F97" s="104"/>
      <c r="G97" s="104"/>
      <c r="H97" s="92" t="str">
        <f>IF(E97="","","-")</f>
        <v>-</v>
      </c>
      <c r="I97" s="104"/>
      <c r="J97" s="104"/>
      <c r="K97" s="92" t="str">
        <f>IF(I97="","","-")</f>
        <v/>
      </c>
      <c r="L97" s="100">
        <v>139</v>
      </c>
      <c r="M97" s="100"/>
      <c r="N97" s="92" t="str">
        <f>IF(O97="","","-")</f>
        <v/>
      </c>
      <c r="O97" s="101"/>
      <c r="P97" s="102"/>
      <c r="Q97" s="103"/>
      <c r="R97" s="104"/>
      <c r="S97" s="104"/>
      <c r="T97" s="92" t="str">
        <f>IF(Q97="","","-")</f>
        <v/>
      </c>
      <c r="U97" s="104"/>
      <c r="V97" s="104"/>
      <c r="W97" s="92" t="str">
        <f>IF(U97="","","-")</f>
        <v/>
      </c>
      <c r="X97" s="100"/>
      <c r="Y97" s="100"/>
      <c r="Z97" s="92" t="str">
        <f>IF(AA97="","","-")</f>
        <v/>
      </c>
      <c r="AA97" s="101"/>
      <c r="AB97" s="102"/>
      <c r="AC97" s="103"/>
      <c r="AD97" s="104"/>
      <c r="AE97" s="104"/>
      <c r="AF97" s="92" t="str">
        <f>IF(AC97="","","-")</f>
        <v/>
      </c>
      <c r="AG97" s="104"/>
      <c r="AH97" s="104"/>
      <c r="AI97" s="92" t="str">
        <f>IF(AG97="","","-")</f>
        <v/>
      </c>
      <c r="AJ97" s="100"/>
      <c r="AK97" s="100"/>
      <c r="AL97" s="92" t="str">
        <f>IF(AM97="","","-")</f>
        <v/>
      </c>
      <c r="AM97" s="101"/>
      <c r="AN97" s="102"/>
      <c r="AO97" s="103"/>
      <c r="AP97" s="104"/>
      <c r="AQ97" s="92" t="str">
        <f>IF(AO97="","","-")</f>
        <v/>
      </c>
      <c r="AR97" s="104"/>
      <c r="AS97" s="104"/>
      <c r="AT97" s="92" t="str">
        <f>IF(AR97="","","-")</f>
        <v/>
      </c>
      <c r="AU97" s="100"/>
      <c r="AV97" s="100"/>
      <c r="AW97" s="92" t="str">
        <f>IF(AX97="","","-")</f>
        <v/>
      </c>
      <c r="AX97" s="95"/>
    </row>
    <row r="98" spans="1:50" ht="24.75" customHeight="1" x14ac:dyDescent="0.15">
      <c r="A98" s="109" t="s">
        <v>375</v>
      </c>
      <c r="B98" s="109"/>
      <c r="C98" s="109"/>
      <c r="D98" s="109"/>
      <c r="E98" s="103" t="s">
        <v>580</v>
      </c>
      <c r="F98" s="104"/>
      <c r="G98" s="104"/>
      <c r="H98" s="92" t="str">
        <f>IF(E98="","","-")</f>
        <v>-</v>
      </c>
      <c r="I98" s="104"/>
      <c r="J98" s="104"/>
      <c r="K98" s="92" t="str">
        <f>IF(I98="","","-")</f>
        <v/>
      </c>
      <c r="L98" s="100">
        <v>140</v>
      </c>
      <c r="M98" s="100"/>
      <c r="N98" s="92" t="str">
        <f>IF(O98="","","-")</f>
        <v/>
      </c>
      <c r="O98" s="101"/>
      <c r="P98" s="102"/>
      <c r="Q98" s="103"/>
      <c r="R98" s="104"/>
      <c r="S98" s="104"/>
      <c r="T98" s="92" t="str">
        <f>IF(Q98="","","-")</f>
        <v/>
      </c>
      <c r="U98" s="104"/>
      <c r="V98" s="104"/>
      <c r="W98" s="92" t="str">
        <f>IF(U98="","","-")</f>
        <v/>
      </c>
      <c r="X98" s="100"/>
      <c r="Y98" s="100"/>
      <c r="Z98" s="92" t="str">
        <f>IF(AA98="","","-")</f>
        <v/>
      </c>
      <c r="AA98" s="101"/>
      <c r="AB98" s="102"/>
      <c r="AC98" s="103"/>
      <c r="AD98" s="104"/>
      <c r="AE98" s="104"/>
      <c r="AF98" s="92" t="str">
        <f>IF(AC98="","","-")</f>
        <v/>
      </c>
      <c r="AG98" s="104"/>
      <c r="AH98" s="104"/>
      <c r="AI98" s="92" t="str">
        <f>IF(AG98="","","-")</f>
        <v/>
      </c>
      <c r="AJ98" s="100"/>
      <c r="AK98" s="100"/>
      <c r="AL98" s="92" t="str">
        <f>IF(AM98="","","-")</f>
        <v/>
      </c>
      <c r="AM98" s="101"/>
      <c r="AN98" s="102"/>
      <c r="AO98" s="103"/>
      <c r="AP98" s="104"/>
      <c r="AQ98" s="92" t="str">
        <f>IF(AO98="","","-")</f>
        <v/>
      </c>
      <c r="AR98" s="104"/>
      <c r="AS98" s="104"/>
      <c r="AT98" s="92" t="str">
        <f>IF(AR98="","","-")</f>
        <v/>
      </c>
      <c r="AU98" s="100"/>
      <c r="AV98" s="100"/>
      <c r="AW98" s="92" t="str">
        <f>IF(AX98="","","-")</f>
        <v/>
      </c>
      <c r="AX98" s="95"/>
    </row>
    <row r="99" spans="1:50" ht="28.35" customHeight="1" x14ac:dyDescent="0.15">
      <c r="A99" s="137" t="s">
        <v>256</v>
      </c>
      <c r="B99" s="138"/>
      <c r="C99" s="138"/>
      <c r="D99" s="138"/>
      <c r="E99" s="138"/>
      <c r="F99" s="139"/>
      <c r="G99" s="78" t="s">
        <v>570</v>
      </c>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5"/>
    </row>
    <row r="100" spans="1:50" ht="28.35" customHeight="1" x14ac:dyDescent="0.15">
      <c r="A100" s="137"/>
      <c r="B100" s="138"/>
      <c r="C100" s="138"/>
      <c r="D100" s="138"/>
      <c r="E100" s="138"/>
      <c r="F100" s="139"/>
      <c r="G100" s="43"/>
      <c r="H100" s="97" t="s">
        <v>718</v>
      </c>
      <c r="I100" s="98"/>
      <c r="J100" s="98"/>
      <c r="K100" s="98"/>
      <c r="L100" s="98"/>
      <c r="M100" s="98"/>
      <c r="N100" s="98"/>
      <c r="O100" s="98"/>
      <c r="P100" s="98"/>
      <c r="Q100" s="99"/>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3.25" customHeight="1" x14ac:dyDescent="0.15">
      <c r="A101" s="137"/>
      <c r="B101" s="138"/>
      <c r="C101" s="138"/>
      <c r="D101" s="138"/>
      <c r="E101" s="138"/>
      <c r="F101" s="139"/>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8.35" customHeight="1" x14ac:dyDescent="0.15">
      <c r="A102" s="137"/>
      <c r="B102" s="138"/>
      <c r="C102" s="138"/>
      <c r="D102" s="138"/>
      <c r="E102" s="138"/>
      <c r="F102" s="139"/>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7.75" customHeight="1" x14ac:dyDescent="0.15">
      <c r="A103" s="137"/>
      <c r="B103" s="138"/>
      <c r="C103" s="138"/>
      <c r="D103" s="138"/>
      <c r="E103" s="138"/>
      <c r="F103" s="139"/>
      <c r="G103" s="43"/>
      <c r="H103" s="44"/>
      <c r="I103" s="44"/>
      <c r="J103" s="44"/>
      <c r="K103" s="44"/>
      <c r="L103" s="44"/>
      <c r="M103" s="44"/>
      <c r="N103" s="44"/>
      <c r="O103" s="44"/>
      <c r="P103" s="44"/>
      <c r="Q103" s="44"/>
      <c r="R103" s="44"/>
      <c r="S103" s="97" t="s">
        <v>717</v>
      </c>
      <c r="T103" s="98"/>
      <c r="U103" s="98"/>
      <c r="V103" s="98"/>
      <c r="W103" s="98"/>
      <c r="X103" s="98"/>
      <c r="Y103" s="98"/>
      <c r="Z103" s="98"/>
      <c r="AA103" s="99"/>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15">
      <c r="A104" s="137"/>
      <c r="B104" s="138"/>
      <c r="C104" s="138"/>
      <c r="D104" s="138"/>
      <c r="E104" s="138"/>
      <c r="F104" s="139"/>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15">
      <c r="A105" s="137"/>
      <c r="B105" s="138"/>
      <c r="C105" s="138"/>
      <c r="D105" s="138"/>
      <c r="E105" s="138"/>
      <c r="F105" s="139"/>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7.75" customHeight="1" x14ac:dyDescent="0.15">
      <c r="A106" s="137"/>
      <c r="B106" s="138"/>
      <c r="C106" s="138"/>
      <c r="D106" s="138"/>
      <c r="E106" s="138"/>
      <c r="F106" s="139"/>
      <c r="G106" s="43"/>
      <c r="H106" s="44"/>
      <c r="I106" s="44"/>
      <c r="J106" s="44"/>
      <c r="K106" s="44"/>
      <c r="L106" s="44"/>
      <c r="M106" s="44"/>
      <c r="N106" s="44"/>
      <c r="O106" s="44"/>
      <c r="P106" s="44"/>
      <c r="Q106" s="44"/>
      <c r="R106" s="44"/>
      <c r="S106" s="97" t="s">
        <v>709</v>
      </c>
      <c r="T106" s="98"/>
      <c r="U106" s="98"/>
      <c r="V106" s="98"/>
      <c r="W106" s="98"/>
      <c r="X106" s="98"/>
      <c r="Y106" s="98"/>
      <c r="Z106" s="98"/>
      <c r="AA106" s="99"/>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137"/>
      <c r="B107" s="138"/>
      <c r="C107" s="138"/>
      <c r="D107" s="138"/>
      <c r="E107" s="138"/>
      <c r="F107" s="139"/>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8.35" customHeight="1" x14ac:dyDescent="0.15">
      <c r="A108" s="137"/>
      <c r="B108" s="138"/>
      <c r="C108" s="138"/>
      <c r="D108" s="138"/>
      <c r="E108" s="138"/>
      <c r="F108" s="139"/>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15">
      <c r="A109" s="137"/>
      <c r="B109" s="138"/>
      <c r="C109" s="138"/>
      <c r="D109" s="138"/>
      <c r="E109" s="138"/>
      <c r="F109" s="139"/>
      <c r="G109" s="43"/>
      <c r="H109" s="44"/>
      <c r="I109" s="44"/>
      <c r="J109" s="44"/>
      <c r="K109" s="44"/>
      <c r="L109" s="44"/>
      <c r="M109" s="44"/>
      <c r="N109" s="44"/>
      <c r="O109" s="44"/>
      <c r="P109" s="44"/>
      <c r="Q109" s="44"/>
      <c r="R109" s="44"/>
      <c r="S109" s="97" t="s">
        <v>691</v>
      </c>
      <c r="T109" s="98"/>
      <c r="U109" s="98"/>
      <c r="V109" s="98"/>
      <c r="W109" s="98"/>
      <c r="X109" s="98"/>
      <c r="Y109" s="98"/>
      <c r="Z109" s="98"/>
      <c r="AA109" s="99"/>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137"/>
      <c r="B110" s="138"/>
      <c r="C110" s="138"/>
      <c r="D110" s="138"/>
      <c r="E110" s="138"/>
      <c r="F110" s="139"/>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15">
      <c r="A111" s="137"/>
      <c r="B111" s="138"/>
      <c r="C111" s="138"/>
      <c r="D111" s="138"/>
      <c r="E111" s="138"/>
      <c r="F111" s="139"/>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7.75" customHeight="1" x14ac:dyDescent="0.15">
      <c r="A112" s="137"/>
      <c r="B112" s="138"/>
      <c r="C112" s="138"/>
      <c r="D112" s="138"/>
      <c r="E112" s="138"/>
      <c r="F112" s="139"/>
      <c r="G112" s="43"/>
      <c r="H112" s="44"/>
      <c r="I112" s="44"/>
      <c r="J112" s="44"/>
      <c r="K112" s="44"/>
      <c r="L112" s="44"/>
      <c r="M112" s="44"/>
      <c r="N112" s="44"/>
      <c r="O112" s="44"/>
      <c r="P112" s="44"/>
      <c r="Q112" s="44"/>
      <c r="R112" s="44"/>
      <c r="S112" s="97" t="s">
        <v>713</v>
      </c>
      <c r="T112" s="98"/>
      <c r="U112" s="98"/>
      <c r="V112" s="98"/>
      <c r="W112" s="98"/>
      <c r="X112" s="98"/>
      <c r="Y112" s="98"/>
      <c r="Z112" s="98"/>
      <c r="AA112" s="99"/>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15">
      <c r="A113" s="137"/>
      <c r="B113" s="138"/>
      <c r="C113" s="138"/>
      <c r="D113" s="138"/>
      <c r="E113" s="138"/>
      <c r="F113" s="139"/>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15">
      <c r="A114" s="137"/>
      <c r="B114" s="138"/>
      <c r="C114" s="138"/>
      <c r="D114" s="138"/>
      <c r="E114" s="138"/>
      <c r="F114" s="139"/>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15">
      <c r="A115" s="137"/>
      <c r="B115" s="138"/>
      <c r="C115" s="138"/>
      <c r="D115" s="138"/>
      <c r="E115" s="138"/>
      <c r="F115" s="139"/>
      <c r="G115" s="43"/>
      <c r="H115" s="44"/>
      <c r="I115" s="44"/>
      <c r="J115" s="44"/>
      <c r="K115" s="44"/>
      <c r="L115" s="44"/>
      <c r="M115" s="44"/>
      <c r="N115" s="44"/>
      <c r="O115" s="44"/>
      <c r="P115" s="44"/>
      <c r="Q115" s="44"/>
      <c r="R115" s="44"/>
      <c r="S115" s="97" t="s">
        <v>700</v>
      </c>
      <c r="T115" s="98"/>
      <c r="U115" s="98"/>
      <c r="V115" s="98"/>
      <c r="W115" s="98"/>
      <c r="X115" s="98"/>
      <c r="Y115" s="98"/>
      <c r="Z115" s="98"/>
      <c r="AA115" s="99"/>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7.75" customHeight="1" x14ac:dyDescent="0.15">
      <c r="A116" s="137"/>
      <c r="B116" s="138"/>
      <c r="C116" s="138"/>
      <c r="D116" s="138"/>
      <c r="E116" s="138"/>
      <c r="F116" s="139"/>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7.75" customHeight="1" x14ac:dyDescent="0.15">
      <c r="A117" s="137"/>
      <c r="B117" s="138"/>
      <c r="C117" s="138"/>
      <c r="D117" s="138"/>
      <c r="E117" s="138"/>
      <c r="F117" s="139"/>
      <c r="G117" s="43"/>
      <c r="H117" s="44"/>
      <c r="I117" s="44"/>
      <c r="J117" s="44"/>
      <c r="K117" s="44"/>
      <c r="L117" s="44"/>
      <c r="M117" s="44"/>
      <c r="N117" s="44"/>
      <c r="O117" s="44"/>
      <c r="P117" s="44"/>
      <c r="Q117" s="44"/>
      <c r="R117" s="44"/>
      <c r="S117" s="96"/>
      <c r="T117" s="96"/>
      <c r="U117" s="96"/>
      <c r="V117" s="96"/>
      <c r="W117" s="96"/>
      <c r="X117" s="96"/>
      <c r="Y117" s="96"/>
      <c r="Z117" s="96"/>
      <c r="AA117" s="96"/>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7.75" customHeight="1" x14ac:dyDescent="0.15">
      <c r="A118" s="137"/>
      <c r="B118" s="138"/>
      <c r="C118" s="138"/>
      <c r="D118" s="138"/>
      <c r="E118" s="138"/>
      <c r="F118" s="139"/>
      <c r="G118" s="43"/>
      <c r="H118" s="44"/>
      <c r="I118" s="44"/>
      <c r="J118" s="44"/>
      <c r="K118" s="44"/>
      <c r="L118" s="44"/>
      <c r="M118" s="44"/>
      <c r="N118" s="44"/>
      <c r="O118" s="44"/>
      <c r="P118" s="44"/>
      <c r="Q118" s="44"/>
      <c r="R118" s="44"/>
      <c r="S118" s="97" t="s">
        <v>699</v>
      </c>
      <c r="T118" s="98"/>
      <c r="U118" s="98"/>
      <c r="V118" s="98"/>
      <c r="W118" s="98"/>
      <c r="X118" s="98"/>
      <c r="Y118" s="98"/>
      <c r="Z118" s="98"/>
      <c r="AA118" s="99"/>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54.75" customHeight="1" x14ac:dyDescent="0.15">
      <c r="A119" s="137"/>
      <c r="B119" s="138"/>
      <c r="C119" s="138"/>
      <c r="D119" s="138"/>
      <c r="E119" s="138"/>
      <c r="F119" s="139"/>
      <c r="G119" s="43"/>
      <c r="H119" s="44"/>
      <c r="I119" s="44"/>
      <c r="J119" s="44"/>
      <c r="K119" s="44"/>
      <c r="L119" s="44"/>
      <c r="M119" s="44"/>
      <c r="N119" s="44"/>
      <c r="O119" s="44"/>
      <c r="P119" s="44"/>
      <c r="Q119" s="44"/>
      <c r="R119" s="44"/>
      <c r="S119" s="96"/>
      <c r="T119" s="96"/>
      <c r="U119" s="96"/>
      <c r="V119" s="96"/>
      <c r="W119" s="96"/>
      <c r="X119" s="96"/>
      <c r="Y119" s="96"/>
      <c r="Z119" s="96"/>
      <c r="AA119" s="96"/>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27.75" customHeight="1" x14ac:dyDescent="0.15">
      <c r="A120" s="137"/>
      <c r="B120" s="138"/>
      <c r="C120" s="138"/>
      <c r="D120" s="138"/>
      <c r="E120" s="138"/>
      <c r="F120" s="139"/>
      <c r="G120" s="43"/>
      <c r="H120" s="44"/>
      <c r="I120" s="44"/>
      <c r="J120" s="44"/>
      <c r="K120" s="44"/>
      <c r="L120" s="44"/>
      <c r="M120" s="44"/>
      <c r="N120" s="44"/>
      <c r="O120" s="44"/>
      <c r="P120" s="44"/>
      <c r="Q120" s="44"/>
      <c r="R120" s="44"/>
      <c r="S120" s="97" t="s">
        <v>698</v>
      </c>
      <c r="T120" s="98"/>
      <c r="U120" s="98"/>
      <c r="V120" s="98"/>
      <c r="W120" s="98"/>
      <c r="X120" s="98"/>
      <c r="Y120" s="98"/>
      <c r="Z120" s="98"/>
      <c r="AA120" s="99"/>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56.25" customHeight="1" x14ac:dyDescent="0.15">
      <c r="A121" s="137"/>
      <c r="B121" s="138"/>
      <c r="C121" s="138"/>
      <c r="D121" s="138"/>
      <c r="E121" s="138"/>
      <c r="F121" s="139"/>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27.75" customHeight="1" x14ac:dyDescent="0.15">
      <c r="A122" s="137"/>
      <c r="B122" s="138"/>
      <c r="C122" s="138"/>
      <c r="D122" s="138"/>
      <c r="E122" s="138"/>
      <c r="F122" s="139"/>
      <c r="G122" s="43"/>
      <c r="H122" s="44"/>
      <c r="I122" s="44"/>
      <c r="J122" s="44"/>
      <c r="K122" s="44"/>
      <c r="L122" s="44"/>
      <c r="M122" s="44"/>
      <c r="N122" s="44"/>
      <c r="O122" s="44"/>
      <c r="P122" s="44"/>
      <c r="Q122" s="44"/>
      <c r="R122" s="44"/>
      <c r="S122" s="97" t="s">
        <v>697</v>
      </c>
      <c r="T122" s="98"/>
      <c r="U122" s="98"/>
      <c r="V122" s="98"/>
      <c r="W122" s="98"/>
      <c r="X122" s="98"/>
      <c r="Y122" s="98"/>
      <c r="Z122" s="98"/>
      <c r="AA122" s="99"/>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55.5" customHeight="1" x14ac:dyDescent="0.15">
      <c r="A123" s="137"/>
      <c r="B123" s="138"/>
      <c r="C123" s="138"/>
      <c r="D123" s="138"/>
      <c r="E123" s="138"/>
      <c r="F123" s="139"/>
      <c r="G123" s="43"/>
      <c r="H123" s="44"/>
      <c r="I123" s="44"/>
      <c r="J123" s="44"/>
      <c r="K123" s="44"/>
      <c r="L123" s="44"/>
      <c r="M123" s="44"/>
      <c r="N123" s="44"/>
      <c r="O123" s="44"/>
      <c r="P123" s="44"/>
      <c r="Q123" s="44"/>
      <c r="R123" s="44"/>
      <c r="S123" s="96"/>
      <c r="T123" s="96"/>
      <c r="U123" s="96"/>
      <c r="V123" s="96"/>
      <c r="W123" s="96"/>
      <c r="X123" s="96"/>
      <c r="Y123" s="96"/>
      <c r="Z123" s="96"/>
      <c r="AA123" s="96"/>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7.75" customHeight="1" x14ac:dyDescent="0.15">
      <c r="A124" s="137"/>
      <c r="B124" s="138"/>
      <c r="C124" s="138"/>
      <c r="D124" s="138"/>
      <c r="E124" s="138"/>
      <c r="F124" s="139"/>
      <c r="G124" s="43"/>
      <c r="H124" s="44"/>
      <c r="I124" s="44"/>
      <c r="J124" s="44"/>
      <c r="K124" s="44"/>
      <c r="L124" s="44"/>
      <c r="M124" s="44"/>
      <c r="N124" s="44"/>
      <c r="O124" s="44"/>
      <c r="P124" s="44"/>
      <c r="Q124" s="44"/>
      <c r="R124" s="44"/>
      <c r="S124" s="97" t="s">
        <v>714</v>
      </c>
      <c r="T124" s="98"/>
      <c r="U124" s="98"/>
      <c r="V124" s="98"/>
      <c r="W124" s="98"/>
      <c r="X124" s="98"/>
      <c r="Y124" s="98"/>
      <c r="Z124" s="98"/>
      <c r="AA124" s="99"/>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55.5" customHeight="1" x14ac:dyDescent="0.15">
      <c r="A125" s="137"/>
      <c r="B125" s="138"/>
      <c r="C125" s="138"/>
      <c r="D125" s="138"/>
      <c r="E125" s="138"/>
      <c r="F125" s="139"/>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7.75" customHeight="1" x14ac:dyDescent="0.15">
      <c r="A126" s="137"/>
      <c r="B126" s="138"/>
      <c r="C126" s="138"/>
      <c r="D126" s="138"/>
      <c r="E126" s="138"/>
      <c r="F126" s="139"/>
      <c r="G126" s="43"/>
      <c r="H126" s="44"/>
      <c r="I126" s="44"/>
      <c r="J126" s="44"/>
      <c r="K126" s="44"/>
      <c r="L126" s="44"/>
      <c r="M126" s="44"/>
      <c r="N126" s="44"/>
      <c r="O126" s="44"/>
      <c r="P126" s="44"/>
      <c r="Q126" s="44"/>
      <c r="R126" s="44"/>
      <c r="S126" s="97" t="s">
        <v>715</v>
      </c>
      <c r="T126" s="98"/>
      <c r="U126" s="98"/>
      <c r="V126" s="98"/>
      <c r="W126" s="98"/>
      <c r="X126" s="98"/>
      <c r="Y126" s="98"/>
      <c r="Z126" s="98"/>
      <c r="AA126" s="99"/>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55.5" customHeight="1" x14ac:dyDescent="0.15">
      <c r="A127" s="137"/>
      <c r="B127" s="138"/>
      <c r="C127" s="138"/>
      <c r="D127" s="138"/>
      <c r="E127" s="138"/>
      <c r="F127" s="139"/>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7.75" customHeight="1" x14ac:dyDescent="0.15">
      <c r="A128" s="137"/>
      <c r="B128" s="138"/>
      <c r="C128" s="138"/>
      <c r="D128" s="138"/>
      <c r="E128" s="138"/>
      <c r="F128" s="139"/>
      <c r="G128" s="43"/>
      <c r="H128" s="44"/>
      <c r="I128" s="44"/>
      <c r="J128" s="44"/>
      <c r="K128" s="44"/>
      <c r="L128" s="44"/>
      <c r="M128" s="44"/>
      <c r="N128" s="44"/>
      <c r="O128" s="44"/>
      <c r="P128" s="44"/>
      <c r="Q128" s="44"/>
      <c r="R128" s="44"/>
      <c r="S128" s="97" t="s">
        <v>696</v>
      </c>
      <c r="T128" s="98"/>
      <c r="U128" s="98"/>
      <c r="V128" s="98"/>
      <c r="W128" s="98"/>
      <c r="X128" s="98"/>
      <c r="Y128" s="98"/>
      <c r="Z128" s="98"/>
      <c r="AA128" s="99"/>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1" ht="55.5" customHeight="1" x14ac:dyDescent="0.15">
      <c r="A129" s="137"/>
      <c r="B129" s="138"/>
      <c r="C129" s="138"/>
      <c r="D129" s="138"/>
      <c r="E129" s="138"/>
      <c r="F129" s="139"/>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1" ht="27.75" customHeight="1" x14ac:dyDescent="0.15">
      <c r="A130" s="137"/>
      <c r="B130" s="138"/>
      <c r="C130" s="138"/>
      <c r="D130" s="138"/>
      <c r="E130" s="138"/>
      <c r="F130" s="139"/>
      <c r="G130" s="43"/>
      <c r="H130" s="44"/>
      <c r="I130" s="44"/>
      <c r="J130" s="44"/>
      <c r="K130" s="44"/>
      <c r="L130" s="44"/>
      <c r="M130" s="44"/>
      <c r="N130" s="44"/>
      <c r="O130" s="44"/>
      <c r="P130" s="44"/>
      <c r="Q130" s="44"/>
      <c r="R130" s="44"/>
      <c r="S130" s="97" t="s">
        <v>695</v>
      </c>
      <c r="T130" s="98"/>
      <c r="U130" s="98"/>
      <c r="V130" s="98"/>
      <c r="W130" s="98"/>
      <c r="X130" s="98"/>
      <c r="Y130" s="98"/>
      <c r="Z130" s="98"/>
      <c r="AA130" s="99"/>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1" ht="54.75" customHeight="1" x14ac:dyDescent="0.15">
      <c r="A131" s="137"/>
      <c r="B131" s="138"/>
      <c r="C131" s="138"/>
      <c r="D131" s="138"/>
      <c r="E131" s="138"/>
      <c r="F131" s="139"/>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1" ht="27.75" customHeight="1" x14ac:dyDescent="0.15">
      <c r="A132" s="137"/>
      <c r="B132" s="138"/>
      <c r="C132" s="138"/>
      <c r="D132" s="138"/>
      <c r="E132" s="138"/>
      <c r="F132" s="139"/>
      <c r="G132" s="43"/>
      <c r="H132" s="44"/>
      <c r="I132" s="44"/>
      <c r="J132" s="44"/>
      <c r="K132" s="44"/>
      <c r="L132" s="44"/>
      <c r="M132" s="44"/>
      <c r="N132" s="44"/>
      <c r="O132" s="44"/>
      <c r="P132" s="44"/>
      <c r="Q132" s="44"/>
      <c r="R132" s="44"/>
      <c r="S132" s="97" t="s">
        <v>694</v>
      </c>
      <c r="T132" s="98"/>
      <c r="U132" s="98"/>
      <c r="V132" s="98"/>
      <c r="W132" s="98"/>
      <c r="X132" s="98"/>
      <c r="Y132" s="98"/>
      <c r="Z132" s="98"/>
      <c r="AA132" s="99"/>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1" ht="57" customHeight="1" x14ac:dyDescent="0.15">
      <c r="A133" s="137"/>
      <c r="B133" s="138"/>
      <c r="C133" s="138"/>
      <c r="D133" s="138"/>
      <c r="E133" s="138"/>
      <c r="F133" s="139"/>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1" ht="27.75" customHeight="1" x14ac:dyDescent="0.15">
      <c r="A134" s="137"/>
      <c r="B134" s="138"/>
      <c r="C134" s="138"/>
      <c r="D134" s="138"/>
      <c r="E134" s="138"/>
      <c r="F134" s="139"/>
      <c r="G134" s="43"/>
      <c r="H134" s="44"/>
      <c r="I134" s="44"/>
      <c r="J134" s="44"/>
      <c r="K134" s="44"/>
      <c r="L134" s="44"/>
      <c r="M134" s="44"/>
      <c r="N134" s="44"/>
      <c r="O134" s="44"/>
      <c r="P134" s="44"/>
      <c r="Q134" s="44"/>
      <c r="R134" s="44"/>
      <c r="S134" s="97" t="s">
        <v>693</v>
      </c>
      <c r="T134" s="98"/>
      <c r="U134" s="98"/>
      <c r="V134" s="98"/>
      <c r="W134" s="98"/>
      <c r="X134" s="98"/>
      <c r="Y134" s="98"/>
      <c r="Z134" s="98"/>
      <c r="AA134" s="99"/>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1" ht="48.75" customHeight="1" x14ac:dyDescent="0.15">
      <c r="A135" s="137"/>
      <c r="B135" s="138"/>
      <c r="C135" s="138"/>
      <c r="D135" s="138"/>
      <c r="E135" s="138"/>
      <c r="F135" s="139"/>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1" ht="27.75" customHeight="1" x14ac:dyDescent="0.15">
      <c r="A136" s="137"/>
      <c r="B136" s="138"/>
      <c r="C136" s="138"/>
      <c r="D136" s="138"/>
      <c r="E136" s="138"/>
      <c r="F136" s="139"/>
      <c r="G136" s="43"/>
      <c r="H136" s="44"/>
      <c r="I136" s="44"/>
      <c r="J136" s="44"/>
      <c r="K136" s="44"/>
      <c r="L136" s="44"/>
      <c r="M136" s="44"/>
      <c r="N136" s="44"/>
      <c r="O136" s="44"/>
      <c r="P136" s="44"/>
      <c r="Q136" s="44"/>
      <c r="R136" s="44"/>
      <c r="S136" s="97" t="s">
        <v>692</v>
      </c>
      <c r="T136" s="98"/>
      <c r="U136" s="98"/>
      <c r="V136" s="98"/>
      <c r="W136" s="98"/>
      <c r="X136" s="98"/>
      <c r="Y136" s="98"/>
      <c r="Z136" s="98"/>
      <c r="AA136" s="99"/>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1" ht="27.75" customHeight="1" thickBot="1" x14ac:dyDescent="0.2">
      <c r="A137" s="412"/>
      <c r="B137" s="413"/>
      <c r="C137" s="413"/>
      <c r="D137" s="413"/>
      <c r="E137" s="413"/>
      <c r="F137" s="414"/>
      <c r="G137" s="46"/>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8"/>
    </row>
    <row r="138" spans="1:51" ht="24.75" customHeight="1" x14ac:dyDescent="0.15">
      <c r="A138" s="576" t="s">
        <v>258</v>
      </c>
      <c r="B138" s="577"/>
      <c r="C138" s="577"/>
      <c r="D138" s="577"/>
      <c r="E138" s="577"/>
      <c r="F138" s="578"/>
      <c r="G138" s="287" t="s">
        <v>671</v>
      </c>
      <c r="H138" s="288"/>
      <c r="I138" s="288"/>
      <c r="J138" s="288"/>
      <c r="K138" s="288"/>
      <c r="L138" s="288"/>
      <c r="M138" s="288"/>
      <c r="N138" s="288"/>
      <c r="O138" s="288"/>
      <c r="P138" s="288"/>
      <c r="Q138" s="288"/>
      <c r="R138" s="288"/>
      <c r="S138" s="288"/>
      <c r="T138" s="288"/>
      <c r="U138" s="288"/>
      <c r="V138" s="288"/>
      <c r="W138" s="288"/>
      <c r="X138" s="288"/>
      <c r="Y138" s="288"/>
      <c r="Z138" s="288"/>
      <c r="AA138" s="288"/>
      <c r="AB138" s="289"/>
      <c r="AC138" s="287" t="s">
        <v>672</v>
      </c>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90"/>
    </row>
    <row r="139" spans="1:51" ht="24.75" customHeight="1" x14ac:dyDescent="0.15">
      <c r="A139" s="579"/>
      <c r="B139" s="580"/>
      <c r="C139" s="580"/>
      <c r="D139" s="580"/>
      <c r="E139" s="580"/>
      <c r="F139" s="581"/>
      <c r="G139" s="291" t="s">
        <v>16</v>
      </c>
      <c r="H139" s="292"/>
      <c r="I139" s="292"/>
      <c r="J139" s="292"/>
      <c r="K139" s="292"/>
      <c r="L139" s="293" t="s">
        <v>17</v>
      </c>
      <c r="M139" s="292"/>
      <c r="N139" s="292"/>
      <c r="O139" s="292"/>
      <c r="P139" s="292"/>
      <c r="Q139" s="292"/>
      <c r="R139" s="292"/>
      <c r="S139" s="292"/>
      <c r="T139" s="292"/>
      <c r="U139" s="292"/>
      <c r="V139" s="292"/>
      <c r="W139" s="292"/>
      <c r="X139" s="294"/>
      <c r="Y139" s="284" t="s">
        <v>18</v>
      </c>
      <c r="Z139" s="285"/>
      <c r="AA139" s="285"/>
      <c r="AB139" s="295"/>
      <c r="AC139" s="291" t="s">
        <v>16</v>
      </c>
      <c r="AD139" s="292"/>
      <c r="AE139" s="292"/>
      <c r="AF139" s="292"/>
      <c r="AG139" s="292"/>
      <c r="AH139" s="293" t="s">
        <v>17</v>
      </c>
      <c r="AI139" s="292"/>
      <c r="AJ139" s="292"/>
      <c r="AK139" s="292"/>
      <c r="AL139" s="292"/>
      <c r="AM139" s="292"/>
      <c r="AN139" s="292"/>
      <c r="AO139" s="292"/>
      <c r="AP139" s="292"/>
      <c r="AQ139" s="292"/>
      <c r="AR139" s="292"/>
      <c r="AS139" s="292"/>
      <c r="AT139" s="294"/>
      <c r="AU139" s="284" t="s">
        <v>18</v>
      </c>
      <c r="AV139" s="285"/>
      <c r="AW139" s="285"/>
      <c r="AX139" s="286"/>
    </row>
    <row r="140" spans="1:51" ht="24.75" customHeight="1" x14ac:dyDescent="0.15">
      <c r="A140" s="579"/>
      <c r="B140" s="580"/>
      <c r="C140" s="580"/>
      <c r="D140" s="580"/>
      <c r="E140" s="580"/>
      <c r="F140" s="581"/>
      <c r="G140" s="296" t="s">
        <v>617</v>
      </c>
      <c r="H140" s="297"/>
      <c r="I140" s="297"/>
      <c r="J140" s="297"/>
      <c r="K140" s="298"/>
      <c r="L140" s="299" t="s">
        <v>619</v>
      </c>
      <c r="M140" s="300"/>
      <c r="N140" s="300"/>
      <c r="O140" s="300"/>
      <c r="P140" s="300"/>
      <c r="Q140" s="300"/>
      <c r="R140" s="300"/>
      <c r="S140" s="300"/>
      <c r="T140" s="300"/>
      <c r="U140" s="300"/>
      <c r="V140" s="300"/>
      <c r="W140" s="300"/>
      <c r="X140" s="301"/>
      <c r="Y140" s="302">
        <v>111.674539</v>
      </c>
      <c r="Z140" s="303"/>
      <c r="AA140" s="303"/>
      <c r="AB140" s="333"/>
      <c r="AC140" s="296" t="s">
        <v>617</v>
      </c>
      <c r="AD140" s="297"/>
      <c r="AE140" s="297"/>
      <c r="AF140" s="297"/>
      <c r="AG140" s="298"/>
      <c r="AH140" s="299" t="s">
        <v>711</v>
      </c>
      <c r="AI140" s="570"/>
      <c r="AJ140" s="570"/>
      <c r="AK140" s="570"/>
      <c r="AL140" s="570"/>
      <c r="AM140" s="570"/>
      <c r="AN140" s="570"/>
      <c r="AO140" s="570"/>
      <c r="AP140" s="570"/>
      <c r="AQ140" s="570"/>
      <c r="AR140" s="570"/>
      <c r="AS140" s="570"/>
      <c r="AT140" s="571"/>
      <c r="AU140" s="302">
        <v>87.542462999999998</v>
      </c>
      <c r="AV140" s="303"/>
      <c r="AW140" s="303"/>
      <c r="AX140" s="304"/>
    </row>
    <row r="141" spans="1:51" ht="24.75" customHeight="1" x14ac:dyDescent="0.15">
      <c r="A141" s="579"/>
      <c r="B141" s="580"/>
      <c r="C141" s="580"/>
      <c r="D141" s="580"/>
      <c r="E141" s="580"/>
      <c r="F141" s="581"/>
      <c r="G141" s="567" t="s">
        <v>618</v>
      </c>
      <c r="H141" s="568"/>
      <c r="I141" s="568"/>
      <c r="J141" s="568"/>
      <c r="K141" s="569"/>
      <c r="L141" s="447" t="s">
        <v>620</v>
      </c>
      <c r="M141" s="448"/>
      <c r="N141" s="448"/>
      <c r="O141" s="448"/>
      <c r="P141" s="448"/>
      <c r="Q141" s="448"/>
      <c r="R141" s="448"/>
      <c r="S141" s="448"/>
      <c r="T141" s="448"/>
      <c r="U141" s="448"/>
      <c r="V141" s="448"/>
      <c r="W141" s="448"/>
      <c r="X141" s="449"/>
      <c r="Y141" s="430">
        <v>15.983701999999999</v>
      </c>
      <c r="Z141" s="431"/>
      <c r="AA141" s="431"/>
      <c r="AB141" s="572"/>
      <c r="AC141" s="567"/>
      <c r="AD141" s="568"/>
      <c r="AE141" s="568"/>
      <c r="AF141" s="568"/>
      <c r="AG141" s="569"/>
      <c r="AH141" s="447"/>
      <c r="AI141" s="448"/>
      <c r="AJ141" s="448"/>
      <c r="AK141" s="448"/>
      <c r="AL141" s="448"/>
      <c r="AM141" s="448"/>
      <c r="AN141" s="448"/>
      <c r="AO141" s="448"/>
      <c r="AP141" s="448"/>
      <c r="AQ141" s="448"/>
      <c r="AR141" s="448"/>
      <c r="AS141" s="448"/>
      <c r="AT141" s="449"/>
      <c r="AU141" s="430"/>
      <c r="AV141" s="431"/>
      <c r="AW141" s="431"/>
      <c r="AX141" s="432"/>
    </row>
    <row r="142" spans="1:51" ht="24.75" customHeight="1" thickBot="1" x14ac:dyDescent="0.2">
      <c r="A142" s="579"/>
      <c r="B142" s="580"/>
      <c r="C142" s="580"/>
      <c r="D142" s="580"/>
      <c r="E142" s="580"/>
      <c r="F142" s="581"/>
      <c r="G142" s="220" t="s">
        <v>19</v>
      </c>
      <c r="H142" s="221"/>
      <c r="I142" s="221"/>
      <c r="J142" s="221"/>
      <c r="K142" s="221"/>
      <c r="L142" s="222"/>
      <c r="M142" s="223"/>
      <c r="N142" s="223"/>
      <c r="O142" s="223"/>
      <c r="P142" s="223"/>
      <c r="Q142" s="223"/>
      <c r="R142" s="223"/>
      <c r="S142" s="223"/>
      <c r="T142" s="223"/>
      <c r="U142" s="223"/>
      <c r="V142" s="223"/>
      <c r="W142" s="223"/>
      <c r="X142" s="224"/>
      <c r="Y142" s="225">
        <f>SUM(Y140:AB141)</f>
        <v>127.65824099999999</v>
      </c>
      <c r="Z142" s="226"/>
      <c r="AA142" s="226"/>
      <c r="AB142" s="227"/>
      <c r="AC142" s="220" t="s">
        <v>19</v>
      </c>
      <c r="AD142" s="221"/>
      <c r="AE142" s="221"/>
      <c r="AF142" s="221"/>
      <c r="AG142" s="221"/>
      <c r="AH142" s="222"/>
      <c r="AI142" s="223"/>
      <c r="AJ142" s="223"/>
      <c r="AK142" s="223"/>
      <c r="AL142" s="223"/>
      <c r="AM142" s="223"/>
      <c r="AN142" s="223"/>
      <c r="AO142" s="223"/>
      <c r="AP142" s="223"/>
      <c r="AQ142" s="223"/>
      <c r="AR142" s="223"/>
      <c r="AS142" s="223"/>
      <c r="AT142" s="224"/>
      <c r="AU142" s="225">
        <f>SUM(AU140:AX141)</f>
        <v>87.542462999999998</v>
      </c>
      <c r="AV142" s="226"/>
      <c r="AW142" s="226"/>
      <c r="AX142" s="228"/>
    </row>
    <row r="143" spans="1:51" ht="24.75" customHeight="1" x14ac:dyDescent="0.15">
      <c r="A143" s="579"/>
      <c r="B143" s="580"/>
      <c r="C143" s="580"/>
      <c r="D143" s="580"/>
      <c r="E143" s="580"/>
      <c r="F143" s="581"/>
      <c r="G143" s="287" t="s">
        <v>673</v>
      </c>
      <c r="H143" s="288"/>
      <c r="I143" s="288"/>
      <c r="J143" s="288"/>
      <c r="K143" s="288"/>
      <c r="L143" s="288"/>
      <c r="M143" s="288"/>
      <c r="N143" s="288"/>
      <c r="O143" s="288"/>
      <c r="P143" s="288"/>
      <c r="Q143" s="288"/>
      <c r="R143" s="288"/>
      <c r="S143" s="288"/>
      <c r="T143" s="288"/>
      <c r="U143" s="288"/>
      <c r="V143" s="288"/>
      <c r="W143" s="288"/>
      <c r="X143" s="288"/>
      <c r="Y143" s="288"/>
      <c r="Z143" s="288"/>
      <c r="AA143" s="288"/>
      <c r="AB143" s="289"/>
      <c r="AC143" s="287" t="s">
        <v>706</v>
      </c>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90"/>
      <c r="AY143">
        <f>COUNTA($G$145,$AC$145)</f>
        <v>2</v>
      </c>
    </row>
    <row r="144" spans="1:51" ht="24.75" customHeight="1" x14ac:dyDescent="0.15">
      <c r="A144" s="579"/>
      <c r="B144" s="580"/>
      <c r="C144" s="580"/>
      <c r="D144" s="580"/>
      <c r="E144" s="580"/>
      <c r="F144" s="581"/>
      <c r="G144" s="291" t="s">
        <v>16</v>
      </c>
      <c r="H144" s="292"/>
      <c r="I144" s="292"/>
      <c r="J144" s="292"/>
      <c r="K144" s="292"/>
      <c r="L144" s="293" t="s">
        <v>17</v>
      </c>
      <c r="M144" s="292"/>
      <c r="N144" s="292"/>
      <c r="O144" s="292"/>
      <c r="P144" s="292"/>
      <c r="Q144" s="292"/>
      <c r="R144" s="292"/>
      <c r="S144" s="292"/>
      <c r="T144" s="292"/>
      <c r="U144" s="292"/>
      <c r="V144" s="292"/>
      <c r="W144" s="292"/>
      <c r="X144" s="294"/>
      <c r="Y144" s="284" t="s">
        <v>18</v>
      </c>
      <c r="Z144" s="285"/>
      <c r="AA144" s="285"/>
      <c r="AB144" s="295"/>
      <c r="AC144" s="291" t="s">
        <v>16</v>
      </c>
      <c r="AD144" s="292"/>
      <c r="AE144" s="292"/>
      <c r="AF144" s="292"/>
      <c r="AG144" s="292"/>
      <c r="AH144" s="293" t="s">
        <v>17</v>
      </c>
      <c r="AI144" s="292"/>
      <c r="AJ144" s="292"/>
      <c r="AK144" s="292"/>
      <c r="AL144" s="292"/>
      <c r="AM144" s="292"/>
      <c r="AN144" s="292"/>
      <c r="AO144" s="292"/>
      <c r="AP144" s="292"/>
      <c r="AQ144" s="292"/>
      <c r="AR144" s="292"/>
      <c r="AS144" s="292"/>
      <c r="AT144" s="294"/>
      <c r="AU144" s="284" t="s">
        <v>18</v>
      </c>
      <c r="AV144" s="285"/>
      <c r="AW144" s="285"/>
      <c r="AX144" s="286"/>
      <c r="AY144">
        <f>$AY$143</f>
        <v>2</v>
      </c>
    </row>
    <row r="145" spans="1:51" ht="24.75" customHeight="1" x14ac:dyDescent="0.15">
      <c r="A145" s="579"/>
      <c r="B145" s="580"/>
      <c r="C145" s="580"/>
      <c r="D145" s="580"/>
      <c r="E145" s="580"/>
      <c r="F145" s="581"/>
      <c r="G145" s="296" t="s">
        <v>617</v>
      </c>
      <c r="H145" s="297"/>
      <c r="I145" s="297"/>
      <c r="J145" s="297"/>
      <c r="K145" s="298"/>
      <c r="L145" s="299" t="s">
        <v>685</v>
      </c>
      <c r="M145" s="300"/>
      <c r="N145" s="300"/>
      <c r="O145" s="300"/>
      <c r="P145" s="300"/>
      <c r="Q145" s="300"/>
      <c r="R145" s="300"/>
      <c r="S145" s="300"/>
      <c r="T145" s="300"/>
      <c r="U145" s="300"/>
      <c r="V145" s="300"/>
      <c r="W145" s="300"/>
      <c r="X145" s="301"/>
      <c r="Y145" s="302">
        <v>12.87</v>
      </c>
      <c r="Z145" s="303"/>
      <c r="AA145" s="303"/>
      <c r="AB145" s="333"/>
      <c r="AC145" s="296" t="s">
        <v>617</v>
      </c>
      <c r="AD145" s="297"/>
      <c r="AE145" s="297"/>
      <c r="AF145" s="297"/>
      <c r="AG145" s="298"/>
      <c r="AH145" s="299" t="s">
        <v>707</v>
      </c>
      <c r="AI145" s="300"/>
      <c r="AJ145" s="300"/>
      <c r="AK145" s="300"/>
      <c r="AL145" s="300"/>
      <c r="AM145" s="300"/>
      <c r="AN145" s="300"/>
      <c r="AO145" s="300"/>
      <c r="AP145" s="300"/>
      <c r="AQ145" s="300"/>
      <c r="AR145" s="300"/>
      <c r="AS145" s="300"/>
      <c r="AT145" s="301"/>
      <c r="AU145" s="302">
        <v>9.8978000000000002</v>
      </c>
      <c r="AV145" s="303"/>
      <c r="AW145" s="303"/>
      <c r="AX145" s="304"/>
      <c r="AY145">
        <f>$AY$143</f>
        <v>2</v>
      </c>
    </row>
    <row r="146" spans="1:51" ht="24.75" customHeight="1" thickBot="1" x14ac:dyDescent="0.2">
      <c r="A146" s="579"/>
      <c r="B146" s="580"/>
      <c r="C146" s="580"/>
      <c r="D146" s="580"/>
      <c r="E146" s="580"/>
      <c r="F146" s="581"/>
      <c r="G146" s="220" t="s">
        <v>19</v>
      </c>
      <c r="H146" s="221"/>
      <c r="I146" s="221"/>
      <c r="J146" s="221"/>
      <c r="K146" s="221"/>
      <c r="L146" s="222"/>
      <c r="M146" s="223"/>
      <c r="N146" s="223"/>
      <c r="O146" s="223"/>
      <c r="P146" s="223"/>
      <c r="Q146" s="223"/>
      <c r="R146" s="223"/>
      <c r="S146" s="223"/>
      <c r="T146" s="223"/>
      <c r="U146" s="223"/>
      <c r="V146" s="223"/>
      <c r="W146" s="223"/>
      <c r="X146" s="224"/>
      <c r="Y146" s="225">
        <f>SUM(Y145:AB145)</f>
        <v>12.87</v>
      </c>
      <c r="Z146" s="226"/>
      <c r="AA146" s="226"/>
      <c r="AB146" s="227"/>
      <c r="AC146" s="220" t="s">
        <v>19</v>
      </c>
      <c r="AD146" s="221"/>
      <c r="AE146" s="221"/>
      <c r="AF146" s="221"/>
      <c r="AG146" s="221"/>
      <c r="AH146" s="222"/>
      <c r="AI146" s="223"/>
      <c r="AJ146" s="223"/>
      <c r="AK146" s="223"/>
      <c r="AL146" s="223"/>
      <c r="AM146" s="223"/>
      <c r="AN146" s="223"/>
      <c r="AO146" s="223"/>
      <c r="AP146" s="223"/>
      <c r="AQ146" s="223"/>
      <c r="AR146" s="223"/>
      <c r="AS146" s="223"/>
      <c r="AT146" s="224"/>
      <c r="AU146" s="225">
        <f>SUM(AU145:AX145)</f>
        <v>9.8978000000000002</v>
      </c>
      <c r="AV146" s="226"/>
      <c r="AW146" s="226"/>
      <c r="AX146" s="228"/>
      <c r="AY146">
        <f>$AY$143</f>
        <v>2</v>
      </c>
    </row>
    <row r="147" spans="1:51" ht="24.75" customHeight="1" x14ac:dyDescent="0.15">
      <c r="A147" s="579"/>
      <c r="B147" s="580"/>
      <c r="C147" s="580"/>
      <c r="D147" s="580"/>
      <c r="E147" s="580"/>
      <c r="F147" s="581"/>
      <c r="G147" s="287" t="s">
        <v>674</v>
      </c>
      <c r="H147" s="288"/>
      <c r="I147" s="288"/>
      <c r="J147" s="288"/>
      <c r="K147" s="288"/>
      <c r="L147" s="288"/>
      <c r="M147" s="288"/>
      <c r="N147" s="288"/>
      <c r="O147" s="288"/>
      <c r="P147" s="288"/>
      <c r="Q147" s="288"/>
      <c r="R147" s="288"/>
      <c r="S147" s="288"/>
      <c r="T147" s="288"/>
      <c r="U147" s="288"/>
      <c r="V147" s="288"/>
      <c r="W147" s="288"/>
      <c r="X147" s="288"/>
      <c r="Y147" s="288"/>
      <c r="Z147" s="288"/>
      <c r="AA147" s="288"/>
      <c r="AB147" s="289"/>
      <c r="AC147" s="287" t="s">
        <v>675</v>
      </c>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90"/>
      <c r="AY147">
        <f>COUNTA($G$149,$AC$149)</f>
        <v>2</v>
      </c>
    </row>
    <row r="148" spans="1:51" ht="24.75" customHeight="1" x14ac:dyDescent="0.15">
      <c r="A148" s="579"/>
      <c r="B148" s="580"/>
      <c r="C148" s="580"/>
      <c r="D148" s="580"/>
      <c r="E148" s="580"/>
      <c r="F148" s="581"/>
      <c r="G148" s="291" t="s">
        <v>16</v>
      </c>
      <c r="H148" s="292"/>
      <c r="I148" s="292"/>
      <c r="J148" s="292"/>
      <c r="K148" s="292"/>
      <c r="L148" s="293" t="s">
        <v>17</v>
      </c>
      <c r="M148" s="292"/>
      <c r="N148" s="292"/>
      <c r="O148" s="292"/>
      <c r="P148" s="292"/>
      <c r="Q148" s="292"/>
      <c r="R148" s="292"/>
      <c r="S148" s="292"/>
      <c r="T148" s="292"/>
      <c r="U148" s="292"/>
      <c r="V148" s="292"/>
      <c r="W148" s="292"/>
      <c r="X148" s="294"/>
      <c r="Y148" s="284" t="s">
        <v>18</v>
      </c>
      <c r="Z148" s="285"/>
      <c r="AA148" s="285"/>
      <c r="AB148" s="295"/>
      <c r="AC148" s="291" t="s">
        <v>16</v>
      </c>
      <c r="AD148" s="292"/>
      <c r="AE148" s="292"/>
      <c r="AF148" s="292"/>
      <c r="AG148" s="292"/>
      <c r="AH148" s="293" t="s">
        <v>17</v>
      </c>
      <c r="AI148" s="292"/>
      <c r="AJ148" s="292"/>
      <c r="AK148" s="292"/>
      <c r="AL148" s="292"/>
      <c r="AM148" s="292"/>
      <c r="AN148" s="292"/>
      <c r="AO148" s="292"/>
      <c r="AP148" s="292"/>
      <c r="AQ148" s="292"/>
      <c r="AR148" s="292"/>
      <c r="AS148" s="292"/>
      <c r="AT148" s="294"/>
      <c r="AU148" s="284" t="s">
        <v>18</v>
      </c>
      <c r="AV148" s="285"/>
      <c r="AW148" s="285"/>
      <c r="AX148" s="286"/>
      <c r="AY148">
        <f>$AY$147</f>
        <v>2</v>
      </c>
    </row>
    <row r="149" spans="1:51" ht="24.75" customHeight="1" x14ac:dyDescent="0.15">
      <c r="A149" s="579"/>
      <c r="B149" s="580"/>
      <c r="C149" s="580"/>
      <c r="D149" s="580"/>
      <c r="E149" s="580"/>
      <c r="F149" s="581"/>
      <c r="G149" s="296" t="s">
        <v>621</v>
      </c>
      <c r="H149" s="297"/>
      <c r="I149" s="297"/>
      <c r="J149" s="297"/>
      <c r="K149" s="298"/>
      <c r="L149" s="299" t="s">
        <v>686</v>
      </c>
      <c r="M149" s="300"/>
      <c r="N149" s="300"/>
      <c r="O149" s="300"/>
      <c r="P149" s="300"/>
      <c r="Q149" s="300"/>
      <c r="R149" s="300"/>
      <c r="S149" s="300"/>
      <c r="T149" s="300"/>
      <c r="U149" s="300"/>
      <c r="V149" s="300"/>
      <c r="W149" s="300"/>
      <c r="X149" s="301"/>
      <c r="Y149" s="302">
        <v>3.1349999999999998</v>
      </c>
      <c r="Z149" s="303"/>
      <c r="AA149" s="303"/>
      <c r="AB149" s="333"/>
      <c r="AC149" s="296" t="s">
        <v>617</v>
      </c>
      <c r="AD149" s="297"/>
      <c r="AE149" s="297"/>
      <c r="AF149" s="297"/>
      <c r="AG149" s="298"/>
      <c r="AH149" s="299" t="s">
        <v>658</v>
      </c>
      <c r="AI149" s="300"/>
      <c r="AJ149" s="300"/>
      <c r="AK149" s="300"/>
      <c r="AL149" s="300"/>
      <c r="AM149" s="300"/>
      <c r="AN149" s="300"/>
      <c r="AO149" s="300"/>
      <c r="AP149" s="300"/>
      <c r="AQ149" s="300"/>
      <c r="AR149" s="300"/>
      <c r="AS149" s="300"/>
      <c r="AT149" s="301"/>
      <c r="AU149" s="302">
        <v>3.4517890000000002</v>
      </c>
      <c r="AV149" s="303"/>
      <c r="AW149" s="303"/>
      <c r="AX149" s="304"/>
      <c r="AY149">
        <f>$AY$147</f>
        <v>2</v>
      </c>
    </row>
    <row r="150" spans="1:51" ht="24.75" customHeight="1" thickBot="1" x14ac:dyDescent="0.2">
      <c r="A150" s="579"/>
      <c r="B150" s="580"/>
      <c r="C150" s="580"/>
      <c r="D150" s="580"/>
      <c r="E150" s="580"/>
      <c r="F150" s="581"/>
      <c r="G150" s="220" t="s">
        <v>19</v>
      </c>
      <c r="H150" s="221"/>
      <c r="I150" s="221"/>
      <c r="J150" s="221"/>
      <c r="K150" s="221"/>
      <c r="L150" s="222"/>
      <c r="M150" s="223"/>
      <c r="N150" s="223"/>
      <c r="O150" s="223"/>
      <c r="P150" s="223"/>
      <c r="Q150" s="223"/>
      <c r="R150" s="223"/>
      <c r="S150" s="223"/>
      <c r="T150" s="223"/>
      <c r="U150" s="223"/>
      <c r="V150" s="223"/>
      <c r="W150" s="223"/>
      <c r="X150" s="224"/>
      <c r="Y150" s="225">
        <f>SUM(Y149:AB149)</f>
        <v>3.1349999999999998</v>
      </c>
      <c r="Z150" s="226"/>
      <c r="AA150" s="226"/>
      <c r="AB150" s="227"/>
      <c r="AC150" s="220" t="s">
        <v>19</v>
      </c>
      <c r="AD150" s="221"/>
      <c r="AE150" s="221"/>
      <c r="AF150" s="221"/>
      <c r="AG150" s="221"/>
      <c r="AH150" s="222"/>
      <c r="AI150" s="223"/>
      <c r="AJ150" s="223"/>
      <c r="AK150" s="223"/>
      <c r="AL150" s="223"/>
      <c r="AM150" s="223"/>
      <c r="AN150" s="223"/>
      <c r="AO150" s="223"/>
      <c r="AP150" s="223"/>
      <c r="AQ150" s="223"/>
      <c r="AR150" s="223"/>
      <c r="AS150" s="223"/>
      <c r="AT150" s="224"/>
      <c r="AU150" s="225">
        <f>SUM(AU149:AX149)</f>
        <v>3.4517890000000002</v>
      </c>
      <c r="AV150" s="226"/>
      <c r="AW150" s="226"/>
      <c r="AX150" s="228"/>
      <c r="AY150">
        <f>$AY$147</f>
        <v>2</v>
      </c>
    </row>
    <row r="151" spans="1:51" ht="24.75" customHeight="1" x14ac:dyDescent="0.15">
      <c r="A151" s="579"/>
      <c r="B151" s="580"/>
      <c r="C151" s="580"/>
      <c r="D151" s="580"/>
      <c r="E151" s="580"/>
      <c r="F151" s="581"/>
      <c r="G151" s="287" t="s">
        <v>676</v>
      </c>
      <c r="H151" s="288"/>
      <c r="I151" s="288"/>
      <c r="J151" s="288"/>
      <c r="K151" s="288"/>
      <c r="L151" s="288"/>
      <c r="M151" s="288"/>
      <c r="N151" s="288"/>
      <c r="O151" s="288"/>
      <c r="P151" s="288"/>
      <c r="Q151" s="288"/>
      <c r="R151" s="288"/>
      <c r="S151" s="288"/>
      <c r="T151" s="288"/>
      <c r="U151" s="288"/>
      <c r="V151" s="288"/>
      <c r="W151" s="288"/>
      <c r="X151" s="288"/>
      <c r="Y151" s="288"/>
      <c r="Z151" s="288"/>
      <c r="AA151" s="288"/>
      <c r="AB151" s="289"/>
      <c r="AC151" s="287" t="s">
        <v>677</v>
      </c>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90"/>
      <c r="AY151">
        <f>COUNTA($G$153,$AC$153)</f>
        <v>2</v>
      </c>
    </row>
    <row r="152" spans="1:51" ht="24.75" customHeight="1" x14ac:dyDescent="0.15">
      <c r="A152" s="579"/>
      <c r="B152" s="580"/>
      <c r="C152" s="580"/>
      <c r="D152" s="580"/>
      <c r="E152" s="580"/>
      <c r="F152" s="581"/>
      <c r="G152" s="291" t="s">
        <v>16</v>
      </c>
      <c r="H152" s="292"/>
      <c r="I152" s="292"/>
      <c r="J152" s="292"/>
      <c r="K152" s="292"/>
      <c r="L152" s="293" t="s">
        <v>17</v>
      </c>
      <c r="M152" s="292"/>
      <c r="N152" s="292"/>
      <c r="O152" s="292"/>
      <c r="P152" s="292"/>
      <c r="Q152" s="292"/>
      <c r="R152" s="292"/>
      <c r="S152" s="292"/>
      <c r="T152" s="292"/>
      <c r="U152" s="292"/>
      <c r="V152" s="292"/>
      <c r="W152" s="292"/>
      <c r="X152" s="294"/>
      <c r="Y152" s="284" t="s">
        <v>18</v>
      </c>
      <c r="Z152" s="285"/>
      <c r="AA152" s="285"/>
      <c r="AB152" s="295"/>
      <c r="AC152" s="291" t="s">
        <v>16</v>
      </c>
      <c r="AD152" s="292"/>
      <c r="AE152" s="292"/>
      <c r="AF152" s="292"/>
      <c r="AG152" s="292"/>
      <c r="AH152" s="293" t="s">
        <v>17</v>
      </c>
      <c r="AI152" s="292"/>
      <c r="AJ152" s="292"/>
      <c r="AK152" s="292"/>
      <c r="AL152" s="292"/>
      <c r="AM152" s="292"/>
      <c r="AN152" s="292"/>
      <c r="AO152" s="292"/>
      <c r="AP152" s="292"/>
      <c r="AQ152" s="292"/>
      <c r="AR152" s="292"/>
      <c r="AS152" s="292"/>
      <c r="AT152" s="294"/>
      <c r="AU152" s="284" t="s">
        <v>18</v>
      </c>
      <c r="AV152" s="285"/>
      <c r="AW152" s="285"/>
      <c r="AX152" s="286"/>
      <c r="AY152">
        <f>$AY$151</f>
        <v>2</v>
      </c>
    </row>
    <row r="153" spans="1:51" s="16" customFormat="1" ht="24.75" customHeight="1" x14ac:dyDescent="0.15">
      <c r="A153" s="579"/>
      <c r="B153" s="580"/>
      <c r="C153" s="580"/>
      <c r="D153" s="580"/>
      <c r="E153" s="580"/>
      <c r="F153" s="581"/>
      <c r="G153" s="296" t="s">
        <v>617</v>
      </c>
      <c r="H153" s="297"/>
      <c r="I153" s="297"/>
      <c r="J153" s="297"/>
      <c r="K153" s="298"/>
      <c r="L153" s="299" t="s">
        <v>666</v>
      </c>
      <c r="M153" s="300"/>
      <c r="N153" s="300"/>
      <c r="O153" s="300"/>
      <c r="P153" s="300"/>
      <c r="Q153" s="300"/>
      <c r="R153" s="300"/>
      <c r="S153" s="300"/>
      <c r="T153" s="300"/>
      <c r="U153" s="300"/>
      <c r="V153" s="300"/>
      <c r="W153" s="300"/>
      <c r="X153" s="301"/>
      <c r="Y153" s="302">
        <v>3.1074999999999999</v>
      </c>
      <c r="Z153" s="303"/>
      <c r="AA153" s="303"/>
      <c r="AB153" s="333"/>
      <c r="AC153" s="296" t="s">
        <v>665</v>
      </c>
      <c r="AD153" s="297"/>
      <c r="AE153" s="297"/>
      <c r="AF153" s="297"/>
      <c r="AG153" s="298"/>
      <c r="AH153" s="299" t="s">
        <v>664</v>
      </c>
      <c r="AI153" s="300"/>
      <c r="AJ153" s="300"/>
      <c r="AK153" s="300"/>
      <c r="AL153" s="300"/>
      <c r="AM153" s="300"/>
      <c r="AN153" s="300"/>
      <c r="AO153" s="300"/>
      <c r="AP153" s="300"/>
      <c r="AQ153" s="300"/>
      <c r="AR153" s="300"/>
      <c r="AS153" s="300"/>
      <c r="AT153" s="301"/>
      <c r="AU153" s="302">
        <v>0.92216299999999995</v>
      </c>
      <c r="AV153" s="303"/>
      <c r="AW153" s="303"/>
      <c r="AX153" s="304"/>
      <c r="AY153">
        <f>$AY$151</f>
        <v>2</v>
      </c>
    </row>
    <row r="154" spans="1:51" ht="24.75" customHeight="1" x14ac:dyDescent="0.15">
      <c r="A154" s="579"/>
      <c r="B154" s="580"/>
      <c r="C154" s="580"/>
      <c r="D154" s="580"/>
      <c r="E154" s="580"/>
      <c r="F154" s="581"/>
      <c r="G154" s="220" t="s">
        <v>19</v>
      </c>
      <c r="H154" s="221"/>
      <c r="I154" s="221"/>
      <c r="J154" s="221"/>
      <c r="K154" s="221"/>
      <c r="L154" s="222"/>
      <c r="M154" s="223"/>
      <c r="N154" s="223"/>
      <c r="O154" s="223"/>
      <c r="P154" s="223"/>
      <c r="Q154" s="223"/>
      <c r="R154" s="223"/>
      <c r="S154" s="223"/>
      <c r="T154" s="223"/>
      <c r="U154" s="223"/>
      <c r="V154" s="223"/>
      <c r="W154" s="223"/>
      <c r="X154" s="224"/>
      <c r="Y154" s="225">
        <f>SUM(Y153:AB153)</f>
        <v>3.1074999999999999</v>
      </c>
      <c r="Z154" s="226"/>
      <c r="AA154" s="226"/>
      <c r="AB154" s="227"/>
      <c r="AC154" s="220" t="s">
        <v>19</v>
      </c>
      <c r="AD154" s="221"/>
      <c r="AE154" s="221"/>
      <c r="AF154" s="221"/>
      <c r="AG154" s="221"/>
      <c r="AH154" s="222"/>
      <c r="AI154" s="223"/>
      <c r="AJ154" s="223"/>
      <c r="AK154" s="223"/>
      <c r="AL154" s="223"/>
      <c r="AM154" s="223"/>
      <c r="AN154" s="223"/>
      <c r="AO154" s="223"/>
      <c r="AP154" s="223"/>
      <c r="AQ154" s="223"/>
      <c r="AR154" s="223"/>
      <c r="AS154" s="223"/>
      <c r="AT154" s="224"/>
      <c r="AU154" s="225">
        <f>SUM(AU153:AX153)</f>
        <v>0.92216299999999995</v>
      </c>
      <c r="AV154" s="226"/>
      <c r="AW154" s="226"/>
      <c r="AX154" s="228"/>
      <c r="AY154">
        <f>$AY$151</f>
        <v>2</v>
      </c>
    </row>
    <row r="155" spans="1:51" ht="24.75" customHeight="1" thickBot="1" x14ac:dyDescent="0.2">
      <c r="A155" s="281" t="s">
        <v>140</v>
      </c>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3"/>
      <c r="AL155" s="687" t="s">
        <v>229</v>
      </c>
      <c r="AM155" s="688"/>
      <c r="AN155" s="688"/>
      <c r="AO155" s="94" t="s">
        <v>661</v>
      </c>
      <c r="AP155" s="21"/>
      <c r="AQ155" s="21"/>
      <c r="AR155" s="21"/>
      <c r="AS155" s="21"/>
      <c r="AT155" s="21"/>
      <c r="AU155" s="21"/>
      <c r="AV155" s="21"/>
      <c r="AW155" s="21"/>
      <c r="AX155" s="22"/>
      <c r="AY155">
        <f>COUNTIF($AO$155,"☑")</f>
        <v>1</v>
      </c>
    </row>
    <row r="156" spans="1:51" ht="24.75" customHeight="1" x14ac:dyDescent="0.15">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1" ht="24.75" customHeight="1" x14ac:dyDescent="0.15"/>
    <row r="158" spans="1:51" ht="24.75" customHeight="1" x14ac:dyDescent="0.15">
      <c r="A158" s="9"/>
      <c r="B158" s="1" t="s">
        <v>27</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1" ht="24.75" customHeight="1" x14ac:dyDescent="0.15">
      <c r="A159" s="9"/>
      <c r="B159" s="49" t="s">
        <v>239</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1" ht="59.25" customHeight="1" x14ac:dyDescent="0.15">
      <c r="A160" s="210"/>
      <c r="B160" s="210"/>
      <c r="C160" s="210" t="s">
        <v>25</v>
      </c>
      <c r="D160" s="210"/>
      <c r="E160" s="210"/>
      <c r="F160" s="210"/>
      <c r="G160" s="210"/>
      <c r="H160" s="210"/>
      <c r="I160" s="210"/>
      <c r="J160" s="269" t="s">
        <v>196</v>
      </c>
      <c r="K160" s="109"/>
      <c r="L160" s="109"/>
      <c r="M160" s="109"/>
      <c r="N160" s="109"/>
      <c r="O160" s="109"/>
      <c r="P160" s="122" t="s">
        <v>184</v>
      </c>
      <c r="Q160" s="122"/>
      <c r="R160" s="122"/>
      <c r="S160" s="122"/>
      <c r="T160" s="122"/>
      <c r="U160" s="122"/>
      <c r="V160" s="122"/>
      <c r="W160" s="122"/>
      <c r="X160" s="122"/>
      <c r="Y160" s="208" t="s">
        <v>195</v>
      </c>
      <c r="Z160" s="209"/>
      <c r="AA160" s="209"/>
      <c r="AB160" s="209"/>
      <c r="AC160" s="269" t="s">
        <v>225</v>
      </c>
      <c r="AD160" s="269"/>
      <c r="AE160" s="269"/>
      <c r="AF160" s="269"/>
      <c r="AG160" s="269"/>
      <c r="AH160" s="208" t="s">
        <v>244</v>
      </c>
      <c r="AI160" s="210"/>
      <c r="AJ160" s="210"/>
      <c r="AK160" s="210"/>
      <c r="AL160" s="210" t="s">
        <v>20</v>
      </c>
      <c r="AM160" s="210"/>
      <c r="AN160" s="210"/>
      <c r="AO160" s="275"/>
      <c r="AP160" s="229" t="s">
        <v>197</v>
      </c>
      <c r="AQ160" s="229"/>
      <c r="AR160" s="229"/>
      <c r="AS160" s="229"/>
      <c r="AT160" s="229"/>
      <c r="AU160" s="229"/>
      <c r="AV160" s="229"/>
      <c r="AW160" s="229"/>
      <c r="AX160" s="229"/>
    </row>
    <row r="161" spans="1:51" ht="30" customHeight="1" x14ac:dyDescent="0.15">
      <c r="A161" s="251">
        <v>1</v>
      </c>
      <c r="B161" s="251">
        <v>1</v>
      </c>
      <c r="C161" s="253" t="s">
        <v>626</v>
      </c>
      <c r="D161" s="253"/>
      <c r="E161" s="253"/>
      <c r="F161" s="253"/>
      <c r="G161" s="253"/>
      <c r="H161" s="253"/>
      <c r="I161" s="253"/>
      <c r="J161" s="254">
        <v>1010601027646</v>
      </c>
      <c r="K161" s="255"/>
      <c r="L161" s="255"/>
      <c r="M161" s="255"/>
      <c r="N161" s="255"/>
      <c r="O161" s="255"/>
      <c r="P161" s="257" t="s">
        <v>625</v>
      </c>
      <c r="Q161" s="257"/>
      <c r="R161" s="257"/>
      <c r="S161" s="257"/>
      <c r="T161" s="257"/>
      <c r="U161" s="257"/>
      <c r="V161" s="257"/>
      <c r="W161" s="257"/>
      <c r="X161" s="257"/>
      <c r="Y161" s="258">
        <v>127.658241</v>
      </c>
      <c r="Z161" s="259"/>
      <c r="AA161" s="259"/>
      <c r="AB161" s="260"/>
      <c r="AC161" s="261" t="s">
        <v>627</v>
      </c>
      <c r="AD161" s="262"/>
      <c r="AE161" s="262"/>
      <c r="AF161" s="262"/>
      <c r="AG161" s="262"/>
      <c r="AH161" s="263" t="s">
        <v>610</v>
      </c>
      <c r="AI161" s="264"/>
      <c r="AJ161" s="264"/>
      <c r="AK161" s="264"/>
      <c r="AL161" s="265" t="s">
        <v>610</v>
      </c>
      <c r="AM161" s="266"/>
      <c r="AN161" s="266"/>
      <c r="AO161" s="267"/>
      <c r="AP161" s="268" t="s">
        <v>610</v>
      </c>
      <c r="AQ161" s="268"/>
      <c r="AR161" s="268"/>
      <c r="AS161" s="268"/>
      <c r="AT161" s="268"/>
      <c r="AU161" s="268"/>
      <c r="AV161" s="268"/>
      <c r="AW161" s="268"/>
      <c r="AX161" s="268"/>
    </row>
    <row r="162" spans="1:51" ht="24.75" customHeight="1" x14ac:dyDescent="0.15">
      <c r="A162" s="53"/>
      <c r="B162" s="53"/>
      <c r="C162" s="53"/>
      <c r="D162" s="53"/>
      <c r="E162" s="53"/>
      <c r="F162" s="53"/>
      <c r="G162" s="53"/>
      <c r="H162" s="53"/>
      <c r="I162" s="53"/>
      <c r="J162" s="54"/>
      <c r="K162" s="54"/>
      <c r="L162" s="54"/>
      <c r="M162" s="54"/>
      <c r="N162" s="54"/>
      <c r="O162" s="54"/>
      <c r="P162" s="55"/>
      <c r="Q162" s="55"/>
      <c r="R162" s="55"/>
      <c r="S162" s="55"/>
      <c r="T162" s="55"/>
      <c r="U162" s="55"/>
      <c r="V162" s="55"/>
      <c r="W162" s="55"/>
      <c r="X162" s="55"/>
      <c r="Y162" s="56"/>
      <c r="Z162" s="56"/>
      <c r="AA162" s="56"/>
      <c r="AB162" s="56"/>
      <c r="AC162" s="56"/>
      <c r="AD162" s="56"/>
      <c r="AE162" s="56"/>
      <c r="AF162" s="56"/>
      <c r="AG162" s="56"/>
      <c r="AH162" s="56"/>
      <c r="AI162" s="56"/>
      <c r="AJ162" s="56"/>
      <c r="AK162" s="56"/>
      <c r="AL162" s="56"/>
      <c r="AM162" s="56"/>
      <c r="AN162" s="56"/>
      <c r="AO162" s="56"/>
      <c r="AP162" s="55"/>
      <c r="AQ162" s="55"/>
      <c r="AR162" s="55"/>
      <c r="AS162" s="55"/>
      <c r="AT162" s="55"/>
      <c r="AU162" s="55"/>
      <c r="AV162" s="55"/>
      <c r="AW162" s="55"/>
      <c r="AX162" s="55"/>
      <c r="AY162">
        <f>COUNTA($C$165)</f>
        <v>1</v>
      </c>
    </row>
    <row r="163" spans="1:51" ht="24.75" customHeight="1" x14ac:dyDescent="0.15">
      <c r="A163" s="53"/>
      <c r="B163" s="57" t="s">
        <v>170</v>
      </c>
      <c r="C163" s="53"/>
      <c r="D163" s="53"/>
      <c r="E163" s="53"/>
      <c r="F163" s="53"/>
      <c r="G163" s="53"/>
      <c r="H163" s="53"/>
      <c r="I163" s="53"/>
      <c r="J163" s="53"/>
      <c r="K163" s="53"/>
      <c r="L163" s="53"/>
      <c r="M163" s="53"/>
      <c r="N163" s="53"/>
      <c r="O163" s="53"/>
      <c r="P163" s="58"/>
      <c r="Q163" s="58"/>
      <c r="R163" s="58"/>
      <c r="S163" s="58"/>
      <c r="T163" s="58"/>
      <c r="U163" s="58"/>
      <c r="V163" s="58"/>
      <c r="W163" s="58"/>
      <c r="X163" s="58"/>
      <c r="Y163" s="59"/>
      <c r="Z163" s="59"/>
      <c r="AA163" s="59"/>
      <c r="AB163" s="59"/>
      <c r="AC163" s="59"/>
      <c r="AD163" s="59"/>
      <c r="AE163" s="59"/>
      <c r="AF163" s="59"/>
      <c r="AG163" s="59"/>
      <c r="AH163" s="59"/>
      <c r="AI163" s="59"/>
      <c r="AJ163" s="59"/>
      <c r="AK163" s="59"/>
      <c r="AL163" s="59"/>
      <c r="AM163" s="59"/>
      <c r="AN163" s="59"/>
      <c r="AO163" s="59"/>
      <c r="AP163" s="58"/>
      <c r="AQ163" s="58"/>
      <c r="AR163" s="58"/>
      <c r="AS163" s="58"/>
      <c r="AT163" s="58"/>
      <c r="AU163" s="58"/>
      <c r="AV163" s="58"/>
      <c r="AW163" s="58"/>
      <c r="AX163" s="58"/>
      <c r="AY163">
        <f>$AY$162</f>
        <v>1</v>
      </c>
    </row>
    <row r="164" spans="1:51" ht="59.25" customHeight="1" x14ac:dyDescent="0.15">
      <c r="A164" s="210"/>
      <c r="B164" s="210"/>
      <c r="C164" s="210" t="s">
        <v>25</v>
      </c>
      <c r="D164" s="210"/>
      <c r="E164" s="210"/>
      <c r="F164" s="210"/>
      <c r="G164" s="210"/>
      <c r="H164" s="210"/>
      <c r="I164" s="210"/>
      <c r="J164" s="269" t="s">
        <v>196</v>
      </c>
      <c r="K164" s="109"/>
      <c r="L164" s="109"/>
      <c r="M164" s="109"/>
      <c r="N164" s="109"/>
      <c r="O164" s="109"/>
      <c r="P164" s="122" t="s">
        <v>184</v>
      </c>
      <c r="Q164" s="122"/>
      <c r="R164" s="122"/>
      <c r="S164" s="122"/>
      <c r="T164" s="122"/>
      <c r="U164" s="122"/>
      <c r="V164" s="122"/>
      <c r="W164" s="122"/>
      <c r="X164" s="122"/>
      <c r="Y164" s="208" t="s">
        <v>195</v>
      </c>
      <c r="Z164" s="209"/>
      <c r="AA164" s="209"/>
      <c r="AB164" s="209"/>
      <c r="AC164" s="269" t="s">
        <v>225</v>
      </c>
      <c r="AD164" s="269"/>
      <c r="AE164" s="269"/>
      <c r="AF164" s="269"/>
      <c r="AG164" s="269"/>
      <c r="AH164" s="208" t="s">
        <v>244</v>
      </c>
      <c r="AI164" s="210"/>
      <c r="AJ164" s="210"/>
      <c r="AK164" s="210"/>
      <c r="AL164" s="210" t="s">
        <v>20</v>
      </c>
      <c r="AM164" s="210"/>
      <c r="AN164" s="210"/>
      <c r="AO164" s="275"/>
      <c r="AP164" s="229" t="s">
        <v>197</v>
      </c>
      <c r="AQ164" s="229"/>
      <c r="AR164" s="229"/>
      <c r="AS164" s="229"/>
      <c r="AT164" s="229"/>
      <c r="AU164" s="229"/>
      <c r="AV164" s="229"/>
      <c r="AW164" s="229"/>
      <c r="AX164" s="229"/>
      <c r="AY164">
        <f t="shared" ref="AY164:AY165" si="6">$AY$162</f>
        <v>1</v>
      </c>
    </row>
    <row r="165" spans="1:51" ht="30" customHeight="1" x14ac:dyDescent="0.15">
      <c r="A165" s="251">
        <v>1</v>
      </c>
      <c r="B165" s="251">
        <v>1</v>
      </c>
      <c r="C165" s="252" t="s">
        <v>630</v>
      </c>
      <c r="D165" s="253"/>
      <c r="E165" s="253"/>
      <c r="F165" s="253"/>
      <c r="G165" s="253"/>
      <c r="H165" s="253"/>
      <c r="I165" s="253"/>
      <c r="J165" s="254">
        <v>7011001029649</v>
      </c>
      <c r="K165" s="255"/>
      <c r="L165" s="255"/>
      <c r="M165" s="255"/>
      <c r="N165" s="255"/>
      <c r="O165" s="255"/>
      <c r="P165" s="257" t="s">
        <v>624</v>
      </c>
      <c r="Q165" s="257"/>
      <c r="R165" s="257"/>
      <c r="S165" s="257"/>
      <c r="T165" s="257"/>
      <c r="U165" s="257"/>
      <c r="V165" s="257"/>
      <c r="W165" s="257"/>
      <c r="X165" s="257"/>
      <c r="Y165" s="258">
        <v>87.542462999999998</v>
      </c>
      <c r="Z165" s="259"/>
      <c r="AA165" s="259"/>
      <c r="AB165" s="260"/>
      <c r="AC165" s="261" t="s">
        <v>246</v>
      </c>
      <c r="AD165" s="262"/>
      <c r="AE165" s="262"/>
      <c r="AF165" s="262"/>
      <c r="AG165" s="262"/>
      <c r="AH165" s="263">
        <v>6</v>
      </c>
      <c r="AI165" s="264"/>
      <c r="AJ165" s="264"/>
      <c r="AK165" s="264"/>
      <c r="AL165" s="265" t="s">
        <v>610</v>
      </c>
      <c r="AM165" s="266"/>
      <c r="AN165" s="266"/>
      <c r="AO165" s="267"/>
      <c r="AP165" s="268" t="s">
        <v>610</v>
      </c>
      <c r="AQ165" s="268"/>
      <c r="AR165" s="268"/>
      <c r="AS165" s="268"/>
      <c r="AT165" s="268"/>
      <c r="AU165" s="268"/>
      <c r="AV165" s="268"/>
      <c r="AW165" s="268"/>
      <c r="AX165" s="268"/>
      <c r="AY165">
        <f t="shared" si="6"/>
        <v>1</v>
      </c>
    </row>
    <row r="166" spans="1:51" ht="30" customHeight="1" x14ac:dyDescent="0.15">
      <c r="A166" s="251">
        <v>2</v>
      </c>
      <c r="B166" s="251">
        <v>1</v>
      </c>
      <c r="C166" s="252" t="s">
        <v>631</v>
      </c>
      <c r="D166" s="253"/>
      <c r="E166" s="253"/>
      <c r="F166" s="253"/>
      <c r="G166" s="253"/>
      <c r="H166" s="253"/>
      <c r="I166" s="253"/>
      <c r="J166" s="254">
        <v>8011101039869</v>
      </c>
      <c r="K166" s="255"/>
      <c r="L166" s="255"/>
      <c r="M166" s="255"/>
      <c r="N166" s="255"/>
      <c r="O166" s="255"/>
      <c r="P166" s="257" t="s">
        <v>624</v>
      </c>
      <c r="Q166" s="257"/>
      <c r="R166" s="257"/>
      <c r="S166" s="257"/>
      <c r="T166" s="257"/>
      <c r="U166" s="257"/>
      <c r="V166" s="257"/>
      <c r="W166" s="257"/>
      <c r="X166" s="257"/>
      <c r="Y166" s="258">
        <v>19.7912</v>
      </c>
      <c r="Z166" s="259"/>
      <c r="AA166" s="259"/>
      <c r="AB166" s="260"/>
      <c r="AC166" s="261" t="s">
        <v>246</v>
      </c>
      <c r="AD166" s="262"/>
      <c r="AE166" s="262"/>
      <c r="AF166" s="262"/>
      <c r="AG166" s="262"/>
      <c r="AH166" s="263">
        <v>4</v>
      </c>
      <c r="AI166" s="264"/>
      <c r="AJ166" s="264"/>
      <c r="AK166" s="264"/>
      <c r="AL166" s="265" t="s">
        <v>610</v>
      </c>
      <c r="AM166" s="266"/>
      <c r="AN166" s="266"/>
      <c r="AO166" s="267"/>
      <c r="AP166" s="268" t="s">
        <v>610</v>
      </c>
      <c r="AQ166" s="268"/>
      <c r="AR166" s="268"/>
      <c r="AS166" s="268"/>
      <c r="AT166" s="268"/>
      <c r="AU166" s="268"/>
      <c r="AV166" s="268"/>
      <c r="AW166" s="268"/>
      <c r="AX166" s="268"/>
      <c r="AY166">
        <f>COUNTA($C$166)</f>
        <v>1</v>
      </c>
    </row>
    <row r="167" spans="1:51" ht="30" customHeight="1" x14ac:dyDescent="0.15">
      <c r="A167" s="251">
        <v>3</v>
      </c>
      <c r="B167" s="251">
        <v>1</v>
      </c>
      <c r="C167" s="252" t="s">
        <v>633</v>
      </c>
      <c r="D167" s="253"/>
      <c r="E167" s="253"/>
      <c r="F167" s="253"/>
      <c r="G167" s="253"/>
      <c r="H167" s="253"/>
      <c r="I167" s="253"/>
      <c r="J167" s="254">
        <v>2010001035026</v>
      </c>
      <c r="K167" s="255"/>
      <c r="L167" s="255"/>
      <c r="M167" s="255"/>
      <c r="N167" s="255"/>
      <c r="O167" s="255"/>
      <c r="P167" s="256" t="s">
        <v>663</v>
      </c>
      <c r="Q167" s="257"/>
      <c r="R167" s="257"/>
      <c r="S167" s="257"/>
      <c r="T167" s="257"/>
      <c r="U167" s="257"/>
      <c r="V167" s="257"/>
      <c r="W167" s="257"/>
      <c r="X167" s="257"/>
      <c r="Y167" s="258">
        <v>11.988899999999999</v>
      </c>
      <c r="Z167" s="259"/>
      <c r="AA167" s="259"/>
      <c r="AB167" s="260"/>
      <c r="AC167" s="261" t="s">
        <v>245</v>
      </c>
      <c r="AD167" s="262"/>
      <c r="AE167" s="262"/>
      <c r="AF167" s="262"/>
      <c r="AG167" s="262"/>
      <c r="AH167" s="276">
        <v>6</v>
      </c>
      <c r="AI167" s="277"/>
      <c r="AJ167" s="277"/>
      <c r="AK167" s="277"/>
      <c r="AL167" s="265" t="s">
        <v>610</v>
      </c>
      <c r="AM167" s="266"/>
      <c r="AN167" s="266"/>
      <c r="AO167" s="267"/>
      <c r="AP167" s="268" t="s">
        <v>610</v>
      </c>
      <c r="AQ167" s="268"/>
      <c r="AR167" s="268"/>
      <c r="AS167" s="268"/>
      <c r="AT167" s="268"/>
      <c r="AU167" s="268"/>
      <c r="AV167" s="268"/>
      <c r="AW167" s="268"/>
      <c r="AX167" s="268"/>
      <c r="AY167">
        <f>COUNTA($C$167)</f>
        <v>1</v>
      </c>
    </row>
    <row r="168" spans="1:51" ht="24.75" customHeight="1" x14ac:dyDescent="0.15">
      <c r="A168" s="60"/>
      <c r="B168" s="60"/>
      <c r="C168" s="60"/>
      <c r="D168" s="60"/>
      <c r="E168" s="60"/>
      <c r="F168" s="60"/>
      <c r="G168" s="60"/>
      <c r="H168" s="60"/>
      <c r="I168" s="60"/>
      <c r="J168" s="60"/>
      <c r="K168" s="60"/>
      <c r="L168" s="60"/>
      <c r="M168" s="60"/>
      <c r="N168" s="60"/>
      <c r="O168" s="60"/>
      <c r="P168" s="61"/>
      <c r="Q168" s="61"/>
      <c r="R168" s="61"/>
      <c r="S168" s="61"/>
      <c r="T168" s="61"/>
      <c r="U168" s="61"/>
      <c r="V168" s="61"/>
      <c r="W168" s="61"/>
      <c r="X168" s="61"/>
      <c r="Y168" s="62"/>
      <c r="Z168" s="62"/>
      <c r="AA168" s="62"/>
      <c r="AB168" s="62"/>
      <c r="AC168" s="62"/>
      <c r="AD168" s="62"/>
      <c r="AE168" s="62"/>
      <c r="AF168" s="62"/>
      <c r="AG168" s="62"/>
      <c r="AH168" s="62"/>
      <c r="AI168" s="62"/>
      <c r="AJ168" s="62"/>
      <c r="AK168" s="62"/>
      <c r="AL168" s="62"/>
      <c r="AM168" s="62"/>
      <c r="AN168" s="62"/>
      <c r="AO168" s="62"/>
      <c r="AP168" s="61"/>
      <c r="AQ168" s="61"/>
      <c r="AR168" s="61"/>
      <c r="AS168" s="61"/>
      <c r="AT168" s="61"/>
      <c r="AU168" s="61"/>
      <c r="AV168" s="61"/>
      <c r="AW168" s="61"/>
      <c r="AX168" s="61"/>
      <c r="AY168">
        <f>COUNTA($C$171)</f>
        <v>1</v>
      </c>
    </row>
    <row r="169" spans="1:51" ht="24.75" customHeight="1" x14ac:dyDescent="0.15">
      <c r="A169" s="53"/>
      <c r="B169" s="57" t="s">
        <v>214</v>
      </c>
      <c r="C169" s="53"/>
      <c r="D169" s="53"/>
      <c r="E169" s="53"/>
      <c r="F169" s="53"/>
      <c r="G169" s="53"/>
      <c r="H169" s="53"/>
      <c r="I169" s="53"/>
      <c r="J169" s="53"/>
      <c r="K169" s="53"/>
      <c r="L169" s="53"/>
      <c r="M169" s="53"/>
      <c r="N169" s="53"/>
      <c r="O169" s="53"/>
      <c r="P169" s="58"/>
      <c r="Q169" s="58"/>
      <c r="R169" s="58"/>
      <c r="S169" s="58"/>
      <c r="T169" s="58"/>
      <c r="U169" s="58"/>
      <c r="V169" s="58"/>
      <c r="W169" s="58"/>
      <c r="X169" s="58"/>
      <c r="Y169" s="59"/>
      <c r="Z169" s="59"/>
      <c r="AA169" s="59"/>
      <c r="AB169" s="59"/>
      <c r="AC169" s="59"/>
      <c r="AD169" s="59"/>
      <c r="AE169" s="59"/>
      <c r="AF169" s="59"/>
      <c r="AG169" s="59"/>
      <c r="AH169" s="59"/>
      <c r="AI169" s="59"/>
      <c r="AJ169" s="59"/>
      <c r="AK169" s="59"/>
      <c r="AL169" s="59"/>
      <c r="AM169" s="59"/>
      <c r="AN169" s="59"/>
      <c r="AO169" s="59"/>
      <c r="AP169" s="58"/>
      <c r="AQ169" s="58"/>
      <c r="AR169" s="58"/>
      <c r="AS169" s="58"/>
      <c r="AT169" s="58"/>
      <c r="AU169" s="58"/>
      <c r="AV169" s="58"/>
      <c r="AW169" s="58"/>
      <c r="AX169" s="58"/>
      <c r="AY169">
        <f>$AY$168</f>
        <v>1</v>
      </c>
    </row>
    <row r="170" spans="1:51" ht="59.25" customHeight="1" x14ac:dyDescent="0.15">
      <c r="A170" s="210"/>
      <c r="B170" s="210"/>
      <c r="C170" s="210" t="s">
        <v>25</v>
      </c>
      <c r="D170" s="210"/>
      <c r="E170" s="210"/>
      <c r="F170" s="210"/>
      <c r="G170" s="210"/>
      <c r="H170" s="210"/>
      <c r="I170" s="210"/>
      <c r="J170" s="269" t="s">
        <v>196</v>
      </c>
      <c r="K170" s="109"/>
      <c r="L170" s="109"/>
      <c r="M170" s="109"/>
      <c r="N170" s="109"/>
      <c r="O170" s="109"/>
      <c r="P170" s="122" t="s">
        <v>184</v>
      </c>
      <c r="Q170" s="122"/>
      <c r="R170" s="122"/>
      <c r="S170" s="122"/>
      <c r="T170" s="122"/>
      <c r="U170" s="122"/>
      <c r="V170" s="122"/>
      <c r="W170" s="122"/>
      <c r="X170" s="122"/>
      <c r="Y170" s="208" t="s">
        <v>195</v>
      </c>
      <c r="Z170" s="209"/>
      <c r="AA170" s="209"/>
      <c r="AB170" s="209"/>
      <c r="AC170" s="269" t="s">
        <v>225</v>
      </c>
      <c r="AD170" s="269"/>
      <c r="AE170" s="269"/>
      <c r="AF170" s="269"/>
      <c r="AG170" s="269"/>
      <c r="AH170" s="208" t="s">
        <v>244</v>
      </c>
      <c r="AI170" s="210"/>
      <c r="AJ170" s="210"/>
      <c r="AK170" s="210"/>
      <c r="AL170" s="210" t="s">
        <v>20</v>
      </c>
      <c r="AM170" s="210"/>
      <c r="AN170" s="210"/>
      <c r="AO170" s="275"/>
      <c r="AP170" s="229" t="s">
        <v>197</v>
      </c>
      <c r="AQ170" s="229"/>
      <c r="AR170" s="229"/>
      <c r="AS170" s="229"/>
      <c r="AT170" s="229"/>
      <c r="AU170" s="229"/>
      <c r="AV170" s="229"/>
      <c r="AW170" s="229"/>
      <c r="AX170" s="229"/>
      <c r="AY170">
        <f t="shared" ref="AY170:AY171" si="7">$AY$168</f>
        <v>1</v>
      </c>
    </row>
    <row r="171" spans="1:51" ht="30" customHeight="1" x14ac:dyDescent="0.15">
      <c r="A171" s="251">
        <v>1</v>
      </c>
      <c r="B171" s="251">
        <v>1</v>
      </c>
      <c r="C171" s="252" t="s">
        <v>632</v>
      </c>
      <c r="D171" s="253"/>
      <c r="E171" s="253"/>
      <c r="F171" s="253"/>
      <c r="G171" s="253"/>
      <c r="H171" s="253"/>
      <c r="I171" s="253"/>
      <c r="J171" s="254">
        <v>3120001133750</v>
      </c>
      <c r="K171" s="255"/>
      <c r="L171" s="255"/>
      <c r="M171" s="255"/>
      <c r="N171" s="255"/>
      <c r="O171" s="255"/>
      <c r="P171" s="256" t="s">
        <v>662</v>
      </c>
      <c r="Q171" s="257"/>
      <c r="R171" s="257"/>
      <c r="S171" s="257"/>
      <c r="T171" s="257"/>
      <c r="U171" s="257"/>
      <c r="V171" s="257"/>
      <c r="W171" s="257"/>
      <c r="X171" s="257"/>
      <c r="Y171" s="258">
        <v>12.87</v>
      </c>
      <c r="Z171" s="259"/>
      <c r="AA171" s="259"/>
      <c r="AB171" s="260"/>
      <c r="AC171" s="261" t="s">
        <v>252</v>
      </c>
      <c r="AD171" s="262"/>
      <c r="AE171" s="262"/>
      <c r="AF171" s="262"/>
      <c r="AG171" s="262"/>
      <c r="AH171" s="276" t="s">
        <v>701</v>
      </c>
      <c r="AI171" s="277"/>
      <c r="AJ171" s="277"/>
      <c r="AK171" s="277"/>
      <c r="AL171" s="265" t="s">
        <v>610</v>
      </c>
      <c r="AM171" s="266"/>
      <c r="AN171" s="266"/>
      <c r="AO171" s="267"/>
      <c r="AP171" s="268" t="s">
        <v>610</v>
      </c>
      <c r="AQ171" s="268"/>
      <c r="AR171" s="268"/>
      <c r="AS171" s="268"/>
      <c r="AT171" s="268"/>
      <c r="AU171" s="268"/>
      <c r="AV171" s="268"/>
      <c r="AW171" s="268"/>
      <c r="AX171" s="268"/>
      <c r="AY171">
        <f t="shared" si="7"/>
        <v>1</v>
      </c>
    </row>
    <row r="172" spans="1:51" ht="24.75" customHeight="1" x14ac:dyDescent="0.15">
      <c r="A172" s="60"/>
      <c r="B172" s="60"/>
      <c r="C172" s="60"/>
      <c r="D172" s="60"/>
      <c r="E172" s="60"/>
      <c r="F172" s="60"/>
      <c r="G172" s="60"/>
      <c r="H172" s="60"/>
      <c r="I172" s="60"/>
      <c r="J172" s="60"/>
      <c r="K172" s="60"/>
      <c r="L172" s="60"/>
      <c r="M172" s="60"/>
      <c r="N172" s="60"/>
      <c r="O172" s="60"/>
      <c r="P172" s="61"/>
      <c r="Q172" s="61"/>
      <c r="R172" s="61"/>
      <c r="S172" s="61"/>
      <c r="T172" s="61"/>
      <c r="U172" s="61"/>
      <c r="V172" s="61"/>
      <c r="W172" s="61"/>
      <c r="X172" s="61"/>
      <c r="Y172" s="62"/>
      <c r="Z172" s="62"/>
      <c r="AA172" s="62"/>
      <c r="AB172" s="62"/>
      <c r="AC172" s="62"/>
      <c r="AD172" s="62"/>
      <c r="AE172" s="62"/>
      <c r="AF172" s="62"/>
      <c r="AG172" s="62"/>
      <c r="AH172" s="62"/>
      <c r="AI172" s="62"/>
      <c r="AJ172" s="62"/>
      <c r="AK172" s="62"/>
      <c r="AL172" s="62"/>
      <c r="AM172" s="62"/>
      <c r="AN172" s="62"/>
      <c r="AO172" s="62"/>
      <c r="AP172" s="61"/>
      <c r="AQ172" s="61"/>
      <c r="AR172" s="61"/>
      <c r="AS172" s="61"/>
      <c r="AT172" s="61"/>
      <c r="AU172" s="61"/>
      <c r="AV172" s="61"/>
      <c r="AW172" s="61"/>
      <c r="AX172" s="61"/>
      <c r="AY172">
        <f>COUNTA($C$175)</f>
        <v>1</v>
      </c>
    </row>
    <row r="173" spans="1:51" ht="24.75" customHeight="1" x14ac:dyDescent="0.15">
      <c r="A173" s="53"/>
      <c r="B173" s="57" t="s">
        <v>171</v>
      </c>
      <c r="C173" s="53"/>
      <c r="D173" s="53"/>
      <c r="E173" s="53"/>
      <c r="F173" s="53"/>
      <c r="G173" s="53"/>
      <c r="H173" s="53"/>
      <c r="I173" s="53"/>
      <c r="J173" s="53"/>
      <c r="K173" s="53"/>
      <c r="L173" s="53"/>
      <c r="M173" s="53"/>
      <c r="N173" s="53"/>
      <c r="O173" s="53"/>
      <c r="P173" s="58"/>
      <c r="Q173" s="58"/>
      <c r="R173" s="58"/>
      <c r="S173" s="58"/>
      <c r="T173" s="58"/>
      <c r="U173" s="58"/>
      <c r="V173" s="58"/>
      <c r="W173" s="58"/>
      <c r="X173" s="58"/>
      <c r="Y173" s="59"/>
      <c r="Z173" s="59"/>
      <c r="AA173" s="59"/>
      <c r="AB173" s="59"/>
      <c r="AC173" s="59"/>
      <c r="AD173" s="59"/>
      <c r="AE173" s="59"/>
      <c r="AF173" s="59"/>
      <c r="AG173" s="59"/>
      <c r="AH173" s="59"/>
      <c r="AI173" s="59"/>
      <c r="AJ173" s="59"/>
      <c r="AK173" s="59"/>
      <c r="AL173" s="59"/>
      <c r="AM173" s="59"/>
      <c r="AN173" s="59"/>
      <c r="AO173" s="59"/>
      <c r="AP173" s="58"/>
      <c r="AQ173" s="58"/>
      <c r="AR173" s="58"/>
      <c r="AS173" s="58"/>
      <c r="AT173" s="58"/>
      <c r="AU173" s="58"/>
      <c r="AV173" s="58"/>
      <c r="AW173" s="58"/>
      <c r="AX173" s="58"/>
      <c r="AY173">
        <f>$AY$172</f>
        <v>1</v>
      </c>
    </row>
    <row r="174" spans="1:51" ht="59.25" customHeight="1" x14ac:dyDescent="0.15">
      <c r="A174" s="210"/>
      <c r="B174" s="210"/>
      <c r="C174" s="210" t="s">
        <v>25</v>
      </c>
      <c r="D174" s="210"/>
      <c r="E174" s="210"/>
      <c r="F174" s="210"/>
      <c r="G174" s="210"/>
      <c r="H174" s="210"/>
      <c r="I174" s="210"/>
      <c r="J174" s="269" t="s">
        <v>196</v>
      </c>
      <c r="K174" s="109"/>
      <c r="L174" s="109"/>
      <c r="M174" s="109"/>
      <c r="N174" s="109"/>
      <c r="O174" s="109"/>
      <c r="P174" s="122" t="s">
        <v>184</v>
      </c>
      <c r="Q174" s="122"/>
      <c r="R174" s="122"/>
      <c r="S174" s="122"/>
      <c r="T174" s="122"/>
      <c r="U174" s="122"/>
      <c r="V174" s="122"/>
      <c r="W174" s="122"/>
      <c r="X174" s="122"/>
      <c r="Y174" s="208" t="s">
        <v>195</v>
      </c>
      <c r="Z174" s="209"/>
      <c r="AA174" s="209"/>
      <c r="AB174" s="209"/>
      <c r="AC174" s="269" t="s">
        <v>225</v>
      </c>
      <c r="AD174" s="269"/>
      <c r="AE174" s="269"/>
      <c r="AF174" s="269"/>
      <c r="AG174" s="269"/>
      <c r="AH174" s="208" t="s">
        <v>244</v>
      </c>
      <c r="AI174" s="210"/>
      <c r="AJ174" s="210"/>
      <c r="AK174" s="210"/>
      <c r="AL174" s="210" t="s">
        <v>20</v>
      </c>
      <c r="AM174" s="210"/>
      <c r="AN174" s="210"/>
      <c r="AO174" s="275"/>
      <c r="AP174" s="229" t="s">
        <v>197</v>
      </c>
      <c r="AQ174" s="229"/>
      <c r="AR174" s="229"/>
      <c r="AS174" s="229"/>
      <c r="AT174" s="229"/>
      <c r="AU174" s="229"/>
      <c r="AV174" s="229"/>
      <c r="AW174" s="229"/>
      <c r="AX174" s="229"/>
      <c r="AY174">
        <f t="shared" ref="AY174:AY175" si="8">$AY$172</f>
        <v>1</v>
      </c>
    </row>
    <row r="175" spans="1:51" ht="30" customHeight="1" x14ac:dyDescent="0.15">
      <c r="A175" s="251">
        <v>1</v>
      </c>
      <c r="B175" s="251">
        <v>1</v>
      </c>
      <c r="C175" s="252" t="s">
        <v>634</v>
      </c>
      <c r="D175" s="253"/>
      <c r="E175" s="253"/>
      <c r="F175" s="253"/>
      <c r="G175" s="253"/>
      <c r="H175" s="253"/>
      <c r="I175" s="253"/>
      <c r="J175" s="254">
        <v>2120001126730</v>
      </c>
      <c r="K175" s="255"/>
      <c r="L175" s="255"/>
      <c r="M175" s="255"/>
      <c r="N175" s="255"/>
      <c r="O175" s="255"/>
      <c r="P175" s="256" t="s">
        <v>708</v>
      </c>
      <c r="Q175" s="257"/>
      <c r="R175" s="257"/>
      <c r="S175" s="257"/>
      <c r="T175" s="257"/>
      <c r="U175" s="257"/>
      <c r="V175" s="257"/>
      <c r="W175" s="257"/>
      <c r="X175" s="257"/>
      <c r="Y175" s="258">
        <v>9.8978000000000002</v>
      </c>
      <c r="Z175" s="259"/>
      <c r="AA175" s="259"/>
      <c r="AB175" s="260"/>
      <c r="AC175" s="261" t="s">
        <v>246</v>
      </c>
      <c r="AD175" s="262"/>
      <c r="AE175" s="262"/>
      <c r="AF175" s="262"/>
      <c r="AG175" s="262"/>
      <c r="AH175" s="276">
        <v>8</v>
      </c>
      <c r="AI175" s="277"/>
      <c r="AJ175" s="277"/>
      <c r="AK175" s="277"/>
      <c r="AL175" s="265" t="s">
        <v>274</v>
      </c>
      <c r="AM175" s="266"/>
      <c r="AN175" s="266"/>
      <c r="AO175" s="267"/>
      <c r="AP175" s="268" t="s">
        <v>274</v>
      </c>
      <c r="AQ175" s="268"/>
      <c r="AR175" s="268"/>
      <c r="AS175" s="268"/>
      <c r="AT175" s="268"/>
      <c r="AU175" s="268"/>
      <c r="AV175" s="268"/>
      <c r="AW175" s="268"/>
      <c r="AX175" s="268"/>
      <c r="AY175">
        <f t="shared" si="8"/>
        <v>1</v>
      </c>
    </row>
    <row r="176" spans="1:51" ht="30" customHeight="1" x14ac:dyDescent="0.15">
      <c r="A176" s="251">
        <v>2</v>
      </c>
      <c r="B176" s="251">
        <v>1</v>
      </c>
      <c r="C176" s="252" t="s">
        <v>636</v>
      </c>
      <c r="D176" s="253"/>
      <c r="E176" s="253"/>
      <c r="F176" s="253"/>
      <c r="G176" s="253"/>
      <c r="H176" s="253"/>
      <c r="I176" s="253"/>
      <c r="J176" s="254">
        <v>7010401001556</v>
      </c>
      <c r="K176" s="255"/>
      <c r="L176" s="255"/>
      <c r="M176" s="255"/>
      <c r="N176" s="255"/>
      <c r="O176" s="255"/>
      <c r="P176" s="256" t="s">
        <v>629</v>
      </c>
      <c r="Q176" s="257"/>
      <c r="R176" s="257"/>
      <c r="S176" s="257"/>
      <c r="T176" s="257"/>
      <c r="U176" s="257"/>
      <c r="V176" s="257"/>
      <c r="W176" s="257"/>
      <c r="X176" s="257"/>
      <c r="Y176" s="258">
        <v>0.99</v>
      </c>
      <c r="Z176" s="259"/>
      <c r="AA176" s="259"/>
      <c r="AB176" s="260"/>
      <c r="AC176" s="261" t="s">
        <v>251</v>
      </c>
      <c r="AD176" s="262"/>
      <c r="AE176" s="262"/>
      <c r="AF176" s="262"/>
      <c r="AG176" s="262"/>
      <c r="AH176" s="263" t="s">
        <v>274</v>
      </c>
      <c r="AI176" s="264"/>
      <c r="AJ176" s="264"/>
      <c r="AK176" s="264"/>
      <c r="AL176" s="265" t="s">
        <v>274</v>
      </c>
      <c r="AM176" s="266"/>
      <c r="AN176" s="266"/>
      <c r="AO176" s="267"/>
      <c r="AP176" s="268" t="s">
        <v>274</v>
      </c>
      <c r="AQ176" s="268"/>
      <c r="AR176" s="268"/>
      <c r="AS176" s="268"/>
      <c r="AT176" s="268"/>
      <c r="AU176" s="268"/>
      <c r="AV176" s="268"/>
      <c r="AW176" s="268"/>
      <c r="AX176" s="268"/>
      <c r="AY176">
        <f>COUNTA($C$176)</f>
        <v>1</v>
      </c>
    </row>
    <row r="177" spans="1:51" ht="30" customHeight="1" x14ac:dyDescent="0.15">
      <c r="A177" s="251">
        <v>3</v>
      </c>
      <c r="B177" s="251">
        <v>1</v>
      </c>
      <c r="C177" s="253" t="s">
        <v>637</v>
      </c>
      <c r="D177" s="253"/>
      <c r="E177" s="253"/>
      <c r="F177" s="253"/>
      <c r="G177" s="253"/>
      <c r="H177" s="253"/>
      <c r="I177" s="253"/>
      <c r="J177" s="254">
        <v>3011001032986</v>
      </c>
      <c r="K177" s="255"/>
      <c r="L177" s="255"/>
      <c r="M177" s="255"/>
      <c r="N177" s="255"/>
      <c r="O177" s="255"/>
      <c r="P177" s="256" t="s">
        <v>629</v>
      </c>
      <c r="Q177" s="257"/>
      <c r="R177" s="257"/>
      <c r="S177" s="257"/>
      <c r="T177" s="257"/>
      <c r="U177" s="257"/>
      <c r="V177" s="257"/>
      <c r="W177" s="257"/>
      <c r="X177" s="257"/>
      <c r="Y177" s="258">
        <v>0.97899999999999998</v>
      </c>
      <c r="Z177" s="259"/>
      <c r="AA177" s="259"/>
      <c r="AB177" s="260"/>
      <c r="AC177" s="261" t="s">
        <v>251</v>
      </c>
      <c r="AD177" s="262"/>
      <c r="AE177" s="262"/>
      <c r="AF177" s="262"/>
      <c r="AG177" s="262"/>
      <c r="AH177" s="263" t="s">
        <v>274</v>
      </c>
      <c r="AI177" s="264"/>
      <c r="AJ177" s="264"/>
      <c r="AK177" s="264"/>
      <c r="AL177" s="265" t="s">
        <v>274</v>
      </c>
      <c r="AM177" s="266"/>
      <c r="AN177" s="266"/>
      <c r="AO177" s="267"/>
      <c r="AP177" s="268" t="s">
        <v>274</v>
      </c>
      <c r="AQ177" s="268"/>
      <c r="AR177" s="268"/>
      <c r="AS177" s="268"/>
      <c r="AT177" s="268"/>
      <c r="AU177" s="268"/>
      <c r="AV177" s="268"/>
      <c r="AW177" s="268"/>
      <c r="AX177" s="268"/>
      <c r="AY177">
        <f>COUNTA($C$177)</f>
        <v>1</v>
      </c>
    </row>
    <row r="178" spans="1:51" ht="30" customHeight="1" x14ac:dyDescent="0.15">
      <c r="A178" s="251">
        <v>4</v>
      </c>
      <c r="B178" s="251">
        <v>1</v>
      </c>
      <c r="C178" s="252" t="s">
        <v>637</v>
      </c>
      <c r="D178" s="253"/>
      <c r="E178" s="253"/>
      <c r="F178" s="253"/>
      <c r="G178" s="253"/>
      <c r="H178" s="253"/>
      <c r="I178" s="253"/>
      <c r="J178" s="254">
        <v>3011001032986</v>
      </c>
      <c r="K178" s="255"/>
      <c r="L178" s="255"/>
      <c r="M178" s="255"/>
      <c r="N178" s="255"/>
      <c r="O178" s="255"/>
      <c r="P178" s="256" t="s">
        <v>629</v>
      </c>
      <c r="Q178" s="257"/>
      <c r="R178" s="257"/>
      <c r="S178" s="257"/>
      <c r="T178" s="257"/>
      <c r="U178" s="257"/>
      <c r="V178" s="257"/>
      <c r="W178" s="257"/>
      <c r="X178" s="257"/>
      <c r="Y178" s="258">
        <v>0.94599999999999995</v>
      </c>
      <c r="Z178" s="259"/>
      <c r="AA178" s="259"/>
      <c r="AB178" s="260"/>
      <c r="AC178" s="261" t="s">
        <v>249</v>
      </c>
      <c r="AD178" s="262"/>
      <c r="AE178" s="262"/>
      <c r="AF178" s="262"/>
      <c r="AG178" s="262"/>
      <c r="AH178" s="276">
        <v>1</v>
      </c>
      <c r="AI178" s="277"/>
      <c r="AJ178" s="277"/>
      <c r="AK178" s="277"/>
      <c r="AL178" s="265" t="s">
        <v>274</v>
      </c>
      <c r="AM178" s="266"/>
      <c r="AN178" s="266"/>
      <c r="AO178" s="267"/>
      <c r="AP178" s="268" t="s">
        <v>274</v>
      </c>
      <c r="AQ178" s="268"/>
      <c r="AR178" s="268"/>
      <c r="AS178" s="268"/>
      <c r="AT178" s="268"/>
      <c r="AU178" s="268"/>
      <c r="AV178" s="268"/>
      <c r="AW178" s="268"/>
      <c r="AX178" s="268"/>
      <c r="AY178">
        <f>COUNTA($C$178)</f>
        <v>1</v>
      </c>
    </row>
    <row r="179" spans="1:51" ht="30" customHeight="1" x14ac:dyDescent="0.15">
      <c r="A179" s="251">
        <v>5</v>
      </c>
      <c r="B179" s="251">
        <v>1</v>
      </c>
      <c r="C179" s="252" t="s">
        <v>638</v>
      </c>
      <c r="D179" s="253"/>
      <c r="E179" s="253"/>
      <c r="F179" s="253"/>
      <c r="G179" s="253"/>
      <c r="H179" s="253"/>
      <c r="I179" s="253"/>
      <c r="J179" s="254">
        <v>3011001032986</v>
      </c>
      <c r="K179" s="255"/>
      <c r="L179" s="255"/>
      <c r="M179" s="255"/>
      <c r="N179" s="255"/>
      <c r="O179" s="255"/>
      <c r="P179" s="256" t="s">
        <v>629</v>
      </c>
      <c r="Q179" s="257"/>
      <c r="R179" s="257"/>
      <c r="S179" s="257"/>
      <c r="T179" s="257"/>
      <c r="U179" s="257"/>
      <c r="V179" s="257"/>
      <c r="W179" s="257"/>
      <c r="X179" s="257"/>
      <c r="Y179" s="258">
        <v>0.93500000000000005</v>
      </c>
      <c r="Z179" s="259"/>
      <c r="AA179" s="259"/>
      <c r="AB179" s="260"/>
      <c r="AC179" s="261" t="s">
        <v>251</v>
      </c>
      <c r="AD179" s="262"/>
      <c r="AE179" s="262"/>
      <c r="AF179" s="262"/>
      <c r="AG179" s="262"/>
      <c r="AH179" s="276" t="s">
        <v>274</v>
      </c>
      <c r="AI179" s="277"/>
      <c r="AJ179" s="277"/>
      <c r="AK179" s="277"/>
      <c r="AL179" s="265" t="s">
        <v>274</v>
      </c>
      <c r="AM179" s="266"/>
      <c r="AN179" s="266"/>
      <c r="AO179" s="267"/>
      <c r="AP179" s="268" t="s">
        <v>274</v>
      </c>
      <c r="AQ179" s="268"/>
      <c r="AR179" s="268"/>
      <c r="AS179" s="268"/>
      <c r="AT179" s="268"/>
      <c r="AU179" s="268"/>
      <c r="AV179" s="268"/>
      <c r="AW179" s="268"/>
      <c r="AX179" s="268"/>
      <c r="AY179">
        <f>COUNTA($C$179)</f>
        <v>1</v>
      </c>
    </row>
    <row r="180" spans="1:51" ht="30" customHeight="1" x14ac:dyDescent="0.15">
      <c r="A180" s="251">
        <v>6</v>
      </c>
      <c r="B180" s="251">
        <v>1</v>
      </c>
      <c r="C180" s="253" t="s">
        <v>635</v>
      </c>
      <c r="D180" s="253"/>
      <c r="E180" s="253"/>
      <c r="F180" s="253"/>
      <c r="G180" s="253"/>
      <c r="H180" s="253"/>
      <c r="I180" s="253"/>
      <c r="J180" s="254">
        <v>7010401001556</v>
      </c>
      <c r="K180" s="255"/>
      <c r="L180" s="255"/>
      <c r="M180" s="255"/>
      <c r="N180" s="255"/>
      <c r="O180" s="255"/>
      <c r="P180" s="256" t="s">
        <v>629</v>
      </c>
      <c r="Q180" s="257"/>
      <c r="R180" s="257"/>
      <c r="S180" s="257"/>
      <c r="T180" s="257"/>
      <c r="U180" s="257"/>
      <c r="V180" s="257"/>
      <c r="W180" s="257"/>
      <c r="X180" s="257"/>
      <c r="Y180" s="258">
        <v>0.495</v>
      </c>
      <c r="Z180" s="259"/>
      <c r="AA180" s="259"/>
      <c r="AB180" s="260"/>
      <c r="AC180" s="261" t="s">
        <v>251</v>
      </c>
      <c r="AD180" s="262"/>
      <c r="AE180" s="262"/>
      <c r="AF180" s="262"/>
      <c r="AG180" s="262"/>
      <c r="AH180" s="276" t="s">
        <v>274</v>
      </c>
      <c r="AI180" s="277"/>
      <c r="AJ180" s="277"/>
      <c r="AK180" s="277"/>
      <c r="AL180" s="265" t="s">
        <v>274</v>
      </c>
      <c r="AM180" s="266"/>
      <c r="AN180" s="266"/>
      <c r="AO180" s="267"/>
      <c r="AP180" s="268" t="s">
        <v>274</v>
      </c>
      <c r="AQ180" s="268"/>
      <c r="AR180" s="268"/>
      <c r="AS180" s="268"/>
      <c r="AT180" s="268"/>
      <c r="AU180" s="268"/>
      <c r="AV180" s="268"/>
      <c r="AW180" s="268"/>
      <c r="AX180" s="268"/>
      <c r="AY180">
        <f>COUNTA($C$180)</f>
        <v>1</v>
      </c>
    </row>
    <row r="181" spans="1:51" ht="30" customHeight="1" x14ac:dyDescent="0.15">
      <c r="A181" s="251">
        <v>7</v>
      </c>
      <c r="B181" s="251">
        <v>1</v>
      </c>
      <c r="C181" s="252" t="s">
        <v>638</v>
      </c>
      <c r="D181" s="253"/>
      <c r="E181" s="253"/>
      <c r="F181" s="253"/>
      <c r="G181" s="253"/>
      <c r="H181" s="253"/>
      <c r="I181" s="253"/>
      <c r="J181" s="254">
        <v>3011001032986</v>
      </c>
      <c r="K181" s="255"/>
      <c r="L181" s="255"/>
      <c r="M181" s="255"/>
      <c r="N181" s="255"/>
      <c r="O181" s="255"/>
      <c r="P181" s="256" t="s">
        <v>659</v>
      </c>
      <c r="Q181" s="257"/>
      <c r="R181" s="257"/>
      <c r="S181" s="257"/>
      <c r="T181" s="257"/>
      <c r="U181" s="257"/>
      <c r="V181" s="257"/>
      <c r="W181" s="257"/>
      <c r="X181" s="257"/>
      <c r="Y181" s="258">
        <v>0.29699999999999999</v>
      </c>
      <c r="Z181" s="259"/>
      <c r="AA181" s="259"/>
      <c r="AB181" s="260"/>
      <c r="AC181" s="261" t="s">
        <v>251</v>
      </c>
      <c r="AD181" s="262"/>
      <c r="AE181" s="262"/>
      <c r="AF181" s="262"/>
      <c r="AG181" s="262"/>
      <c r="AH181" s="276" t="s">
        <v>274</v>
      </c>
      <c r="AI181" s="277"/>
      <c r="AJ181" s="277"/>
      <c r="AK181" s="277"/>
      <c r="AL181" s="265" t="s">
        <v>274</v>
      </c>
      <c r="AM181" s="266"/>
      <c r="AN181" s="266"/>
      <c r="AO181" s="267"/>
      <c r="AP181" s="268" t="s">
        <v>274</v>
      </c>
      <c r="AQ181" s="268"/>
      <c r="AR181" s="268"/>
      <c r="AS181" s="268"/>
      <c r="AT181" s="268"/>
      <c r="AU181" s="268"/>
      <c r="AV181" s="268"/>
      <c r="AW181" s="268"/>
      <c r="AX181" s="268"/>
      <c r="AY181">
        <f>COUNTA($C$181)</f>
        <v>1</v>
      </c>
    </row>
    <row r="182" spans="1:51" ht="30" customHeight="1" x14ac:dyDescent="0.15">
      <c r="A182" s="251">
        <v>8</v>
      </c>
      <c r="B182" s="251">
        <v>1</v>
      </c>
      <c r="C182" s="252" t="s">
        <v>639</v>
      </c>
      <c r="D182" s="253"/>
      <c r="E182" s="253"/>
      <c r="F182" s="253"/>
      <c r="G182" s="253"/>
      <c r="H182" s="253"/>
      <c r="I182" s="253"/>
      <c r="J182" s="254">
        <v>8010401024011</v>
      </c>
      <c r="K182" s="255"/>
      <c r="L182" s="255"/>
      <c r="M182" s="255"/>
      <c r="N182" s="255"/>
      <c r="O182" s="255"/>
      <c r="P182" s="256" t="s">
        <v>659</v>
      </c>
      <c r="Q182" s="257"/>
      <c r="R182" s="257"/>
      <c r="S182" s="257"/>
      <c r="T182" s="257"/>
      <c r="U182" s="257"/>
      <c r="V182" s="257"/>
      <c r="W182" s="257"/>
      <c r="X182" s="257"/>
      <c r="Y182" s="258">
        <v>0.19800000000000001</v>
      </c>
      <c r="Z182" s="259"/>
      <c r="AA182" s="259"/>
      <c r="AB182" s="260"/>
      <c r="AC182" s="261" t="s">
        <v>251</v>
      </c>
      <c r="AD182" s="262"/>
      <c r="AE182" s="262"/>
      <c r="AF182" s="262"/>
      <c r="AG182" s="262"/>
      <c r="AH182" s="276" t="s">
        <v>274</v>
      </c>
      <c r="AI182" s="277"/>
      <c r="AJ182" s="277"/>
      <c r="AK182" s="277"/>
      <c r="AL182" s="265" t="s">
        <v>274</v>
      </c>
      <c r="AM182" s="266"/>
      <c r="AN182" s="266"/>
      <c r="AO182" s="267"/>
      <c r="AP182" s="268" t="s">
        <v>274</v>
      </c>
      <c r="AQ182" s="268"/>
      <c r="AR182" s="268"/>
      <c r="AS182" s="268"/>
      <c r="AT182" s="268"/>
      <c r="AU182" s="268"/>
      <c r="AV182" s="268"/>
      <c r="AW182" s="268"/>
      <c r="AX182" s="268"/>
      <c r="AY182">
        <f>COUNTA($C$182)</f>
        <v>1</v>
      </c>
    </row>
    <row r="183" spans="1:51" ht="30" customHeight="1" x14ac:dyDescent="0.15">
      <c r="A183" s="251">
        <v>9</v>
      </c>
      <c r="B183" s="251">
        <v>1</v>
      </c>
      <c r="C183" s="252" t="s">
        <v>640</v>
      </c>
      <c r="D183" s="253"/>
      <c r="E183" s="253"/>
      <c r="F183" s="253"/>
      <c r="G183" s="253"/>
      <c r="H183" s="253"/>
      <c r="I183" s="253"/>
      <c r="J183" s="254">
        <v>3011001130377</v>
      </c>
      <c r="K183" s="255"/>
      <c r="L183" s="255"/>
      <c r="M183" s="255"/>
      <c r="N183" s="255"/>
      <c r="O183" s="255"/>
      <c r="P183" s="256" t="s">
        <v>629</v>
      </c>
      <c r="Q183" s="257"/>
      <c r="R183" s="257"/>
      <c r="S183" s="257"/>
      <c r="T183" s="257"/>
      <c r="U183" s="257"/>
      <c r="V183" s="257"/>
      <c r="W183" s="257"/>
      <c r="X183" s="257"/>
      <c r="Y183" s="258">
        <v>0.1353</v>
      </c>
      <c r="Z183" s="259"/>
      <c r="AA183" s="259"/>
      <c r="AB183" s="260"/>
      <c r="AC183" s="261" t="s">
        <v>245</v>
      </c>
      <c r="AD183" s="262"/>
      <c r="AE183" s="262"/>
      <c r="AF183" s="262"/>
      <c r="AG183" s="262"/>
      <c r="AH183" s="276">
        <v>19</v>
      </c>
      <c r="AI183" s="277"/>
      <c r="AJ183" s="277"/>
      <c r="AK183" s="277"/>
      <c r="AL183" s="265" t="s">
        <v>274</v>
      </c>
      <c r="AM183" s="266"/>
      <c r="AN183" s="266"/>
      <c r="AO183" s="267"/>
      <c r="AP183" s="268" t="s">
        <v>274</v>
      </c>
      <c r="AQ183" s="268"/>
      <c r="AR183" s="268"/>
      <c r="AS183" s="268"/>
      <c r="AT183" s="268"/>
      <c r="AU183" s="268"/>
      <c r="AV183" s="268"/>
      <c r="AW183" s="268"/>
      <c r="AX183" s="268"/>
      <c r="AY183">
        <f>COUNTA($C$183)</f>
        <v>1</v>
      </c>
    </row>
    <row r="184" spans="1:51" ht="24.75" customHeight="1" x14ac:dyDescent="0.15">
      <c r="A184" s="60"/>
      <c r="B184" s="60"/>
      <c r="C184" s="60"/>
      <c r="D184" s="60"/>
      <c r="E184" s="60"/>
      <c r="F184" s="60"/>
      <c r="G184" s="60"/>
      <c r="H184" s="60"/>
      <c r="I184" s="60"/>
      <c r="J184" s="60"/>
      <c r="K184" s="60"/>
      <c r="L184" s="60"/>
      <c r="M184" s="60"/>
      <c r="N184" s="60"/>
      <c r="O184" s="60"/>
      <c r="P184" s="61"/>
      <c r="Q184" s="61"/>
      <c r="R184" s="61"/>
      <c r="S184" s="61"/>
      <c r="T184" s="61"/>
      <c r="U184" s="61"/>
      <c r="V184" s="61"/>
      <c r="W184" s="61"/>
      <c r="X184" s="61"/>
      <c r="Y184" s="62"/>
      <c r="Z184" s="62"/>
      <c r="AA184" s="62"/>
      <c r="AB184" s="62"/>
      <c r="AC184" s="62"/>
      <c r="AD184" s="62"/>
      <c r="AE184" s="62"/>
      <c r="AF184" s="62"/>
      <c r="AG184" s="62"/>
      <c r="AH184" s="62"/>
      <c r="AI184" s="62"/>
      <c r="AJ184" s="62"/>
      <c r="AK184" s="62"/>
      <c r="AL184" s="62"/>
      <c r="AM184" s="62"/>
      <c r="AN184" s="62"/>
      <c r="AO184" s="62"/>
      <c r="AP184" s="61"/>
      <c r="AQ184" s="61"/>
      <c r="AR184" s="61"/>
      <c r="AS184" s="61"/>
      <c r="AT184" s="61"/>
      <c r="AU184" s="61"/>
      <c r="AV184" s="61"/>
      <c r="AW184" s="61"/>
      <c r="AX184" s="61"/>
      <c r="AY184">
        <f>COUNTA($C$187)</f>
        <v>1</v>
      </c>
    </row>
    <row r="185" spans="1:51" ht="24.75" customHeight="1" x14ac:dyDescent="0.15">
      <c r="A185" s="53"/>
      <c r="B185" s="57" t="s">
        <v>172</v>
      </c>
      <c r="C185" s="53"/>
      <c r="D185" s="53"/>
      <c r="E185" s="53"/>
      <c r="F185" s="53"/>
      <c r="G185" s="53"/>
      <c r="H185" s="53"/>
      <c r="I185" s="53"/>
      <c r="J185" s="53"/>
      <c r="K185" s="53"/>
      <c r="L185" s="53"/>
      <c r="M185" s="53"/>
      <c r="N185" s="53"/>
      <c r="O185" s="53"/>
      <c r="P185" s="58"/>
      <c r="Q185" s="58"/>
      <c r="R185" s="58"/>
      <c r="S185" s="58"/>
      <c r="T185" s="58"/>
      <c r="U185" s="58"/>
      <c r="V185" s="58"/>
      <c r="W185" s="58"/>
      <c r="X185" s="58"/>
      <c r="Y185" s="59"/>
      <c r="Z185" s="59"/>
      <c r="AA185" s="59"/>
      <c r="AB185" s="59"/>
      <c r="AC185" s="59"/>
      <c r="AD185" s="59"/>
      <c r="AE185" s="59"/>
      <c r="AF185" s="59"/>
      <c r="AG185" s="59"/>
      <c r="AH185" s="59"/>
      <c r="AI185" s="59"/>
      <c r="AJ185" s="59"/>
      <c r="AK185" s="59"/>
      <c r="AL185" s="59"/>
      <c r="AM185" s="59"/>
      <c r="AN185" s="59"/>
      <c r="AO185" s="59"/>
      <c r="AP185" s="58"/>
      <c r="AQ185" s="58"/>
      <c r="AR185" s="58"/>
      <c r="AS185" s="58"/>
      <c r="AT185" s="58"/>
      <c r="AU185" s="58"/>
      <c r="AV185" s="58"/>
      <c r="AW185" s="58"/>
      <c r="AX185" s="58"/>
      <c r="AY185">
        <f>$AY$184</f>
        <v>1</v>
      </c>
    </row>
    <row r="186" spans="1:51" ht="59.25" customHeight="1" x14ac:dyDescent="0.15">
      <c r="A186" s="210"/>
      <c r="B186" s="210"/>
      <c r="C186" s="210" t="s">
        <v>25</v>
      </c>
      <c r="D186" s="210"/>
      <c r="E186" s="210"/>
      <c r="F186" s="210"/>
      <c r="G186" s="210"/>
      <c r="H186" s="210"/>
      <c r="I186" s="210"/>
      <c r="J186" s="269" t="s">
        <v>196</v>
      </c>
      <c r="K186" s="109"/>
      <c r="L186" s="109"/>
      <c r="M186" s="109"/>
      <c r="N186" s="109"/>
      <c r="O186" s="109"/>
      <c r="P186" s="122" t="s">
        <v>184</v>
      </c>
      <c r="Q186" s="122"/>
      <c r="R186" s="122"/>
      <c r="S186" s="122"/>
      <c r="T186" s="122"/>
      <c r="U186" s="122"/>
      <c r="V186" s="122"/>
      <c r="W186" s="122"/>
      <c r="X186" s="122"/>
      <c r="Y186" s="208" t="s">
        <v>195</v>
      </c>
      <c r="Z186" s="209"/>
      <c r="AA186" s="209"/>
      <c r="AB186" s="209"/>
      <c r="AC186" s="269" t="s">
        <v>225</v>
      </c>
      <c r="AD186" s="269"/>
      <c r="AE186" s="269"/>
      <c r="AF186" s="269"/>
      <c r="AG186" s="269"/>
      <c r="AH186" s="208" t="s">
        <v>244</v>
      </c>
      <c r="AI186" s="210"/>
      <c r="AJ186" s="210"/>
      <c r="AK186" s="210"/>
      <c r="AL186" s="210" t="s">
        <v>20</v>
      </c>
      <c r="AM186" s="210"/>
      <c r="AN186" s="210"/>
      <c r="AO186" s="275"/>
      <c r="AP186" s="229" t="s">
        <v>197</v>
      </c>
      <c r="AQ186" s="229"/>
      <c r="AR186" s="229"/>
      <c r="AS186" s="229"/>
      <c r="AT186" s="229"/>
      <c r="AU186" s="229"/>
      <c r="AV186" s="229"/>
      <c r="AW186" s="229"/>
      <c r="AX186" s="229"/>
      <c r="AY186">
        <f t="shared" ref="AY186:AY187" si="9">$AY$184</f>
        <v>1</v>
      </c>
    </row>
    <row r="187" spans="1:51" ht="50.25" customHeight="1" x14ac:dyDescent="0.15">
      <c r="A187" s="251">
        <v>1</v>
      </c>
      <c r="B187" s="251">
        <v>1</v>
      </c>
      <c r="C187" s="252" t="s">
        <v>653</v>
      </c>
      <c r="D187" s="253"/>
      <c r="E187" s="253"/>
      <c r="F187" s="253"/>
      <c r="G187" s="253"/>
      <c r="H187" s="253"/>
      <c r="I187" s="253"/>
      <c r="J187" s="254">
        <v>9350001009187</v>
      </c>
      <c r="K187" s="255"/>
      <c r="L187" s="255"/>
      <c r="M187" s="255"/>
      <c r="N187" s="255"/>
      <c r="O187" s="255"/>
      <c r="P187" s="272" t="s">
        <v>655</v>
      </c>
      <c r="Q187" s="273"/>
      <c r="R187" s="273"/>
      <c r="S187" s="273"/>
      <c r="T187" s="273"/>
      <c r="U187" s="273"/>
      <c r="V187" s="273"/>
      <c r="W187" s="273"/>
      <c r="X187" s="274"/>
      <c r="Y187" s="258">
        <v>3.1349999999999998</v>
      </c>
      <c r="Z187" s="259"/>
      <c r="AA187" s="259"/>
      <c r="AB187" s="260"/>
      <c r="AC187" s="261" t="s">
        <v>245</v>
      </c>
      <c r="AD187" s="262"/>
      <c r="AE187" s="262"/>
      <c r="AF187" s="262"/>
      <c r="AG187" s="262"/>
      <c r="AH187" s="263">
        <v>2</v>
      </c>
      <c r="AI187" s="264"/>
      <c r="AJ187" s="264"/>
      <c r="AK187" s="264"/>
      <c r="AL187" s="265" t="s">
        <v>610</v>
      </c>
      <c r="AM187" s="266"/>
      <c r="AN187" s="266"/>
      <c r="AO187" s="267"/>
      <c r="AP187" s="268" t="s">
        <v>610</v>
      </c>
      <c r="AQ187" s="268"/>
      <c r="AR187" s="268"/>
      <c r="AS187" s="268"/>
      <c r="AT187" s="268"/>
      <c r="AU187" s="268"/>
      <c r="AV187" s="268"/>
      <c r="AW187" s="268"/>
      <c r="AX187" s="268"/>
      <c r="AY187">
        <f t="shared" si="9"/>
        <v>1</v>
      </c>
    </row>
    <row r="188" spans="1:51" ht="54" customHeight="1" x14ac:dyDescent="0.15">
      <c r="A188" s="251">
        <v>2</v>
      </c>
      <c r="B188" s="251">
        <v>1</v>
      </c>
      <c r="C188" s="252" t="s">
        <v>656</v>
      </c>
      <c r="D188" s="253"/>
      <c r="E188" s="253"/>
      <c r="F188" s="253"/>
      <c r="G188" s="253"/>
      <c r="H188" s="253"/>
      <c r="I188" s="253"/>
      <c r="J188" s="254">
        <v>3013205001627</v>
      </c>
      <c r="K188" s="255"/>
      <c r="L188" s="255"/>
      <c r="M188" s="255"/>
      <c r="N188" s="255"/>
      <c r="O188" s="255"/>
      <c r="P188" s="270" t="s">
        <v>657</v>
      </c>
      <c r="Q188" s="271"/>
      <c r="R188" s="271"/>
      <c r="S188" s="271"/>
      <c r="T188" s="271"/>
      <c r="U188" s="271"/>
      <c r="V188" s="271"/>
      <c r="W188" s="271"/>
      <c r="X188" s="271"/>
      <c r="Y188" s="258">
        <v>0.74734</v>
      </c>
      <c r="Z188" s="259"/>
      <c r="AA188" s="259"/>
      <c r="AB188" s="260"/>
      <c r="AC188" s="261" t="s">
        <v>251</v>
      </c>
      <c r="AD188" s="262"/>
      <c r="AE188" s="262"/>
      <c r="AF188" s="262"/>
      <c r="AG188" s="262"/>
      <c r="AH188" s="263" t="s">
        <v>610</v>
      </c>
      <c r="AI188" s="264"/>
      <c r="AJ188" s="264"/>
      <c r="AK188" s="264"/>
      <c r="AL188" s="265" t="s">
        <v>610</v>
      </c>
      <c r="AM188" s="266"/>
      <c r="AN188" s="266"/>
      <c r="AO188" s="267"/>
      <c r="AP188" s="268" t="s">
        <v>610</v>
      </c>
      <c r="AQ188" s="268"/>
      <c r="AR188" s="268"/>
      <c r="AS188" s="268"/>
      <c r="AT188" s="268"/>
      <c r="AU188" s="268"/>
      <c r="AV188" s="268"/>
      <c r="AW188" s="268"/>
      <c r="AX188" s="268"/>
      <c r="AY188">
        <f>COUNTA($C$188)</f>
        <v>1</v>
      </c>
    </row>
    <row r="189" spans="1:51" ht="24.75" customHeight="1" x14ac:dyDescent="0.15">
      <c r="A189" s="60"/>
      <c r="B189" s="60"/>
      <c r="C189" s="60"/>
      <c r="D189" s="60"/>
      <c r="E189" s="60"/>
      <c r="F189" s="60"/>
      <c r="G189" s="60"/>
      <c r="H189" s="60"/>
      <c r="I189" s="60"/>
      <c r="J189" s="60"/>
      <c r="K189" s="60"/>
      <c r="L189" s="60"/>
      <c r="M189" s="60"/>
      <c r="N189" s="60"/>
      <c r="O189" s="60"/>
      <c r="P189" s="61"/>
      <c r="Q189" s="61"/>
      <c r="R189" s="61"/>
      <c r="S189" s="61"/>
      <c r="T189" s="61"/>
      <c r="U189" s="61"/>
      <c r="V189" s="61"/>
      <c r="W189" s="61"/>
      <c r="X189" s="61"/>
      <c r="Y189" s="62"/>
      <c r="Z189" s="62"/>
      <c r="AA189" s="62"/>
      <c r="AB189" s="62"/>
      <c r="AC189" s="62"/>
      <c r="AD189" s="62"/>
      <c r="AE189" s="62"/>
      <c r="AF189" s="62"/>
      <c r="AG189" s="62"/>
      <c r="AH189" s="62"/>
      <c r="AI189" s="62"/>
      <c r="AJ189" s="62"/>
      <c r="AK189" s="62"/>
      <c r="AL189" s="62"/>
      <c r="AM189" s="62"/>
      <c r="AN189" s="62"/>
      <c r="AO189" s="62"/>
      <c r="AP189" s="61"/>
      <c r="AQ189" s="61"/>
      <c r="AR189" s="61"/>
      <c r="AS189" s="61"/>
      <c r="AT189" s="61"/>
      <c r="AU189" s="61"/>
      <c r="AV189" s="61"/>
      <c r="AW189" s="61"/>
      <c r="AX189" s="61"/>
      <c r="AY189">
        <f>COUNTA($C$192)</f>
        <v>1</v>
      </c>
    </row>
    <row r="190" spans="1:51" ht="24.75" customHeight="1" x14ac:dyDescent="0.15">
      <c r="A190" s="53"/>
      <c r="B190" s="57" t="s">
        <v>173</v>
      </c>
      <c r="C190" s="53"/>
      <c r="D190" s="53"/>
      <c r="E190" s="53"/>
      <c r="F190" s="53"/>
      <c r="G190" s="53"/>
      <c r="H190" s="53"/>
      <c r="I190" s="53"/>
      <c r="J190" s="53"/>
      <c r="K190" s="53"/>
      <c r="L190" s="53"/>
      <c r="M190" s="53"/>
      <c r="N190" s="53"/>
      <c r="O190" s="53"/>
      <c r="P190" s="58"/>
      <c r="Q190" s="58"/>
      <c r="R190" s="58"/>
      <c r="S190" s="58"/>
      <c r="T190" s="58"/>
      <c r="U190" s="58"/>
      <c r="V190" s="58"/>
      <c r="W190" s="58"/>
      <c r="X190" s="58"/>
      <c r="Y190" s="59"/>
      <c r="Z190" s="59"/>
      <c r="AA190" s="59"/>
      <c r="AB190" s="59"/>
      <c r="AC190" s="59"/>
      <c r="AD190" s="59"/>
      <c r="AE190" s="59"/>
      <c r="AF190" s="59"/>
      <c r="AG190" s="59"/>
      <c r="AH190" s="59"/>
      <c r="AI190" s="59"/>
      <c r="AJ190" s="59"/>
      <c r="AK190" s="59"/>
      <c r="AL190" s="59"/>
      <c r="AM190" s="59"/>
      <c r="AN190" s="59"/>
      <c r="AO190" s="59"/>
      <c r="AP190" s="58"/>
      <c r="AQ190" s="58"/>
      <c r="AR190" s="58"/>
      <c r="AS190" s="58"/>
      <c r="AT190" s="58"/>
      <c r="AU190" s="58"/>
      <c r="AV190" s="58"/>
      <c r="AW190" s="58"/>
      <c r="AX190" s="58"/>
      <c r="AY190">
        <f>$AY$189</f>
        <v>1</v>
      </c>
    </row>
    <row r="191" spans="1:51" ht="59.25" customHeight="1" x14ac:dyDescent="0.15">
      <c r="A191" s="210"/>
      <c r="B191" s="210"/>
      <c r="C191" s="210" t="s">
        <v>25</v>
      </c>
      <c r="D191" s="210"/>
      <c r="E191" s="210"/>
      <c r="F191" s="210"/>
      <c r="G191" s="210"/>
      <c r="H191" s="210"/>
      <c r="I191" s="210"/>
      <c r="J191" s="269" t="s">
        <v>196</v>
      </c>
      <c r="K191" s="109"/>
      <c r="L191" s="109"/>
      <c r="M191" s="109"/>
      <c r="N191" s="109"/>
      <c r="O191" s="109"/>
      <c r="P191" s="122" t="s">
        <v>184</v>
      </c>
      <c r="Q191" s="122"/>
      <c r="R191" s="122"/>
      <c r="S191" s="122"/>
      <c r="T191" s="122"/>
      <c r="U191" s="122"/>
      <c r="V191" s="122"/>
      <c r="W191" s="122"/>
      <c r="X191" s="122"/>
      <c r="Y191" s="208" t="s">
        <v>195</v>
      </c>
      <c r="Z191" s="209"/>
      <c r="AA191" s="209"/>
      <c r="AB191" s="209"/>
      <c r="AC191" s="269" t="s">
        <v>225</v>
      </c>
      <c r="AD191" s="269"/>
      <c r="AE191" s="269"/>
      <c r="AF191" s="269"/>
      <c r="AG191" s="269"/>
      <c r="AH191" s="208" t="s">
        <v>244</v>
      </c>
      <c r="AI191" s="210"/>
      <c r="AJ191" s="210"/>
      <c r="AK191" s="210"/>
      <c r="AL191" s="210" t="s">
        <v>20</v>
      </c>
      <c r="AM191" s="210"/>
      <c r="AN191" s="210"/>
      <c r="AO191" s="275"/>
      <c r="AP191" s="229" t="s">
        <v>197</v>
      </c>
      <c r="AQ191" s="229"/>
      <c r="AR191" s="229"/>
      <c r="AS191" s="229"/>
      <c r="AT191" s="229"/>
      <c r="AU191" s="229"/>
      <c r="AV191" s="229"/>
      <c r="AW191" s="229"/>
      <c r="AX191" s="229"/>
      <c r="AY191">
        <f t="shared" ref="AY191:AY192" si="10">$AY$189</f>
        <v>1</v>
      </c>
    </row>
    <row r="192" spans="1:51" ht="30" customHeight="1" x14ac:dyDescent="0.15">
      <c r="A192" s="251">
        <v>1</v>
      </c>
      <c r="B192" s="251">
        <v>1</v>
      </c>
      <c r="C192" s="252" t="s">
        <v>641</v>
      </c>
      <c r="D192" s="253"/>
      <c r="E192" s="253"/>
      <c r="F192" s="253"/>
      <c r="G192" s="253"/>
      <c r="H192" s="253"/>
      <c r="I192" s="253"/>
      <c r="J192" s="254">
        <v>9011801019764</v>
      </c>
      <c r="K192" s="255"/>
      <c r="L192" s="255"/>
      <c r="M192" s="255"/>
      <c r="N192" s="255"/>
      <c r="O192" s="255"/>
      <c r="P192" s="256" t="s">
        <v>658</v>
      </c>
      <c r="Q192" s="257"/>
      <c r="R192" s="257"/>
      <c r="S192" s="257"/>
      <c r="T192" s="257"/>
      <c r="U192" s="257"/>
      <c r="V192" s="257"/>
      <c r="W192" s="257"/>
      <c r="X192" s="257"/>
      <c r="Y192" s="258">
        <v>3.4517890000000002</v>
      </c>
      <c r="Z192" s="259"/>
      <c r="AA192" s="259"/>
      <c r="AB192" s="260"/>
      <c r="AC192" s="261" t="s">
        <v>245</v>
      </c>
      <c r="AD192" s="262"/>
      <c r="AE192" s="262"/>
      <c r="AF192" s="262"/>
      <c r="AG192" s="262"/>
      <c r="AH192" s="263">
        <v>5</v>
      </c>
      <c r="AI192" s="264"/>
      <c r="AJ192" s="264"/>
      <c r="AK192" s="264"/>
      <c r="AL192" s="265" t="s">
        <v>610</v>
      </c>
      <c r="AM192" s="266"/>
      <c r="AN192" s="266"/>
      <c r="AO192" s="267"/>
      <c r="AP192" s="268" t="s">
        <v>610</v>
      </c>
      <c r="AQ192" s="268"/>
      <c r="AR192" s="268"/>
      <c r="AS192" s="268"/>
      <c r="AT192" s="268"/>
      <c r="AU192" s="268"/>
      <c r="AV192" s="268"/>
      <c r="AW192" s="268"/>
      <c r="AX192" s="268"/>
      <c r="AY192">
        <f t="shared" si="10"/>
        <v>1</v>
      </c>
    </row>
    <row r="193" spans="1:51" ht="30" customHeight="1" x14ac:dyDescent="0.15">
      <c r="A193" s="251">
        <v>2</v>
      </c>
      <c r="B193" s="251">
        <v>1</v>
      </c>
      <c r="C193" s="252" t="s">
        <v>641</v>
      </c>
      <c r="D193" s="253"/>
      <c r="E193" s="253"/>
      <c r="F193" s="253"/>
      <c r="G193" s="253"/>
      <c r="H193" s="253"/>
      <c r="I193" s="253"/>
      <c r="J193" s="254">
        <v>9011801019764</v>
      </c>
      <c r="K193" s="255"/>
      <c r="L193" s="255"/>
      <c r="M193" s="255"/>
      <c r="N193" s="255"/>
      <c r="O193" s="255"/>
      <c r="P193" s="256" t="s">
        <v>658</v>
      </c>
      <c r="Q193" s="257"/>
      <c r="R193" s="257"/>
      <c r="S193" s="257"/>
      <c r="T193" s="257"/>
      <c r="U193" s="257"/>
      <c r="V193" s="257"/>
      <c r="W193" s="257"/>
      <c r="X193" s="257"/>
      <c r="Y193" s="258">
        <v>0.22167200000000001</v>
      </c>
      <c r="Z193" s="259"/>
      <c r="AA193" s="259"/>
      <c r="AB193" s="260"/>
      <c r="AC193" s="261" t="s">
        <v>251</v>
      </c>
      <c r="AD193" s="262"/>
      <c r="AE193" s="262"/>
      <c r="AF193" s="262"/>
      <c r="AG193" s="262"/>
      <c r="AH193" s="263" t="s">
        <v>610</v>
      </c>
      <c r="AI193" s="264"/>
      <c r="AJ193" s="264"/>
      <c r="AK193" s="264"/>
      <c r="AL193" s="265" t="s">
        <v>610</v>
      </c>
      <c r="AM193" s="266"/>
      <c r="AN193" s="266"/>
      <c r="AO193" s="267"/>
      <c r="AP193" s="268" t="s">
        <v>610</v>
      </c>
      <c r="AQ193" s="268"/>
      <c r="AR193" s="268"/>
      <c r="AS193" s="268"/>
      <c r="AT193" s="268"/>
      <c r="AU193" s="268"/>
      <c r="AV193" s="268"/>
      <c r="AW193" s="268"/>
      <c r="AX193" s="268"/>
      <c r="AY193">
        <f>COUNTA($C$193)</f>
        <v>1</v>
      </c>
    </row>
    <row r="194" spans="1:51" ht="24.75" customHeight="1" x14ac:dyDescent="0.15">
      <c r="A194" s="60"/>
      <c r="B194" s="60"/>
      <c r="C194" s="60"/>
      <c r="D194" s="60"/>
      <c r="E194" s="60"/>
      <c r="F194" s="60"/>
      <c r="G194" s="60"/>
      <c r="H194" s="60"/>
      <c r="I194" s="60"/>
      <c r="J194" s="60"/>
      <c r="K194" s="60"/>
      <c r="L194" s="60"/>
      <c r="M194" s="60"/>
      <c r="N194" s="60"/>
      <c r="O194" s="60"/>
      <c r="P194" s="61"/>
      <c r="Q194" s="61"/>
      <c r="R194" s="61"/>
      <c r="S194" s="61"/>
      <c r="T194" s="61"/>
      <c r="U194" s="61"/>
      <c r="V194" s="61"/>
      <c r="W194" s="61"/>
      <c r="X194" s="61"/>
      <c r="Y194" s="62"/>
      <c r="Z194" s="62"/>
      <c r="AA194" s="62"/>
      <c r="AB194" s="62"/>
      <c r="AC194" s="62"/>
      <c r="AD194" s="62"/>
      <c r="AE194" s="62"/>
      <c r="AF194" s="62"/>
      <c r="AG194" s="62"/>
      <c r="AH194" s="62"/>
      <c r="AI194" s="62"/>
      <c r="AJ194" s="62"/>
      <c r="AK194" s="62"/>
      <c r="AL194" s="62"/>
      <c r="AM194" s="62"/>
      <c r="AN194" s="62"/>
      <c r="AO194" s="62"/>
      <c r="AP194" s="61"/>
      <c r="AQ194" s="61"/>
      <c r="AR194" s="61"/>
      <c r="AS194" s="61"/>
      <c r="AT194" s="61"/>
      <c r="AU194" s="61"/>
      <c r="AV194" s="61"/>
      <c r="AW194" s="61"/>
      <c r="AX194" s="61"/>
      <c r="AY194">
        <f>COUNTA($C$197)</f>
        <v>1</v>
      </c>
    </row>
    <row r="195" spans="1:51" ht="24.75" customHeight="1" x14ac:dyDescent="0.15">
      <c r="A195" s="53"/>
      <c r="B195" s="57" t="s">
        <v>174</v>
      </c>
      <c r="C195" s="53"/>
      <c r="D195" s="53"/>
      <c r="E195" s="53"/>
      <c r="F195" s="53"/>
      <c r="G195" s="53"/>
      <c r="H195" s="53"/>
      <c r="I195" s="53"/>
      <c r="J195" s="53"/>
      <c r="K195" s="53"/>
      <c r="L195" s="53"/>
      <c r="M195" s="53"/>
      <c r="N195" s="53"/>
      <c r="O195" s="53"/>
      <c r="P195" s="58"/>
      <c r="Q195" s="58"/>
      <c r="R195" s="58"/>
      <c r="S195" s="58"/>
      <c r="T195" s="58"/>
      <c r="U195" s="58"/>
      <c r="V195" s="58"/>
      <c r="W195" s="58"/>
      <c r="X195" s="58"/>
      <c r="Y195" s="59"/>
      <c r="Z195" s="59"/>
      <c r="AA195" s="59"/>
      <c r="AB195" s="59"/>
      <c r="AC195" s="59"/>
      <c r="AD195" s="59"/>
      <c r="AE195" s="59"/>
      <c r="AF195" s="59"/>
      <c r="AG195" s="59"/>
      <c r="AH195" s="59"/>
      <c r="AI195" s="59"/>
      <c r="AJ195" s="59"/>
      <c r="AK195" s="59"/>
      <c r="AL195" s="59"/>
      <c r="AM195" s="59"/>
      <c r="AN195" s="59"/>
      <c r="AO195" s="59"/>
      <c r="AP195" s="58"/>
      <c r="AQ195" s="58"/>
      <c r="AR195" s="58"/>
      <c r="AS195" s="58"/>
      <c r="AT195" s="58"/>
      <c r="AU195" s="58"/>
      <c r="AV195" s="58"/>
      <c r="AW195" s="58"/>
      <c r="AX195" s="58"/>
      <c r="AY195">
        <f>$AY$194</f>
        <v>1</v>
      </c>
    </row>
    <row r="196" spans="1:51" ht="59.25" customHeight="1" x14ac:dyDescent="0.15">
      <c r="A196" s="210"/>
      <c r="B196" s="210"/>
      <c r="C196" s="210" t="s">
        <v>25</v>
      </c>
      <c r="D196" s="210"/>
      <c r="E196" s="210"/>
      <c r="F196" s="210"/>
      <c r="G196" s="210"/>
      <c r="H196" s="210"/>
      <c r="I196" s="210"/>
      <c r="J196" s="269" t="s">
        <v>196</v>
      </c>
      <c r="K196" s="109"/>
      <c r="L196" s="109"/>
      <c r="M196" s="109"/>
      <c r="N196" s="109"/>
      <c r="O196" s="109"/>
      <c r="P196" s="122" t="s">
        <v>184</v>
      </c>
      <c r="Q196" s="122"/>
      <c r="R196" s="122"/>
      <c r="S196" s="122"/>
      <c r="T196" s="122"/>
      <c r="U196" s="122"/>
      <c r="V196" s="122"/>
      <c r="W196" s="122"/>
      <c r="X196" s="122"/>
      <c r="Y196" s="208" t="s">
        <v>195</v>
      </c>
      <c r="Z196" s="209"/>
      <c r="AA196" s="209"/>
      <c r="AB196" s="209"/>
      <c r="AC196" s="269" t="s">
        <v>225</v>
      </c>
      <c r="AD196" s="269"/>
      <c r="AE196" s="269"/>
      <c r="AF196" s="269"/>
      <c r="AG196" s="269"/>
      <c r="AH196" s="208" t="s">
        <v>244</v>
      </c>
      <c r="AI196" s="210"/>
      <c r="AJ196" s="210"/>
      <c r="AK196" s="210"/>
      <c r="AL196" s="210" t="s">
        <v>20</v>
      </c>
      <c r="AM196" s="210"/>
      <c r="AN196" s="210"/>
      <c r="AO196" s="275"/>
      <c r="AP196" s="229" t="s">
        <v>197</v>
      </c>
      <c r="AQ196" s="229"/>
      <c r="AR196" s="229"/>
      <c r="AS196" s="229"/>
      <c r="AT196" s="229"/>
      <c r="AU196" s="229"/>
      <c r="AV196" s="229"/>
      <c r="AW196" s="229"/>
      <c r="AX196" s="229"/>
      <c r="AY196">
        <f t="shared" ref="AY196:AY197" si="11">$AY$194</f>
        <v>1</v>
      </c>
    </row>
    <row r="197" spans="1:51" ht="30" customHeight="1" x14ac:dyDescent="0.15">
      <c r="A197" s="251">
        <v>1</v>
      </c>
      <c r="B197" s="251">
        <v>1</v>
      </c>
      <c r="C197" s="252" t="s">
        <v>652</v>
      </c>
      <c r="D197" s="253"/>
      <c r="E197" s="253"/>
      <c r="F197" s="253"/>
      <c r="G197" s="253"/>
      <c r="H197" s="253"/>
      <c r="I197" s="253"/>
      <c r="J197" s="254">
        <v>8010701019594</v>
      </c>
      <c r="K197" s="255"/>
      <c r="L197" s="255"/>
      <c r="M197" s="255"/>
      <c r="N197" s="255"/>
      <c r="O197" s="255"/>
      <c r="P197" s="256" t="s">
        <v>660</v>
      </c>
      <c r="Q197" s="257"/>
      <c r="R197" s="257"/>
      <c r="S197" s="257"/>
      <c r="T197" s="257"/>
      <c r="U197" s="257"/>
      <c r="V197" s="257"/>
      <c r="W197" s="257"/>
      <c r="X197" s="257"/>
      <c r="Y197" s="258">
        <v>3.1074999999999999</v>
      </c>
      <c r="Z197" s="259"/>
      <c r="AA197" s="259"/>
      <c r="AB197" s="260"/>
      <c r="AC197" s="261" t="s">
        <v>245</v>
      </c>
      <c r="AD197" s="262"/>
      <c r="AE197" s="262"/>
      <c r="AF197" s="262"/>
      <c r="AG197" s="262"/>
      <c r="AH197" s="263">
        <v>4</v>
      </c>
      <c r="AI197" s="264"/>
      <c r="AJ197" s="264"/>
      <c r="AK197" s="264"/>
      <c r="AL197" s="265" t="s">
        <v>610</v>
      </c>
      <c r="AM197" s="266"/>
      <c r="AN197" s="266"/>
      <c r="AO197" s="267"/>
      <c r="AP197" s="268" t="s">
        <v>610</v>
      </c>
      <c r="AQ197" s="268"/>
      <c r="AR197" s="268"/>
      <c r="AS197" s="268"/>
      <c r="AT197" s="268"/>
      <c r="AU197" s="268"/>
      <c r="AV197" s="268"/>
      <c r="AW197" s="268"/>
      <c r="AX197" s="268"/>
      <c r="AY197">
        <f t="shared" si="11"/>
        <v>1</v>
      </c>
    </row>
    <row r="198" spans="1:51" ht="24.75" customHeight="1" x14ac:dyDescent="0.15">
      <c r="A198" s="60"/>
      <c r="B198" s="60"/>
      <c r="C198" s="60"/>
      <c r="D198" s="60"/>
      <c r="E198" s="60"/>
      <c r="F198" s="60"/>
      <c r="G198" s="60"/>
      <c r="H198" s="60"/>
      <c r="I198" s="60"/>
      <c r="J198" s="60"/>
      <c r="K198" s="60"/>
      <c r="L198" s="60"/>
      <c r="M198" s="60"/>
      <c r="N198" s="60"/>
      <c r="O198" s="60"/>
      <c r="P198" s="61"/>
      <c r="Q198" s="61"/>
      <c r="R198" s="61"/>
      <c r="S198" s="61"/>
      <c r="T198" s="61"/>
      <c r="U198" s="61"/>
      <c r="V198" s="61"/>
      <c r="W198" s="61"/>
      <c r="X198" s="61"/>
      <c r="Y198" s="62"/>
      <c r="Z198" s="62"/>
      <c r="AA198" s="62"/>
      <c r="AB198" s="62"/>
      <c r="AC198" s="62"/>
      <c r="AD198" s="62"/>
      <c r="AE198" s="62"/>
      <c r="AF198" s="62"/>
      <c r="AG198" s="62"/>
      <c r="AH198" s="62"/>
      <c r="AI198" s="62"/>
      <c r="AJ198" s="62"/>
      <c r="AK198" s="62"/>
      <c r="AL198" s="62"/>
      <c r="AM198" s="62"/>
      <c r="AN198" s="62"/>
      <c r="AO198" s="62"/>
      <c r="AP198" s="61"/>
      <c r="AQ198" s="61"/>
      <c r="AR198" s="61"/>
      <c r="AS198" s="61"/>
      <c r="AT198" s="61"/>
      <c r="AU198" s="61"/>
      <c r="AV198" s="61"/>
      <c r="AW198" s="61"/>
      <c r="AX198" s="61"/>
      <c r="AY198">
        <f>COUNTA($C$201)</f>
        <v>1</v>
      </c>
    </row>
    <row r="199" spans="1:51" ht="24.75" customHeight="1" x14ac:dyDescent="0.15">
      <c r="A199" s="53"/>
      <c r="B199" s="57" t="s">
        <v>175</v>
      </c>
      <c r="C199" s="53"/>
      <c r="D199" s="53"/>
      <c r="E199" s="53"/>
      <c r="F199" s="53"/>
      <c r="G199" s="53"/>
      <c r="H199" s="53"/>
      <c r="I199" s="53"/>
      <c r="J199" s="53"/>
      <c r="K199" s="53"/>
      <c r="L199" s="53"/>
      <c r="M199" s="53"/>
      <c r="N199" s="53"/>
      <c r="O199" s="53"/>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P199" s="58"/>
      <c r="AQ199" s="58"/>
      <c r="AR199" s="58"/>
      <c r="AS199" s="58"/>
      <c r="AT199" s="58"/>
      <c r="AU199" s="58"/>
      <c r="AV199" s="58"/>
      <c r="AW199" s="58"/>
      <c r="AX199" s="58"/>
      <c r="AY199">
        <f>$AY$198</f>
        <v>1</v>
      </c>
    </row>
    <row r="200" spans="1:51" ht="59.25" customHeight="1" x14ac:dyDescent="0.15">
      <c r="A200" s="210"/>
      <c r="B200" s="210"/>
      <c r="C200" s="210" t="s">
        <v>25</v>
      </c>
      <c r="D200" s="210"/>
      <c r="E200" s="210"/>
      <c r="F200" s="210"/>
      <c r="G200" s="210"/>
      <c r="H200" s="210"/>
      <c r="I200" s="210"/>
      <c r="J200" s="269" t="s">
        <v>196</v>
      </c>
      <c r="K200" s="109"/>
      <c r="L200" s="109"/>
      <c r="M200" s="109"/>
      <c r="N200" s="109"/>
      <c r="O200" s="109"/>
      <c r="P200" s="122" t="s">
        <v>184</v>
      </c>
      <c r="Q200" s="122"/>
      <c r="R200" s="122"/>
      <c r="S200" s="122"/>
      <c r="T200" s="122"/>
      <c r="U200" s="122"/>
      <c r="V200" s="122"/>
      <c r="W200" s="122"/>
      <c r="X200" s="122"/>
      <c r="Y200" s="208" t="s">
        <v>195</v>
      </c>
      <c r="Z200" s="209"/>
      <c r="AA200" s="209"/>
      <c r="AB200" s="209"/>
      <c r="AC200" s="269" t="s">
        <v>225</v>
      </c>
      <c r="AD200" s="269"/>
      <c r="AE200" s="269"/>
      <c r="AF200" s="269"/>
      <c r="AG200" s="269"/>
      <c r="AH200" s="208" t="s">
        <v>244</v>
      </c>
      <c r="AI200" s="210"/>
      <c r="AJ200" s="210"/>
      <c r="AK200" s="210"/>
      <c r="AL200" s="210" t="s">
        <v>20</v>
      </c>
      <c r="AM200" s="210"/>
      <c r="AN200" s="210"/>
      <c r="AO200" s="275"/>
      <c r="AP200" s="229" t="s">
        <v>197</v>
      </c>
      <c r="AQ200" s="229"/>
      <c r="AR200" s="229"/>
      <c r="AS200" s="229"/>
      <c r="AT200" s="229"/>
      <c r="AU200" s="229"/>
      <c r="AV200" s="229"/>
      <c r="AW200" s="229"/>
      <c r="AX200" s="229"/>
      <c r="AY200">
        <f t="shared" ref="AY200:AY201" si="12">$AY$198</f>
        <v>1</v>
      </c>
    </row>
    <row r="201" spans="1:51" ht="30" customHeight="1" x14ac:dyDescent="0.15">
      <c r="A201" s="251">
        <v>1</v>
      </c>
      <c r="B201" s="251">
        <v>1</v>
      </c>
      <c r="C201" s="252" t="s">
        <v>654</v>
      </c>
      <c r="D201" s="253"/>
      <c r="E201" s="253"/>
      <c r="F201" s="253"/>
      <c r="G201" s="253"/>
      <c r="H201" s="253"/>
      <c r="I201" s="253"/>
      <c r="J201" s="254">
        <v>4010502006218</v>
      </c>
      <c r="K201" s="255"/>
      <c r="L201" s="255"/>
      <c r="M201" s="255"/>
      <c r="N201" s="255"/>
      <c r="O201" s="255"/>
      <c r="P201" s="256" t="s">
        <v>664</v>
      </c>
      <c r="Q201" s="257"/>
      <c r="R201" s="257"/>
      <c r="S201" s="257"/>
      <c r="T201" s="257"/>
      <c r="U201" s="257"/>
      <c r="V201" s="257"/>
      <c r="W201" s="257"/>
      <c r="X201" s="257"/>
      <c r="Y201" s="258">
        <v>0.92216299999999995</v>
      </c>
      <c r="Z201" s="259"/>
      <c r="AA201" s="259"/>
      <c r="AB201" s="260"/>
      <c r="AC201" s="261" t="s">
        <v>251</v>
      </c>
      <c r="AD201" s="262"/>
      <c r="AE201" s="262"/>
      <c r="AF201" s="262"/>
      <c r="AG201" s="262"/>
      <c r="AH201" s="263" t="s">
        <v>610</v>
      </c>
      <c r="AI201" s="264"/>
      <c r="AJ201" s="264"/>
      <c r="AK201" s="264"/>
      <c r="AL201" s="265" t="s">
        <v>610</v>
      </c>
      <c r="AM201" s="266"/>
      <c r="AN201" s="266"/>
      <c r="AO201" s="267"/>
      <c r="AP201" s="268" t="s">
        <v>610</v>
      </c>
      <c r="AQ201" s="268"/>
      <c r="AR201" s="268"/>
      <c r="AS201" s="268"/>
      <c r="AT201" s="268"/>
      <c r="AU201" s="268"/>
      <c r="AV201" s="268"/>
      <c r="AW201" s="268"/>
      <c r="AX201" s="268"/>
      <c r="AY201">
        <f t="shared" si="12"/>
        <v>1</v>
      </c>
    </row>
    <row r="202" spans="1:51" ht="24.75" customHeight="1" x14ac:dyDescent="0.15">
      <c r="A202" s="639" t="s">
        <v>220</v>
      </c>
      <c r="B202" s="640"/>
      <c r="C202" s="640"/>
      <c r="D202" s="640"/>
      <c r="E202" s="640"/>
      <c r="F202" s="640"/>
      <c r="G202" s="640"/>
      <c r="H202" s="640"/>
      <c r="I202" s="640"/>
      <c r="J202" s="640"/>
      <c r="K202" s="640"/>
      <c r="L202" s="640"/>
      <c r="M202" s="640"/>
      <c r="N202" s="640"/>
      <c r="O202" s="640"/>
      <c r="P202" s="640"/>
      <c r="Q202" s="640"/>
      <c r="R202" s="640"/>
      <c r="S202" s="640"/>
      <c r="T202" s="640"/>
      <c r="U202" s="640"/>
      <c r="V202" s="640"/>
      <c r="W202" s="640"/>
      <c r="X202" s="640"/>
      <c r="Y202" s="640"/>
      <c r="Z202" s="640"/>
      <c r="AA202" s="640"/>
      <c r="AB202" s="640"/>
      <c r="AC202" s="640"/>
      <c r="AD202" s="640"/>
      <c r="AE202" s="640"/>
      <c r="AF202" s="640"/>
      <c r="AG202" s="640"/>
      <c r="AH202" s="640"/>
      <c r="AI202" s="640"/>
      <c r="AJ202" s="640"/>
      <c r="AK202" s="641"/>
      <c r="AL202" s="689" t="s">
        <v>229</v>
      </c>
      <c r="AM202" s="690"/>
      <c r="AN202" s="690"/>
      <c r="AO202" s="71" t="s">
        <v>661</v>
      </c>
      <c r="AP202" s="63"/>
      <c r="AQ202" s="63"/>
      <c r="AR202" s="63"/>
      <c r="AS202" s="63"/>
      <c r="AT202" s="63"/>
      <c r="AU202" s="63"/>
      <c r="AV202" s="63"/>
      <c r="AW202" s="63"/>
      <c r="AX202" s="64"/>
      <c r="AY202">
        <f>COUNTIF($AO$202,"☑")</f>
        <v>1</v>
      </c>
    </row>
  </sheetData>
  <sheetProtection formatRows="0"/>
  <dataConsolidate/>
  <mergeCells count="829">
    <mergeCell ref="AL155:AN155"/>
    <mergeCell ref="AL202:AN202"/>
    <mergeCell ref="AU45:AX45"/>
    <mergeCell ref="AQ46:AT46"/>
    <mergeCell ref="AU46:AX46"/>
    <mergeCell ref="AQ47:AT47"/>
    <mergeCell ref="AU47:AX47"/>
    <mergeCell ref="G73:H73"/>
    <mergeCell ref="G74:H74"/>
    <mergeCell ref="G75:H75"/>
    <mergeCell ref="G76:H76"/>
    <mergeCell ref="J73:K73"/>
    <mergeCell ref="J74:K74"/>
    <mergeCell ref="J75:K75"/>
    <mergeCell ref="J76:K76"/>
    <mergeCell ref="AG64:AX64"/>
    <mergeCell ref="AL201:AO201"/>
    <mergeCell ref="AP201:AX201"/>
    <mergeCell ref="P196:X196"/>
    <mergeCell ref="Y196:AB196"/>
    <mergeCell ref="AC196:AG196"/>
    <mergeCell ref="AH196:AK196"/>
    <mergeCell ref="AL196:AO196"/>
    <mergeCell ref="AP196:AX196"/>
    <mergeCell ref="C73:F73"/>
    <mergeCell ref="C74:F74"/>
    <mergeCell ref="C75:F75"/>
    <mergeCell ref="AB33:AD33"/>
    <mergeCell ref="AE33:AH33"/>
    <mergeCell ref="AI33:AL33"/>
    <mergeCell ref="AM33:AP33"/>
    <mergeCell ref="AB35:AD35"/>
    <mergeCell ref="G37:X38"/>
    <mergeCell ref="AM41:AP41"/>
    <mergeCell ref="AE49:AH49"/>
    <mergeCell ref="AI49:AL49"/>
    <mergeCell ref="C72:F72"/>
    <mergeCell ref="G71:M71"/>
    <mergeCell ref="N71:AF71"/>
    <mergeCell ref="C71:F71"/>
    <mergeCell ref="G72:H72"/>
    <mergeCell ref="AG54:AX54"/>
    <mergeCell ref="AD53:AF53"/>
    <mergeCell ref="AE37:AH37"/>
    <mergeCell ref="AI37:AL37"/>
    <mergeCell ref="AM37:AP37"/>
    <mergeCell ref="AI50:AL50"/>
    <mergeCell ref="AK21:AQ21"/>
    <mergeCell ref="AR21:AX21"/>
    <mergeCell ref="A31:F32"/>
    <mergeCell ref="G31:AX32"/>
    <mergeCell ref="N72:AF72"/>
    <mergeCell ref="J72:K72"/>
    <mergeCell ref="AQ50:AX50"/>
    <mergeCell ref="AQ48:AX48"/>
    <mergeCell ref="P28:X30"/>
    <mergeCell ref="AS27:AT27"/>
    <mergeCell ref="AQ28:AT28"/>
    <mergeCell ref="AU33:AX33"/>
    <mergeCell ref="AQ34:AT34"/>
    <mergeCell ref="AQ35:AT35"/>
    <mergeCell ref="AU34:AX34"/>
    <mergeCell ref="AU35:AX35"/>
    <mergeCell ref="AQ36:AT36"/>
    <mergeCell ref="AU36:AX36"/>
    <mergeCell ref="AQ38:AT38"/>
    <mergeCell ref="AU38:AX38"/>
    <mergeCell ref="AQ39:AT39"/>
    <mergeCell ref="AU39:AX39"/>
    <mergeCell ref="AQ40:AT40"/>
    <mergeCell ref="AU40:AX40"/>
    <mergeCell ref="Y50:AA50"/>
    <mergeCell ref="AB50:AD50"/>
    <mergeCell ref="C68:AC68"/>
    <mergeCell ref="AD52:AF52"/>
    <mergeCell ref="C52:AC52"/>
    <mergeCell ref="AG53:AX53"/>
    <mergeCell ref="Y43:AA43"/>
    <mergeCell ref="AB44:AD44"/>
    <mergeCell ref="AU44:AX44"/>
    <mergeCell ref="AL200:AO200"/>
    <mergeCell ref="AP200:AX200"/>
    <mergeCell ref="AL187:AO187"/>
    <mergeCell ref="AP187:AX187"/>
    <mergeCell ref="C193:I193"/>
    <mergeCell ref="J193:O193"/>
    <mergeCell ref="P193:X193"/>
    <mergeCell ref="Y193:AB193"/>
    <mergeCell ref="AC193:AG193"/>
    <mergeCell ref="AH193:AK193"/>
    <mergeCell ref="AL193:AO193"/>
    <mergeCell ref="AP193:AX193"/>
    <mergeCell ref="AL188:AO188"/>
    <mergeCell ref="AP188:AX188"/>
    <mergeCell ref="AL197:AO197"/>
    <mergeCell ref="AP197:AX197"/>
    <mergeCell ref="AH191:AK191"/>
    <mergeCell ref="AL191:AO191"/>
    <mergeCell ref="AH182:AK182"/>
    <mergeCell ref="AL182:AO182"/>
    <mergeCell ref="AP182:AX182"/>
    <mergeCell ref="C186:I186"/>
    <mergeCell ref="J186:O186"/>
    <mergeCell ref="P186:X186"/>
    <mergeCell ref="Y186:AB186"/>
    <mergeCell ref="AC186:AG186"/>
    <mergeCell ref="AH186:AK186"/>
    <mergeCell ref="AL186:AO186"/>
    <mergeCell ref="AP186:AX186"/>
    <mergeCell ref="AH183:AK183"/>
    <mergeCell ref="AL183:AO183"/>
    <mergeCell ref="AP183:AX183"/>
    <mergeCell ref="Y179:AB179"/>
    <mergeCell ref="AC179:AG179"/>
    <mergeCell ref="AH179:AK179"/>
    <mergeCell ref="AL179:AO179"/>
    <mergeCell ref="AP179:AX179"/>
    <mergeCell ref="C181:I181"/>
    <mergeCell ref="J181:O181"/>
    <mergeCell ref="P181:X181"/>
    <mergeCell ref="Y181:AB181"/>
    <mergeCell ref="AC181:AG181"/>
    <mergeCell ref="AH181:AK181"/>
    <mergeCell ref="AL181:AO181"/>
    <mergeCell ref="AP181:AX181"/>
    <mergeCell ref="AH180:AK180"/>
    <mergeCell ref="AL180:AO180"/>
    <mergeCell ref="AP180:AX180"/>
    <mergeCell ref="AH177:AK177"/>
    <mergeCell ref="AL177:AO177"/>
    <mergeCell ref="AP177:AX177"/>
    <mergeCell ref="C178:I178"/>
    <mergeCell ref="J178:O178"/>
    <mergeCell ref="P178:X178"/>
    <mergeCell ref="Y178:AB178"/>
    <mergeCell ref="AC178:AG178"/>
    <mergeCell ref="AH178:AK178"/>
    <mergeCell ref="AL178:AO178"/>
    <mergeCell ref="AP178:AX178"/>
    <mergeCell ref="AU140:AX140"/>
    <mergeCell ref="A202:AK202"/>
    <mergeCell ref="C161:I161"/>
    <mergeCell ref="C170:I170"/>
    <mergeCell ref="J170:O170"/>
    <mergeCell ref="P170:X170"/>
    <mergeCell ref="Y170:AB170"/>
    <mergeCell ref="AC170:AG170"/>
    <mergeCell ref="AH170:AK170"/>
    <mergeCell ref="AL170:AO170"/>
    <mergeCell ref="AP170:AX170"/>
    <mergeCell ref="C175:I175"/>
    <mergeCell ref="J175:O175"/>
    <mergeCell ref="P175:X175"/>
    <mergeCell ref="Y175:AB175"/>
    <mergeCell ref="AC175:AG175"/>
    <mergeCell ref="AH175:AK175"/>
    <mergeCell ref="AL175:AO175"/>
    <mergeCell ref="AP175:AX175"/>
    <mergeCell ref="C177:I177"/>
    <mergeCell ref="J177:O177"/>
    <mergeCell ref="P177:X177"/>
    <mergeCell ref="Y177:AB177"/>
    <mergeCell ref="AC177:AG177"/>
    <mergeCell ref="G6:AX6"/>
    <mergeCell ref="AI42:AL42"/>
    <mergeCell ref="AE44:AH44"/>
    <mergeCell ref="AI44:AL44"/>
    <mergeCell ref="AM44:AP44"/>
    <mergeCell ref="A45:F47"/>
    <mergeCell ref="A39:F41"/>
    <mergeCell ref="A48:F50"/>
    <mergeCell ref="G48:X48"/>
    <mergeCell ref="Y35:AA35"/>
    <mergeCell ref="AQ41:AT41"/>
    <mergeCell ref="G21:O21"/>
    <mergeCell ref="P21:V21"/>
    <mergeCell ref="W21:AC21"/>
    <mergeCell ref="AD21:AJ21"/>
    <mergeCell ref="AU41:AX41"/>
    <mergeCell ref="AQ33:AT33"/>
    <mergeCell ref="G36:X36"/>
    <mergeCell ref="Y36:AA36"/>
    <mergeCell ref="A42:F44"/>
    <mergeCell ref="G42:X42"/>
    <mergeCell ref="Y42:AA42"/>
    <mergeCell ref="AB42:AD42"/>
    <mergeCell ref="G43:X44"/>
    <mergeCell ref="A7:F7"/>
    <mergeCell ref="G7:X7"/>
    <mergeCell ref="A8:F8"/>
    <mergeCell ref="A33:F35"/>
    <mergeCell ref="G33:X33"/>
    <mergeCell ref="AB34:AD34"/>
    <mergeCell ref="Y47:AA47"/>
    <mergeCell ref="AB47:AD47"/>
    <mergeCell ref="AQ42:AT42"/>
    <mergeCell ref="AQ44:AT44"/>
    <mergeCell ref="AE34:AH34"/>
    <mergeCell ref="AI34:AL34"/>
    <mergeCell ref="AM34:AP34"/>
    <mergeCell ref="AE38:AH38"/>
    <mergeCell ref="AI38:AL38"/>
    <mergeCell ref="AM38:AP38"/>
    <mergeCell ref="AE39:AH39"/>
    <mergeCell ref="AI47:AL47"/>
    <mergeCell ref="AE40:AH40"/>
    <mergeCell ref="AI40:AL40"/>
    <mergeCell ref="AM40:AP40"/>
    <mergeCell ref="AI39:AL39"/>
    <mergeCell ref="AI36:AL36"/>
    <mergeCell ref="AM36:AP36"/>
    <mergeCell ref="G78:AX78"/>
    <mergeCell ref="G77:AX77"/>
    <mergeCell ref="G34:X35"/>
    <mergeCell ref="G39:X39"/>
    <mergeCell ref="AM49:AP49"/>
    <mergeCell ref="Y34:AA34"/>
    <mergeCell ref="AM48:AP48"/>
    <mergeCell ref="AE41:AH41"/>
    <mergeCell ref="AI41:AL41"/>
    <mergeCell ref="AB49:AD49"/>
    <mergeCell ref="G45:X45"/>
    <mergeCell ref="AB45:AD45"/>
    <mergeCell ref="Y37:AA37"/>
    <mergeCell ref="AB37:AD37"/>
    <mergeCell ref="Y38:AA38"/>
    <mergeCell ref="AB38:AD38"/>
    <mergeCell ref="AD65:AF65"/>
    <mergeCell ref="AG63:AX63"/>
    <mergeCell ref="C59:AC59"/>
    <mergeCell ref="C76:F76"/>
    <mergeCell ref="AD62:AF62"/>
    <mergeCell ref="AG61:AX61"/>
    <mergeCell ref="AQ37:AT37"/>
    <mergeCell ref="AU37:AX37"/>
    <mergeCell ref="A11:F11"/>
    <mergeCell ref="AD57:AF57"/>
    <mergeCell ref="G141:K141"/>
    <mergeCell ref="L141:X141"/>
    <mergeCell ref="AH140:AT140"/>
    <mergeCell ref="Y141:AB141"/>
    <mergeCell ref="AC141:AG141"/>
    <mergeCell ref="AH139:AT139"/>
    <mergeCell ref="G140:K140"/>
    <mergeCell ref="A84:E84"/>
    <mergeCell ref="P12:V12"/>
    <mergeCell ref="Y46:AA46"/>
    <mergeCell ref="AB30:AD30"/>
    <mergeCell ref="AD67:AF67"/>
    <mergeCell ref="A138:F154"/>
    <mergeCell ref="A80:AX80"/>
    <mergeCell ref="F84:AX84"/>
    <mergeCell ref="A56:B65"/>
    <mergeCell ref="C65:AC65"/>
    <mergeCell ref="A87:AX87"/>
    <mergeCell ref="AD69:AF69"/>
    <mergeCell ref="AG56:AX58"/>
    <mergeCell ref="AU145:AX145"/>
    <mergeCell ref="C61:AC61"/>
    <mergeCell ref="AE4:AP4"/>
    <mergeCell ref="AQ4:AX4"/>
    <mergeCell ref="A5:F5"/>
    <mergeCell ref="C60:AC60"/>
    <mergeCell ref="G11:AX11"/>
    <mergeCell ref="Y5:AD5"/>
    <mergeCell ref="AE5:AP5"/>
    <mergeCell ref="AQ5:AX5"/>
    <mergeCell ref="A4:F4"/>
    <mergeCell ref="A6:F6"/>
    <mergeCell ref="AK12:AQ12"/>
    <mergeCell ref="W14:AC14"/>
    <mergeCell ref="AG55:AX55"/>
    <mergeCell ref="AG60:AX60"/>
    <mergeCell ref="C53:AC53"/>
    <mergeCell ref="I16:O16"/>
    <mergeCell ref="P16:V16"/>
    <mergeCell ref="AD56:AF56"/>
    <mergeCell ref="I18:O18"/>
    <mergeCell ref="AD12:AJ12"/>
    <mergeCell ref="AE8:AX8"/>
    <mergeCell ref="W16:AC16"/>
    <mergeCell ref="A10:F10"/>
    <mergeCell ref="AR12:AX12"/>
    <mergeCell ref="G12:O12"/>
    <mergeCell ref="P14:V14"/>
    <mergeCell ref="F82:AX82"/>
    <mergeCell ref="E57:AC57"/>
    <mergeCell ref="E58:AC58"/>
    <mergeCell ref="AG65:AX65"/>
    <mergeCell ref="A81:AX81"/>
    <mergeCell ref="AG66:AX66"/>
    <mergeCell ref="AD54:AF54"/>
    <mergeCell ref="AG62:AX62"/>
    <mergeCell ref="A79:AX79"/>
    <mergeCell ref="C78:F78"/>
    <mergeCell ref="G13:H18"/>
    <mergeCell ref="W13:AC13"/>
    <mergeCell ref="G28:O30"/>
    <mergeCell ref="AD66:AF66"/>
    <mergeCell ref="AD70:AF70"/>
    <mergeCell ref="AG69:AX69"/>
    <mergeCell ref="C63:AC63"/>
    <mergeCell ref="AG70:AX76"/>
    <mergeCell ref="C67:AC67"/>
    <mergeCell ref="AG67:AX67"/>
    <mergeCell ref="C70:AC70"/>
    <mergeCell ref="AG52:AX52"/>
    <mergeCell ref="AD15:AJ15"/>
    <mergeCell ref="P19:V19"/>
    <mergeCell ref="AU141:AX141"/>
    <mergeCell ref="A86:AX86"/>
    <mergeCell ref="AC138:AX138"/>
    <mergeCell ref="C57:D58"/>
    <mergeCell ref="Y139:AB139"/>
    <mergeCell ref="A82:E82"/>
    <mergeCell ref="A77:B78"/>
    <mergeCell ref="Y140:AB140"/>
    <mergeCell ref="AH141:AT141"/>
    <mergeCell ref="A83:AX83"/>
    <mergeCell ref="AR15:AX15"/>
    <mergeCell ref="I17:O17"/>
    <mergeCell ref="AQ26:AT26"/>
    <mergeCell ref="G26:O27"/>
    <mergeCell ref="A70:B76"/>
    <mergeCell ref="AD63:AF63"/>
    <mergeCell ref="Y48:AA48"/>
    <mergeCell ref="AB48:AD48"/>
    <mergeCell ref="G49:X50"/>
    <mergeCell ref="Y49:AA49"/>
    <mergeCell ref="A66:B69"/>
    <mergeCell ref="C62:AC62"/>
    <mergeCell ref="G139:K139"/>
    <mergeCell ref="L139:X139"/>
    <mergeCell ref="C54:AC54"/>
    <mergeCell ref="C55:AC55"/>
    <mergeCell ref="C56:AC56"/>
    <mergeCell ref="C66:AC66"/>
    <mergeCell ref="AG68:AX68"/>
    <mergeCell ref="AD59:AF59"/>
    <mergeCell ref="A85:AX85"/>
    <mergeCell ref="AD61:AF61"/>
    <mergeCell ref="C69:AC69"/>
    <mergeCell ref="AU139:AX139"/>
    <mergeCell ref="G138:AB138"/>
    <mergeCell ref="A99:F137"/>
    <mergeCell ref="AD68:AF68"/>
    <mergeCell ref="AD60:AF60"/>
    <mergeCell ref="N73:AF73"/>
    <mergeCell ref="N74:AF74"/>
    <mergeCell ref="N75:AF75"/>
    <mergeCell ref="N76:AF76"/>
    <mergeCell ref="AG59:AX59"/>
    <mergeCell ref="A53:B55"/>
    <mergeCell ref="A93:D93"/>
    <mergeCell ref="A92:D92"/>
    <mergeCell ref="AH152:AT152"/>
    <mergeCell ref="G153:K153"/>
    <mergeCell ref="G146:K146"/>
    <mergeCell ref="L146:X146"/>
    <mergeCell ref="Y146:AB146"/>
    <mergeCell ref="AC146:AG146"/>
    <mergeCell ref="AH146:AT146"/>
    <mergeCell ref="AU146:AX146"/>
    <mergeCell ref="L148:X148"/>
    <mergeCell ref="Y148:AB148"/>
    <mergeCell ref="AC148:AG148"/>
    <mergeCell ref="AH148:AT148"/>
    <mergeCell ref="AU148:AX148"/>
    <mergeCell ref="G149:K149"/>
    <mergeCell ref="L149:X149"/>
    <mergeCell ref="Y149:AB149"/>
    <mergeCell ref="AC149:AG149"/>
    <mergeCell ref="AH149:AT149"/>
    <mergeCell ref="AU149:AX149"/>
    <mergeCell ref="AH150:AT150"/>
    <mergeCell ref="G150:K150"/>
    <mergeCell ref="L150:X150"/>
    <mergeCell ref="Y150:AB150"/>
    <mergeCell ref="AC150:AG150"/>
    <mergeCell ref="A9:F9"/>
    <mergeCell ref="G9:AX9"/>
    <mergeCell ref="I15:O15"/>
    <mergeCell ref="P15:V15"/>
    <mergeCell ref="W15:AC15"/>
    <mergeCell ref="Y26:AA27"/>
    <mergeCell ref="Y28:AA28"/>
    <mergeCell ref="Y29:AA29"/>
    <mergeCell ref="P26:X27"/>
    <mergeCell ref="AB26:AD27"/>
    <mergeCell ref="AB28:AD28"/>
    <mergeCell ref="I14:O14"/>
    <mergeCell ref="I13:O13"/>
    <mergeCell ref="AD13:AJ13"/>
    <mergeCell ref="AR14:AX14"/>
    <mergeCell ref="AK15:AQ15"/>
    <mergeCell ref="W12:AC12"/>
    <mergeCell ref="AR20:AX20"/>
    <mergeCell ref="G10:AX10"/>
    <mergeCell ref="AD14:AJ14"/>
    <mergeCell ref="AK14:AQ14"/>
    <mergeCell ref="P13:V13"/>
    <mergeCell ref="P17:V17"/>
    <mergeCell ref="W17:AC17"/>
    <mergeCell ref="G20:O20"/>
    <mergeCell ref="P20:V20"/>
    <mergeCell ref="W20:AC20"/>
    <mergeCell ref="AD20:AJ20"/>
    <mergeCell ref="Y30:AA30"/>
    <mergeCell ref="AE28:AH28"/>
    <mergeCell ref="AQ27:AR27"/>
    <mergeCell ref="AE29:AH29"/>
    <mergeCell ref="AM28:AP28"/>
    <mergeCell ref="AM29:AP29"/>
    <mergeCell ref="AM30:AP30"/>
    <mergeCell ref="AQ30:AT30"/>
    <mergeCell ref="AQ29:AT29"/>
    <mergeCell ref="G143:AB143"/>
    <mergeCell ref="AC143:AX143"/>
    <mergeCell ref="A161:B161"/>
    <mergeCell ref="A160:B160"/>
    <mergeCell ref="Y33:AA33"/>
    <mergeCell ref="Y45:AA45"/>
    <mergeCell ref="AB43:AD43"/>
    <mergeCell ref="Y44:AA44"/>
    <mergeCell ref="AB46:AD46"/>
    <mergeCell ref="G40:X41"/>
    <mergeCell ref="Y40:AA40"/>
    <mergeCell ref="AB40:AD40"/>
    <mergeCell ref="Y41:AA41"/>
    <mergeCell ref="AB41:AD41"/>
    <mergeCell ref="L153:X153"/>
    <mergeCell ref="Y153:AB153"/>
    <mergeCell ref="AC152:AG152"/>
    <mergeCell ref="G144:K144"/>
    <mergeCell ref="L144:X144"/>
    <mergeCell ref="C77:F77"/>
    <mergeCell ref="G145:K145"/>
    <mergeCell ref="L145:X145"/>
    <mergeCell ref="Y145:AB145"/>
    <mergeCell ref="AC145:AG145"/>
    <mergeCell ref="Y144:AB144"/>
    <mergeCell ref="AC144:AG144"/>
    <mergeCell ref="AE42:AH42"/>
    <mergeCell ref="AM42:AP42"/>
    <mergeCell ref="AE50:AH50"/>
    <mergeCell ref="AE43:AH43"/>
    <mergeCell ref="AI43:AL43"/>
    <mergeCell ref="AM43:AP43"/>
    <mergeCell ref="AI48:AL48"/>
    <mergeCell ref="AM50:AP50"/>
    <mergeCell ref="AC96:AN96"/>
    <mergeCell ref="AO96:AX96"/>
    <mergeCell ref="S130:AA130"/>
    <mergeCell ref="S136:AA136"/>
    <mergeCell ref="S132:AA132"/>
    <mergeCell ref="S134:AA134"/>
    <mergeCell ref="S128:AA128"/>
    <mergeCell ref="S126:AA126"/>
    <mergeCell ref="S122:AA122"/>
    <mergeCell ref="S120:AA120"/>
    <mergeCell ref="S103:AA103"/>
    <mergeCell ref="S106:AA106"/>
    <mergeCell ref="S109:AA109"/>
    <mergeCell ref="S112:AA112"/>
    <mergeCell ref="G147:AB147"/>
    <mergeCell ref="AC147:AX147"/>
    <mergeCell ref="AH145:AT145"/>
    <mergeCell ref="AH144:AT144"/>
    <mergeCell ref="AU144:AX144"/>
    <mergeCell ref="AD58:AF58"/>
    <mergeCell ref="AD55:AF55"/>
    <mergeCell ref="AC140:AG140"/>
    <mergeCell ref="L140:X140"/>
    <mergeCell ref="AC139:AG139"/>
    <mergeCell ref="G142:K142"/>
    <mergeCell ref="L142:X142"/>
    <mergeCell ref="Y142:AB142"/>
    <mergeCell ref="AC142:AG142"/>
    <mergeCell ref="AH142:AT142"/>
    <mergeCell ref="AU142:AX142"/>
    <mergeCell ref="AC92:AN92"/>
    <mergeCell ref="AO92:AX92"/>
    <mergeCell ref="AM98:AN98"/>
    <mergeCell ref="AO98:AP98"/>
    <mergeCell ref="AR98:AS98"/>
    <mergeCell ref="AU98:AV98"/>
    <mergeCell ref="AC95:AN95"/>
    <mergeCell ref="AO95:AX95"/>
    <mergeCell ref="AP161:AX161"/>
    <mergeCell ref="P161:X161"/>
    <mergeCell ref="A51:AX51"/>
    <mergeCell ref="AC160:AG160"/>
    <mergeCell ref="AC161:AG161"/>
    <mergeCell ref="A155:AK155"/>
    <mergeCell ref="AU150:AX150"/>
    <mergeCell ref="AU152:AX152"/>
    <mergeCell ref="G151:AB151"/>
    <mergeCell ref="AC151:AX151"/>
    <mergeCell ref="G152:K152"/>
    <mergeCell ref="L152:X152"/>
    <mergeCell ref="Y152:AB152"/>
    <mergeCell ref="AH161:AK161"/>
    <mergeCell ref="AL161:AO161"/>
    <mergeCell ref="J160:O160"/>
    <mergeCell ref="J161:O161"/>
    <mergeCell ref="Y161:AB161"/>
    <mergeCell ref="AH160:AK160"/>
    <mergeCell ref="AL160:AO160"/>
    <mergeCell ref="AC153:AG153"/>
    <mergeCell ref="AH153:AT153"/>
    <mergeCell ref="AU153:AX153"/>
    <mergeCell ref="G148:K148"/>
    <mergeCell ref="J167:O167"/>
    <mergeCell ref="P167:X167"/>
    <mergeCell ref="Y167:AB167"/>
    <mergeCell ref="AC167:AG167"/>
    <mergeCell ref="AH167:AK167"/>
    <mergeCell ref="AL167:AO167"/>
    <mergeCell ref="AP167:AX167"/>
    <mergeCell ref="A166:B166"/>
    <mergeCell ref="AL165:AO165"/>
    <mergeCell ref="C166:I166"/>
    <mergeCell ref="J166:O166"/>
    <mergeCell ref="P166:X166"/>
    <mergeCell ref="Y166:AB166"/>
    <mergeCell ref="AP171:AX171"/>
    <mergeCell ref="A167:B167"/>
    <mergeCell ref="A164:B164"/>
    <mergeCell ref="A165:B165"/>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P165:AX165"/>
    <mergeCell ref="AC166:AG166"/>
    <mergeCell ref="AH166:AK166"/>
    <mergeCell ref="AL166:AO166"/>
    <mergeCell ref="AP166:AX166"/>
    <mergeCell ref="C167:I167"/>
    <mergeCell ref="A170:B170"/>
    <mergeCell ref="A171:B171"/>
    <mergeCell ref="C171:I171"/>
    <mergeCell ref="J171:O171"/>
    <mergeCell ref="P171:X171"/>
    <mergeCell ref="Y171:AB171"/>
    <mergeCell ref="AC171:AG171"/>
    <mergeCell ref="AH171:AK171"/>
    <mergeCell ref="AL171:AO171"/>
    <mergeCell ref="Y176:AB176"/>
    <mergeCell ref="AC176:AG176"/>
    <mergeCell ref="AH176:AK176"/>
    <mergeCell ref="AL176:AO176"/>
    <mergeCell ref="AP176:AX176"/>
    <mergeCell ref="C174:I174"/>
    <mergeCell ref="J174:O174"/>
    <mergeCell ref="P174:X174"/>
    <mergeCell ref="Y174:AB174"/>
    <mergeCell ref="AC174:AG174"/>
    <mergeCell ref="AH174:AK174"/>
    <mergeCell ref="AL174:AO174"/>
    <mergeCell ref="AP174:AX174"/>
    <mergeCell ref="A174:B174"/>
    <mergeCell ref="A175:B175"/>
    <mergeCell ref="A178:B178"/>
    <mergeCell ref="A179:B179"/>
    <mergeCell ref="A176:B176"/>
    <mergeCell ref="A177:B177"/>
    <mergeCell ref="C176:I176"/>
    <mergeCell ref="J176:O176"/>
    <mergeCell ref="P176:X176"/>
    <mergeCell ref="C179:I179"/>
    <mergeCell ref="J179:O179"/>
    <mergeCell ref="P179:X179"/>
    <mergeCell ref="A182:B182"/>
    <mergeCell ref="A183:B183"/>
    <mergeCell ref="A180:B180"/>
    <mergeCell ref="A181:B181"/>
    <mergeCell ref="C180:I180"/>
    <mergeCell ref="J180:O180"/>
    <mergeCell ref="P180:X180"/>
    <mergeCell ref="Y180:AB180"/>
    <mergeCell ref="AC180:AG180"/>
    <mergeCell ref="C183:I183"/>
    <mergeCell ref="J183:O183"/>
    <mergeCell ref="P183:X183"/>
    <mergeCell ref="Y183:AB183"/>
    <mergeCell ref="AC183:AG183"/>
    <mergeCell ref="C182:I182"/>
    <mergeCell ref="J182:O182"/>
    <mergeCell ref="P182:X182"/>
    <mergeCell ref="Y182:AB182"/>
    <mergeCell ref="AC182:AG182"/>
    <mergeCell ref="A187:B187"/>
    <mergeCell ref="A188:B188"/>
    <mergeCell ref="A186:B186"/>
    <mergeCell ref="C188:I188"/>
    <mergeCell ref="J188:O188"/>
    <mergeCell ref="P188:X188"/>
    <mergeCell ref="Y188:AB188"/>
    <mergeCell ref="AC188:AG188"/>
    <mergeCell ref="AH188:AK188"/>
    <mergeCell ref="C187:I187"/>
    <mergeCell ref="J187:O187"/>
    <mergeCell ref="P187:X187"/>
    <mergeCell ref="Y187:AB187"/>
    <mergeCell ref="AC187:AG187"/>
    <mergeCell ref="AH187:AK187"/>
    <mergeCell ref="A196:B196"/>
    <mergeCell ref="A193:B193"/>
    <mergeCell ref="A191:B191"/>
    <mergeCell ref="A192:B192"/>
    <mergeCell ref="C191:I191"/>
    <mergeCell ref="J191:O191"/>
    <mergeCell ref="P191:X191"/>
    <mergeCell ref="Y191:AB191"/>
    <mergeCell ref="AC191:AG191"/>
    <mergeCell ref="C196:I196"/>
    <mergeCell ref="J196:O196"/>
    <mergeCell ref="AP191:AX191"/>
    <mergeCell ref="C192:I192"/>
    <mergeCell ref="J192:O192"/>
    <mergeCell ref="P192:X192"/>
    <mergeCell ref="Y192:AB192"/>
    <mergeCell ref="AC192:AG192"/>
    <mergeCell ref="AH192:AK192"/>
    <mergeCell ref="AL192:AO192"/>
    <mergeCell ref="AP192:AX192"/>
    <mergeCell ref="A200:B200"/>
    <mergeCell ref="A201:B201"/>
    <mergeCell ref="A197:B197"/>
    <mergeCell ref="C197:I197"/>
    <mergeCell ref="J197:O197"/>
    <mergeCell ref="P197:X197"/>
    <mergeCell ref="Y197:AB197"/>
    <mergeCell ref="AC197:AG197"/>
    <mergeCell ref="AH197:AK197"/>
    <mergeCell ref="C201:I201"/>
    <mergeCell ref="J201:O201"/>
    <mergeCell ref="P201:X201"/>
    <mergeCell ref="Y201:AB201"/>
    <mergeCell ref="AC201:AG201"/>
    <mergeCell ref="AH201:AK201"/>
    <mergeCell ref="C200:I200"/>
    <mergeCell ref="J200:O200"/>
    <mergeCell ref="P200:X200"/>
    <mergeCell ref="Y200:AB200"/>
    <mergeCell ref="AC200:AG200"/>
    <mergeCell ref="AH200:AK200"/>
    <mergeCell ref="AW2:AX2"/>
    <mergeCell ref="AU28:AX28"/>
    <mergeCell ref="AU29:AX29"/>
    <mergeCell ref="AU30:AX30"/>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U26:AX26"/>
    <mergeCell ref="AE30:AH30"/>
    <mergeCell ref="AI30:AL30"/>
    <mergeCell ref="AI29:AL29"/>
    <mergeCell ref="AI28:AL28"/>
    <mergeCell ref="Y160:AB160"/>
    <mergeCell ref="C160:I160"/>
    <mergeCell ref="P160:X160"/>
    <mergeCell ref="AQ45:AT45"/>
    <mergeCell ref="AU42:AX42"/>
    <mergeCell ref="AQ43:AT43"/>
    <mergeCell ref="AU43:AX43"/>
    <mergeCell ref="AQ49:AX49"/>
    <mergeCell ref="AE47:AH47"/>
    <mergeCell ref="AM47:AP47"/>
    <mergeCell ref="AE46:AH46"/>
    <mergeCell ref="AI46:AL46"/>
    <mergeCell ref="AM46:AP46"/>
    <mergeCell ref="AE48:AH48"/>
    <mergeCell ref="G154:K154"/>
    <mergeCell ref="L154:X154"/>
    <mergeCell ref="Y154:AB154"/>
    <mergeCell ref="AC154:AG154"/>
    <mergeCell ref="AH154:AT154"/>
    <mergeCell ref="AU154:AX154"/>
    <mergeCell ref="AP160:AX160"/>
    <mergeCell ref="AE45:AH45"/>
    <mergeCell ref="AI45:AL45"/>
    <mergeCell ref="AM45:AP45"/>
    <mergeCell ref="AO2:AQ2"/>
    <mergeCell ref="AS2:AU2"/>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Y7:AD7"/>
    <mergeCell ref="Y8:AD8"/>
    <mergeCell ref="AD16:AJ16"/>
    <mergeCell ref="AR16:AX16"/>
    <mergeCell ref="AK16:AQ16"/>
    <mergeCell ref="G4:X4"/>
    <mergeCell ref="Y4:AD4"/>
    <mergeCell ref="AC89:AN89"/>
    <mergeCell ref="AO89:AX89"/>
    <mergeCell ref="A98:D98"/>
    <mergeCell ref="E98:G98"/>
    <mergeCell ref="I98:J98"/>
    <mergeCell ref="L98:M98"/>
    <mergeCell ref="Q98:S98"/>
    <mergeCell ref="U98:V98"/>
    <mergeCell ref="X98:Y98"/>
    <mergeCell ref="E92:P92"/>
    <mergeCell ref="Q92:AB92"/>
    <mergeCell ref="A94:D94"/>
    <mergeCell ref="O98:P98"/>
    <mergeCell ref="AA98:AB98"/>
    <mergeCell ref="A95:D95"/>
    <mergeCell ref="E95:P95"/>
    <mergeCell ref="Q95:AB95"/>
    <mergeCell ref="A96:D96"/>
    <mergeCell ref="E96:P96"/>
    <mergeCell ref="Q96:AB96"/>
    <mergeCell ref="A97:D97"/>
    <mergeCell ref="E97:G97"/>
    <mergeCell ref="I97:J97"/>
    <mergeCell ref="L97:M97"/>
    <mergeCell ref="A12:F21"/>
    <mergeCell ref="G22:O22"/>
    <mergeCell ref="G23:O23"/>
    <mergeCell ref="G24:O24"/>
    <mergeCell ref="A22:F25"/>
    <mergeCell ref="AD22:AX22"/>
    <mergeCell ref="AD23:AX25"/>
    <mergeCell ref="W22:AC22"/>
    <mergeCell ref="A88:D88"/>
    <mergeCell ref="E88:P88"/>
    <mergeCell ref="Q88:AB88"/>
    <mergeCell ref="AC88:AN88"/>
    <mergeCell ref="AO88:AX88"/>
    <mergeCell ref="AK20:AQ20"/>
    <mergeCell ref="A36:F38"/>
    <mergeCell ref="AB36:AD36"/>
    <mergeCell ref="G46:X47"/>
    <mergeCell ref="Y39:AA39"/>
    <mergeCell ref="AB39:AD39"/>
    <mergeCell ref="AE35:AH35"/>
    <mergeCell ref="AI35:AL35"/>
    <mergeCell ref="AM35:AP35"/>
    <mergeCell ref="A26:F30"/>
    <mergeCell ref="AB29:AD29"/>
    <mergeCell ref="A91:D91"/>
    <mergeCell ref="E91:P91"/>
    <mergeCell ref="Q91:AB91"/>
    <mergeCell ref="AC91:AN91"/>
    <mergeCell ref="AO91:AX91"/>
    <mergeCell ref="W23:AC23"/>
    <mergeCell ref="W24:AC24"/>
    <mergeCell ref="C64:AC64"/>
    <mergeCell ref="AD64:AF64"/>
    <mergeCell ref="AM39:AP39"/>
    <mergeCell ref="AE36:AH36"/>
    <mergeCell ref="AW27:AX27"/>
    <mergeCell ref="AU27:AV27"/>
    <mergeCell ref="AE26:AH27"/>
    <mergeCell ref="AI26:AL27"/>
    <mergeCell ref="AM26:AP27"/>
    <mergeCell ref="A90:D90"/>
    <mergeCell ref="E90:P90"/>
    <mergeCell ref="Q90:AB90"/>
    <mergeCell ref="AC90:AN90"/>
    <mergeCell ref="AO90:AX90"/>
    <mergeCell ref="A89:D89"/>
    <mergeCell ref="E89:P89"/>
    <mergeCell ref="Q89:AB89"/>
    <mergeCell ref="AM97:AN97"/>
    <mergeCell ref="AO97:AP97"/>
    <mergeCell ref="AR97:AS97"/>
    <mergeCell ref="AG98:AH98"/>
    <mergeCell ref="AJ98:AK98"/>
    <mergeCell ref="AC98:AE98"/>
    <mergeCell ref="U97:V97"/>
    <mergeCell ref="E93:P93"/>
    <mergeCell ref="Q93:AB93"/>
    <mergeCell ref="AC93:AN93"/>
    <mergeCell ref="AO93:AX93"/>
    <mergeCell ref="E94:P94"/>
    <mergeCell ref="Q94:AB94"/>
    <mergeCell ref="AC94:AN94"/>
    <mergeCell ref="AO94:AX94"/>
    <mergeCell ref="AU97:AV97"/>
    <mergeCell ref="O97:P97"/>
    <mergeCell ref="Q97:S97"/>
    <mergeCell ref="S115:AA115"/>
    <mergeCell ref="S118:AA118"/>
    <mergeCell ref="S124:AA124"/>
    <mergeCell ref="H100:Q100"/>
    <mergeCell ref="X97:Y97"/>
    <mergeCell ref="AA97:AB97"/>
    <mergeCell ref="AC97:AE97"/>
    <mergeCell ref="AG97:AH97"/>
    <mergeCell ref="AJ97:AK97"/>
  </mergeCells>
  <phoneticPr fontId="5"/>
  <conditionalFormatting sqref="P14:AQ14">
    <cfRule type="expression" dxfId="351" priority="14101">
      <formula>IF(RIGHT(TEXT(P14,"0.#"),1)=".",FALSE,TRUE)</formula>
    </cfRule>
    <cfRule type="expression" dxfId="350" priority="14102">
      <formula>IF(RIGHT(TEXT(P14,"0.#"),1)=".",TRUE,FALSE)</formula>
    </cfRule>
  </conditionalFormatting>
  <conditionalFormatting sqref="AE28">
    <cfRule type="expression" dxfId="349" priority="14091">
      <formula>IF(RIGHT(TEXT(AE28,"0.#"),1)=".",FALSE,TRUE)</formula>
    </cfRule>
    <cfRule type="expression" dxfId="348" priority="14092">
      <formula>IF(RIGHT(TEXT(AE28,"0.#"),1)=".",TRUE,FALSE)</formula>
    </cfRule>
  </conditionalFormatting>
  <conditionalFormatting sqref="P18:AX18">
    <cfRule type="expression" dxfId="347" priority="13977">
      <formula>IF(RIGHT(TEXT(P18,"0.#"),1)=".",FALSE,TRUE)</formula>
    </cfRule>
    <cfRule type="expression" dxfId="346" priority="13978">
      <formula>IF(RIGHT(TEXT(P18,"0.#"),1)=".",TRUE,FALSE)</formula>
    </cfRule>
  </conditionalFormatting>
  <conditionalFormatting sqref="Y141">
    <cfRule type="expression" dxfId="345" priority="13973">
      <formula>IF(RIGHT(TEXT(Y141,"0.#"),1)=".",FALSE,TRUE)</formula>
    </cfRule>
    <cfRule type="expression" dxfId="344" priority="13974">
      <formula>IF(RIGHT(TEXT(Y141,"0.#"),1)=".",TRUE,FALSE)</formula>
    </cfRule>
  </conditionalFormatting>
  <conditionalFormatting sqref="Y142">
    <cfRule type="expression" dxfId="343" priority="13969">
      <formula>IF(RIGHT(TEXT(Y142,"0.#"),1)=".",FALSE,TRUE)</formula>
    </cfRule>
    <cfRule type="expression" dxfId="342" priority="13970">
      <formula>IF(RIGHT(TEXT(Y142,"0.#"),1)=".",TRUE,FALSE)</formula>
    </cfRule>
  </conditionalFormatting>
  <conditionalFormatting sqref="Y153 Y149 Y145">
    <cfRule type="expression" dxfId="341" priority="13751">
      <formula>IF(RIGHT(TEXT(Y145,"0.#"),1)=".",FALSE,TRUE)</formula>
    </cfRule>
    <cfRule type="expression" dxfId="340" priority="13752">
      <formula>IF(RIGHT(TEXT(Y145,"0.#"),1)=".",TRUE,FALSE)</formula>
    </cfRule>
  </conditionalFormatting>
  <conditionalFormatting sqref="P16:AQ17 P15:AX15 P13:AQ13">
    <cfRule type="expression" dxfId="339" priority="13799">
      <formula>IF(RIGHT(TEXT(P13,"0.#"),1)=".",FALSE,TRUE)</formula>
    </cfRule>
    <cfRule type="expression" dxfId="338" priority="13800">
      <formula>IF(RIGHT(TEXT(P13,"0.#"),1)=".",TRUE,FALSE)</formula>
    </cfRule>
  </conditionalFormatting>
  <conditionalFormatting sqref="P19:AJ19">
    <cfRule type="expression" dxfId="337" priority="13797">
      <formula>IF(RIGHT(TEXT(P19,"0.#"),1)=".",FALSE,TRUE)</formula>
    </cfRule>
    <cfRule type="expression" dxfId="336" priority="13798">
      <formula>IF(RIGHT(TEXT(P19,"0.#"),1)=".",TRUE,FALSE)</formula>
    </cfRule>
  </conditionalFormatting>
  <conditionalFormatting sqref="AE34 AQ34">
    <cfRule type="expression" dxfId="335" priority="13789">
      <formula>IF(RIGHT(TEXT(AE34,"0.#"),1)=".",FALSE,TRUE)</formula>
    </cfRule>
    <cfRule type="expression" dxfId="334" priority="13790">
      <formula>IF(RIGHT(TEXT(AE34,"0.#"),1)=".",TRUE,FALSE)</formula>
    </cfRule>
  </conditionalFormatting>
  <conditionalFormatting sqref="Y140">
    <cfRule type="expression" dxfId="333" priority="13775">
      <formula>IF(RIGHT(TEXT(Y140,"0.#"),1)=".",FALSE,TRUE)</formula>
    </cfRule>
    <cfRule type="expression" dxfId="332" priority="13776">
      <formula>IF(RIGHT(TEXT(Y140,"0.#"),1)=".",TRUE,FALSE)</formula>
    </cfRule>
  </conditionalFormatting>
  <conditionalFormatting sqref="AU141">
    <cfRule type="expression" dxfId="331" priority="13773">
      <formula>IF(RIGHT(TEXT(AU141,"0.#"),1)=".",FALSE,TRUE)</formula>
    </cfRule>
    <cfRule type="expression" dxfId="330" priority="13774">
      <formula>IF(RIGHT(TEXT(AU141,"0.#"),1)=".",TRUE,FALSE)</formula>
    </cfRule>
  </conditionalFormatting>
  <conditionalFormatting sqref="AU142">
    <cfRule type="expression" dxfId="329" priority="13771">
      <formula>IF(RIGHT(TEXT(AU142,"0.#"),1)=".",FALSE,TRUE)</formula>
    </cfRule>
    <cfRule type="expression" dxfId="328" priority="13772">
      <formula>IF(RIGHT(TEXT(AU142,"0.#"),1)=".",TRUE,FALSE)</formula>
    </cfRule>
  </conditionalFormatting>
  <conditionalFormatting sqref="AU140">
    <cfRule type="expression" dxfId="327" priority="13769">
      <formula>IF(RIGHT(TEXT(AU140,"0.#"),1)=".",FALSE,TRUE)</formula>
    </cfRule>
    <cfRule type="expression" dxfId="326" priority="13770">
      <formula>IF(RIGHT(TEXT(AU140,"0.#"),1)=".",TRUE,FALSE)</formula>
    </cfRule>
  </conditionalFormatting>
  <conditionalFormatting sqref="Y154 Y150 Y146">
    <cfRule type="expression" dxfId="325" priority="13753">
      <formula>IF(RIGHT(TEXT(Y146,"0.#"),1)=".",FALSE,TRUE)</formula>
    </cfRule>
    <cfRule type="expression" dxfId="324" priority="13754">
      <formula>IF(RIGHT(TEXT(Y146,"0.#"),1)=".",TRUE,FALSE)</formula>
    </cfRule>
  </conditionalFormatting>
  <conditionalFormatting sqref="AU154 AU150 AU146">
    <cfRule type="expression" dxfId="323" priority="13747">
      <formula>IF(RIGHT(TEXT(AU146,"0.#"),1)=".",FALSE,TRUE)</formula>
    </cfRule>
    <cfRule type="expression" dxfId="322" priority="13748">
      <formula>IF(RIGHT(TEXT(AU146,"0.#"),1)=".",TRUE,FALSE)</formula>
    </cfRule>
  </conditionalFormatting>
  <conditionalFormatting sqref="AU153 AU149 AU145">
    <cfRule type="expression" dxfId="321" priority="13745">
      <formula>IF(RIGHT(TEXT(AU145,"0.#"),1)=".",FALSE,TRUE)</formula>
    </cfRule>
    <cfRule type="expression" dxfId="320" priority="13746">
      <formula>IF(RIGHT(TEXT(AU145,"0.#"),1)=".",TRUE,FALSE)</formula>
    </cfRule>
  </conditionalFormatting>
  <conditionalFormatting sqref="AM30 AI30 AE30">
    <cfRule type="expression" dxfId="319" priority="13545">
      <formula>IF(RIGHT(TEXT(AE30,"0.#"),1)=".",FALSE,TRUE)</formula>
    </cfRule>
    <cfRule type="expression" dxfId="318" priority="13546">
      <formula>IF(RIGHT(TEXT(AE30,"0.#"),1)=".",TRUE,FALSE)</formula>
    </cfRule>
  </conditionalFormatting>
  <conditionalFormatting sqref="AE29">
    <cfRule type="expression" dxfId="317" priority="13559">
      <formula>IF(RIGHT(TEXT(AE29,"0.#"),1)=".",FALSE,TRUE)</formula>
    </cfRule>
    <cfRule type="expression" dxfId="316" priority="13560">
      <formula>IF(RIGHT(TEXT(AE29,"0.#"),1)=".",TRUE,FALSE)</formula>
    </cfRule>
  </conditionalFormatting>
  <conditionalFormatting sqref="AI29">
    <cfRule type="expression" dxfId="315" priority="13553">
      <formula>IF(RIGHT(TEXT(AI29,"0.#"),1)=".",FALSE,TRUE)</formula>
    </cfRule>
    <cfRule type="expression" dxfId="314" priority="13554">
      <formula>IF(RIGHT(TEXT(AI29,"0.#"),1)=".",TRUE,FALSE)</formula>
    </cfRule>
  </conditionalFormatting>
  <conditionalFormatting sqref="AI28">
    <cfRule type="expression" dxfId="313" priority="13551">
      <formula>IF(RIGHT(TEXT(AI28,"0.#"),1)=".",FALSE,TRUE)</formula>
    </cfRule>
    <cfRule type="expression" dxfId="312" priority="13552">
      <formula>IF(RIGHT(TEXT(AI28,"0.#"),1)=".",TRUE,FALSE)</formula>
    </cfRule>
  </conditionalFormatting>
  <conditionalFormatting sqref="AM28">
    <cfRule type="expression" dxfId="311" priority="13549">
      <formula>IF(RIGHT(TEXT(AM28,"0.#"),1)=".",FALSE,TRUE)</formula>
    </cfRule>
    <cfRule type="expression" dxfId="310" priority="13550">
      <formula>IF(RIGHT(TEXT(AM28,"0.#"),1)=".",TRUE,FALSE)</formula>
    </cfRule>
  </conditionalFormatting>
  <conditionalFormatting sqref="AM29">
    <cfRule type="expression" dxfId="309" priority="13547">
      <formula>IF(RIGHT(TEXT(AM29,"0.#"),1)=".",FALSE,TRUE)</formula>
    </cfRule>
    <cfRule type="expression" dxfId="308" priority="13548">
      <formula>IF(RIGHT(TEXT(AM29,"0.#"),1)=".",TRUE,FALSE)</formula>
    </cfRule>
  </conditionalFormatting>
  <conditionalFormatting sqref="AQ28:AQ30">
    <cfRule type="expression" dxfId="307" priority="13539">
      <formula>IF(RIGHT(TEXT(AQ28,"0.#"),1)=".",FALSE,TRUE)</formula>
    </cfRule>
    <cfRule type="expression" dxfId="306" priority="13540">
      <formula>IF(RIGHT(TEXT(AQ28,"0.#"),1)=".",TRUE,FALSE)</formula>
    </cfRule>
  </conditionalFormatting>
  <conditionalFormatting sqref="AU28:AU30">
    <cfRule type="expression" dxfId="305" priority="13537">
      <formula>IF(RIGHT(TEXT(AU28,"0.#"),1)=".",FALSE,TRUE)</formula>
    </cfRule>
    <cfRule type="expression" dxfId="304" priority="13538">
      <formula>IF(RIGHT(TEXT(AU28,"0.#"),1)=".",TRUE,FALSE)</formula>
    </cfRule>
  </conditionalFormatting>
  <conditionalFormatting sqref="AI34">
    <cfRule type="expression" dxfId="303" priority="13321">
      <formula>IF(RIGHT(TEXT(AI34,"0.#"),1)=".",FALSE,TRUE)</formula>
    </cfRule>
    <cfRule type="expression" dxfId="302" priority="13322">
      <formula>IF(RIGHT(TEXT(AI34,"0.#"),1)=".",TRUE,FALSE)</formula>
    </cfRule>
  </conditionalFormatting>
  <conditionalFormatting sqref="AM34">
    <cfRule type="expression" dxfId="301" priority="13319">
      <formula>IF(RIGHT(TEXT(AM34,"0.#"),1)=".",FALSE,TRUE)</formula>
    </cfRule>
    <cfRule type="expression" dxfId="300" priority="13320">
      <formula>IF(RIGHT(TEXT(AM34,"0.#"),1)=".",TRUE,FALSE)</formula>
    </cfRule>
  </conditionalFormatting>
  <conditionalFormatting sqref="AE35">
    <cfRule type="expression" dxfId="299" priority="13317">
      <formula>IF(RIGHT(TEXT(AE35,"0.#"),1)=".",FALSE,TRUE)</formula>
    </cfRule>
    <cfRule type="expression" dxfId="298" priority="13318">
      <formula>IF(RIGHT(TEXT(AE35,"0.#"),1)=".",TRUE,FALSE)</formula>
    </cfRule>
  </conditionalFormatting>
  <conditionalFormatting sqref="AI35">
    <cfRule type="expression" dxfId="297" priority="13315">
      <formula>IF(RIGHT(TEXT(AI35,"0.#"),1)=".",FALSE,TRUE)</formula>
    </cfRule>
    <cfRule type="expression" dxfId="296" priority="13316">
      <formula>IF(RIGHT(TEXT(AI35,"0.#"),1)=".",TRUE,FALSE)</formula>
    </cfRule>
  </conditionalFormatting>
  <conditionalFormatting sqref="AM35">
    <cfRule type="expression" dxfId="295" priority="13313">
      <formula>IF(RIGHT(TEXT(AM35,"0.#"),1)=".",FALSE,TRUE)</formula>
    </cfRule>
    <cfRule type="expression" dxfId="294" priority="13314">
      <formula>IF(RIGHT(TEXT(AM35,"0.#"),1)=".",TRUE,FALSE)</formula>
    </cfRule>
  </conditionalFormatting>
  <conditionalFormatting sqref="AQ35">
    <cfRule type="expression" dxfId="293" priority="13311">
      <formula>IF(RIGHT(TEXT(AQ35,"0.#"),1)=".",FALSE,TRUE)</formula>
    </cfRule>
    <cfRule type="expression" dxfId="292" priority="13312">
      <formula>IF(RIGHT(TEXT(AQ35,"0.#"),1)=".",TRUE,FALSE)</formula>
    </cfRule>
  </conditionalFormatting>
  <conditionalFormatting sqref="AE37">
    <cfRule type="expression" dxfId="291" priority="13309">
      <formula>IF(RIGHT(TEXT(AE37,"0.#"),1)=".",FALSE,TRUE)</formula>
    </cfRule>
    <cfRule type="expression" dxfId="290" priority="13310">
      <formula>IF(RIGHT(TEXT(AE37,"0.#"),1)=".",TRUE,FALSE)</formula>
    </cfRule>
  </conditionalFormatting>
  <conditionalFormatting sqref="AI37">
    <cfRule type="expression" dxfId="289" priority="13307">
      <formula>IF(RIGHT(TEXT(AI37,"0.#"),1)=".",FALSE,TRUE)</formula>
    </cfRule>
    <cfRule type="expression" dxfId="288" priority="13308">
      <formula>IF(RIGHT(TEXT(AI37,"0.#"),1)=".",TRUE,FALSE)</formula>
    </cfRule>
  </conditionalFormatting>
  <conditionalFormatting sqref="AM37">
    <cfRule type="expression" dxfId="287" priority="13305">
      <formula>IF(RIGHT(TEXT(AM37,"0.#"),1)=".",FALSE,TRUE)</formula>
    </cfRule>
    <cfRule type="expression" dxfId="286" priority="13306">
      <formula>IF(RIGHT(TEXT(AM37,"0.#"),1)=".",TRUE,FALSE)</formula>
    </cfRule>
  </conditionalFormatting>
  <conditionalFormatting sqref="AE38">
    <cfRule type="expression" dxfId="285" priority="13303">
      <formula>IF(RIGHT(TEXT(AE38,"0.#"),1)=".",FALSE,TRUE)</formula>
    </cfRule>
    <cfRule type="expression" dxfId="284" priority="13304">
      <formula>IF(RIGHT(TEXT(AE38,"0.#"),1)=".",TRUE,FALSE)</formula>
    </cfRule>
  </conditionalFormatting>
  <conditionalFormatting sqref="AI38">
    <cfRule type="expression" dxfId="283" priority="13301">
      <formula>IF(RIGHT(TEXT(AI38,"0.#"),1)=".",FALSE,TRUE)</formula>
    </cfRule>
    <cfRule type="expression" dxfId="282" priority="13302">
      <formula>IF(RIGHT(TEXT(AI38,"0.#"),1)=".",TRUE,FALSE)</formula>
    </cfRule>
  </conditionalFormatting>
  <conditionalFormatting sqref="AM38">
    <cfRule type="expression" dxfId="281" priority="13299">
      <formula>IF(RIGHT(TEXT(AM38,"0.#"),1)=".",FALSE,TRUE)</formula>
    </cfRule>
    <cfRule type="expression" dxfId="280" priority="13300">
      <formula>IF(RIGHT(TEXT(AM38,"0.#"),1)=".",TRUE,FALSE)</formula>
    </cfRule>
  </conditionalFormatting>
  <conditionalFormatting sqref="AE40">
    <cfRule type="expression" dxfId="279" priority="13295">
      <formula>IF(RIGHT(TEXT(AE40,"0.#"),1)=".",FALSE,TRUE)</formula>
    </cfRule>
    <cfRule type="expression" dxfId="278" priority="13296">
      <formula>IF(RIGHT(TEXT(AE40,"0.#"),1)=".",TRUE,FALSE)</formula>
    </cfRule>
  </conditionalFormatting>
  <conditionalFormatting sqref="AI40">
    <cfRule type="expression" dxfId="277" priority="13293">
      <formula>IF(RIGHT(TEXT(AI40,"0.#"),1)=".",FALSE,TRUE)</formula>
    </cfRule>
    <cfRule type="expression" dxfId="276" priority="13294">
      <formula>IF(RIGHT(TEXT(AI40,"0.#"),1)=".",TRUE,FALSE)</formula>
    </cfRule>
  </conditionalFormatting>
  <conditionalFormatting sqref="AM40">
    <cfRule type="expression" dxfId="275" priority="13291">
      <formula>IF(RIGHT(TEXT(AM40,"0.#"),1)=".",FALSE,TRUE)</formula>
    </cfRule>
    <cfRule type="expression" dxfId="274" priority="13292">
      <formula>IF(RIGHT(TEXT(AM40,"0.#"),1)=".",TRUE,FALSE)</formula>
    </cfRule>
  </conditionalFormatting>
  <conditionalFormatting sqref="AE41">
    <cfRule type="expression" dxfId="273" priority="13289">
      <formula>IF(RIGHT(TEXT(AE41,"0.#"),1)=".",FALSE,TRUE)</formula>
    </cfRule>
    <cfRule type="expression" dxfId="272" priority="13290">
      <formula>IF(RIGHT(TEXT(AE41,"0.#"),1)=".",TRUE,FALSE)</formula>
    </cfRule>
  </conditionalFormatting>
  <conditionalFormatting sqref="AI41">
    <cfRule type="expression" dxfId="271" priority="13287">
      <formula>IF(RIGHT(TEXT(AI41,"0.#"),1)=".",FALSE,TRUE)</formula>
    </cfRule>
    <cfRule type="expression" dxfId="270" priority="13288">
      <formula>IF(RIGHT(TEXT(AI41,"0.#"),1)=".",TRUE,FALSE)</formula>
    </cfRule>
  </conditionalFormatting>
  <conditionalFormatting sqref="AM41">
    <cfRule type="expression" dxfId="269" priority="13285">
      <formula>IF(RIGHT(TEXT(AM41,"0.#"),1)=".",FALSE,TRUE)</formula>
    </cfRule>
    <cfRule type="expression" dxfId="268" priority="13286">
      <formula>IF(RIGHT(TEXT(AM41,"0.#"),1)=".",TRUE,FALSE)</formula>
    </cfRule>
  </conditionalFormatting>
  <conditionalFormatting sqref="AE43">
    <cfRule type="expression" dxfId="267" priority="13281">
      <formula>IF(RIGHT(TEXT(AE43,"0.#"),1)=".",FALSE,TRUE)</formula>
    </cfRule>
    <cfRule type="expression" dxfId="266" priority="13282">
      <formula>IF(RIGHT(TEXT(AE43,"0.#"),1)=".",TRUE,FALSE)</formula>
    </cfRule>
  </conditionalFormatting>
  <conditionalFormatting sqref="AI43">
    <cfRule type="expression" dxfId="265" priority="13279">
      <formula>IF(RIGHT(TEXT(AI43,"0.#"),1)=".",FALSE,TRUE)</formula>
    </cfRule>
    <cfRule type="expression" dxfId="264" priority="13280">
      <formula>IF(RIGHT(TEXT(AI43,"0.#"),1)=".",TRUE,FALSE)</formula>
    </cfRule>
  </conditionalFormatting>
  <conditionalFormatting sqref="AM43">
    <cfRule type="expression" dxfId="263" priority="13277">
      <formula>IF(RIGHT(TEXT(AM43,"0.#"),1)=".",FALSE,TRUE)</formula>
    </cfRule>
    <cfRule type="expression" dxfId="262" priority="13278">
      <formula>IF(RIGHT(TEXT(AM43,"0.#"),1)=".",TRUE,FALSE)</formula>
    </cfRule>
  </conditionalFormatting>
  <conditionalFormatting sqref="AE44">
    <cfRule type="expression" dxfId="261" priority="13275">
      <formula>IF(RIGHT(TEXT(AE44,"0.#"),1)=".",FALSE,TRUE)</formula>
    </cfRule>
    <cfRule type="expression" dxfId="260" priority="13276">
      <formula>IF(RIGHT(TEXT(AE44,"0.#"),1)=".",TRUE,FALSE)</formula>
    </cfRule>
  </conditionalFormatting>
  <conditionalFormatting sqref="AI44">
    <cfRule type="expression" dxfId="259" priority="13273">
      <formula>IF(RIGHT(TEXT(AI44,"0.#"),1)=".",FALSE,TRUE)</formula>
    </cfRule>
    <cfRule type="expression" dxfId="258" priority="13274">
      <formula>IF(RIGHT(TEXT(AI44,"0.#"),1)=".",TRUE,FALSE)</formula>
    </cfRule>
  </conditionalFormatting>
  <conditionalFormatting sqref="AM44">
    <cfRule type="expression" dxfId="257" priority="13271">
      <formula>IF(RIGHT(TEXT(AM44,"0.#"),1)=".",FALSE,TRUE)</formula>
    </cfRule>
    <cfRule type="expression" dxfId="256" priority="13272">
      <formula>IF(RIGHT(TEXT(AM44,"0.#"),1)=".",TRUE,FALSE)</formula>
    </cfRule>
  </conditionalFormatting>
  <conditionalFormatting sqref="AE46">
    <cfRule type="expression" dxfId="255" priority="13267">
      <formula>IF(RIGHT(TEXT(AE46,"0.#"),1)=".",FALSE,TRUE)</formula>
    </cfRule>
    <cfRule type="expression" dxfId="254" priority="13268">
      <formula>IF(RIGHT(TEXT(AE46,"0.#"),1)=".",TRUE,FALSE)</formula>
    </cfRule>
  </conditionalFormatting>
  <conditionalFormatting sqref="AI46">
    <cfRule type="expression" dxfId="253" priority="13265">
      <formula>IF(RIGHT(TEXT(AI46,"0.#"),1)=".",FALSE,TRUE)</formula>
    </cfRule>
    <cfRule type="expression" dxfId="252" priority="13266">
      <formula>IF(RIGHT(TEXT(AI46,"0.#"),1)=".",TRUE,FALSE)</formula>
    </cfRule>
  </conditionalFormatting>
  <conditionalFormatting sqref="AM46">
    <cfRule type="expression" dxfId="251" priority="13263">
      <formula>IF(RIGHT(TEXT(AM46,"0.#"),1)=".",FALSE,TRUE)</formula>
    </cfRule>
    <cfRule type="expression" dxfId="250" priority="13264">
      <formula>IF(RIGHT(TEXT(AM46,"0.#"),1)=".",TRUE,FALSE)</formula>
    </cfRule>
  </conditionalFormatting>
  <conditionalFormatting sqref="AE47">
    <cfRule type="expression" dxfId="249" priority="13261">
      <formula>IF(RIGHT(TEXT(AE47,"0.#"),1)=".",FALSE,TRUE)</formula>
    </cfRule>
    <cfRule type="expression" dxfId="248" priority="13262">
      <formula>IF(RIGHT(TEXT(AE47,"0.#"),1)=".",TRUE,FALSE)</formula>
    </cfRule>
  </conditionalFormatting>
  <conditionalFormatting sqref="AI47">
    <cfRule type="expression" dxfId="247" priority="13259">
      <formula>IF(RIGHT(TEXT(AI47,"0.#"),1)=".",FALSE,TRUE)</formula>
    </cfRule>
    <cfRule type="expression" dxfId="246" priority="13260">
      <formula>IF(RIGHT(TEXT(AI47,"0.#"),1)=".",TRUE,FALSE)</formula>
    </cfRule>
  </conditionalFormatting>
  <conditionalFormatting sqref="AM47">
    <cfRule type="expression" dxfId="245" priority="13257">
      <formula>IF(RIGHT(TEXT(AM47,"0.#"),1)=".",FALSE,TRUE)</formula>
    </cfRule>
    <cfRule type="expression" dxfId="244" priority="13258">
      <formula>IF(RIGHT(TEXT(AM47,"0.#"),1)=".",TRUE,FALSE)</formula>
    </cfRule>
  </conditionalFormatting>
  <conditionalFormatting sqref="AE49 AQ49">
    <cfRule type="expression" dxfId="243" priority="13253">
      <formula>IF(RIGHT(TEXT(AE49,"0.#"),1)=".",FALSE,TRUE)</formula>
    </cfRule>
    <cfRule type="expression" dxfId="242" priority="13254">
      <formula>IF(RIGHT(TEXT(AE49,"0.#"),1)=".",TRUE,FALSE)</formula>
    </cfRule>
  </conditionalFormatting>
  <conditionalFormatting sqref="AI49">
    <cfRule type="expression" dxfId="241" priority="13251">
      <formula>IF(RIGHT(TEXT(AI49,"0.#"),1)=".",FALSE,TRUE)</formula>
    </cfRule>
    <cfRule type="expression" dxfId="240" priority="13252">
      <formula>IF(RIGHT(TEXT(AI49,"0.#"),1)=".",TRUE,FALSE)</formula>
    </cfRule>
  </conditionalFormatting>
  <conditionalFormatting sqref="AM49">
    <cfRule type="expression" dxfId="239" priority="13249">
      <formula>IF(RIGHT(TEXT(AM49,"0.#"),1)=".",FALSE,TRUE)</formula>
    </cfRule>
    <cfRule type="expression" dxfId="238" priority="13250">
      <formula>IF(RIGHT(TEXT(AM49,"0.#"),1)=".",TRUE,FALSE)</formula>
    </cfRule>
  </conditionalFormatting>
  <conditionalFormatting sqref="AE50">
    <cfRule type="expression" dxfId="237" priority="13247">
      <formula>IF(RIGHT(TEXT(AE50,"0.#"),1)=".",FALSE,TRUE)</formula>
    </cfRule>
    <cfRule type="expression" dxfId="236" priority="13248">
      <formula>IF(RIGHT(TEXT(AE50,"0.#"),1)=".",TRUE,FALSE)</formula>
    </cfRule>
  </conditionalFormatting>
  <conditionalFormatting sqref="AI50">
    <cfRule type="expression" dxfId="235" priority="13245">
      <formula>IF(RIGHT(TEXT(AI50,"0.#"),1)=".",FALSE,TRUE)</formula>
    </cfRule>
    <cfRule type="expression" dxfId="234" priority="13246">
      <formula>IF(RIGHT(TEXT(AI50,"0.#"),1)=".",TRUE,FALSE)</formula>
    </cfRule>
  </conditionalFormatting>
  <conditionalFormatting sqref="AQ50">
    <cfRule type="expression" dxfId="233" priority="13241">
      <formula>IF(RIGHT(TEXT(AQ50,"0.#"),1)=".",FALSE,TRUE)</formula>
    </cfRule>
    <cfRule type="expression" dxfId="232" priority="13242">
      <formula>IF(RIGHT(TEXT(AQ50,"0.#"),1)=".",TRUE,FALSE)</formula>
    </cfRule>
  </conditionalFormatting>
  <conditionalFormatting sqref="Y187:Y188">
    <cfRule type="expression" dxfId="231" priority="2125">
      <formula>IF(RIGHT(TEXT(Y187,"0.#"),1)=".",FALSE,TRUE)</formula>
    </cfRule>
    <cfRule type="expression" dxfId="230" priority="2126">
      <formula>IF(RIGHT(TEXT(Y187,"0.#"),1)=".",TRUE,FALSE)</formula>
    </cfRule>
  </conditionalFormatting>
  <conditionalFormatting sqref="P23">
    <cfRule type="expression" dxfId="229" priority="2391">
      <formula>IF(RIGHT(TEXT(P23,"0.#"),1)=".",FALSE,TRUE)</formula>
    </cfRule>
    <cfRule type="expression" dxfId="228" priority="2392">
      <formula>IF(RIGHT(TEXT(P23,"0.#"),1)=".",TRUE,FALSE)</formula>
    </cfRule>
  </conditionalFormatting>
  <conditionalFormatting sqref="P24">
    <cfRule type="expression" dxfId="227" priority="2389">
      <formula>IF(RIGHT(TEXT(P24,"0.#"),1)=".",FALSE,TRUE)</formula>
    </cfRule>
    <cfRule type="expression" dxfId="226" priority="2390">
      <formula>IF(RIGHT(TEXT(P24,"0.#"),1)=".",TRUE,FALSE)</formula>
    </cfRule>
  </conditionalFormatting>
  <conditionalFormatting sqref="AQ47">
    <cfRule type="expression" dxfId="225" priority="2371">
      <formula>IF(RIGHT(TEXT(AQ47,"0.#"),1)=".",FALSE,TRUE)</formula>
    </cfRule>
    <cfRule type="expression" dxfId="224" priority="2372">
      <formula>IF(RIGHT(TEXT(AQ47,"0.#"),1)=".",TRUE,FALSE)</formula>
    </cfRule>
  </conditionalFormatting>
  <conditionalFormatting sqref="AQ37">
    <cfRule type="expression" dxfId="223" priority="2385">
      <formula>IF(RIGHT(TEXT(AQ37,"0.#"),1)=".",FALSE,TRUE)</formula>
    </cfRule>
    <cfRule type="expression" dxfId="222" priority="2386">
      <formula>IF(RIGHT(TEXT(AQ37,"0.#"),1)=".",TRUE,FALSE)</formula>
    </cfRule>
  </conditionalFormatting>
  <conditionalFormatting sqref="AQ38">
    <cfRule type="expression" dxfId="221" priority="2383">
      <formula>IF(RIGHT(TEXT(AQ38,"0.#"),1)=".",FALSE,TRUE)</formula>
    </cfRule>
    <cfRule type="expression" dxfId="220" priority="2384">
      <formula>IF(RIGHT(TEXT(AQ38,"0.#"),1)=".",TRUE,FALSE)</formula>
    </cfRule>
  </conditionalFormatting>
  <conditionalFormatting sqref="AQ40">
    <cfRule type="expression" dxfId="219" priority="2381">
      <formula>IF(RIGHT(TEXT(AQ40,"0.#"),1)=".",FALSE,TRUE)</formula>
    </cfRule>
    <cfRule type="expression" dxfId="218" priority="2382">
      <formula>IF(RIGHT(TEXT(AQ40,"0.#"),1)=".",TRUE,FALSE)</formula>
    </cfRule>
  </conditionalFormatting>
  <conditionalFormatting sqref="AQ41">
    <cfRule type="expression" dxfId="217" priority="2379">
      <formula>IF(RIGHT(TEXT(AQ41,"0.#"),1)=".",FALSE,TRUE)</formula>
    </cfRule>
    <cfRule type="expression" dxfId="216" priority="2380">
      <formula>IF(RIGHT(TEXT(AQ41,"0.#"),1)=".",TRUE,FALSE)</formula>
    </cfRule>
  </conditionalFormatting>
  <conditionalFormatting sqref="AQ43">
    <cfRule type="expression" dxfId="215" priority="2377">
      <formula>IF(RIGHT(TEXT(AQ43,"0.#"),1)=".",FALSE,TRUE)</formula>
    </cfRule>
    <cfRule type="expression" dxfId="214" priority="2378">
      <formula>IF(RIGHT(TEXT(AQ43,"0.#"),1)=".",TRUE,FALSE)</formula>
    </cfRule>
  </conditionalFormatting>
  <conditionalFormatting sqref="AQ44">
    <cfRule type="expression" dxfId="213" priority="2375">
      <formula>IF(RIGHT(TEXT(AQ44,"0.#"),1)=".",FALSE,TRUE)</formula>
    </cfRule>
    <cfRule type="expression" dxfId="212" priority="2376">
      <formula>IF(RIGHT(TEXT(AQ44,"0.#"),1)=".",TRUE,FALSE)</formula>
    </cfRule>
  </conditionalFormatting>
  <conditionalFormatting sqref="AQ46">
    <cfRule type="expression" dxfId="211" priority="2373">
      <formula>IF(RIGHT(TEXT(AQ46,"0.#"),1)=".",FALSE,TRUE)</formula>
    </cfRule>
    <cfRule type="expression" dxfId="210" priority="2374">
      <formula>IF(RIGHT(TEXT(AQ46,"0.#"),1)=".",TRUE,FALSE)</formula>
    </cfRule>
  </conditionalFormatting>
  <conditionalFormatting sqref="AL187:AO188">
    <cfRule type="expression" dxfId="209" priority="2127">
      <formula>IF(AND(AL187&gt;=0, RIGHT(TEXT(AL187,"0.#"),1)&lt;&gt;"."),TRUE,FALSE)</formula>
    </cfRule>
    <cfRule type="expression" dxfId="208" priority="2128">
      <formula>IF(AND(AL187&gt;=0, RIGHT(TEXT(AL187,"0.#"),1)="."),TRUE,FALSE)</formula>
    </cfRule>
    <cfRule type="expression" dxfId="207" priority="2129">
      <formula>IF(AND(AL187&lt;0, RIGHT(TEXT(AL187,"0.#"),1)&lt;&gt;"."),TRUE,FALSE)</formula>
    </cfRule>
    <cfRule type="expression" dxfId="206" priority="2130">
      <formula>IF(AND(AL187&lt;0, RIGHT(TEXT(AL187,"0.#"),1)="."),TRUE,FALSE)</formula>
    </cfRule>
  </conditionalFormatting>
  <conditionalFormatting sqref="AL192:AO193">
    <cfRule type="expression" dxfId="205" priority="2115">
      <formula>IF(AND(AL192&gt;=0, RIGHT(TEXT(AL192,"0.#"),1)&lt;&gt;"."),TRUE,FALSE)</formula>
    </cfRule>
    <cfRule type="expression" dxfId="204" priority="2116">
      <formula>IF(AND(AL192&gt;=0, RIGHT(TEXT(AL192,"0.#"),1)="."),TRUE,FALSE)</formula>
    </cfRule>
    <cfRule type="expression" dxfId="203" priority="2117">
      <formula>IF(AND(AL192&lt;0, RIGHT(TEXT(AL192,"0.#"),1)&lt;&gt;"."),TRUE,FALSE)</formula>
    </cfRule>
    <cfRule type="expression" dxfId="202" priority="2118">
      <formula>IF(AND(AL192&lt;0, RIGHT(TEXT(AL192,"0.#"),1)="."),TRUE,FALSE)</formula>
    </cfRule>
  </conditionalFormatting>
  <conditionalFormatting sqref="AL197:AO197">
    <cfRule type="expression" dxfId="201" priority="2103">
      <formula>IF(AND(AL197&gt;=0, RIGHT(TEXT(AL197,"0.#"),1)&lt;&gt;"."),TRUE,FALSE)</formula>
    </cfRule>
    <cfRule type="expression" dxfId="200" priority="2104">
      <formula>IF(AND(AL197&gt;=0, RIGHT(TEXT(AL197,"0.#"),1)="."),TRUE,FALSE)</formula>
    </cfRule>
    <cfRule type="expression" dxfId="199" priority="2105">
      <formula>IF(AND(AL197&lt;0, RIGHT(TEXT(AL197,"0.#"),1)&lt;&gt;"."),TRUE,FALSE)</formula>
    </cfRule>
    <cfRule type="expression" dxfId="198" priority="2106">
      <formula>IF(AND(AL197&lt;0, RIGHT(TEXT(AL197,"0.#"),1)="."),TRUE,FALSE)</formula>
    </cfRule>
  </conditionalFormatting>
  <conditionalFormatting sqref="Y197">
    <cfRule type="expression" dxfId="197" priority="2101">
      <formula>IF(RIGHT(TEXT(Y197,"0.#"),1)=".",FALSE,TRUE)</formula>
    </cfRule>
    <cfRule type="expression" dxfId="196" priority="2102">
      <formula>IF(RIGHT(TEXT(Y197,"0.#"),1)=".",TRUE,FALSE)</formula>
    </cfRule>
  </conditionalFormatting>
  <conditionalFormatting sqref="AL201:AO201">
    <cfRule type="expression" dxfId="195" priority="2091">
      <formula>IF(AND(AL201&gt;=0, RIGHT(TEXT(AL201,"0.#"),1)&lt;&gt;"."),TRUE,FALSE)</formula>
    </cfRule>
    <cfRule type="expression" dxfId="194" priority="2092">
      <formula>IF(AND(AL201&gt;=0, RIGHT(TEXT(AL201,"0.#"),1)="."),TRUE,FALSE)</formula>
    </cfRule>
    <cfRule type="expression" dxfId="193" priority="2093">
      <formula>IF(AND(AL201&lt;0, RIGHT(TEXT(AL201,"0.#"),1)&lt;&gt;"."),TRUE,FALSE)</formula>
    </cfRule>
    <cfRule type="expression" dxfId="192" priority="2094">
      <formula>IF(AND(AL201&lt;0, RIGHT(TEXT(AL201,"0.#"),1)="."),TRUE,FALSE)</formula>
    </cfRule>
  </conditionalFormatting>
  <conditionalFormatting sqref="Y201">
    <cfRule type="expression" dxfId="191" priority="2089">
      <formula>IF(RIGHT(TEXT(Y201,"0.#"),1)=".",FALSE,TRUE)</formula>
    </cfRule>
    <cfRule type="expression" dxfId="190" priority="2090">
      <formula>IF(RIGHT(TEXT(Y201,"0.#"),1)=".",TRUE,FALSE)</formula>
    </cfRule>
  </conditionalFormatting>
  <conditionalFormatting sqref="AU34">
    <cfRule type="expression" dxfId="189" priority="555">
      <formula>IF(RIGHT(TEXT(AU34,"0.#"),1)=".",FALSE,TRUE)</formula>
    </cfRule>
    <cfRule type="expression" dxfId="188" priority="556">
      <formula>IF(RIGHT(TEXT(AU34,"0.#"),1)=".",TRUE,FALSE)</formula>
    </cfRule>
  </conditionalFormatting>
  <conditionalFormatting sqref="AU35">
    <cfRule type="expression" dxfId="187" priority="553">
      <formula>IF(RIGHT(TEXT(AU35,"0.#"),1)=".",FALSE,TRUE)</formula>
    </cfRule>
    <cfRule type="expression" dxfId="186" priority="554">
      <formula>IF(RIGHT(TEXT(AU35,"0.#"),1)=".",TRUE,FALSE)</formula>
    </cfRule>
  </conditionalFormatting>
  <conditionalFormatting sqref="AU37">
    <cfRule type="expression" dxfId="185" priority="549">
      <formula>IF(RIGHT(TEXT(AU37,"0.#"),1)=".",FALSE,TRUE)</formula>
    </cfRule>
    <cfRule type="expression" dxfId="184" priority="550">
      <formula>IF(RIGHT(TEXT(AU37,"0.#"),1)=".",TRUE,FALSE)</formula>
    </cfRule>
  </conditionalFormatting>
  <conditionalFormatting sqref="AU38">
    <cfRule type="expression" dxfId="183" priority="547">
      <formula>IF(RIGHT(TEXT(AU38,"0.#"),1)=".",FALSE,TRUE)</formula>
    </cfRule>
    <cfRule type="expression" dxfId="182" priority="548">
      <formula>IF(RIGHT(TEXT(AU38,"0.#"),1)=".",TRUE,FALSE)</formula>
    </cfRule>
  </conditionalFormatting>
  <conditionalFormatting sqref="AU40">
    <cfRule type="expression" dxfId="181" priority="543">
      <formula>IF(RIGHT(TEXT(AU40,"0.#"),1)=".",FALSE,TRUE)</formula>
    </cfRule>
    <cfRule type="expression" dxfId="180" priority="544">
      <formula>IF(RIGHT(TEXT(AU40,"0.#"),1)=".",TRUE,FALSE)</formula>
    </cfRule>
  </conditionalFormatting>
  <conditionalFormatting sqref="AU41">
    <cfRule type="expression" dxfId="179" priority="541">
      <formula>IF(RIGHT(TEXT(AU41,"0.#"),1)=".",FALSE,TRUE)</formula>
    </cfRule>
    <cfRule type="expression" dxfId="178" priority="542">
      <formula>IF(RIGHT(TEXT(AU41,"0.#"),1)=".",TRUE,FALSE)</formula>
    </cfRule>
  </conditionalFormatting>
  <conditionalFormatting sqref="AU43">
    <cfRule type="expression" dxfId="177" priority="539">
      <formula>IF(RIGHT(TEXT(AU43,"0.#"),1)=".",FALSE,TRUE)</formula>
    </cfRule>
    <cfRule type="expression" dxfId="176" priority="540">
      <formula>IF(RIGHT(TEXT(AU43,"0.#"),1)=".",TRUE,FALSE)</formula>
    </cfRule>
  </conditionalFormatting>
  <conditionalFormatting sqref="AU44">
    <cfRule type="expression" dxfId="175" priority="537">
      <formula>IF(RIGHT(TEXT(AU44,"0.#"),1)=".",FALSE,TRUE)</formula>
    </cfRule>
    <cfRule type="expression" dxfId="174" priority="538">
      <formula>IF(RIGHT(TEXT(AU44,"0.#"),1)=".",TRUE,FALSE)</formula>
    </cfRule>
  </conditionalFormatting>
  <conditionalFormatting sqref="AU46">
    <cfRule type="expression" dxfId="173" priority="535">
      <formula>IF(RIGHT(TEXT(AU46,"0.#"),1)=".",FALSE,TRUE)</formula>
    </cfRule>
    <cfRule type="expression" dxfId="172" priority="536">
      <formula>IF(RIGHT(TEXT(AU46,"0.#"),1)=".",TRUE,FALSE)</formula>
    </cfRule>
  </conditionalFormatting>
  <conditionalFormatting sqref="AU47">
    <cfRule type="expression" dxfId="171" priority="533">
      <formula>IF(RIGHT(TEXT(AU47,"0.#"),1)=".",FALSE,TRUE)</formula>
    </cfRule>
    <cfRule type="expression" dxfId="170" priority="534">
      <formula>IF(RIGHT(TEXT(AU47,"0.#"),1)=".",TRUE,FALSE)</formula>
    </cfRule>
  </conditionalFormatting>
  <conditionalFormatting sqref="P25:AC25">
    <cfRule type="expression" dxfId="169" priority="99">
      <formula>IF(RIGHT(TEXT(P25,"0.#"),1)=".",FALSE,TRUE)</formula>
    </cfRule>
    <cfRule type="expression" dxfId="168" priority="100">
      <formula>IF(RIGHT(TEXT(P25,"0.#"),1)=".",TRUE,FALSE)</formula>
    </cfRule>
  </conditionalFormatting>
  <conditionalFormatting sqref="Y192:Y193">
    <cfRule type="expression" dxfId="167" priority="97">
      <formula>IF(RIGHT(TEXT(Y192,"0.#"),1)=".",FALSE,TRUE)</formula>
    </cfRule>
    <cfRule type="expression" dxfId="166" priority="98">
      <formula>IF(RIGHT(TEXT(Y192,"0.#"),1)=".",TRUE,FALSE)</formula>
    </cfRule>
  </conditionalFormatting>
  <conditionalFormatting sqref="AL171:AO171">
    <cfRule type="expression" dxfId="165" priority="83">
      <formula>IF(AND(AL171&gt;=0, RIGHT(TEXT(AL171,"0.#"),1)&lt;&gt;"."),TRUE,FALSE)</formula>
    </cfRule>
    <cfRule type="expression" dxfId="164" priority="84">
      <formula>IF(AND(AL171&gt;=0, RIGHT(TEXT(AL171,"0.#"),1)="."),TRUE,FALSE)</formula>
    </cfRule>
    <cfRule type="expression" dxfId="163" priority="85">
      <formula>IF(AND(AL171&lt;0, RIGHT(TEXT(AL171,"0.#"),1)&lt;&gt;"."),TRUE,FALSE)</formula>
    </cfRule>
    <cfRule type="expression" dxfId="162" priority="86">
      <formula>IF(AND(AL171&lt;0, RIGHT(TEXT(AL171,"0.#"),1)="."),TRUE,FALSE)</formula>
    </cfRule>
  </conditionalFormatting>
  <conditionalFormatting sqref="Y171">
    <cfRule type="expression" dxfId="161" priority="81">
      <formula>IF(RIGHT(TEXT(Y171,"0.#"),1)=".",FALSE,TRUE)</formula>
    </cfRule>
    <cfRule type="expression" dxfId="160" priority="82">
      <formula>IF(RIGHT(TEXT(Y171,"0.#"),1)=".",TRUE,FALSE)</formula>
    </cfRule>
  </conditionalFormatting>
  <conditionalFormatting sqref="AL165:AO166">
    <cfRule type="expression" dxfId="159" priority="77">
      <formula>IF(AND(AL165&gt;=0, RIGHT(TEXT(AL165,"0.#"),1)&lt;&gt;"."),TRUE,FALSE)</formula>
    </cfRule>
    <cfRule type="expression" dxfId="158" priority="78">
      <formula>IF(AND(AL165&gt;=0, RIGHT(TEXT(AL165,"0.#"),1)="."),TRUE,FALSE)</formula>
    </cfRule>
    <cfRule type="expression" dxfId="157" priority="79">
      <formula>IF(AND(AL165&lt;0, RIGHT(TEXT(AL165,"0.#"),1)&lt;&gt;"."),TRUE,FALSE)</formula>
    </cfRule>
    <cfRule type="expression" dxfId="156" priority="80">
      <formula>IF(AND(AL165&lt;0, RIGHT(TEXT(AL165,"0.#"),1)="."),TRUE,FALSE)</formula>
    </cfRule>
  </conditionalFormatting>
  <conditionalFormatting sqref="Y165:Y166">
    <cfRule type="expression" dxfId="155" priority="75">
      <formula>IF(RIGHT(TEXT(Y165,"0.#"),1)=".",FALSE,TRUE)</formula>
    </cfRule>
    <cfRule type="expression" dxfId="154" priority="76">
      <formula>IF(RIGHT(TEXT(Y165,"0.#"),1)=".",TRUE,FALSE)</formula>
    </cfRule>
  </conditionalFormatting>
  <conditionalFormatting sqref="AL167:AO167">
    <cfRule type="expression" dxfId="153" priority="71">
      <formula>IF(AND(AL167&gt;=0, RIGHT(TEXT(AL167,"0.#"),1)&lt;&gt;"."),TRUE,FALSE)</formula>
    </cfRule>
    <cfRule type="expression" dxfId="152" priority="72">
      <formula>IF(AND(AL167&gt;=0, RIGHT(TEXT(AL167,"0.#"),1)="."),TRUE,FALSE)</formula>
    </cfRule>
    <cfRule type="expression" dxfId="151" priority="73">
      <formula>IF(AND(AL167&lt;0, RIGHT(TEXT(AL167,"0.#"),1)&lt;&gt;"."),TRUE,FALSE)</formula>
    </cfRule>
    <cfRule type="expression" dxfId="150" priority="74">
      <formula>IF(AND(AL167&lt;0, RIGHT(TEXT(AL167,"0.#"),1)="."),TRUE,FALSE)</formula>
    </cfRule>
  </conditionalFormatting>
  <conditionalFormatting sqref="Y167">
    <cfRule type="expression" dxfId="149" priority="69">
      <formula>IF(RIGHT(TEXT(Y167,"0.#"),1)=".",FALSE,TRUE)</formula>
    </cfRule>
    <cfRule type="expression" dxfId="148" priority="70">
      <formula>IF(RIGHT(TEXT(Y167,"0.#"),1)=".",TRUE,FALSE)</formula>
    </cfRule>
  </conditionalFormatting>
  <conditionalFormatting sqref="Y161">
    <cfRule type="expression" dxfId="147" priority="63">
      <formula>IF(RIGHT(TEXT(Y161,"0.#"),1)=".",FALSE,TRUE)</formula>
    </cfRule>
    <cfRule type="expression" dxfId="146" priority="64">
      <formula>IF(RIGHT(TEXT(Y161,"0.#"),1)=".",TRUE,FALSE)</formula>
    </cfRule>
  </conditionalFormatting>
  <conditionalFormatting sqref="AL161:AO161">
    <cfRule type="expression" dxfId="145" priority="65">
      <formula>IF(AND(AL161&gt;=0, RIGHT(TEXT(AL161,"0.#"),1)&lt;&gt;"."),TRUE,FALSE)</formula>
    </cfRule>
    <cfRule type="expression" dxfId="144" priority="66">
      <formula>IF(AND(AL161&gt;=0, RIGHT(TEXT(AL161,"0.#"),1)="."),TRUE,FALSE)</formula>
    </cfRule>
    <cfRule type="expression" dxfId="143" priority="67">
      <formula>IF(AND(AL161&lt;0, RIGHT(TEXT(AL161,"0.#"),1)&lt;&gt;"."),TRUE,FALSE)</formula>
    </cfRule>
    <cfRule type="expression" dxfId="142" priority="68">
      <formula>IF(AND(AL161&lt;0, RIGHT(TEXT(AL161,"0.#"),1)="."),TRUE,FALSE)</formula>
    </cfRule>
  </conditionalFormatting>
  <conditionalFormatting sqref="AL183:AO183">
    <cfRule type="expression" dxfId="141" priority="59">
      <formula>IF(AND(AL183&gt;=0, RIGHT(TEXT(AL183,"0.#"),1)&lt;&gt;"."),TRUE,FALSE)</formula>
    </cfRule>
    <cfRule type="expression" dxfId="140" priority="60">
      <formula>IF(AND(AL183&gt;=0, RIGHT(TEXT(AL183,"0.#"),1)="."),TRUE,FALSE)</formula>
    </cfRule>
    <cfRule type="expression" dxfId="139" priority="61">
      <formula>IF(AND(AL183&lt;0, RIGHT(TEXT(AL183,"0.#"),1)&lt;&gt;"."),TRUE,FALSE)</formula>
    </cfRule>
    <cfRule type="expression" dxfId="138" priority="62">
      <formula>IF(AND(AL183&lt;0, RIGHT(TEXT(AL183,"0.#"),1)="."),TRUE,FALSE)</formula>
    </cfRule>
  </conditionalFormatting>
  <conditionalFormatting sqref="Y183">
    <cfRule type="expression" dxfId="137" priority="57">
      <formula>IF(RIGHT(TEXT(Y183,"0.#"),1)=".",FALSE,TRUE)</formula>
    </cfRule>
    <cfRule type="expression" dxfId="136" priority="58">
      <formula>IF(RIGHT(TEXT(Y183,"0.#"),1)=".",TRUE,FALSE)</formula>
    </cfRule>
  </conditionalFormatting>
  <conditionalFormatting sqref="AL182:AO182">
    <cfRule type="expression" dxfId="135" priority="53">
      <formula>IF(AND(AL182&gt;=0, RIGHT(TEXT(AL182,"0.#"),1)&lt;&gt;"."),TRUE,FALSE)</formula>
    </cfRule>
    <cfRule type="expression" dxfId="134" priority="54">
      <formula>IF(AND(AL182&gt;=0, RIGHT(TEXT(AL182,"0.#"),1)="."),TRUE,FALSE)</formula>
    </cfRule>
    <cfRule type="expression" dxfId="133" priority="55">
      <formula>IF(AND(AL182&lt;0, RIGHT(TEXT(AL182,"0.#"),1)&lt;&gt;"."),TRUE,FALSE)</formula>
    </cfRule>
    <cfRule type="expression" dxfId="132" priority="56">
      <formula>IF(AND(AL182&lt;0, RIGHT(TEXT(AL182,"0.#"),1)="."),TRUE,FALSE)</formula>
    </cfRule>
  </conditionalFormatting>
  <conditionalFormatting sqref="Y182">
    <cfRule type="expression" dxfId="131" priority="51">
      <formula>IF(RIGHT(TEXT(Y182,"0.#"),1)=".",FALSE,TRUE)</formula>
    </cfRule>
    <cfRule type="expression" dxfId="130" priority="52">
      <formula>IF(RIGHT(TEXT(Y182,"0.#"),1)=".",TRUE,FALSE)</formula>
    </cfRule>
  </conditionalFormatting>
  <conditionalFormatting sqref="AL181:AO181">
    <cfRule type="expression" dxfId="129" priority="47">
      <formula>IF(AND(AL181&gt;=0, RIGHT(TEXT(AL181,"0.#"),1)&lt;&gt;"."),TRUE,FALSE)</formula>
    </cfRule>
    <cfRule type="expression" dxfId="128" priority="48">
      <formula>IF(AND(AL181&gt;=0, RIGHT(TEXT(AL181,"0.#"),1)="."),TRUE,FALSE)</formula>
    </cfRule>
    <cfRule type="expression" dxfId="127" priority="49">
      <formula>IF(AND(AL181&lt;0, RIGHT(TEXT(AL181,"0.#"),1)&lt;&gt;"."),TRUE,FALSE)</formula>
    </cfRule>
    <cfRule type="expression" dxfId="126" priority="50">
      <formula>IF(AND(AL181&lt;0, RIGHT(TEXT(AL181,"0.#"),1)="."),TRUE,FALSE)</formula>
    </cfRule>
  </conditionalFormatting>
  <conditionalFormatting sqref="Y181">
    <cfRule type="expression" dxfId="125" priority="45">
      <formula>IF(RIGHT(TEXT(Y181,"0.#"),1)=".",FALSE,TRUE)</formula>
    </cfRule>
    <cfRule type="expression" dxfId="124" priority="46">
      <formula>IF(RIGHT(TEXT(Y181,"0.#"),1)=".",TRUE,FALSE)</formula>
    </cfRule>
  </conditionalFormatting>
  <conditionalFormatting sqref="AL180:AO180">
    <cfRule type="expression" dxfId="123" priority="41">
      <formula>IF(AND(AL180&gt;=0, RIGHT(TEXT(AL180,"0.#"),1)&lt;&gt;"."),TRUE,FALSE)</formula>
    </cfRule>
    <cfRule type="expression" dxfId="122" priority="42">
      <formula>IF(AND(AL180&gt;=0, RIGHT(TEXT(AL180,"0.#"),1)="."),TRUE,FALSE)</formula>
    </cfRule>
    <cfRule type="expression" dxfId="121" priority="43">
      <formula>IF(AND(AL180&lt;0, RIGHT(TEXT(AL180,"0.#"),1)&lt;&gt;"."),TRUE,FALSE)</formula>
    </cfRule>
    <cfRule type="expression" dxfId="120" priority="44">
      <formula>IF(AND(AL180&lt;0, RIGHT(TEXT(AL180,"0.#"),1)="."),TRUE,FALSE)</formula>
    </cfRule>
  </conditionalFormatting>
  <conditionalFormatting sqref="Y180">
    <cfRule type="expression" dxfId="119" priority="39">
      <formula>IF(RIGHT(TEXT(Y180,"0.#"),1)=".",FALSE,TRUE)</formula>
    </cfRule>
    <cfRule type="expression" dxfId="118" priority="40">
      <formula>IF(RIGHT(TEXT(Y180,"0.#"),1)=".",TRUE,FALSE)</formula>
    </cfRule>
  </conditionalFormatting>
  <conditionalFormatting sqref="AL179:AO179">
    <cfRule type="expression" dxfId="117" priority="35">
      <formula>IF(AND(AL179&gt;=0, RIGHT(TEXT(AL179,"0.#"),1)&lt;&gt;"."),TRUE,FALSE)</formula>
    </cfRule>
    <cfRule type="expression" dxfId="116" priority="36">
      <formula>IF(AND(AL179&gt;=0, RIGHT(TEXT(AL179,"0.#"),1)="."),TRUE,FALSE)</formula>
    </cfRule>
    <cfRule type="expression" dxfId="115" priority="37">
      <formula>IF(AND(AL179&lt;0, RIGHT(TEXT(AL179,"0.#"),1)&lt;&gt;"."),TRUE,FALSE)</formula>
    </cfRule>
    <cfRule type="expression" dxfId="114" priority="38">
      <formula>IF(AND(AL179&lt;0, RIGHT(TEXT(AL179,"0.#"),1)="."),TRUE,FALSE)</formula>
    </cfRule>
  </conditionalFormatting>
  <conditionalFormatting sqref="Y179">
    <cfRule type="expression" dxfId="113" priority="33">
      <formula>IF(RIGHT(TEXT(Y179,"0.#"),1)=".",FALSE,TRUE)</formula>
    </cfRule>
    <cfRule type="expression" dxfId="112" priority="34">
      <formula>IF(RIGHT(TEXT(Y179,"0.#"),1)=".",TRUE,FALSE)</formula>
    </cfRule>
  </conditionalFormatting>
  <conditionalFormatting sqref="AL178:AO178">
    <cfRule type="expression" dxfId="111" priority="29">
      <formula>IF(AND(AL178&gt;=0, RIGHT(TEXT(AL178,"0.#"),1)&lt;&gt;"."),TRUE,FALSE)</formula>
    </cfRule>
    <cfRule type="expression" dxfId="110" priority="30">
      <formula>IF(AND(AL178&gt;=0, RIGHT(TEXT(AL178,"0.#"),1)="."),TRUE,FALSE)</formula>
    </cfRule>
    <cfRule type="expression" dxfId="109" priority="31">
      <formula>IF(AND(AL178&lt;0, RIGHT(TEXT(AL178,"0.#"),1)&lt;&gt;"."),TRUE,FALSE)</formula>
    </cfRule>
    <cfRule type="expression" dxfId="108" priority="32">
      <formula>IF(AND(AL178&lt;0, RIGHT(TEXT(AL178,"0.#"),1)="."),TRUE,FALSE)</formula>
    </cfRule>
  </conditionalFormatting>
  <conditionalFormatting sqref="Y178">
    <cfRule type="expression" dxfId="107" priority="27">
      <formula>IF(RIGHT(TEXT(Y178,"0.#"),1)=".",FALSE,TRUE)</formula>
    </cfRule>
    <cfRule type="expression" dxfId="106" priority="28">
      <formula>IF(RIGHT(TEXT(Y178,"0.#"),1)=".",TRUE,FALSE)</formula>
    </cfRule>
  </conditionalFormatting>
  <conditionalFormatting sqref="AL177:AO177">
    <cfRule type="expression" dxfId="105" priority="23">
      <formula>IF(AND(AL177&gt;=0, RIGHT(TEXT(AL177,"0.#"),1)&lt;&gt;"."),TRUE,FALSE)</formula>
    </cfRule>
    <cfRule type="expression" dxfId="104" priority="24">
      <formula>IF(AND(AL177&gt;=0, RIGHT(TEXT(AL177,"0.#"),1)="."),TRUE,FALSE)</formula>
    </cfRule>
    <cfRule type="expression" dxfId="103" priority="25">
      <formula>IF(AND(AL177&lt;0, RIGHT(TEXT(AL177,"0.#"),1)&lt;&gt;"."),TRUE,FALSE)</formula>
    </cfRule>
    <cfRule type="expression" dxfId="102" priority="26">
      <formula>IF(AND(AL177&lt;0, RIGHT(TEXT(AL177,"0.#"),1)="."),TRUE,FALSE)</formula>
    </cfRule>
  </conditionalFormatting>
  <conditionalFormatting sqref="Y177">
    <cfRule type="expression" dxfId="101" priority="21">
      <formula>IF(RIGHT(TEXT(Y177,"0.#"),1)=".",FALSE,TRUE)</formula>
    </cfRule>
    <cfRule type="expression" dxfId="100" priority="22">
      <formula>IF(RIGHT(TEXT(Y177,"0.#"),1)=".",TRUE,FALSE)</formula>
    </cfRule>
  </conditionalFormatting>
  <conditionalFormatting sqref="AL176:AO176">
    <cfRule type="expression" dxfId="99" priority="17">
      <formula>IF(AND(AL176&gt;=0, RIGHT(TEXT(AL176,"0.#"),1)&lt;&gt;"."),TRUE,FALSE)</formula>
    </cfRule>
    <cfRule type="expression" dxfId="98" priority="18">
      <formula>IF(AND(AL176&gt;=0, RIGHT(TEXT(AL176,"0.#"),1)="."),TRUE,FALSE)</formula>
    </cfRule>
    <cfRule type="expression" dxfId="97" priority="19">
      <formula>IF(AND(AL176&lt;0, RIGHT(TEXT(AL176,"0.#"),1)&lt;&gt;"."),TRUE,FALSE)</formula>
    </cfRule>
    <cfRule type="expression" dxfId="96" priority="20">
      <formula>IF(AND(AL176&lt;0, RIGHT(TEXT(AL176,"0.#"),1)="."),TRUE,FALSE)</formula>
    </cfRule>
  </conditionalFormatting>
  <conditionalFormatting sqref="Y176">
    <cfRule type="expression" dxfId="95" priority="15">
      <formula>IF(RIGHT(TEXT(Y176,"0.#"),1)=".",FALSE,TRUE)</formula>
    </cfRule>
    <cfRule type="expression" dxfId="94" priority="16">
      <formula>IF(RIGHT(TEXT(Y176,"0.#"),1)=".",TRUE,FALSE)</formula>
    </cfRule>
  </conditionalFormatting>
  <conditionalFormatting sqref="AL175:AO175">
    <cfRule type="expression" dxfId="93" priority="11">
      <formula>IF(AND(AL175&gt;=0, RIGHT(TEXT(AL175,"0.#"),1)&lt;&gt;"."),TRUE,FALSE)</formula>
    </cfRule>
    <cfRule type="expression" dxfId="92" priority="12">
      <formula>IF(AND(AL175&gt;=0, RIGHT(TEXT(AL175,"0.#"),1)="."),TRUE,FALSE)</formula>
    </cfRule>
    <cfRule type="expression" dxfId="91" priority="13">
      <formula>IF(AND(AL175&lt;0, RIGHT(TEXT(AL175,"0.#"),1)&lt;&gt;"."),TRUE,FALSE)</formula>
    </cfRule>
    <cfRule type="expression" dxfId="90" priority="14">
      <formula>IF(AND(AL175&lt;0, RIGHT(TEXT(AL175,"0.#"),1)="."),TRUE,FALSE)</formula>
    </cfRule>
  </conditionalFormatting>
  <conditionalFormatting sqref="Y175">
    <cfRule type="expression" dxfId="89" priority="9">
      <formula>IF(RIGHT(TEXT(Y175,"0.#"),1)=".",FALSE,TRUE)</formula>
    </cfRule>
    <cfRule type="expression" dxfId="88" priority="10">
      <formula>IF(RIGHT(TEXT(Y175,"0.#"),1)=".",TRUE,FALSE)</formula>
    </cfRule>
  </conditionalFormatting>
  <conditionalFormatting sqref="AM50">
    <cfRule type="expression" dxfId="87" priority="7">
      <formula>IF(RIGHT(TEXT(AM50,"0.#"),1)=".",FALSE,TRUE)</formula>
    </cfRule>
    <cfRule type="expression" dxfId="86" priority="8">
      <formula>IF(RIGHT(TEXT(AM50,"0.#"),1)=".",TRUE,FALSE)</formula>
    </cfRule>
  </conditionalFormatting>
  <conditionalFormatting sqref="AR13:AX13">
    <cfRule type="expression" dxfId="85" priority="5">
      <formula>IF(RIGHT(TEXT(AR13,"0.#"),1)=".",FALSE,TRUE)</formula>
    </cfRule>
    <cfRule type="expression" dxfId="84" priority="6">
      <formula>IF(RIGHT(TEXT(AR13,"0.#"),1)=".",TRUE,FALSE)</formula>
    </cfRule>
  </conditionalFormatting>
  <conditionalFormatting sqref="W23">
    <cfRule type="expression" dxfId="83" priority="3">
      <formula>IF(RIGHT(TEXT(W23,"0.#"),1)=".",FALSE,TRUE)</formula>
    </cfRule>
    <cfRule type="expression" dxfId="82" priority="4">
      <formula>IF(RIGHT(TEXT(W23,"0.#"),1)=".",TRUE,FALSE)</formula>
    </cfRule>
  </conditionalFormatting>
  <conditionalFormatting sqref="W24">
    <cfRule type="expression" dxfId="81" priority="1">
      <formula>IF(RIGHT(TEXT(W24,"0.#"),1)=".",FALSE,TRUE)</formula>
    </cfRule>
    <cfRule type="expression" dxfId="80" priority="2">
      <formula>IF(RIGHT(TEXT(W24,"0.#"),1)=".",TRUE,FALSE)</formula>
    </cfRule>
  </conditionalFormatting>
  <dataValidations count="18">
    <dataValidation type="custom" imeMode="disabled" allowBlank="1" showInputMessage="1" showErrorMessage="1" sqref="AY23 J72:K76 P13:AX13 AR15:AX15 P14:AQ18 AR18:AX18 P19:AJ19 AQ27:AR27 AU27:AX27 AE28:AX30 AE34:AX35 AE37:AX38 AE40:AX41 AE43:AX44 AE46:AX47 AE49:AX49 Y140:AB141 AU140:AX141 Y145:AB145 AU145:AX145 Y149:AB149 AU149:AX149 Y153:AB153 AU153:AX153 Y161:AB161 AL161:AO161 Y165:AB167 AL165:AO167 Y171:AB171 AL171:AO171 Y175:AB183 AL175:AO183 Y187:AB188 AL187:AO188 Y192:AB193 AL192:AO193 Y197:AB197 AL197:AO197 Y201:AB201 AL201:AO201 P23:AC25">
      <formula1>OR(ISNUMBER(J13), J13="-")</formula1>
    </dataValidation>
    <dataValidation type="list" allowBlank="1" showInputMessage="1" showErrorMessage="1" sqref="G72:H76">
      <formula1>T事業番号</formula1>
    </dataValidation>
    <dataValidation type="list" allowBlank="1" showInputMessage="1" showErrorMessage="1" sqref="S5:X5">
      <formula1>T終了年度</formula1>
    </dataValidation>
    <dataValidation type="list" allowBlank="1" showInputMessage="1" showErrorMessage="1" sqref="AO155 AO202">
      <formula1>"　, ☑"</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sqref="A84:E84">
      <formula1>T所見を踏まえた改善点</formula1>
    </dataValidation>
    <dataValidation imeMode="disabled" allowBlank="1" showInputMessage="1" showErrorMessage="1" sqref="L72:L76"/>
    <dataValidation type="whole" imeMode="disabled" allowBlank="1" showInputMessage="1" showErrorMessage="1" sqref="M72:M76 AW2:AX2">
      <formula1>0</formula1>
      <formula2>99</formula2>
    </dataValidation>
    <dataValidation type="custom" imeMode="off" allowBlank="1" showInputMessage="1" showErrorMessage="1" sqref="J161:O161 J165:O167 J171:O171 J175:O183 J187:O188 J192:O193 J197:O197 J201:O201">
      <formula1>OR(ISNUMBER(J161), J161="-")</formula1>
    </dataValidation>
    <dataValidation type="custom" imeMode="disabled" allowBlank="1" showInputMessage="1" showErrorMessage="1" sqref="AH161:AK161 AH165:AK167 AH171:AK171 AH175:AK183 AH187:AK188 AH192:AK193 AH197:AK197 AH201:AK201">
      <formula1>OR(AND(MOD(IF(ISNUMBER(AH161), AH161, 0.5),1)=0, 0&lt;=AH161), AH161="-")</formula1>
    </dataValidation>
    <dataValidation type="list" allowBlank="1" showInputMessage="1" showErrorMessage="1" sqref="A82:E8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F76">
      <formula1>T省庁</formula1>
    </dataValidation>
    <dataValidation type="whole" imeMode="disabled" allowBlank="1" showInputMessage="1" showErrorMessage="1" sqref="AS2:AU2">
      <formula1>0</formula1>
      <formula2>9999</formula2>
    </dataValidation>
    <dataValidation type="whole" allowBlank="1" showInputMessage="1" showErrorMessage="1" sqref="L97:M98 X97:Y98 AJ97:AK98 AU97:AV98">
      <formula1>0</formula1>
      <formula2>9999</formula2>
    </dataValidation>
    <dataValidation type="whole" allowBlank="1" showInputMessage="1" showErrorMessage="1" sqref="O97:P98 AA97:AB98 AM97:AN98 AX97:AX9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2" max="49" man="1"/>
    <brk id="65" max="49" man="1"/>
    <brk id="98" max="49" man="1"/>
    <brk id="125" max="49" man="1"/>
    <brk id="155" max="49" man="1"/>
    <brk id="172"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AO98 E97:G98 Q97:S98 AC97:AE98 AO97:AP97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AC161:AG161 AC165:AG167 AC171:AG171 AC175:AG183 AC187:AG188 AC192:AG193 AC197:AG197 AC201:AG201</xm:sqref>
        </x14:dataValidation>
        <x14:dataValidation type="list" allowBlank="1" showInputMessage="1" showErrorMessage="1">
          <x14:formula1>
            <xm:f>入力規則等!$U$37:$U$39</xm:f>
          </x14:formula1>
          <xm:sqref>I97:J97 U97:V97 AG97:AH97 AR97:AS97</xm:sqref>
        </x14:dataValidation>
        <x14:dataValidation type="list" allowBlank="1" showInputMessage="1" showErrorMessage="1">
          <x14:formula1>
            <xm:f>入力規則等!$U$7:$U$9</xm:f>
          </x14:formula1>
          <xm:sqref>I98:J98 U98:V98 AG98:AH98 AR98:AS98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161</v>
      </c>
      <c r="W1" s="29" t="s">
        <v>160</v>
      </c>
      <c r="Y1" s="29" t="s">
        <v>76</v>
      </c>
      <c r="Z1" s="29" t="s">
        <v>410</v>
      </c>
      <c r="AA1" s="29" t="s">
        <v>77</v>
      </c>
      <c r="AB1" s="29" t="s">
        <v>411</v>
      </c>
      <c r="AC1" s="29" t="s">
        <v>32</v>
      </c>
      <c r="AD1" s="28"/>
      <c r="AE1" s="29" t="s">
        <v>44</v>
      </c>
      <c r="AF1" s="30"/>
      <c r="AG1" s="50" t="s">
        <v>185</v>
      </c>
      <c r="AI1" s="50" t="s">
        <v>187</v>
      </c>
      <c r="AK1" s="50" t="s">
        <v>192</v>
      </c>
      <c r="AM1" s="77"/>
      <c r="AN1" s="77"/>
      <c r="AP1" s="28" t="s">
        <v>237</v>
      </c>
    </row>
    <row r="2" spans="1:42" ht="13.5" customHeight="1" x14ac:dyDescent="0.15">
      <c r="A2" s="14" t="s">
        <v>80</v>
      </c>
      <c r="B2" s="15"/>
      <c r="C2" s="13" t="str">
        <f>IF(B2="","",A2)</f>
        <v/>
      </c>
      <c r="D2" s="13" t="str">
        <f>IF(C2="","",IF(D1&lt;&gt;"",CONCATENATE(D1,"、",C2),C2))</f>
        <v/>
      </c>
      <c r="F2" s="12" t="s">
        <v>67</v>
      </c>
      <c r="G2" s="17" t="s">
        <v>593</v>
      </c>
      <c r="H2" s="13" t="str">
        <f>IF(G2="","",F2)</f>
        <v>一般会計</v>
      </c>
      <c r="I2" s="13" t="str">
        <f>IF(H2="","",IF(I1&lt;&gt;"",CONCATENATE(I1,"、",H2),H2))</f>
        <v>一般会計</v>
      </c>
      <c r="K2" s="14" t="s">
        <v>98</v>
      </c>
      <c r="L2" s="15"/>
      <c r="M2" s="13" t="str">
        <f>IF(L2="","",K2)</f>
        <v/>
      </c>
      <c r="N2" s="13" t="str">
        <f>IF(M2="","",IF(N1&lt;&gt;"",CONCATENATE(N1,"、",M2),M2))</f>
        <v/>
      </c>
      <c r="O2" s="13"/>
      <c r="P2" s="12" t="s">
        <v>69</v>
      </c>
      <c r="Q2" s="17" t="s">
        <v>593</v>
      </c>
      <c r="R2" s="13" t="str">
        <f>IF(Q2="","",P2)</f>
        <v>直接実施</v>
      </c>
      <c r="S2" s="13" t="str">
        <f>IF(R2="","",IF(S1&lt;&gt;"",CONCATENATE(S1,"、",R2),R2))</f>
        <v>直接実施</v>
      </c>
      <c r="T2" s="13"/>
      <c r="U2" s="93">
        <v>20</v>
      </c>
      <c r="W2" s="32" t="s">
        <v>166</v>
      </c>
      <c r="Y2" s="32" t="s">
        <v>63</v>
      </c>
      <c r="Z2" s="32" t="s">
        <v>63</v>
      </c>
      <c r="AA2" s="86" t="s">
        <v>277</v>
      </c>
      <c r="AB2" s="86" t="s">
        <v>505</v>
      </c>
      <c r="AC2" s="87" t="s">
        <v>130</v>
      </c>
      <c r="AD2" s="28"/>
      <c r="AE2" s="42" t="s">
        <v>162</v>
      </c>
      <c r="AF2" s="30"/>
      <c r="AG2" s="51" t="s">
        <v>245</v>
      </c>
      <c r="AI2" s="50" t="s">
        <v>274</v>
      </c>
      <c r="AK2" s="50" t="s">
        <v>193</v>
      </c>
      <c r="AM2" s="77"/>
      <c r="AN2" s="77"/>
      <c r="AP2" s="51" t="s">
        <v>245</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593</v>
      </c>
      <c r="R3" s="13" t="str">
        <f t="shared" ref="R3:R8" si="3">IF(Q3="","",P3)</f>
        <v>委託・請負</v>
      </c>
      <c r="S3" s="13" t="str">
        <f t="shared" ref="S3:S8" si="4">IF(R3="",S2,IF(S2&lt;&gt;"",CONCATENATE(S2,"、",R3),R3))</f>
        <v>直接実施、委託・請負</v>
      </c>
      <c r="T3" s="13"/>
      <c r="U3" s="32" t="s">
        <v>536</v>
      </c>
      <c r="W3" s="32" t="s">
        <v>141</v>
      </c>
      <c r="Y3" s="32" t="s">
        <v>64</v>
      </c>
      <c r="Z3" s="32" t="s">
        <v>412</v>
      </c>
      <c r="AA3" s="86" t="s">
        <v>377</v>
      </c>
      <c r="AB3" s="86" t="s">
        <v>506</v>
      </c>
      <c r="AC3" s="87" t="s">
        <v>131</v>
      </c>
      <c r="AD3" s="28"/>
      <c r="AE3" s="42" t="s">
        <v>163</v>
      </c>
      <c r="AF3" s="30"/>
      <c r="AG3" s="51" t="s">
        <v>246</v>
      </c>
      <c r="AI3" s="50" t="s">
        <v>186</v>
      </c>
      <c r="AK3" s="50" t="str">
        <f>CHAR(CODE(AK2)+1)</f>
        <v>B</v>
      </c>
      <c r="AM3" s="77"/>
      <c r="AN3" s="77"/>
      <c r="AP3" s="51" t="s">
        <v>246</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直接実施、委託・請負</v>
      </c>
      <c r="T4" s="13"/>
      <c r="U4" s="32" t="s">
        <v>537</v>
      </c>
      <c r="W4" s="32" t="s">
        <v>142</v>
      </c>
      <c r="Y4" s="32" t="s">
        <v>284</v>
      </c>
      <c r="Z4" s="32" t="s">
        <v>413</v>
      </c>
      <c r="AA4" s="86" t="s">
        <v>378</v>
      </c>
      <c r="AB4" s="86" t="s">
        <v>507</v>
      </c>
      <c r="AC4" s="86" t="s">
        <v>132</v>
      </c>
      <c r="AD4" s="28"/>
      <c r="AE4" s="42" t="s">
        <v>164</v>
      </c>
      <c r="AF4" s="30"/>
      <c r="AG4" s="51" t="s">
        <v>247</v>
      </c>
      <c r="AI4" s="50" t="s">
        <v>188</v>
      </c>
      <c r="AK4" s="50" t="str">
        <f t="shared" ref="AK4:AK49" si="7">CHAR(CODE(AK3)+1)</f>
        <v>C</v>
      </c>
      <c r="AM4" s="77"/>
      <c r="AN4" s="77"/>
      <c r="AP4" s="51" t="s">
        <v>247</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直接実施、委託・請負</v>
      </c>
      <c r="T5" s="13"/>
      <c r="W5" s="32" t="s">
        <v>561</v>
      </c>
      <c r="Y5" s="32" t="s">
        <v>285</v>
      </c>
      <c r="Z5" s="32" t="s">
        <v>414</v>
      </c>
      <c r="AA5" s="86" t="s">
        <v>379</v>
      </c>
      <c r="AB5" s="86" t="s">
        <v>508</v>
      </c>
      <c r="AC5" s="86" t="s">
        <v>165</v>
      </c>
      <c r="AD5" s="31"/>
      <c r="AE5" s="42" t="s">
        <v>257</v>
      </c>
      <c r="AF5" s="30"/>
      <c r="AG5" s="51" t="s">
        <v>248</v>
      </c>
      <c r="AI5" s="50" t="s">
        <v>281</v>
      </c>
      <c r="AK5" s="50" t="str">
        <f t="shared" si="7"/>
        <v>D</v>
      </c>
      <c r="AP5" s="51" t="s">
        <v>248</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直接実施、委託・請負</v>
      </c>
      <c r="T6" s="13"/>
      <c r="U6" s="32" t="s">
        <v>259</v>
      </c>
      <c r="W6" s="32" t="s">
        <v>143</v>
      </c>
      <c r="Y6" s="32" t="s">
        <v>286</v>
      </c>
      <c r="Z6" s="32" t="s">
        <v>415</v>
      </c>
      <c r="AA6" s="86" t="s">
        <v>380</v>
      </c>
      <c r="AB6" s="86" t="s">
        <v>509</v>
      </c>
      <c r="AC6" s="86" t="s">
        <v>133</v>
      </c>
      <c r="AD6" s="31"/>
      <c r="AE6" s="42" t="s">
        <v>255</v>
      </c>
      <c r="AF6" s="30"/>
      <c r="AG6" s="51" t="s">
        <v>249</v>
      </c>
      <c r="AI6" s="50" t="s">
        <v>282</v>
      </c>
      <c r="AK6" s="50" t="str">
        <f>CHAR(CODE(AK5)+1)</f>
        <v>E</v>
      </c>
      <c r="AP6" s="51" t="s">
        <v>249</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直接実施、委託・請負</v>
      </c>
      <c r="T7" s="13"/>
      <c r="U7" s="32"/>
      <c r="W7" s="32" t="s">
        <v>144</v>
      </c>
      <c r="Y7" s="32" t="s">
        <v>287</v>
      </c>
      <c r="Z7" s="32" t="s">
        <v>416</v>
      </c>
      <c r="AA7" s="86" t="s">
        <v>381</v>
      </c>
      <c r="AB7" s="86" t="s">
        <v>510</v>
      </c>
      <c r="AC7" s="31"/>
      <c r="AD7" s="31"/>
      <c r="AE7" s="32" t="s">
        <v>133</v>
      </c>
      <c r="AF7" s="30"/>
      <c r="AG7" s="51" t="s">
        <v>250</v>
      </c>
      <c r="AH7" s="80"/>
      <c r="AI7" s="51" t="s">
        <v>271</v>
      </c>
      <c r="AK7" s="50" t="str">
        <f>CHAR(CODE(AK6)+1)</f>
        <v>F</v>
      </c>
      <c r="AP7" s="51" t="s">
        <v>250</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直接実施、委託・請負</v>
      </c>
      <c r="T8" s="13"/>
      <c r="U8" s="32" t="s">
        <v>279</v>
      </c>
      <c r="W8" s="32" t="s">
        <v>145</v>
      </c>
      <c r="Y8" s="32" t="s">
        <v>288</v>
      </c>
      <c r="Z8" s="32" t="s">
        <v>417</v>
      </c>
      <c r="AA8" s="86" t="s">
        <v>382</v>
      </c>
      <c r="AB8" s="86" t="s">
        <v>511</v>
      </c>
      <c r="AC8" s="31"/>
      <c r="AD8" s="31"/>
      <c r="AE8" s="31"/>
      <c r="AF8" s="30"/>
      <c r="AG8" s="51" t="s">
        <v>251</v>
      </c>
      <c r="AI8" s="50" t="s">
        <v>272</v>
      </c>
      <c r="AK8" s="50" t="str">
        <f t="shared" si="7"/>
        <v>G</v>
      </c>
      <c r="AP8" s="51" t="s">
        <v>251</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105</v>
      </c>
      <c r="L9" s="15"/>
      <c r="M9" s="13" t="str">
        <f t="shared" si="2"/>
        <v/>
      </c>
      <c r="N9" s="13" t="str">
        <f t="shared" si="6"/>
        <v/>
      </c>
      <c r="O9" s="13"/>
      <c r="P9" s="13"/>
      <c r="Q9" s="19"/>
      <c r="T9" s="13"/>
      <c r="U9" s="32" t="s">
        <v>280</v>
      </c>
      <c r="W9" s="32" t="s">
        <v>146</v>
      </c>
      <c r="Y9" s="32" t="s">
        <v>289</v>
      </c>
      <c r="Z9" s="32" t="s">
        <v>418</v>
      </c>
      <c r="AA9" s="86" t="s">
        <v>383</v>
      </c>
      <c r="AB9" s="86" t="s">
        <v>512</v>
      </c>
      <c r="AC9" s="31"/>
      <c r="AD9" s="31"/>
      <c r="AE9" s="31"/>
      <c r="AF9" s="30"/>
      <c r="AG9" s="51" t="s">
        <v>252</v>
      </c>
      <c r="AI9" s="76"/>
      <c r="AK9" s="50" t="str">
        <f t="shared" si="7"/>
        <v>H</v>
      </c>
      <c r="AP9" s="51" t="s">
        <v>252</v>
      </c>
    </row>
    <row r="10" spans="1:42" ht="13.5" customHeight="1" x14ac:dyDescent="0.15">
      <c r="A10" s="14" t="s">
        <v>219</v>
      </c>
      <c r="B10" s="15"/>
      <c r="C10" s="13" t="str">
        <f t="shared" si="0"/>
        <v/>
      </c>
      <c r="D10" s="13" t="str">
        <f t="shared" si="8"/>
        <v/>
      </c>
      <c r="F10" s="18" t="s">
        <v>112</v>
      </c>
      <c r="G10" s="17"/>
      <c r="H10" s="13" t="str">
        <f t="shared" si="1"/>
        <v/>
      </c>
      <c r="I10" s="13" t="str">
        <f t="shared" si="5"/>
        <v>一般会計</v>
      </c>
      <c r="K10" s="14" t="s">
        <v>221</v>
      </c>
      <c r="L10" s="15"/>
      <c r="M10" s="13" t="str">
        <f t="shared" si="2"/>
        <v/>
      </c>
      <c r="N10" s="13" t="str">
        <f t="shared" si="6"/>
        <v/>
      </c>
      <c r="O10" s="13"/>
      <c r="P10" s="13" t="str">
        <f>S8</f>
        <v>直接実施、委託・請負</v>
      </c>
      <c r="Q10" s="19"/>
      <c r="T10" s="13"/>
      <c r="W10" s="32" t="s">
        <v>147</v>
      </c>
      <c r="Y10" s="32" t="s">
        <v>290</v>
      </c>
      <c r="Z10" s="32" t="s">
        <v>419</v>
      </c>
      <c r="AA10" s="86" t="s">
        <v>384</v>
      </c>
      <c r="AB10" s="86" t="s">
        <v>513</v>
      </c>
      <c r="AC10" s="31"/>
      <c r="AD10" s="31"/>
      <c r="AE10" s="31"/>
      <c r="AF10" s="30"/>
      <c r="AG10" s="51" t="s">
        <v>240</v>
      </c>
      <c r="AK10" s="50" t="str">
        <f t="shared" si="7"/>
        <v>I</v>
      </c>
      <c r="AP10" s="50" t="s">
        <v>238</v>
      </c>
    </row>
    <row r="11" spans="1:42" ht="13.5" customHeight="1" x14ac:dyDescent="0.15">
      <c r="A11" s="14" t="s">
        <v>88</v>
      </c>
      <c r="B11" s="15"/>
      <c r="C11" s="13" t="str">
        <f t="shared" si="0"/>
        <v/>
      </c>
      <c r="D11" s="13" t="str">
        <f t="shared" si="8"/>
        <v/>
      </c>
      <c r="F11" s="18" t="s">
        <v>113</v>
      </c>
      <c r="G11" s="17"/>
      <c r="H11" s="13" t="str">
        <f t="shared" si="1"/>
        <v/>
      </c>
      <c r="I11" s="13" t="str">
        <f t="shared" si="5"/>
        <v>一般会計</v>
      </c>
      <c r="K11" s="14" t="s">
        <v>106</v>
      </c>
      <c r="L11" s="15" t="s">
        <v>593</v>
      </c>
      <c r="M11" s="13" t="str">
        <f t="shared" si="2"/>
        <v>その他の事項経費</v>
      </c>
      <c r="N11" s="13" t="str">
        <f t="shared" si="6"/>
        <v>その他の事項経費</v>
      </c>
      <c r="O11" s="13"/>
      <c r="P11" s="13"/>
      <c r="Q11" s="19"/>
      <c r="T11" s="13"/>
      <c r="W11" s="32" t="s">
        <v>148</v>
      </c>
      <c r="Y11" s="32" t="s">
        <v>291</v>
      </c>
      <c r="Z11" s="32" t="s">
        <v>420</v>
      </c>
      <c r="AA11" s="86" t="s">
        <v>385</v>
      </c>
      <c r="AB11" s="86" t="s">
        <v>514</v>
      </c>
      <c r="AC11" s="31"/>
      <c r="AD11" s="31"/>
      <c r="AE11" s="31"/>
      <c r="AF11" s="30"/>
      <c r="AG11" s="50" t="s">
        <v>243</v>
      </c>
      <c r="AK11" s="50" t="str">
        <f t="shared" si="7"/>
        <v>J</v>
      </c>
    </row>
    <row r="12" spans="1:42" ht="13.5" customHeight="1" x14ac:dyDescent="0.15">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538</v>
      </c>
      <c r="W12" s="32" t="s">
        <v>149</v>
      </c>
      <c r="Y12" s="32" t="s">
        <v>292</v>
      </c>
      <c r="Z12" s="32" t="s">
        <v>421</v>
      </c>
      <c r="AA12" s="86" t="s">
        <v>386</v>
      </c>
      <c r="AB12" s="86" t="s">
        <v>515</v>
      </c>
      <c r="AC12" s="31"/>
      <c r="AD12" s="31"/>
      <c r="AE12" s="31"/>
      <c r="AF12" s="30"/>
      <c r="AG12" s="50" t="s">
        <v>241</v>
      </c>
      <c r="AK12" s="50" t="str">
        <f t="shared" si="7"/>
        <v>K</v>
      </c>
    </row>
    <row r="13" spans="1:42" ht="13.5" customHeight="1" x14ac:dyDescent="0.15">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166</v>
      </c>
      <c r="W13" s="32" t="s">
        <v>150</v>
      </c>
      <c r="Y13" s="32" t="s">
        <v>293</v>
      </c>
      <c r="Z13" s="32" t="s">
        <v>422</v>
      </c>
      <c r="AA13" s="86" t="s">
        <v>387</v>
      </c>
      <c r="AB13" s="86" t="s">
        <v>516</v>
      </c>
      <c r="AC13" s="31"/>
      <c r="AD13" s="31"/>
      <c r="AE13" s="31"/>
      <c r="AF13" s="30"/>
      <c r="AG13" s="50" t="s">
        <v>242</v>
      </c>
      <c r="AK13" s="50" t="str">
        <f t="shared" si="7"/>
        <v>L</v>
      </c>
    </row>
    <row r="14" spans="1:42" ht="13.5" customHeight="1" x14ac:dyDescent="0.15">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539</v>
      </c>
      <c r="W14" s="32" t="s">
        <v>151</v>
      </c>
      <c r="Y14" s="32" t="s">
        <v>294</v>
      </c>
      <c r="Z14" s="32" t="s">
        <v>423</v>
      </c>
      <c r="AA14" s="86" t="s">
        <v>388</v>
      </c>
      <c r="AB14" s="86" t="s">
        <v>517</v>
      </c>
      <c r="AC14" s="31"/>
      <c r="AD14" s="31"/>
      <c r="AE14" s="31"/>
      <c r="AF14" s="30"/>
      <c r="AG14" s="76"/>
      <c r="AK14" s="50" t="str">
        <f t="shared" si="7"/>
        <v>M</v>
      </c>
    </row>
    <row r="15" spans="1:42" ht="13.5" customHeight="1" x14ac:dyDescent="0.15">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540</v>
      </c>
      <c r="W15" s="32" t="s">
        <v>152</v>
      </c>
      <c r="Y15" s="32" t="s">
        <v>295</v>
      </c>
      <c r="Z15" s="32" t="s">
        <v>424</v>
      </c>
      <c r="AA15" s="86" t="s">
        <v>389</v>
      </c>
      <c r="AB15" s="86" t="s">
        <v>518</v>
      </c>
      <c r="AC15" s="31"/>
      <c r="AD15" s="31"/>
      <c r="AE15" s="31"/>
      <c r="AF15" s="30"/>
      <c r="AG15" s="77"/>
      <c r="AK15" s="50" t="str">
        <f t="shared" si="7"/>
        <v>N</v>
      </c>
    </row>
    <row r="16" spans="1:42" ht="13.5" customHeight="1" x14ac:dyDescent="0.15">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541</v>
      </c>
      <c r="W16" s="32" t="s">
        <v>153</v>
      </c>
      <c r="Y16" s="32" t="s">
        <v>296</v>
      </c>
      <c r="Z16" s="32" t="s">
        <v>425</v>
      </c>
      <c r="AA16" s="86" t="s">
        <v>390</v>
      </c>
      <c r="AB16" s="86" t="s">
        <v>519</v>
      </c>
      <c r="AC16" s="31"/>
      <c r="AD16" s="31"/>
      <c r="AE16" s="31"/>
      <c r="AF16" s="30"/>
      <c r="AG16" s="77"/>
      <c r="AK16" s="50" t="str">
        <f t="shared" si="7"/>
        <v>O</v>
      </c>
    </row>
    <row r="17" spans="1:37" ht="13.5" customHeight="1" x14ac:dyDescent="0.15">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542</v>
      </c>
      <c r="W17" s="32" t="s">
        <v>154</v>
      </c>
      <c r="Y17" s="32" t="s">
        <v>297</v>
      </c>
      <c r="Z17" s="32" t="s">
        <v>426</v>
      </c>
      <c r="AA17" s="86" t="s">
        <v>391</v>
      </c>
      <c r="AB17" s="86" t="s">
        <v>520</v>
      </c>
      <c r="AC17" s="31"/>
      <c r="AD17" s="31"/>
      <c r="AE17" s="31"/>
      <c r="AF17" s="30"/>
      <c r="AG17" s="77"/>
      <c r="AK17" s="50" t="str">
        <f t="shared" si="7"/>
        <v>P</v>
      </c>
    </row>
    <row r="18" spans="1:37" ht="13.5" customHeight="1" x14ac:dyDescent="0.15">
      <c r="A18" s="14" t="s">
        <v>95</v>
      </c>
      <c r="B18" s="15"/>
      <c r="C18" s="13" t="str">
        <f t="shared" si="9"/>
        <v/>
      </c>
      <c r="D18" s="13" t="str">
        <f t="shared" si="8"/>
        <v/>
      </c>
      <c r="F18" s="18" t="s">
        <v>120</v>
      </c>
      <c r="G18" s="17"/>
      <c r="H18" s="13" t="str">
        <f t="shared" si="1"/>
        <v/>
      </c>
      <c r="I18" s="13" t="str">
        <f t="shared" si="5"/>
        <v>一般会計</v>
      </c>
      <c r="K18" s="13"/>
      <c r="L18" s="13"/>
      <c r="O18" s="13"/>
      <c r="P18" s="13"/>
      <c r="Q18" s="19"/>
      <c r="T18" s="13"/>
      <c r="U18" s="32" t="s">
        <v>543</v>
      </c>
      <c r="W18" s="32" t="s">
        <v>155</v>
      </c>
      <c r="Y18" s="32" t="s">
        <v>298</v>
      </c>
      <c r="Z18" s="32" t="s">
        <v>427</v>
      </c>
      <c r="AA18" s="86" t="s">
        <v>392</v>
      </c>
      <c r="AB18" s="86" t="s">
        <v>521</v>
      </c>
      <c r="AC18" s="31"/>
      <c r="AD18" s="31"/>
      <c r="AE18" s="31"/>
      <c r="AF18" s="30"/>
      <c r="AK18" s="50" t="str">
        <f t="shared" si="7"/>
        <v>Q</v>
      </c>
    </row>
    <row r="19" spans="1:37" ht="13.5" customHeight="1" x14ac:dyDescent="0.15">
      <c r="A19" s="14" t="s">
        <v>96</v>
      </c>
      <c r="B19" s="15"/>
      <c r="C19" s="13" t="str">
        <f t="shared" si="9"/>
        <v/>
      </c>
      <c r="D19" s="13" t="str">
        <f t="shared" si="8"/>
        <v/>
      </c>
      <c r="F19" s="18" t="s">
        <v>121</v>
      </c>
      <c r="G19" s="17"/>
      <c r="H19" s="13" t="str">
        <f t="shared" si="1"/>
        <v/>
      </c>
      <c r="I19" s="13" t="str">
        <f t="shared" si="5"/>
        <v>一般会計</v>
      </c>
      <c r="K19" s="13"/>
      <c r="L19" s="13"/>
      <c r="O19" s="13"/>
      <c r="P19" s="13"/>
      <c r="Q19" s="19"/>
      <c r="T19" s="13"/>
      <c r="U19" s="32" t="s">
        <v>544</v>
      </c>
      <c r="W19" s="32" t="s">
        <v>156</v>
      </c>
      <c r="Y19" s="32" t="s">
        <v>299</v>
      </c>
      <c r="Z19" s="32" t="s">
        <v>428</v>
      </c>
      <c r="AA19" s="86" t="s">
        <v>393</v>
      </c>
      <c r="AB19" s="86" t="s">
        <v>522</v>
      </c>
      <c r="AC19" s="31"/>
      <c r="AD19" s="31"/>
      <c r="AE19" s="31"/>
      <c r="AF19" s="30"/>
      <c r="AK19" s="50" t="str">
        <f t="shared" si="7"/>
        <v>R</v>
      </c>
    </row>
    <row r="20" spans="1:37" ht="13.5" customHeight="1" x14ac:dyDescent="0.15">
      <c r="A20" s="14" t="s">
        <v>209</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545</v>
      </c>
      <c r="W20" s="32" t="s">
        <v>157</v>
      </c>
      <c r="Y20" s="32" t="s">
        <v>300</v>
      </c>
      <c r="Z20" s="32" t="s">
        <v>429</v>
      </c>
      <c r="AA20" s="86" t="s">
        <v>394</v>
      </c>
      <c r="AB20" s="86" t="s">
        <v>523</v>
      </c>
      <c r="AC20" s="31"/>
      <c r="AD20" s="31"/>
      <c r="AE20" s="31"/>
      <c r="AF20" s="30"/>
      <c r="AK20" s="50" t="str">
        <f t="shared" si="7"/>
        <v>S</v>
      </c>
    </row>
    <row r="21" spans="1:37" ht="13.5" customHeight="1" x14ac:dyDescent="0.15">
      <c r="A21" s="14" t="s">
        <v>210</v>
      </c>
      <c r="B21" s="15"/>
      <c r="C21" s="13" t="str">
        <f t="shared" si="9"/>
        <v/>
      </c>
      <c r="D21" s="13" t="str">
        <f t="shared" si="8"/>
        <v/>
      </c>
      <c r="F21" s="18" t="s">
        <v>122</v>
      </c>
      <c r="G21" s="17"/>
      <c r="H21" s="13" t="str">
        <f t="shared" si="1"/>
        <v/>
      </c>
      <c r="I21" s="13" t="str">
        <f t="shared" si="5"/>
        <v>一般会計</v>
      </c>
      <c r="K21" s="13"/>
      <c r="L21" s="13"/>
      <c r="O21" s="13"/>
      <c r="P21" s="13"/>
      <c r="Q21" s="19"/>
      <c r="T21" s="13"/>
      <c r="U21" s="32" t="s">
        <v>546</v>
      </c>
      <c r="W21" s="32" t="s">
        <v>158</v>
      </c>
      <c r="Y21" s="32" t="s">
        <v>301</v>
      </c>
      <c r="Z21" s="32" t="s">
        <v>430</v>
      </c>
      <c r="AA21" s="86" t="s">
        <v>395</v>
      </c>
      <c r="AB21" s="86" t="s">
        <v>524</v>
      </c>
      <c r="AC21" s="31"/>
      <c r="AD21" s="31"/>
      <c r="AE21" s="31"/>
      <c r="AF21" s="30"/>
      <c r="AK21" s="50" t="str">
        <f t="shared" si="7"/>
        <v>T</v>
      </c>
    </row>
    <row r="22" spans="1:37" ht="13.5" customHeight="1" x14ac:dyDescent="0.15">
      <c r="A22" s="14" t="s">
        <v>211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547</v>
      </c>
      <c r="W22" s="32" t="s">
        <v>159</v>
      </c>
      <c r="Y22" s="32" t="s">
        <v>302</v>
      </c>
      <c r="Z22" s="32" t="s">
        <v>431</v>
      </c>
      <c r="AA22" s="86" t="s">
        <v>396</v>
      </c>
      <c r="AB22" s="86" t="s">
        <v>525</v>
      </c>
      <c r="AC22" s="31"/>
      <c r="AD22" s="31"/>
      <c r="AE22" s="31"/>
      <c r="AF22" s="30"/>
      <c r="AK22" s="50" t="str">
        <f t="shared" si="7"/>
        <v>U</v>
      </c>
    </row>
    <row r="23" spans="1:37" ht="13.5" customHeight="1" x14ac:dyDescent="0.15">
      <c r="A23" s="14" t="s">
        <v>212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548</v>
      </c>
      <c r="W23" s="32" t="s">
        <v>563</v>
      </c>
      <c r="Y23" s="32" t="s">
        <v>303</v>
      </c>
      <c r="Z23" s="32" t="s">
        <v>432</v>
      </c>
      <c r="AA23" s="86" t="s">
        <v>397</v>
      </c>
      <c r="AB23" s="86" t="s">
        <v>526</v>
      </c>
      <c r="AC23" s="31"/>
      <c r="AD23" s="31"/>
      <c r="AE23" s="31"/>
      <c r="AF23" s="30"/>
      <c r="AK23" s="50" t="str">
        <f t="shared" si="7"/>
        <v>V</v>
      </c>
    </row>
    <row r="24" spans="1:37" ht="13.5" customHeight="1" x14ac:dyDescent="0.15">
      <c r="A24" s="83" t="s">
        <v>273</v>
      </c>
      <c r="B24" s="15"/>
      <c r="C24" s="13" t="str">
        <f t="shared" si="9"/>
        <v/>
      </c>
      <c r="D24" s="13" t="str">
        <f>IF(C24="",D23,IF(D23&lt;&gt;"",CONCATENATE(D23,"、",C24),C24))</f>
        <v/>
      </c>
      <c r="F24" s="18" t="s">
        <v>275</v>
      </c>
      <c r="G24" s="17"/>
      <c r="H24" s="13" t="str">
        <f t="shared" si="1"/>
        <v/>
      </c>
      <c r="I24" s="13" t="str">
        <f t="shared" si="5"/>
        <v>一般会計</v>
      </c>
      <c r="K24" s="13"/>
      <c r="L24" s="13"/>
      <c r="O24" s="13"/>
      <c r="P24" s="13"/>
      <c r="Q24" s="19"/>
      <c r="T24" s="13"/>
      <c r="U24" s="32" t="s">
        <v>549</v>
      </c>
      <c r="Y24" s="32" t="s">
        <v>304</v>
      </c>
      <c r="Z24" s="32" t="s">
        <v>433</v>
      </c>
      <c r="AA24" s="86" t="s">
        <v>398</v>
      </c>
      <c r="AB24" s="86" t="s">
        <v>527</v>
      </c>
      <c r="AC24" s="31"/>
      <c r="AD24" s="31"/>
      <c r="AE24" s="31"/>
      <c r="AF24" s="30"/>
      <c r="AK24" s="50" t="str">
        <f>CHAR(CODE(AK23)+1)</f>
        <v>W</v>
      </c>
    </row>
    <row r="25" spans="1:37" ht="13.5" customHeight="1" x14ac:dyDescent="0.15">
      <c r="A25" s="85"/>
      <c r="B25" s="84"/>
      <c r="F25" s="18" t="s">
        <v>125</v>
      </c>
      <c r="G25" s="17"/>
      <c r="H25" s="13" t="str">
        <f t="shared" si="1"/>
        <v/>
      </c>
      <c r="I25" s="13" t="str">
        <f t="shared" si="5"/>
        <v>一般会計</v>
      </c>
      <c r="K25" s="13"/>
      <c r="L25" s="13"/>
      <c r="O25" s="13"/>
      <c r="P25" s="13"/>
      <c r="Q25" s="19"/>
      <c r="T25" s="13"/>
      <c r="U25" s="32" t="s">
        <v>550</v>
      </c>
      <c r="Y25" s="32" t="s">
        <v>305</v>
      </c>
      <c r="Z25" s="32" t="s">
        <v>434</v>
      </c>
      <c r="AA25" s="86" t="s">
        <v>399</v>
      </c>
      <c r="AB25" s="86" t="s">
        <v>528</v>
      </c>
      <c r="AC25" s="31"/>
      <c r="AD25" s="31"/>
      <c r="AE25" s="31"/>
      <c r="AF25" s="30"/>
      <c r="AK25" s="50"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551</v>
      </c>
      <c r="Y26" s="32" t="s">
        <v>306</v>
      </c>
      <c r="Z26" s="32" t="s">
        <v>435</v>
      </c>
      <c r="AA26" s="86" t="s">
        <v>400</v>
      </c>
      <c r="AB26" s="86" t="s">
        <v>529</v>
      </c>
      <c r="AC26" s="31"/>
      <c r="AD26" s="31"/>
      <c r="AE26" s="31"/>
      <c r="AF26" s="30"/>
      <c r="AK26" s="50" t="str">
        <f t="shared" si="7"/>
        <v>Y</v>
      </c>
    </row>
    <row r="27" spans="1:37" ht="13.5" customHeight="1" x14ac:dyDescent="0.15">
      <c r="A27" s="13" t="str">
        <f>IF(D24="", "-", D24)</f>
        <v>-</v>
      </c>
      <c r="B27" s="13"/>
      <c r="F27" s="18" t="s">
        <v>127</v>
      </c>
      <c r="G27" s="17"/>
      <c r="H27" s="13" t="str">
        <f t="shared" si="1"/>
        <v/>
      </c>
      <c r="I27" s="13" t="str">
        <f t="shared" si="5"/>
        <v>一般会計</v>
      </c>
      <c r="K27" s="13"/>
      <c r="L27" s="13"/>
      <c r="O27" s="13"/>
      <c r="P27" s="13"/>
      <c r="Q27" s="19"/>
      <c r="T27" s="13"/>
      <c r="U27" s="32" t="s">
        <v>552</v>
      </c>
      <c r="Y27" s="32" t="s">
        <v>307</v>
      </c>
      <c r="Z27" s="32" t="s">
        <v>436</v>
      </c>
      <c r="AA27" s="86" t="s">
        <v>401</v>
      </c>
      <c r="AB27" s="86" t="s">
        <v>530</v>
      </c>
      <c r="AC27" s="31"/>
      <c r="AD27" s="31"/>
      <c r="AE27" s="31"/>
      <c r="AF27" s="30"/>
      <c r="AK27" s="50"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553</v>
      </c>
      <c r="Y28" s="32" t="s">
        <v>308</v>
      </c>
      <c r="Z28" s="32" t="s">
        <v>437</v>
      </c>
      <c r="AA28" s="86" t="s">
        <v>402</v>
      </c>
      <c r="AB28" s="86" t="s">
        <v>531</v>
      </c>
      <c r="AC28" s="31"/>
      <c r="AD28" s="31"/>
      <c r="AE28" s="31"/>
      <c r="AF28" s="30"/>
      <c r="AK28" s="50" t="s">
        <v>194</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554</v>
      </c>
      <c r="Y29" s="32" t="s">
        <v>309</v>
      </c>
      <c r="Z29" s="32" t="s">
        <v>438</v>
      </c>
      <c r="AA29" s="86" t="s">
        <v>403</v>
      </c>
      <c r="AB29" s="86" t="s">
        <v>532</v>
      </c>
      <c r="AC29" s="31"/>
      <c r="AD29" s="31"/>
      <c r="AE29" s="31"/>
      <c r="AF29" s="30"/>
      <c r="AK29" s="50"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555</v>
      </c>
      <c r="Y30" s="32" t="s">
        <v>310</v>
      </c>
      <c r="Z30" s="32" t="s">
        <v>439</v>
      </c>
      <c r="AA30" s="86" t="s">
        <v>404</v>
      </c>
      <c r="AB30" s="86" t="s">
        <v>533</v>
      </c>
      <c r="AC30" s="31"/>
      <c r="AD30" s="31"/>
      <c r="AE30" s="31"/>
      <c r="AF30" s="30"/>
      <c r="AK30" s="50"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556</v>
      </c>
      <c r="Y31" s="32" t="s">
        <v>311</v>
      </c>
      <c r="Z31" s="32" t="s">
        <v>440</v>
      </c>
      <c r="AA31" s="86" t="s">
        <v>405</v>
      </c>
      <c r="AB31" s="86" t="s">
        <v>534</v>
      </c>
      <c r="AC31" s="31"/>
      <c r="AD31" s="31"/>
      <c r="AE31" s="31"/>
      <c r="AF31" s="30"/>
      <c r="AK31" s="50"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557</v>
      </c>
      <c r="Y32" s="32" t="s">
        <v>312</v>
      </c>
      <c r="Z32" s="32" t="s">
        <v>441</v>
      </c>
      <c r="AA32" s="86" t="s">
        <v>65</v>
      </c>
      <c r="AB32" s="86" t="s">
        <v>65</v>
      </c>
      <c r="AC32" s="31"/>
      <c r="AD32" s="31"/>
      <c r="AE32" s="31"/>
      <c r="AF32" s="30"/>
      <c r="AK32" s="50"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558</v>
      </c>
      <c r="Y33" s="32" t="s">
        <v>313</v>
      </c>
      <c r="Z33" s="32" t="s">
        <v>442</v>
      </c>
      <c r="AA33" s="70"/>
      <c r="AB33" s="31"/>
      <c r="AC33" s="31"/>
      <c r="AD33" s="31"/>
      <c r="AE33" s="31"/>
      <c r="AF33" s="30"/>
      <c r="AK33" s="50"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559</v>
      </c>
      <c r="Y34" s="32" t="s">
        <v>314</v>
      </c>
      <c r="Z34" s="32" t="s">
        <v>443</v>
      </c>
      <c r="AB34" s="31"/>
      <c r="AC34" s="31"/>
      <c r="AD34" s="31"/>
      <c r="AE34" s="31"/>
      <c r="AF34" s="30"/>
      <c r="AK34" s="50"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Y35" s="32" t="s">
        <v>315</v>
      </c>
      <c r="Z35" s="32" t="s">
        <v>444</v>
      </c>
      <c r="AC35" s="31"/>
      <c r="AF35" s="30"/>
      <c r="AK35" s="50"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U36" s="32" t="s">
        <v>560</v>
      </c>
      <c r="Y36" s="32" t="s">
        <v>316</v>
      </c>
      <c r="Z36" s="32" t="s">
        <v>445</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317</v>
      </c>
      <c r="Z37" s="32" t="s">
        <v>446</v>
      </c>
      <c r="AF37" s="30"/>
      <c r="AK37" s="50" t="str">
        <f t="shared" si="7"/>
        <v>j</v>
      </c>
    </row>
    <row r="38" spans="1:37" x14ac:dyDescent="0.15">
      <c r="A38" s="13"/>
      <c r="B38" s="13"/>
      <c r="F38" s="13"/>
      <c r="G38" s="19"/>
      <c r="K38" s="13"/>
      <c r="L38" s="13"/>
      <c r="O38" s="13"/>
      <c r="P38" s="13"/>
      <c r="Q38" s="19"/>
      <c r="T38" s="13"/>
      <c r="U38" s="32" t="s">
        <v>260</v>
      </c>
      <c r="Y38" s="32" t="s">
        <v>318</v>
      </c>
      <c r="Z38" s="32" t="s">
        <v>447</v>
      </c>
      <c r="AF38" s="30"/>
      <c r="AK38" s="50" t="str">
        <f t="shared" si="7"/>
        <v>k</v>
      </c>
    </row>
    <row r="39" spans="1:37" x14ac:dyDescent="0.15">
      <c r="A39" s="13"/>
      <c r="B39" s="13"/>
      <c r="F39" s="13" t="str">
        <f>I37</f>
        <v>一般会計</v>
      </c>
      <c r="G39" s="19"/>
      <c r="K39" s="13"/>
      <c r="L39" s="13"/>
      <c r="O39" s="13"/>
      <c r="P39" s="13"/>
      <c r="Q39" s="19"/>
      <c r="T39" s="13"/>
      <c r="U39" s="32" t="s">
        <v>270</v>
      </c>
      <c r="Y39" s="32" t="s">
        <v>319</v>
      </c>
      <c r="Z39" s="32" t="s">
        <v>448</v>
      </c>
      <c r="AF39" s="30"/>
      <c r="AK39" s="50" t="str">
        <f t="shared" si="7"/>
        <v>l</v>
      </c>
    </row>
    <row r="40" spans="1:37" x14ac:dyDescent="0.15">
      <c r="A40" s="13"/>
      <c r="B40" s="13"/>
      <c r="F40" s="13"/>
      <c r="G40" s="19"/>
      <c r="K40" s="13"/>
      <c r="L40" s="13"/>
      <c r="O40" s="13"/>
      <c r="P40" s="13"/>
      <c r="Q40" s="19"/>
      <c r="T40" s="13"/>
      <c r="Y40" s="32" t="s">
        <v>320</v>
      </c>
      <c r="Z40" s="32" t="s">
        <v>449</v>
      </c>
      <c r="AF40" s="30"/>
      <c r="AK40" s="50" t="str">
        <f t="shared" si="7"/>
        <v>m</v>
      </c>
    </row>
    <row r="41" spans="1:37" x14ac:dyDescent="0.15">
      <c r="A41" s="13"/>
      <c r="B41" s="13"/>
      <c r="F41" s="13"/>
      <c r="G41" s="19"/>
      <c r="K41" s="13"/>
      <c r="L41" s="13"/>
      <c r="O41" s="13"/>
      <c r="P41" s="13"/>
      <c r="Q41" s="19"/>
      <c r="T41" s="13"/>
      <c r="Y41" s="32" t="s">
        <v>321</v>
      </c>
      <c r="Z41" s="32" t="s">
        <v>450</v>
      </c>
      <c r="AF41" s="30"/>
      <c r="AK41" s="50" t="str">
        <f t="shared" si="7"/>
        <v>n</v>
      </c>
    </row>
    <row r="42" spans="1:37" x14ac:dyDescent="0.15">
      <c r="A42" s="13"/>
      <c r="B42" s="13"/>
      <c r="F42" s="13"/>
      <c r="G42" s="19"/>
      <c r="K42" s="13"/>
      <c r="L42" s="13"/>
      <c r="O42" s="13"/>
      <c r="P42" s="13"/>
      <c r="Q42" s="19"/>
      <c r="T42" s="13"/>
      <c r="Y42" s="32" t="s">
        <v>322</v>
      </c>
      <c r="Z42" s="32" t="s">
        <v>451</v>
      </c>
      <c r="AF42" s="30"/>
      <c r="AK42" s="50" t="str">
        <f t="shared" si="7"/>
        <v>o</v>
      </c>
    </row>
    <row r="43" spans="1:37" x14ac:dyDescent="0.15">
      <c r="A43" s="13"/>
      <c r="B43" s="13"/>
      <c r="F43" s="13"/>
      <c r="G43" s="19"/>
      <c r="K43" s="13"/>
      <c r="L43" s="13"/>
      <c r="O43" s="13"/>
      <c r="P43" s="13"/>
      <c r="Q43" s="19"/>
      <c r="T43" s="13"/>
      <c r="Y43" s="32" t="s">
        <v>323</v>
      </c>
      <c r="Z43" s="32" t="s">
        <v>452</v>
      </c>
      <c r="AF43" s="30"/>
      <c r="AK43" s="50" t="str">
        <f t="shared" si="7"/>
        <v>p</v>
      </c>
    </row>
    <row r="44" spans="1:37" x14ac:dyDescent="0.15">
      <c r="A44" s="13"/>
      <c r="B44" s="13"/>
      <c r="F44" s="13"/>
      <c r="G44" s="19"/>
      <c r="K44" s="13"/>
      <c r="L44" s="13"/>
      <c r="O44" s="13"/>
      <c r="P44" s="13"/>
      <c r="Q44" s="19"/>
      <c r="T44" s="13"/>
      <c r="Y44" s="32" t="s">
        <v>324</v>
      </c>
      <c r="Z44" s="32" t="s">
        <v>453</v>
      </c>
      <c r="AF44" s="30"/>
      <c r="AK44" s="50" t="str">
        <f t="shared" si="7"/>
        <v>q</v>
      </c>
    </row>
    <row r="45" spans="1:37" x14ac:dyDescent="0.15">
      <c r="A45" s="13"/>
      <c r="B45" s="13"/>
      <c r="F45" s="13"/>
      <c r="G45" s="19"/>
      <c r="K45" s="13"/>
      <c r="L45" s="13"/>
      <c r="O45" s="13"/>
      <c r="P45" s="13"/>
      <c r="Q45" s="19"/>
      <c r="T45" s="13"/>
      <c r="Y45" s="32" t="s">
        <v>325</v>
      </c>
      <c r="Z45" s="32" t="s">
        <v>454</v>
      </c>
      <c r="AF45" s="30"/>
      <c r="AK45" s="50" t="str">
        <f t="shared" si="7"/>
        <v>r</v>
      </c>
    </row>
    <row r="46" spans="1:37" x14ac:dyDescent="0.15">
      <c r="A46" s="13"/>
      <c r="B46" s="13"/>
      <c r="F46" s="13"/>
      <c r="G46" s="19"/>
      <c r="K46" s="13"/>
      <c r="L46" s="13"/>
      <c r="O46" s="13"/>
      <c r="P46" s="13"/>
      <c r="Q46" s="19"/>
      <c r="T46" s="13"/>
      <c r="Y46" s="32" t="s">
        <v>326</v>
      </c>
      <c r="Z46" s="32" t="s">
        <v>455</v>
      </c>
      <c r="AF46" s="30"/>
      <c r="AK46" s="50" t="str">
        <f t="shared" si="7"/>
        <v>s</v>
      </c>
    </row>
    <row r="47" spans="1:37" x14ac:dyDescent="0.15">
      <c r="A47" s="13"/>
      <c r="B47" s="13"/>
      <c r="F47" s="13"/>
      <c r="G47" s="19"/>
      <c r="K47" s="13"/>
      <c r="L47" s="13"/>
      <c r="O47" s="13"/>
      <c r="P47" s="13"/>
      <c r="Q47" s="19"/>
      <c r="T47" s="13"/>
      <c r="Y47" s="32" t="s">
        <v>327</v>
      </c>
      <c r="Z47" s="32" t="s">
        <v>456</v>
      </c>
      <c r="AF47" s="30"/>
      <c r="AK47" s="50" t="str">
        <f t="shared" si="7"/>
        <v>t</v>
      </c>
    </row>
    <row r="48" spans="1:37" x14ac:dyDescent="0.15">
      <c r="A48" s="13"/>
      <c r="B48" s="13"/>
      <c r="F48" s="13"/>
      <c r="G48" s="19"/>
      <c r="K48" s="13"/>
      <c r="L48" s="13"/>
      <c r="O48" s="13"/>
      <c r="P48" s="13"/>
      <c r="Q48" s="19"/>
      <c r="T48" s="13"/>
      <c r="Y48" s="32" t="s">
        <v>328</v>
      </c>
      <c r="Z48" s="32" t="s">
        <v>457</v>
      </c>
      <c r="AF48" s="30"/>
      <c r="AK48" s="50" t="str">
        <f t="shared" si="7"/>
        <v>u</v>
      </c>
    </row>
    <row r="49" spans="1:37" x14ac:dyDescent="0.15">
      <c r="A49" s="13"/>
      <c r="B49" s="13"/>
      <c r="F49" s="13"/>
      <c r="G49" s="19"/>
      <c r="K49" s="13"/>
      <c r="L49" s="13"/>
      <c r="O49" s="13"/>
      <c r="P49" s="13"/>
      <c r="Q49" s="19"/>
      <c r="T49" s="13"/>
      <c r="Y49" s="32" t="s">
        <v>329</v>
      </c>
      <c r="Z49" s="32" t="s">
        <v>458</v>
      </c>
      <c r="AF49" s="30"/>
      <c r="AK49" s="50" t="str">
        <f t="shared" si="7"/>
        <v>v</v>
      </c>
    </row>
    <row r="50" spans="1:37" x14ac:dyDescent="0.15">
      <c r="A50" s="13"/>
      <c r="B50" s="13"/>
      <c r="F50" s="13"/>
      <c r="G50" s="19"/>
      <c r="K50" s="13"/>
      <c r="L50" s="13"/>
      <c r="O50" s="13"/>
      <c r="P50" s="13"/>
      <c r="Q50" s="19"/>
      <c r="T50" s="13"/>
      <c r="Y50" s="32" t="s">
        <v>330</v>
      </c>
      <c r="Z50" s="32" t="s">
        <v>459</v>
      </c>
      <c r="AF50" s="30"/>
    </row>
    <row r="51" spans="1:37" x14ac:dyDescent="0.15">
      <c r="A51" s="13"/>
      <c r="B51" s="13"/>
      <c r="F51" s="13"/>
      <c r="G51" s="19"/>
      <c r="K51" s="13"/>
      <c r="L51" s="13"/>
      <c r="O51" s="13"/>
      <c r="P51" s="13"/>
      <c r="Q51" s="19"/>
      <c r="T51" s="13"/>
      <c r="Y51" s="32" t="s">
        <v>331</v>
      </c>
      <c r="Z51" s="32" t="s">
        <v>460</v>
      </c>
      <c r="AF51" s="30"/>
    </row>
    <row r="52" spans="1:37" x14ac:dyDescent="0.15">
      <c r="A52" s="13"/>
      <c r="B52" s="13"/>
      <c r="F52" s="13"/>
      <c r="G52" s="19"/>
      <c r="K52" s="13"/>
      <c r="L52" s="13"/>
      <c r="O52" s="13"/>
      <c r="P52" s="13"/>
      <c r="Q52" s="19"/>
      <c r="T52" s="13"/>
      <c r="Y52" s="32" t="s">
        <v>332</v>
      </c>
      <c r="Z52" s="32" t="s">
        <v>461</v>
      </c>
      <c r="AF52" s="30"/>
    </row>
    <row r="53" spans="1:37" x14ac:dyDescent="0.15">
      <c r="A53" s="13"/>
      <c r="B53" s="13"/>
      <c r="F53" s="13"/>
      <c r="G53" s="19"/>
      <c r="K53" s="13"/>
      <c r="L53" s="13"/>
      <c r="O53" s="13"/>
      <c r="P53" s="13"/>
      <c r="Q53" s="19"/>
      <c r="T53" s="13"/>
      <c r="Y53" s="32" t="s">
        <v>333</v>
      </c>
      <c r="Z53" s="32" t="s">
        <v>462</v>
      </c>
      <c r="AF53" s="30"/>
    </row>
    <row r="54" spans="1:37" x14ac:dyDescent="0.15">
      <c r="A54" s="13"/>
      <c r="B54" s="13"/>
      <c r="F54" s="13"/>
      <c r="G54" s="19"/>
      <c r="K54" s="13"/>
      <c r="L54" s="13"/>
      <c r="O54" s="13"/>
      <c r="P54" s="20"/>
      <c r="Q54" s="19"/>
      <c r="T54" s="13"/>
      <c r="Y54" s="32" t="s">
        <v>334</v>
      </c>
      <c r="Z54" s="32" t="s">
        <v>463</v>
      </c>
      <c r="AF54" s="30"/>
    </row>
    <row r="55" spans="1:37" x14ac:dyDescent="0.15">
      <c r="A55" s="13"/>
      <c r="B55" s="13"/>
      <c r="F55" s="13"/>
      <c r="G55" s="19"/>
      <c r="K55" s="13"/>
      <c r="L55" s="13"/>
      <c r="O55" s="13"/>
      <c r="P55" s="13"/>
      <c r="Q55" s="19"/>
      <c r="T55" s="13"/>
      <c r="Y55" s="32" t="s">
        <v>335</v>
      </c>
      <c r="Z55" s="32" t="s">
        <v>464</v>
      </c>
      <c r="AF55" s="30"/>
    </row>
    <row r="56" spans="1:37" x14ac:dyDescent="0.15">
      <c r="A56" s="13"/>
      <c r="B56" s="13"/>
      <c r="F56" s="13"/>
      <c r="G56" s="19"/>
      <c r="K56" s="13"/>
      <c r="L56" s="13"/>
      <c r="O56" s="13"/>
      <c r="P56" s="13"/>
      <c r="Q56" s="19"/>
      <c r="T56" s="13"/>
      <c r="Y56" s="32" t="s">
        <v>336</v>
      </c>
      <c r="Z56" s="32" t="s">
        <v>465</v>
      </c>
      <c r="AF56" s="30"/>
    </row>
    <row r="57" spans="1:37" x14ac:dyDescent="0.15">
      <c r="A57" s="13"/>
      <c r="B57" s="13"/>
      <c r="F57" s="13"/>
      <c r="G57" s="19"/>
      <c r="K57" s="13"/>
      <c r="L57" s="13"/>
      <c r="O57" s="13"/>
      <c r="P57" s="13"/>
      <c r="Q57" s="19"/>
      <c r="T57" s="13"/>
      <c r="Y57" s="32" t="s">
        <v>337</v>
      </c>
      <c r="Z57" s="32" t="s">
        <v>466</v>
      </c>
      <c r="AF57" s="30"/>
    </row>
    <row r="58" spans="1:37" x14ac:dyDescent="0.15">
      <c r="A58" s="13"/>
      <c r="B58" s="13"/>
      <c r="F58" s="13"/>
      <c r="G58" s="19"/>
      <c r="K58" s="13"/>
      <c r="L58" s="13"/>
      <c r="O58" s="13"/>
      <c r="P58" s="13"/>
      <c r="Q58" s="19"/>
      <c r="T58" s="13"/>
      <c r="Y58" s="32" t="s">
        <v>338</v>
      </c>
      <c r="Z58" s="32" t="s">
        <v>467</v>
      </c>
      <c r="AF58" s="30"/>
    </row>
    <row r="59" spans="1:37" x14ac:dyDescent="0.15">
      <c r="A59" s="13"/>
      <c r="B59" s="13"/>
      <c r="F59" s="13"/>
      <c r="G59" s="19"/>
      <c r="K59" s="13"/>
      <c r="L59" s="13"/>
      <c r="O59" s="13"/>
      <c r="P59" s="13"/>
      <c r="Q59" s="19"/>
      <c r="T59" s="13"/>
      <c r="Y59" s="32" t="s">
        <v>339</v>
      </c>
      <c r="Z59" s="32" t="s">
        <v>468</v>
      </c>
      <c r="AF59" s="30"/>
    </row>
    <row r="60" spans="1:37" x14ac:dyDescent="0.15">
      <c r="A60" s="13"/>
      <c r="B60" s="13"/>
      <c r="F60" s="13"/>
      <c r="G60" s="19"/>
      <c r="K60" s="13"/>
      <c r="L60" s="13"/>
      <c r="O60" s="13"/>
      <c r="P60" s="13"/>
      <c r="Q60" s="19"/>
      <c r="T60" s="13"/>
      <c r="Y60" s="32" t="s">
        <v>340</v>
      </c>
      <c r="Z60" s="32" t="s">
        <v>469</v>
      </c>
      <c r="AF60" s="30"/>
    </row>
    <row r="61" spans="1:37" x14ac:dyDescent="0.15">
      <c r="A61" s="13"/>
      <c r="B61" s="13"/>
      <c r="F61" s="13"/>
      <c r="G61" s="19"/>
      <c r="K61" s="13"/>
      <c r="L61" s="13"/>
      <c r="O61" s="13"/>
      <c r="P61" s="13"/>
      <c r="Q61" s="19"/>
      <c r="T61" s="13"/>
      <c r="Y61" s="32" t="s">
        <v>341</v>
      </c>
      <c r="Z61" s="32" t="s">
        <v>470</v>
      </c>
      <c r="AF61" s="30"/>
    </row>
    <row r="62" spans="1:37" x14ac:dyDescent="0.15">
      <c r="A62" s="13"/>
      <c r="B62" s="13"/>
      <c r="F62" s="13"/>
      <c r="G62" s="19"/>
      <c r="K62" s="13"/>
      <c r="L62" s="13"/>
      <c r="O62" s="13"/>
      <c r="P62" s="13"/>
      <c r="Q62" s="19"/>
      <c r="T62" s="13"/>
      <c r="Y62" s="32" t="s">
        <v>342</v>
      </c>
      <c r="Z62" s="32" t="s">
        <v>471</v>
      </c>
      <c r="AF62" s="30"/>
    </row>
    <row r="63" spans="1:37" x14ac:dyDescent="0.15">
      <c r="A63" s="13"/>
      <c r="B63" s="13"/>
      <c r="F63" s="13"/>
      <c r="G63" s="19"/>
      <c r="K63" s="13"/>
      <c r="L63" s="13"/>
      <c r="O63" s="13"/>
      <c r="P63" s="13"/>
      <c r="Q63" s="19"/>
      <c r="T63" s="13"/>
      <c r="Y63" s="32" t="s">
        <v>343</v>
      </c>
      <c r="Z63" s="32" t="s">
        <v>472</v>
      </c>
      <c r="AF63" s="30"/>
    </row>
    <row r="64" spans="1:37" x14ac:dyDescent="0.15">
      <c r="A64" s="13"/>
      <c r="B64" s="13"/>
      <c r="F64" s="13"/>
      <c r="G64" s="19"/>
      <c r="K64" s="13"/>
      <c r="L64" s="13"/>
      <c r="O64" s="13"/>
      <c r="P64" s="13"/>
      <c r="Q64" s="19"/>
      <c r="T64" s="13"/>
      <c r="Y64" s="32" t="s">
        <v>344</v>
      </c>
      <c r="Z64" s="32" t="s">
        <v>473</v>
      </c>
      <c r="AF64" s="30"/>
    </row>
    <row r="65" spans="1:32" x14ac:dyDescent="0.15">
      <c r="A65" s="13"/>
      <c r="B65" s="13"/>
      <c r="F65" s="13"/>
      <c r="G65" s="19"/>
      <c r="K65" s="13"/>
      <c r="L65" s="13"/>
      <c r="O65" s="13"/>
      <c r="P65" s="13"/>
      <c r="Q65" s="19"/>
      <c r="T65" s="13"/>
      <c r="Y65" s="32" t="s">
        <v>345</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346</v>
      </c>
      <c r="Z67" s="32" t="s">
        <v>476</v>
      </c>
      <c r="AF67" s="30"/>
    </row>
    <row r="68" spans="1:32" x14ac:dyDescent="0.15">
      <c r="A68" s="13"/>
      <c r="B68" s="13"/>
      <c r="F68" s="13"/>
      <c r="G68" s="19"/>
      <c r="K68" s="13"/>
      <c r="L68" s="13"/>
      <c r="O68" s="13"/>
      <c r="P68" s="13"/>
      <c r="Q68" s="19"/>
      <c r="T68" s="13"/>
      <c r="Y68" s="32" t="s">
        <v>347</v>
      </c>
      <c r="Z68" s="32" t="s">
        <v>477</v>
      </c>
      <c r="AF68" s="30"/>
    </row>
    <row r="69" spans="1:32" x14ac:dyDescent="0.15">
      <c r="A69" s="13"/>
      <c r="B69" s="13"/>
      <c r="F69" s="13"/>
      <c r="G69" s="19"/>
      <c r="K69" s="13"/>
      <c r="L69" s="13"/>
      <c r="O69" s="13"/>
      <c r="P69" s="13"/>
      <c r="Q69" s="19"/>
      <c r="T69" s="13"/>
      <c r="Y69" s="32" t="s">
        <v>348</v>
      </c>
      <c r="Z69" s="32" t="s">
        <v>478</v>
      </c>
      <c r="AF69" s="30"/>
    </row>
    <row r="70" spans="1:32" x14ac:dyDescent="0.15">
      <c r="A70" s="13"/>
      <c r="B70" s="13"/>
      <c r="Y70" s="32" t="s">
        <v>349</v>
      </c>
      <c r="Z70" s="32" t="s">
        <v>479</v>
      </c>
    </row>
    <row r="71" spans="1:32" x14ac:dyDescent="0.15">
      <c r="Y71" s="32" t="s">
        <v>350</v>
      </c>
      <c r="Z71" s="32" t="s">
        <v>480</v>
      </c>
    </row>
    <row r="72" spans="1:32" x14ac:dyDescent="0.15">
      <c r="Y72" s="32" t="s">
        <v>351</v>
      </c>
      <c r="Z72" s="32" t="s">
        <v>481</v>
      </c>
    </row>
    <row r="73" spans="1:32" x14ac:dyDescent="0.15">
      <c r="Y73" s="32" t="s">
        <v>352</v>
      </c>
      <c r="Z73" s="32" t="s">
        <v>482</v>
      </c>
    </row>
    <row r="74" spans="1:32" x14ac:dyDescent="0.15">
      <c r="Y74" s="32" t="s">
        <v>353</v>
      </c>
      <c r="Z74" s="32" t="s">
        <v>483</v>
      </c>
    </row>
    <row r="75" spans="1:32" x14ac:dyDescent="0.15">
      <c r="Y75" s="32" t="s">
        <v>354</v>
      </c>
      <c r="Z75" s="32" t="s">
        <v>484</v>
      </c>
    </row>
    <row r="76" spans="1:32" x14ac:dyDescent="0.15">
      <c r="Y76" s="32" t="s">
        <v>355</v>
      </c>
      <c r="Z76" s="32" t="s">
        <v>485</v>
      </c>
    </row>
    <row r="77" spans="1:32" x14ac:dyDescent="0.15">
      <c r="Y77" s="32" t="s">
        <v>356</v>
      </c>
      <c r="Z77" s="32" t="s">
        <v>486</v>
      </c>
    </row>
    <row r="78" spans="1:32" x14ac:dyDescent="0.15">
      <c r="Y78" s="32" t="s">
        <v>357</v>
      </c>
      <c r="Z78" s="32" t="s">
        <v>487</v>
      </c>
    </row>
    <row r="79" spans="1:32" x14ac:dyDescent="0.15">
      <c r="Y79" s="32" t="s">
        <v>358</v>
      </c>
      <c r="Z79" s="32" t="s">
        <v>488</v>
      </c>
    </row>
    <row r="80" spans="1:32" x14ac:dyDescent="0.15">
      <c r="Y80" s="32" t="s">
        <v>359</v>
      </c>
      <c r="Z80" s="32" t="s">
        <v>489</v>
      </c>
    </row>
    <row r="81" spans="25:26" x14ac:dyDescent="0.15">
      <c r="Y81" s="32" t="s">
        <v>360</v>
      </c>
      <c r="Z81" s="32" t="s">
        <v>490</v>
      </c>
    </row>
    <row r="82" spans="25:26" x14ac:dyDescent="0.15">
      <c r="Y82" s="32" t="s">
        <v>361</v>
      </c>
      <c r="Z82" s="32" t="s">
        <v>491</v>
      </c>
    </row>
    <row r="83" spans="25:26" x14ac:dyDescent="0.15">
      <c r="Y83" s="32" t="s">
        <v>362</v>
      </c>
      <c r="Z83" s="32" t="s">
        <v>492</v>
      </c>
    </row>
    <row r="84" spans="25:26" x14ac:dyDescent="0.15">
      <c r="Y84" s="32" t="s">
        <v>363</v>
      </c>
      <c r="Z84" s="32" t="s">
        <v>493</v>
      </c>
    </row>
    <row r="85" spans="25:26" x14ac:dyDescent="0.15">
      <c r="Y85" s="32" t="s">
        <v>364</v>
      </c>
      <c r="Z85" s="32" t="s">
        <v>494</v>
      </c>
    </row>
    <row r="86" spans="25:26" x14ac:dyDescent="0.15">
      <c r="Y86" s="32" t="s">
        <v>365</v>
      </c>
      <c r="Z86" s="32" t="s">
        <v>495</v>
      </c>
    </row>
    <row r="87" spans="25:26" x14ac:dyDescent="0.15">
      <c r="Y87" s="32" t="s">
        <v>366</v>
      </c>
      <c r="Z87" s="32" t="s">
        <v>496</v>
      </c>
    </row>
    <row r="88" spans="25:26" x14ac:dyDescent="0.15">
      <c r="Y88" s="32" t="s">
        <v>367</v>
      </c>
      <c r="Z88" s="32" t="s">
        <v>497</v>
      </c>
    </row>
    <row r="89" spans="25:26" x14ac:dyDescent="0.15">
      <c r="Y89" s="32" t="s">
        <v>368</v>
      </c>
      <c r="Z89" s="32" t="s">
        <v>498</v>
      </c>
    </row>
    <row r="90" spans="25:26" x14ac:dyDescent="0.15">
      <c r="Y90" s="32" t="s">
        <v>369</v>
      </c>
      <c r="Z90" s="32" t="s">
        <v>499</v>
      </c>
    </row>
    <row r="91" spans="25:26" x14ac:dyDescent="0.15">
      <c r="Y91" s="32" t="s">
        <v>370</v>
      </c>
      <c r="Z91" s="32" t="s">
        <v>500</v>
      </c>
    </row>
    <row r="92" spans="25:26" x14ac:dyDescent="0.15">
      <c r="Y92" s="32" t="s">
        <v>371</v>
      </c>
      <c r="Z92" s="32" t="s">
        <v>501</v>
      </c>
    </row>
    <row r="93" spans="25:26" x14ac:dyDescent="0.15">
      <c r="Y93" s="32" t="s">
        <v>372</v>
      </c>
      <c r="Z93" s="32" t="s">
        <v>502</v>
      </c>
    </row>
    <row r="94" spans="25:26" x14ac:dyDescent="0.15">
      <c r="Y94" s="32" t="s">
        <v>373</v>
      </c>
      <c r="Z94" s="32" t="s">
        <v>503</v>
      </c>
    </row>
    <row r="95" spans="25:26" x14ac:dyDescent="0.15">
      <c r="Y95" s="32" t="s">
        <v>374</v>
      </c>
      <c r="Z95" s="32" t="s">
        <v>504</v>
      </c>
    </row>
    <row r="96" spans="25:26" x14ac:dyDescent="0.15">
      <c r="Y96" s="32" t="s">
        <v>276</v>
      </c>
      <c r="Z96" s="32" t="s">
        <v>505</v>
      </c>
    </row>
    <row r="97" spans="25:26" x14ac:dyDescent="0.15">
      <c r="Y97" s="32" t="s">
        <v>375</v>
      </c>
      <c r="Z97" s="32" t="s">
        <v>506</v>
      </c>
    </row>
    <row r="98" spans="25:26" x14ac:dyDescent="0.15">
      <c r="Y98" s="32" t="s">
        <v>376</v>
      </c>
      <c r="Z98" s="32" t="s">
        <v>507</v>
      </c>
    </row>
    <row r="99" spans="25:26" x14ac:dyDescent="0.15">
      <c r="Y99" s="32" t="s">
        <v>406</v>
      </c>
      <c r="Z99"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8"/>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0" width="9" style="34"/>
    <col min="61" max="61" width="27.875" style="34" customWidth="1"/>
    <col min="62" max="62" width="12.25" style="34" customWidth="1"/>
    <col min="63" max="16384" width="9" style="34"/>
  </cols>
  <sheetData>
    <row r="1" spans="1:51" ht="23.25" customHeight="1" thickBot="1" x14ac:dyDescent="0.2">
      <c r="AP1" s="35"/>
      <c r="AQ1" s="35"/>
      <c r="AR1" s="35"/>
      <c r="AS1" s="35"/>
      <c r="AT1" s="35"/>
      <c r="AU1" s="35"/>
      <c r="AV1" s="35"/>
      <c r="AW1" s="36"/>
    </row>
    <row r="2" spans="1:51" ht="30" customHeight="1" x14ac:dyDescent="0.15">
      <c r="A2" s="695" t="s">
        <v>258</v>
      </c>
      <c r="B2" s="696"/>
      <c r="C2" s="696"/>
      <c r="D2" s="696"/>
      <c r="E2" s="696"/>
      <c r="F2" s="697"/>
      <c r="G2" s="287" t="s">
        <v>678</v>
      </c>
      <c r="H2" s="288"/>
      <c r="I2" s="288"/>
      <c r="J2" s="288"/>
      <c r="K2" s="288"/>
      <c r="L2" s="288"/>
      <c r="M2" s="288"/>
      <c r="N2" s="288"/>
      <c r="O2" s="288"/>
      <c r="P2" s="288"/>
      <c r="Q2" s="288"/>
      <c r="R2" s="288"/>
      <c r="S2" s="288"/>
      <c r="T2" s="288"/>
      <c r="U2" s="288"/>
      <c r="V2" s="288"/>
      <c r="W2" s="288"/>
      <c r="X2" s="288"/>
      <c r="Y2" s="288"/>
      <c r="Z2" s="288"/>
      <c r="AA2" s="288"/>
      <c r="AB2" s="289"/>
      <c r="AC2" s="287" t="s">
        <v>679</v>
      </c>
      <c r="AD2" s="704"/>
      <c r="AE2" s="704"/>
      <c r="AF2" s="704"/>
      <c r="AG2" s="704"/>
      <c r="AH2" s="704"/>
      <c r="AI2" s="704"/>
      <c r="AJ2" s="704"/>
      <c r="AK2" s="704"/>
      <c r="AL2" s="704"/>
      <c r="AM2" s="704"/>
      <c r="AN2" s="704"/>
      <c r="AO2" s="704"/>
      <c r="AP2" s="704"/>
      <c r="AQ2" s="704"/>
      <c r="AR2" s="704"/>
      <c r="AS2" s="704"/>
      <c r="AT2" s="704"/>
      <c r="AU2" s="704"/>
      <c r="AV2" s="704"/>
      <c r="AW2" s="704"/>
      <c r="AX2" s="705"/>
      <c r="AY2">
        <f>COUNTA($G$4,$AC$4)</f>
        <v>2</v>
      </c>
    </row>
    <row r="3" spans="1:51" ht="24.75" customHeight="1" x14ac:dyDescent="0.15">
      <c r="A3" s="698"/>
      <c r="B3" s="699"/>
      <c r="C3" s="699"/>
      <c r="D3" s="699"/>
      <c r="E3" s="699"/>
      <c r="F3" s="700"/>
      <c r="G3" s="291" t="s">
        <v>16</v>
      </c>
      <c r="H3" s="292"/>
      <c r="I3" s="292"/>
      <c r="J3" s="292"/>
      <c r="K3" s="292"/>
      <c r="L3" s="293" t="s">
        <v>17</v>
      </c>
      <c r="M3" s="292"/>
      <c r="N3" s="292"/>
      <c r="O3" s="292"/>
      <c r="P3" s="292"/>
      <c r="Q3" s="292"/>
      <c r="R3" s="292"/>
      <c r="S3" s="292"/>
      <c r="T3" s="292"/>
      <c r="U3" s="292"/>
      <c r="V3" s="292"/>
      <c r="W3" s="292"/>
      <c r="X3" s="294"/>
      <c r="Y3" s="284" t="s">
        <v>18</v>
      </c>
      <c r="Z3" s="285"/>
      <c r="AA3" s="285"/>
      <c r="AB3" s="295"/>
      <c r="AC3" s="291" t="s">
        <v>16</v>
      </c>
      <c r="AD3" s="292"/>
      <c r="AE3" s="292"/>
      <c r="AF3" s="292"/>
      <c r="AG3" s="292"/>
      <c r="AH3" s="293" t="s">
        <v>17</v>
      </c>
      <c r="AI3" s="292"/>
      <c r="AJ3" s="292"/>
      <c r="AK3" s="292"/>
      <c r="AL3" s="292"/>
      <c r="AM3" s="292"/>
      <c r="AN3" s="292"/>
      <c r="AO3" s="292"/>
      <c r="AP3" s="292"/>
      <c r="AQ3" s="292"/>
      <c r="AR3" s="292"/>
      <c r="AS3" s="292"/>
      <c r="AT3" s="294"/>
      <c r="AU3" s="284" t="s">
        <v>18</v>
      </c>
      <c r="AV3" s="285"/>
      <c r="AW3" s="285"/>
      <c r="AX3" s="286"/>
      <c r="AY3" s="34">
        <f>$AY$2</f>
        <v>2</v>
      </c>
    </row>
    <row r="4" spans="1:51" ht="24.75" customHeight="1" x14ac:dyDescent="0.15">
      <c r="A4" s="698"/>
      <c r="B4" s="699"/>
      <c r="C4" s="699"/>
      <c r="D4" s="699"/>
      <c r="E4" s="699"/>
      <c r="F4" s="700"/>
      <c r="G4" s="296" t="s">
        <v>617</v>
      </c>
      <c r="H4" s="297"/>
      <c r="I4" s="297"/>
      <c r="J4" s="297"/>
      <c r="K4" s="298"/>
      <c r="L4" s="299" t="s">
        <v>687</v>
      </c>
      <c r="M4" s="300"/>
      <c r="N4" s="300"/>
      <c r="O4" s="300"/>
      <c r="P4" s="300"/>
      <c r="Q4" s="300"/>
      <c r="R4" s="300"/>
      <c r="S4" s="300"/>
      <c r="T4" s="300"/>
      <c r="U4" s="300"/>
      <c r="V4" s="300"/>
      <c r="W4" s="300"/>
      <c r="X4" s="301"/>
      <c r="Y4" s="302">
        <v>0.31900000000000001</v>
      </c>
      <c r="Z4" s="303"/>
      <c r="AA4" s="303"/>
      <c r="AB4" s="333"/>
      <c r="AC4" s="296" t="s">
        <v>621</v>
      </c>
      <c r="AD4" s="297"/>
      <c r="AE4" s="297"/>
      <c r="AF4" s="297"/>
      <c r="AG4" s="298"/>
      <c r="AH4" s="299" t="s">
        <v>622</v>
      </c>
      <c r="AI4" s="300"/>
      <c r="AJ4" s="300"/>
      <c r="AK4" s="300"/>
      <c r="AL4" s="300"/>
      <c r="AM4" s="300"/>
      <c r="AN4" s="300"/>
      <c r="AO4" s="300"/>
      <c r="AP4" s="300"/>
      <c r="AQ4" s="300"/>
      <c r="AR4" s="300"/>
      <c r="AS4" s="300"/>
      <c r="AT4" s="301"/>
      <c r="AU4" s="302">
        <v>0.58509</v>
      </c>
      <c r="AV4" s="303"/>
      <c r="AW4" s="303"/>
      <c r="AX4" s="304"/>
      <c r="AY4" s="34">
        <f t="shared" ref="AY4:AY5" si="0">$AY$2</f>
        <v>2</v>
      </c>
    </row>
    <row r="5" spans="1:51" ht="24.75" customHeight="1" thickBot="1" x14ac:dyDescent="0.2">
      <c r="A5" s="698"/>
      <c r="B5" s="699"/>
      <c r="C5" s="699"/>
      <c r="D5" s="699"/>
      <c r="E5" s="699"/>
      <c r="F5" s="700"/>
      <c r="G5" s="220" t="s">
        <v>19</v>
      </c>
      <c r="H5" s="221"/>
      <c r="I5" s="221"/>
      <c r="J5" s="221"/>
      <c r="K5" s="221"/>
      <c r="L5" s="222"/>
      <c r="M5" s="223"/>
      <c r="N5" s="223"/>
      <c r="O5" s="223"/>
      <c r="P5" s="223"/>
      <c r="Q5" s="223"/>
      <c r="R5" s="223"/>
      <c r="S5" s="223"/>
      <c r="T5" s="223"/>
      <c r="U5" s="223"/>
      <c r="V5" s="223"/>
      <c r="W5" s="223"/>
      <c r="X5" s="224"/>
      <c r="Y5" s="225">
        <f>SUM(Y4:AB4)</f>
        <v>0.31900000000000001</v>
      </c>
      <c r="Z5" s="226"/>
      <c r="AA5" s="226"/>
      <c r="AB5" s="227"/>
      <c r="AC5" s="220" t="s">
        <v>19</v>
      </c>
      <c r="AD5" s="221"/>
      <c r="AE5" s="221"/>
      <c r="AF5" s="221"/>
      <c r="AG5" s="221"/>
      <c r="AH5" s="222"/>
      <c r="AI5" s="223"/>
      <c r="AJ5" s="223"/>
      <c r="AK5" s="223"/>
      <c r="AL5" s="223"/>
      <c r="AM5" s="223"/>
      <c r="AN5" s="223"/>
      <c r="AO5" s="223"/>
      <c r="AP5" s="223"/>
      <c r="AQ5" s="223"/>
      <c r="AR5" s="223"/>
      <c r="AS5" s="223"/>
      <c r="AT5" s="224"/>
      <c r="AU5" s="225">
        <f>SUM(AU4:AX4)</f>
        <v>0.58509</v>
      </c>
      <c r="AV5" s="226"/>
      <c r="AW5" s="226"/>
      <c r="AX5" s="228"/>
      <c r="AY5" s="34">
        <f t="shared" si="0"/>
        <v>2</v>
      </c>
    </row>
    <row r="6" spans="1:51" ht="30" customHeight="1" x14ac:dyDescent="0.15">
      <c r="A6" s="698"/>
      <c r="B6" s="699"/>
      <c r="C6" s="699"/>
      <c r="D6" s="699"/>
      <c r="E6" s="699"/>
      <c r="F6" s="700"/>
      <c r="G6" s="287" t="s">
        <v>680</v>
      </c>
      <c r="H6" s="288"/>
      <c r="I6" s="288"/>
      <c r="J6" s="288"/>
      <c r="K6" s="288"/>
      <c r="L6" s="288"/>
      <c r="M6" s="288"/>
      <c r="N6" s="288"/>
      <c r="O6" s="288"/>
      <c r="P6" s="288"/>
      <c r="Q6" s="288"/>
      <c r="R6" s="288"/>
      <c r="S6" s="288"/>
      <c r="T6" s="288"/>
      <c r="U6" s="288"/>
      <c r="V6" s="288"/>
      <c r="W6" s="288"/>
      <c r="X6" s="288"/>
      <c r="Y6" s="288"/>
      <c r="Z6" s="288"/>
      <c r="AA6" s="288"/>
      <c r="AB6" s="289"/>
      <c r="AC6" s="287" t="s">
        <v>681</v>
      </c>
      <c r="AD6" s="288"/>
      <c r="AE6" s="288"/>
      <c r="AF6" s="288"/>
      <c r="AG6" s="288"/>
      <c r="AH6" s="288"/>
      <c r="AI6" s="288"/>
      <c r="AJ6" s="288"/>
      <c r="AK6" s="288"/>
      <c r="AL6" s="288"/>
      <c r="AM6" s="288"/>
      <c r="AN6" s="288"/>
      <c r="AO6" s="288"/>
      <c r="AP6" s="288"/>
      <c r="AQ6" s="288"/>
      <c r="AR6" s="288"/>
      <c r="AS6" s="288"/>
      <c r="AT6" s="288"/>
      <c r="AU6" s="288"/>
      <c r="AV6" s="288"/>
      <c r="AW6" s="288"/>
      <c r="AX6" s="290"/>
      <c r="AY6">
        <f>COUNTA($G$8,$AC$8)</f>
        <v>2</v>
      </c>
    </row>
    <row r="7" spans="1:51" ht="25.5" customHeight="1" x14ac:dyDescent="0.15">
      <c r="A7" s="698"/>
      <c r="B7" s="699"/>
      <c r="C7" s="699"/>
      <c r="D7" s="699"/>
      <c r="E7" s="699"/>
      <c r="F7" s="700"/>
      <c r="G7" s="291" t="s">
        <v>16</v>
      </c>
      <c r="H7" s="292"/>
      <c r="I7" s="292"/>
      <c r="J7" s="292"/>
      <c r="K7" s="292"/>
      <c r="L7" s="293" t="s">
        <v>17</v>
      </c>
      <c r="M7" s="292"/>
      <c r="N7" s="292"/>
      <c r="O7" s="292"/>
      <c r="P7" s="292"/>
      <c r="Q7" s="292"/>
      <c r="R7" s="292"/>
      <c r="S7" s="292"/>
      <c r="T7" s="292"/>
      <c r="U7" s="292"/>
      <c r="V7" s="292"/>
      <c r="W7" s="292"/>
      <c r="X7" s="294"/>
      <c r="Y7" s="284" t="s">
        <v>18</v>
      </c>
      <c r="Z7" s="285"/>
      <c r="AA7" s="285"/>
      <c r="AB7" s="295"/>
      <c r="AC7" s="291" t="s">
        <v>16</v>
      </c>
      <c r="AD7" s="292"/>
      <c r="AE7" s="292"/>
      <c r="AF7" s="292"/>
      <c r="AG7" s="292"/>
      <c r="AH7" s="293" t="s">
        <v>17</v>
      </c>
      <c r="AI7" s="292"/>
      <c r="AJ7" s="292"/>
      <c r="AK7" s="292"/>
      <c r="AL7" s="292"/>
      <c r="AM7" s="292"/>
      <c r="AN7" s="292"/>
      <c r="AO7" s="292"/>
      <c r="AP7" s="292"/>
      <c r="AQ7" s="292"/>
      <c r="AR7" s="292"/>
      <c r="AS7" s="292"/>
      <c r="AT7" s="294"/>
      <c r="AU7" s="284" t="s">
        <v>18</v>
      </c>
      <c r="AV7" s="285"/>
      <c r="AW7" s="285"/>
      <c r="AX7" s="286"/>
      <c r="AY7" s="34">
        <f>$AY$6</f>
        <v>2</v>
      </c>
    </row>
    <row r="8" spans="1:51" ht="24.75" customHeight="1" x14ac:dyDescent="0.15">
      <c r="A8" s="698"/>
      <c r="B8" s="699"/>
      <c r="C8" s="699"/>
      <c r="D8" s="699"/>
      <c r="E8" s="699"/>
      <c r="F8" s="700"/>
      <c r="G8" s="296" t="s">
        <v>617</v>
      </c>
      <c r="H8" s="297"/>
      <c r="I8" s="297"/>
      <c r="J8" s="297"/>
      <c r="K8" s="298"/>
      <c r="L8" s="299" t="s">
        <v>643</v>
      </c>
      <c r="M8" s="300"/>
      <c r="N8" s="300"/>
      <c r="O8" s="300"/>
      <c r="P8" s="300"/>
      <c r="Q8" s="300"/>
      <c r="R8" s="300"/>
      <c r="S8" s="300"/>
      <c r="T8" s="300"/>
      <c r="U8" s="300"/>
      <c r="V8" s="300"/>
      <c r="W8" s="300"/>
      <c r="X8" s="301"/>
      <c r="Y8" s="302">
        <v>0.28864000000000001</v>
      </c>
      <c r="Z8" s="303"/>
      <c r="AA8" s="303"/>
      <c r="AB8" s="333"/>
      <c r="AC8" s="296" t="s">
        <v>617</v>
      </c>
      <c r="AD8" s="297"/>
      <c r="AE8" s="297"/>
      <c r="AF8" s="297"/>
      <c r="AG8" s="298"/>
      <c r="AH8" s="299" t="s">
        <v>688</v>
      </c>
      <c r="AI8" s="300"/>
      <c r="AJ8" s="300"/>
      <c r="AK8" s="300"/>
      <c r="AL8" s="300"/>
      <c r="AM8" s="300"/>
      <c r="AN8" s="300"/>
      <c r="AO8" s="300"/>
      <c r="AP8" s="300"/>
      <c r="AQ8" s="300"/>
      <c r="AR8" s="300"/>
      <c r="AS8" s="300"/>
      <c r="AT8" s="301"/>
      <c r="AU8" s="302">
        <v>0.40589999999999998</v>
      </c>
      <c r="AV8" s="303"/>
      <c r="AW8" s="303"/>
      <c r="AX8" s="333"/>
      <c r="AY8" s="34">
        <f>$AY$6</f>
        <v>2</v>
      </c>
    </row>
    <row r="9" spans="1:51" ht="24.75" customHeight="1" thickBot="1" x14ac:dyDescent="0.2">
      <c r="A9" s="698"/>
      <c r="B9" s="699"/>
      <c r="C9" s="699"/>
      <c r="D9" s="699"/>
      <c r="E9" s="699"/>
      <c r="F9" s="700"/>
      <c r="G9" s="220" t="s">
        <v>19</v>
      </c>
      <c r="H9" s="221"/>
      <c r="I9" s="221"/>
      <c r="J9" s="221"/>
      <c r="K9" s="221"/>
      <c r="L9" s="222"/>
      <c r="M9" s="223"/>
      <c r="N9" s="223"/>
      <c r="O9" s="223"/>
      <c r="P9" s="223"/>
      <c r="Q9" s="223"/>
      <c r="R9" s="223"/>
      <c r="S9" s="223"/>
      <c r="T9" s="223"/>
      <c r="U9" s="223"/>
      <c r="V9" s="223"/>
      <c r="W9" s="223"/>
      <c r="X9" s="224"/>
      <c r="Y9" s="225">
        <f>SUM(Y8:AB8)</f>
        <v>0.28864000000000001</v>
      </c>
      <c r="Z9" s="226"/>
      <c r="AA9" s="226"/>
      <c r="AB9" s="227"/>
      <c r="AC9" s="220" t="s">
        <v>19</v>
      </c>
      <c r="AD9" s="221"/>
      <c r="AE9" s="221"/>
      <c r="AF9" s="221"/>
      <c r="AG9" s="221"/>
      <c r="AH9" s="222"/>
      <c r="AI9" s="223"/>
      <c r="AJ9" s="223"/>
      <c r="AK9" s="223"/>
      <c r="AL9" s="223"/>
      <c r="AM9" s="223"/>
      <c r="AN9" s="223"/>
      <c r="AO9" s="223"/>
      <c r="AP9" s="223"/>
      <c r="AQ9" s="223"/>
      <c r="AR9" s="223"/>
      <c r="AS9" s="223"/>
      <c r="AT9" s="224"/>
      <c r="AU9" s="225">
        <f>SUM(AU8:AX8)</f>
        <v>0.40589999999999998</v>
      </c>
      <c r="AV9" s="226"/>
      <c r="AW9" s="226"/>
      <c r="AX9" s="228"/>
      <c r="AY9" s="34">
        <f>$AY$6</f>
        <v>2</v>
      </c>
    </row>
    <row r="10" spans="1:51" ht="30" customHeight="1" x14ac:dyDescent="0.15">
      <c r="A10" s="698"/>
      <c r="B10" s="699"/>
      <c r="C10" s="699"/>
      <c r="D10" s="699"/>
      <c r="E10" s="699"/>
      <c r="F10" s="700"/>
      <c r="G10" s="287" t="s">
        <v>682</v>
      </c>
      <c r="H10" s="288"/>
      <c r="I10" s="288"/>
      <c r="J10" s="288"/>
      <c r="K10" s="288"/>
      <c r="L10" s="288"/>
      <c r="M10" s="288"/>
      <c r="N10" s="288"/>
      <c r="O10" s="288"/>
      <c r="P10" s="288"/>
      <c r="Q10" s="288"/>
      <c r="R10" s="288"/>
      <c r="S10" s="288"/>
      <c r="T10" s="288"/>
      <c r="U10" s="288"/>
      <c r="V10" s="288"/>
      <c r="W10" s="288"/>
      <c r="X10" s="288"/>
      <c r="Y10" s="288"/>
      <c r="Z10" s="288"/>
      <c r="AA10" s="288"/>
      <c r="AB10" s="289"/>
      <c r="AC10" s="287" t="s">
        <v>683</v>
      </c>
      <c r="AD10" s="288"/>
      <c r="AE10" s="288"/>
      <c r="AF10" s="288"/>
      <c r="AG10" s="288"/>
      <c r="AH10" s="288"/>
      <c r="AI10" s="288"/>
      <c r="AJ10" s="288"/>
      <c r="AK10" s="288"/>
      <c r="AL10" s="288"/>
      <c r="AM10" s="288"/>
      <c r="AN10" s="288"/>
      <c r="AO10" s="288"/>
      <c r="AP10" s="288"/>
      <c r="AQ10" s="288"/>
      <c r="AR10" s="288"/>
      <c r="AS10" s="288"/>
      <c r="AT10" s="288"/>
      <c r="AU10" s="288"/>
      <c r="AV10" s="288"/>
      <c r="AW10" s="288"/>
      <c r="AX10" s="290"/>
      <c r="AY10">
        <f>COUNTA($G$12,$AC$12)</f>
        <v>2</v>
      </c>
    </row>
    <row r="11" spans="1:51" ht="24.75" customHeight="1" x14ac:dyDescent="0.15">
      <c r="A11" s="698"/>
      <c r="B11" s="699"/>
      <c r="C11" s="699"/>
      <c r="D11" s="699"/>
      <c r="E11" s="699"/>
      <c r="F11" s="700"/>
      <c r="G11" s="291" t="s">
        <v>16</v>
      </c>
      <c r="H11" s="292"/>
      <c r="I11" s="292"/>
      <c r="J11" s="292"/>
      <c r="K11" s="292"/>
      <c r="L11" s="293" t="s">
        <v>17</v>
      </c>
      <c r="M11" s="292"/>
      <c r="N11" s="292"/>
      <c r="O11" s="292"/>
      <c r="P11" s="292"/>
      <c r="Q11" s="292"/>
      <c r="R11" s="292"/>
      <c r="S11" s="292"/>
      <c r="T11" s="292"/>
      <c r="U11" s="292"/>
      <c r="V11" s="292"/>
      <c r="W11" s="292"/>
      <c r="X11" s="294"/>
      <c r="Y11" s="284" t="s">
        <v>18</v>
      </c>
      <c r="Z11" s="285"/>
      <c r="AA11" s="285"/>
      <c r="AB11" s="295"/>
      <c r="AC11" s="291" t="s">
        <v>16</v>
      </c>
      <c r="AD11" s="292"/>
      <c r="AE11" s="292"/>
      <c r="AF11" s="292"/>
      <c r="AG11" s="292"/>
      <c r="AH11" s="293" t="s">
        <v>17</v>
      </c>
      <c r="AI11" s="292"/>
      <c r="AJ11" s="292"/>
      <c r="AK11" s="292"/>
      <c r="AL11" s="292"/>
      <c r="AM11" s="292"/>
      <c r="AN11" s="292"/>
      <c r="AO11" s="292"/>
      <c r="AP11" s="292"/>
      <c r="AQ11" s="292"/>
      <c r="AR11" s="292"/>
      <c r="AS11" s="292"/>
      <c r="AT11" s="294"/>
      <c r="AU11" s="284" t="s">
        <v>18</v>
      </c>
      <c r="AV11" s="285"/>
      <c r="AW11" s="285"/>
      <c r="AX11" s="286"/>
      <c r="AY11" s="34">
        <f>$AY$10</f>
        <v>2</v>
      </c>
    </row>
    <row r="12" spans="1:51" ht="24.75" customHeight="1" x14ac:dyDescent="0.15">
      <c r="A12" s="698"/>
      <c r="B12" s="699"/>
      <c r="C12" s="699"/>
      <c r="D12" s="699"/>
      <c r="E12" s="699"/>
      <c r="F12" s="700"/>
      <c r="G12" s="296" t="s">
        <v>617</v>
      </c>
      <c r="H12" s="297"/>
      <c r="I12" s="297"/>
      <c r="J12" s="297"/>
      <c r="K12" s="298"/>
      <c r="L12" s="299" t="s">
        <v>689</v>
      </c>
      <c r="M12" s="300"/>
      <c r="N12" s="300"/>
      <c r="O12" s="300"/>
      <c r="P12" s="300"/>
      <c r="Q12" s="300"/>
      <c r="R12" s="300"/>
      <c r="S12" s="300"/>
      <c r="T12" s="300"/>
      <c r="U12" s="300"/>
      <c r="V12" s="300"/>
      <c r="W12" s="300"/>
      <c r="X12" s="301"/>
      <c r="Y12" s="302">
        <v>0.19855</v>
      </c>
      <c r="Z12" s="303"/>
      <c r="AA12" s="303"/>
      <c r="AB12" s="304"/>
      <c r="AC12" s="296" t="s">
        <v>617</v>
      </c>
      <c r="AD12" s="297"/>
      <c r="AE12" s="297"/>
      <c r="AF12" s="297"/>
      <c r="AG12" s="298"/>
      <c r="AH12" s="299" t="s">
        <v>669</v>
      </c>
      <c r="AI12" s="300"/>
      <c r="AJ12" s="300"/>
      <c r="AK12" s="300"/>
      <c r="AL12" s="300"/>
      <c r="AM12" s="300"/>
      <c r="AN12" s="300"/>
      <c r="AO12" s="300"/>
      <c r="AP12" s="300"/>
      <c r="AQ12" s="300"/>
      <c r="AR12" s="300"/>
      <c r="AS12" s="300"/>
      <c r="AT12" s="301"/>
      <c r="AU12" s="302">
        <v>0.16500000000000001</v>
      </c>
      <c r="AV12" s="303"/>
      <c r="AW12" s="303"/>
      <c r="AX12" s="304"/>
      <c r="AY12" s="34">
        <f>$AY$10</f>
        <v>2</v>
      </c>
    </row>
    <row r="13" spans="1:51" ht="24.75" customHeight="1" thickBot="1" x14ac:dyDescent="0.2">
      <c r="A13" s="698"/>
      <c r="B13" s="699"/>
      <c r="C13" s="699"/>
      <c r="D13" s="699"/>
      <c r="E13" s="699"/>
      <c r="F13" s="700"/>
      <c r="G13" s="220" t="s">
        <v>19</v>
      </c>
      <c r="H13" s="221"/>
      <c r="I13" s="221"/>
      <c r="J13" s="221"/>
      <c r="K13" s="221"/>
      <c r="L13" s="222"/>
      <c r="M13" s="223"/>
      <c r="N13" s="223"/>
      <c r="O13" s="223"/>
      <c r="P13" s="223"/>
      <c r="Q13" s="223"/>
      <c r="R13" s="223"/>
      <c r="S13" s="223"/>
      <c r="T13" s="223"/>
      <c r="U13" s="223"/>
      <c r="V13" s="223"/>
      <c r="W13" s="223"/>
      <c r="X13" s="224"/>
      <c r="Y13" s="225">
        <f>SUM(Y12:AB12)</f>
        <v>0.19855</v>
      </c>
      <c r="Z13" s="226"/>
      <c r="AA13" s="226"/>
      <c r="AB13" s="227"/>
      <c r="AC13" s="220" t="s">
        <v>19</v>
      </c>
      <c r="AD13" s="221"/>
      <c r="AE13" s="221"/>
      <c r="AF13" s="221"/>
      <c r="AG13" s="221"/>
      <c r="AH13" s="222"/>
      <c r="AI13" s="223"/>
      <c r="AJ13" s="223"/>
      <c r="AK13" s="223"/>
      <c r="AL13" s="223"/>
      <c r="AM13" s="223"/>
      <c r="AN13" s="223"/>
      <c r="AO13" s="223"/>
      <c r="AP13" s="223"/>
      <c r="AQ13" s="223"/>
      <c r="AR13" s="223"/>
      <c r="AS13" s="223"/>
      <c r="AT13" s="224"/>
      <c r="AU13" s="225">
        <f>SUM(AU12:AX12)</f>
        <v>0.16500000000000001</v>
      </c>
      <c r="AV13" s="226"/>
      <c r="AW13" s="226"/>
      <c r="AX13" s="228"/>
      <c r="AY13" s="34">
        <f>$AY$10</f>
        <v>2</v>
      </c>
    </row>
    <row r="14" spans="1:51" ht="30" customHeight="1" x14ac:dyDescent="0.15">
      <c r="A14" s="698"/>
      <c r="B14" s="699"/>
      <c r="C14" s="699"/>
      <c r="D14" s="699"/>
      <c r="E14" s="699"/>
      <c r="F14" s="700"/>
      <c r="G14" s="287" t="s">
        <v>684</v>
      </c>
      <c r="H14" s="288"/>
      <c r="I14" s="288"/>
      <c r="J14" s="288"/>
      <c r="K14" s="288"/>
      <c r="L14" s="288"/>
      <c r="M14" s="288"/>
      <c r="N14" s="288"/>
      <c r="O14" s="288"/>
      <c r="P14" s="288"/>
      <c r="Q14" s="288"/>
      <c r="R14" s="288"/>
      <c r="S14" s="288"/>
      <c r="T14" s="288"/>
      <c r="U14" s="288"/>
      <c r="V14" s="288"/>
      <c r="W14" s="288"/>
      <c r="X14" s="288"/>
      <c r="Y14" s="288"/>
      <c r="Z14" s="288"/>
      <c r="AA14" s="288"/>
      <c r="AB14" s="289"/>
      <c r="AC14" s="287" t="s">
        <v>169</v>
      </c>
      <c r="AD14" s="288"/>
      <c r="AE14" s="288"/>
      <c r="AF14" s="288"/>
      <c r="AG14" s="288"/>
      <c r="AH14" s="288"/>
      <c r="AI14" s="288"/>
      <c r="AJ14" s="288"/>
      <c r="AK14" s="288"/>
      <c r="AL14" s="288"/>
      <c r="AM14" s="288"/>
      <c r="AN14" s="288"/>
      <c r="AO14" s="288"/>
      <c r="AP14" s="288"/>
      <c r="AQ14" s="288"/>
      <c r="AR14" s="288"/>
      <c r="AS14" s="288"/>
      <c r="AT14" s="288"/>
      <c r="AU14" s="288"/>
      <c r="AV14" s="288"/>
      <c r="AW14" s="288"/>
      <c r="AX14" s="290"/>
      <c r="AY14">
        <f>COUNTA($G$16,$AC$16)</f>
        <v>1</v>
      </c>
    </row>
    <row r="15" spans="1:51" ht="24.75" customHeight="1" x14ac:dyDescent="0.15">
      <c r="A15" s="698"/>
      <c r="B15" s="699"/>
      <c r="C15" s="699"/>
      <c r="D15" s="699"/>
      <c r="E15" s="699"/>
      <c r="F15" s="700"/>
      <c r="G15" s="291" t="s">
        <v>16</v>
      </c>
      <c r="H15" s="292"/>
      <c r="I15" s="292"/>
      <c r="J15" s="292"/>
      <c r="K15" s="292"/>
      <c r="L15" s="293" t="s">
        <v>17</v>
      </c>
      <c r="M15" s="292"/>
      <c r="N15" s="292"/>
      <c r="O15" s="292"/>
      <c r="P15" s="292"/>
      <c r="Q15" s="292"/>
      <c r="R15" s="292"/>
      <c r="S15" s="292"/>
      <c r="T15" s="292"/>
      <c r="U15" s="292"/>
      <c r="V15" s="292"/>
      <c r="W15" s="292"/>
      <c r="X15" s="294"/>
      <c r="Y15" s="284" t="s">
        <v>18</v>
      </c>
      <c r="Z15" s="285"/>
      <c r="AA15" s="285"/>
      <c r="AB15" s="295"/>
      <c r="AC15" s="291" t="s">
        <v>16</v>
      </c>
      <c r="AD15" s="292"/>
      <c r="AE15" s="292"/>
      <c r="AF15" s="292"/>
      <c r="AG15" s="292"/>
      <c r="AH15" s="293" t="s">
        <v>17</v>
      </c>
      <c r="AI15" s="292"/>
      <c r="AJ15" s="292"/>
      <c r="AK15" s="292"/>
      <c r="AL15" s="292"/>
      <c r="AM15" s="292"/>
      <c r="AN15" s="292"/>
      <c r="AO15" s="292"/>
      <c r="AP15" s="292"/>
      <c r="AQ15" s="292"/>
      <c r="AR15" s="292"/>
      <c r="AS15" s="292"/>
      <c r="AT15" s="294"/>
      <c r="AU15" s="284" t="s">
        <v>18</v>
      </c>
      <c r="AV15" s="285"/>
      <c r="AW15" s="285"/>
      <c r="AX15" s="286"/>
      <c r="AY15" s="34">
        <f>$AY$14</f>
        <v>1</v>
      </c>
    </row>
    <row r="16" spans="1:51" ht="24.75" customHeight="1" x14ac:dyDescent="0.15">
      <c r="A16" s="698"/>
      <c r="B16" s="699"/>
      <c r="C16" s="699"/>
      <c r="D16" s="699"/>
      <c r="E16" s="699"/>
      <c r="F16" s="700"/>
      <c r="G16" s="296" t="s">
        <v>618</v>
      </c>
      <c r="H16" s="297"/>
      <c r="I16" s="297"/>
      <c r="J16" s="297"/>
      <c r="K16" s="298"/>
      <c r="L16" s="299" t="s">
        <v>623</v>
      </c>
      <c r="M16" s="300"/>
      <c r="N16" s="300"/>
      <c r="O16" s="300"/>
      <c r="P16" s="300"/>
      <c r="Q16" s="300"/>
      <c r="R16" s="300"/>
      <c r="S16" s="300"/>
      <c r="T16" s="300"/>
      <c r="U16" s="300"/>
      <c r="V16" s="300"/>
      <c r="W16" s="300"/>
      <c r="X16" s="301"/>
      <c r="Y16" s="302">
        <v>8.5871000000000003E-2</v>
      </c>
      <c r="Z16" s="303"/>
      <c r="AA16" s="303"/>
      <c r="AB16" s="304"/>
      <c r="AC16" s="296"/>
      <c r="AD16" s="297"/>
      <c r="AE16" s="297"/>
      <c r="AF16" s="297"/>
      <c r="AG16" s="298"/>
      <c r="AH16" s="299"/>
      <c r="AI16" s="300"/>
      <c r="AJ16" s="300"/>
      <c r="AK16" s="300"/>
      <c r="AL16" s="300"/>
      <c r="AM16" s="300"/>
      <c r="AN16" s="300"/>
      <c r="AO16" s="300"/>
      <c r="AP16" s="300"/>
      <c r="AQ16" s="300"/>
      <c r="AR16" s="300"/>
      <c r="AS16" s="300"/>
      <c r="AT16" s="301"/>
      <c r="AU16" s="302"/>
      <c r="AV16" s="303"/>
      <c r="AW16" s="303"/>
      <c r="AX16" s="304"/>
      <c r="AY16" s="34">
        <f>$AY$14</f>
        <v>1</v>
      </c>
    </row>
    <row r="17" spans="1:51" ht="24.75" customHeight="1" thickBot="1" x14ac:dyDescent="0.2">
      <c r="A17" s="701"/>
      <c r="B17" s="702"/>
      <c r="C17" s="702"/>
      <c r="D17" s="702"/>
      <c r="E17" s="702"/>
      <c r="F17" s="703"/>
      <c r="G17" s="709" t="s">
        <v>19</v>
      </c>
      <c r="H17" s="710"/>
      <c r="I17" s="710"/>
      <c r="J17" s="710"/>
      <c r="K17" s="710"/>
      <c r="L17" s="711"/>
      <c r="M17" s="712"/>
      <c r="N17" s="712"/>
      <c r="O17" s="712"/>
      <c r="P17" s="712"/>
      <c r="Q17" s="712"/>
      <c r="R17" s="712"/>
      <c r="S17" s="712"/>
      <c r="T17" s="712"/>
      <c r="U17" s="712"/>
      <c r="V17" s="712"/>
      <c r="W17" s="712"/>
      <c r="X17" s="713"/>
      <c r="Y17" s="706">
        <f>SUM(Y16:AB16)</f>
        <v>8.5871000000000003E-2</v>
      </c>
      <c r="Z17" s="707"/>
      <c r="AA17" s="707"/>
      <c r="AB17" s="714"/>
      <c r="AC17" s="709" t="s">
        <v>19</v>
      </c>
      <c r="AD17" s="710"/>
      <c r="AE17" s="710"/>
      <c r="AF17" s="710"/>
      <c r="AG17" s="710"/>
      <c r="AH17" s="711"/>
      <c r="AI17" s="712"/>
      <c r="AJ17" s="712"/>
      <c r="AK17" s="712"/>
      <c r="AL17" s="712"/>
      <c r="AM17" s="712"/>
      <c r="AN17" s="712"/>
      <c r="AO17" s="712"/>
      <c r="AP17" s="712"/>
      <c r="AQ17" s="712"/>
      <c r="AR17" s="712"/>
      <c r="AS17" s="712"/>
      <c r="AT17" s="713"/>
      <c r="AU17" s="706">
        <f>SUM(AU16:AX16)</f>
        <v>0</v>
      </c>
      <c r="AV17" s="707"/>
      <c r="AW17" s="707"/>
      <c r="AX17" s="708"/>
      <c r="AY17" s="34">
        <f>$AY$14</f>
        <v>1</v>
      </c>
    </row>
    <row r="18" spans="1:51" ht="24.75" customHeight="1" x14ac:dyDescent="0.15">
      <c r="A18" s="37"/>
      <c r="B18" s="37"/>
      <c r="C18" s="37"/>
      <c r="D18" s="37"/>
      <c r="E18" s="37"/>
      <c r="F18" s="37"/>
      <c r="G18" s="38"/>
      <c r="H18" s="38"/>
      <c r="I18" s="38"/>
      <c r="J18" s="38"/>
      <c r="K18" s="38"/>
      <c r="L18" s="39"/>
      <c r="M18" s="38"/>
      <c r="N18" s="38"/>
      <c r="O18" s="38"/>
      <c r="P18" s="38"/>
      <c r="Q18" s="38"/>
      <c r="R18" s="38"/>
      <c r="S18" s="38"/>
      <c r="T18" s="38"/>
      <c r="U18" s="38"/>
      <c r="V18" s="38"/>
      <c r="W18" s="38"/>
      <c r="X18" s="38"/>
      <c r="Y18" s="40"/>
      <c r="Z18" s="40"/>
      <c r="AA18" s="40"/>
      <c r="AB18" s="40"/>
      <c r="AC18" s="38"/>
      <c r="AD18" s="38"/>
      <c r="AE18" s="38"/>
      <c r="AF18" s="38"/>
      <c r="AG18" s="38"/>
      <c r="AH18" s="39"/>
      <c r="AI18" s="38"/>
      <c r="AJ18" s="38"/>
      <c r="AK18" s="38"/>
      <c r="AL18" s="38"/>
      <c r="AM18" s="38"/>
      <c r="AN18" s="38"/>
      <c r="AO18" s="38"/>
      <c r="AP18" s="38"/>
      <c r="AQ18" s="38"/>
      <c r="AR18" s="38"/>
      <c r="AS18" s="38"/>
      <c r="AT18" s="38"/>
      <c r="AU18" s="40"/>
      <c r="AV18" s="40"/>
      <c r="AW18" s="40"/>
      <c r="AX18" s="40"/>
    </row>
  </sheetData>
  <sheetProtection formatRows="0"/>
  <mergeCells count="81">
    <mergeCell ref="AU17:AX17"/>
    <mergeCell ref="G17:K17"/>
    <mergeCell ref="L17:X17"/>
    <mergeCell ref="Y17:AB17"/>
    <mergeCell ref="AC17:AG17"/>
    <mergeCell ref="AH17:AT17"/>
    <mergeCell ref="AU13:AX13"/>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9:AX9"/>
    <mergeCell ref="AU12:AX12"/>
    <mergeCell ref="G10:AB10"/>
    <mergeCell ref="AC10:AX10"/>
    <mergeCell ref="G11:K11"/>
    <mergeCell ref="L11:X11"/>
    <mergeCell ref="Y11:AB11"/>
    <mergeCell ref="AC11:AG11"/>
    <mergeCell ref="AH11:AT11"/>
    <mergeCell ref="AU11:AX11"/>
    <mergeCell ref="G9:K9"/>
    <mergeCell ref="L9:X9"/>
    <mergeCell ref="G12:K12"/>
    <mergeCell ref="L12:X12"/>
    <mergeCell ref="Y12:AB12"/>
    <mergeCell ref="AC12:AG12"/>
    <mergeCell ref="AH12:AT12"/>
    <mergeCell ref="Y9:AB9"/>
    <mergeCell ref="AC9:AG9"/>
    <mergeCell ref="AH9:AT9"/>
    <mergeCell ref="AU8:AX8"/>
    <mergeCell ref="G6:AB6"/>
    <mergeCell ref="AC6:AX6"/>
    <mergeCell ref="G7:K7"/>
    <mergeCell ref="L7:X7"/>
    <mergeCell ref="Y7:AB7"/>
    <mergeCell ref="AC7:AG7"/>
    <mergeCell ref="AH7:AT7"/>
    <mergeCell ref="AU7:AX7"/>
    <mergeCell ref="G8:K8"/>
    <mergeCell ref="L8:X8"/>
    <mergeCell ref="Y8:AB8"/>
    <mergeCell ref="AC8:AG8"/>
    <mergeCell ref="AH8:AT8"/>
    <mergeCell ref="A2:F17"/>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L4:X4"/>
    <mergeCell ref="Y4:AB4"/>
    <mergeCell ref="AC4:AG4"/>
    <mergeCell ref="AH4:AT4"/>
    <mergeCell ref="AU4:AX4"/>
  </mergeCells>
  <phoneticPr fontId="5"/>
  <conditionalFormatting sqref="Y5">
    <cfRule type="expression" dxfId="79" priority="275">
      <formula>IF(RIGHT(TEXT(Y5,"0.#"),1)=".",FALSE,TRUE)</formula>
    </cfRule>
    <cfRule type="expression" dxfId="78" priority="276">
      <formula>IF(RIGHT(TEXT(Y5,"0.#"),1)=".",TRUE,FALSE)</formula>
    </cfRule>
  </conditionalFormatting>
  <conditionalFormatting sqref="Y4">
    <cfRule type="expression" dxfId="77" priority="273">
      <formula>IF(RIGHT(TEXT(Y4,"0.#"),1)=".",FALSE,TRUE)</formula>
    </cfRule>
    <cfRule type="expression" dxfId="76" priority="274">
      <formula>IF(RIGHT(TEXT(Y4,"0.#"),1)=".",TRUE,FALSE)</formula>
    </cfRule>
  </conditionalFormatting>
  <conditionalFormatting sqref="AU5">
    <cfRule type="expression" dxfId="75" priority="269">
      <formula>IF(RIGHT(TEXT(AU5,"0.#"),1)=".",FALSE,TRUE)</formula>
    </cfRule>
    <cfRule type="expression" dxfId="74" priority="270">
      <formula>IF(RIGHT(TEXT(AU5,"0.#"),1)=".",TRUE,FALSE)</formula>
    </cfRule>
  </conditionalFormatting>
  <conditionalFormatting sqref="AU4">
    <cfRule type="expression" dxfId="73" priority="267">
      <formula>IF(RIGHT(TEXT(AU4,"0.#"),1)=".",FALSE,TRUE)</formula>
    </cfRule>
    <cfRule type="expression" dxfId="72" priority="268">
      <formula>IF(RIGHT(TEXT(AU4,"0.#"),1)=".",TRUE,FALSE)</formula>
    </cfRule>
  </conditionalFormatting>
  <conditionalFormatting sqref="Y9">
    <cfRule type="expression" dxfId="71" priority="263">
      <formula>IF(RIGHT(TEXT(Y9,"0.#"),1)=".",FALSE,TRUE)</formula>
    </cfRule>
    <cfRule type="expression" dxfId="70" priority="264">
      <formula>IF(RIGHT(TEXT(Y9,"0.#"),1)=".",TRUE,FALSE)</formula>
    </cfRule>
  </conditionalFormatting>
  <conditionalFormatting sqref="Y8">
    <cfRule type="expression" dxfId="69" priority="261">
      <formula>IF(RIGHT(TEXT(Y8,"0.#"),1)=".",FALSE,TRUE)</formula>
    </cfRule>
    <cfRule type="expression" dxfId="68" priority="262">
      <formula>IF(RIGHT(TEXT(Y8,"0.#"),1)=".",TRUE,FALSE)</formula>
    </cfRule>
  </conditionalFormatting>
  <conditionalFormatting sqref="AU9">
    <cfRule type="expression" dxfId="67" priority="257">
      <formula>IF(RIGHT(TEXT(AU9,"0.#"),1)=".",FALSE,TRUE)</formula>
    </cfRule>
    <cfRule type="expression" dxfId="66" priority="258">
      <formula>IF(RIGHT(TEXT(AU9,"0.#"),1)=".",TRUE,FALSE)</formula>
    </cfRule>
  </conditionalFormatting>
  <conditionalFormatting sqref="Y13">
    <cfRule type="expression" dxfId="65" priority="251">
      <formula>IF(RIGHT(TEXT(Y13,"0.#"),1)=".",FALSE,TRUE)</formula>
    </cfRule>
    <cfRule type="expression" dxfId="64" priority="252">
      <formula>IF(RIGHT(TEXT(Y13,"0.#"),1)=".",TRUE,FALSE)</formula>
    </cfRule>
  </conditionalFormatting>
  <conditionalFormatting sqref="AU13">
    <cfRule type="expression" dxfId="63" priority="245">
      <formula>IF(RIGHT(TEXT(AU13,"0.#"),1)=".",FALSE,TRUE)</formula>
    </cfRule>
    <cfRule type="expression" dxfId="62" priority="246">
      <formula>IF(RIGHT(TEXT(AU13,"0.#"),1)=".",TRUE,FALSE)</formula>
    </cfRule>
  </conditionalFormatting>
  <conditionalFormatting sqref="AU12">
    <cfRule type="expression" dxfId="61" priority="243">
      <formula>IF(RIGHT(TEXT(AU12,"0.#"),1)=".",FALSE,TRUE)</formula>
    </cfRule>
    <cfRule type="expression" dxfId="60" priority="244">
      <formula>IF(RIGHT(TEXT(AU12,"0.#"),1)=".",TRUE,FALSE)</formula>
    </cfRule>
  </conditionalFormatting>
  <conditionalFormatting sqref="Y17">
    <cfRule type="expression" dxfId="59" priority="239">
      <formula>IF(RIGHT(TEXT(Y17,"0.#"),1)=".",FALSE,TRUE)</formula>
    </cfRule>
    <cfRule type="expression" dxfId="58" priority="240">
      <formula>IF(RIGHT(TEXT(Y17,"0.#"),1)=".",TRUE,FALSE)</formula>
    </cfRule>
  </conditionalFormatting>
  <conditionalFormatting sqref="AU17">
    <cfRule type="expression" dxfId="57" priority="233">
      <formula>IF(RIGHT(TEXT(AU17,"0.#"),1)=".",FALSE,TRUE)</formula>
    </cfRule>
    <cfRule type="expression" dxfId="56" priority="234">
      <formula>IF(RIGHT(TEXT(AU17,"0.#"),1)=".",TRUE,FALSE)</formula>
    </cfRule>
  </conditionalFormatting>
  <conditionalFormatting sqref="AU16">
    <cfRule type="expression" dxfId="55" priority="231">
      <formula>IF(RIGHT(TEXT(AU16,"0.#"),1)=".",FALSE,TRUE)</formula>
    </cfRule>
    <cfRule type="expression" dxfId="54" priority="232">
      <formula>IF(RIGHT(TEXT(AU16,"0.#"),1)=".",TRUE,FALSE)</formula>
    </cfRule>
  </conditionalFormatting>
  <conditionalFormatting sqref="Y16">
    <cfRule type="expression" dxfId="53" priority="5">
      <formula>IF(RIGHT(TEXT(Y16,"0.#"),1)=".",FALSE,TRUE)</formula>
    </cfRule>
    <cfRule type="expression" dxfId="52" priority="6">
      <formula>IF(RIGHT(TEXT(Y16,"0.#"),1)=".",TRUE,FALSE)</formula>
    </cfRule>
  </conditionalFormatting>
  <conditionalFormatting sqref="Y12">
    <cfRule type="expression" dxfId="51" priority="3">
      <formula>IF(RIGHT(TEXT(Y12,"0.#"),1)=".",FALSE,TRUE)</formula>
    </cfRule>
    <cfRule type="expression" dxfId="50" priority="4">
      <formula>IF(RIGHT(TEXT(Y12,"0.#"),1)=".",TRUE,FALSE)</formula>
    </cfRule>
  </conditionalFormatting>
  <conditionalFormatting sqref="AU8">
    <cfRule type="expression" dxfId="49" priority="1">
      <formula>IF(RIGHT(TEXT(AU8,"0.#"),1)=".",FALSE,TRUE)</formula>
    </cfRule>
    <cfRule type="expression" dxfId="48" priority="2">
      <formula>IF(RIGHT(TEXT(AU8,"0.#"),1)=".",TRUE,FALSE)</formula>
    </cfRule>
  </conditionalFormatting>
  <dataValidations count="1">
    <dataValidation type="custom" imeMode="disabled" allowBlank="1" showInputMessage="1" showErrorMessage="1" sqref="Y4:AB4 AU4:AX4 Y8:AB8 AU8:AX8 Y12:AB12 AU12:AX12 Y16:AB16 AU16:AX16 CL13:CO16 BP13:BS1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37"/>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0" width="9" style="34"/>
    <col min="61" max="61" width="27.875" style="34" customWidth="1"/>
    <col min="62" max="62" width="12.25" style="34" customWidth="1"/>
    <col min="63"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9" t="s">
        <v>215</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1" customFormat="1" ht="59.25" customHeight="1" x14ac:dyDescent="0.15">
      <c r="A3" s="210"/>
      <c r="B3" s="210"/>
      <c r="C3" s="210" t="s">
        <v>25</v>
      </c>
      <c r="D3" s="210"/>
      <c r="E3" s="210"/>
      <c r="F3" s="210"/>
      <c r="G3" s="210"/>
      <c r="H3" s="210"/>
      <c r="I3" s="210"/>
      <c r="J3" s="269" t="s">
        <v>196</v>
      </c>
      <c r="K3" s="109"/>
      <c r="L3" s="109"/>
      <c r="M3" s="109"/>
      <c r="N3" s="109"/>
      <c r="O3" s="109"/>
      <c r="P3" s="122" t="s">
        <v>26</v>
      </c>
      <c r="Q3" s="122"/>
      <c r="R3" s="122"/>
      <c r="S3" s="122"/>
      <c r="T3" s="122"/>
      <c r="U3" s="122"/>
      <c r="V3" s="122"/>
      <c r="W3" s="122"/>
      <c r="X3" s="122"/>
      <c r="Y3" s="208" t="s">
        <v>235</v>
      </c>
      <c r="Z3" s="209"/>
      <c r="AA3" s="209"/>
      <c r="AB3" s="209"/>
      <c r="AC3" s="269" t="s">
        <v>225</v>
      </c>
      <c r="AD3" s="269"/>
      <c r="AE3" s="269"/>
      <c r="AF3" s="269"/>
      <c r="AG3" s="269"/>
      <c r="AH3" s="208" t="s">
        <v>191</v>
      </c>
      <c r="AI3" s="210"/>
      <c r="AJ3" s="210"/>
      <c r="AK3" s="210"/>
      <c r="AL3" s="210" t="s">
        <v>20</v>
      </c>
      <c r="AM3" s="210"/>
      <c r="AN3" s="210"/>
      <c r="AO3" s="275"/>
      <c r="AP3" s="229" t="s">
        <v>197</v>
      </c>
      <c r="AQ3" s="229"/>
      <c r="AR3" s="229"/>
      <c r="AS3" s="229"/>
      <c r="AT3" s="229"/>
      <c r="AU3" s="229"/>
      <c r="AV3" s="229"/>
      <c r="AW3" s="229"/>
      <c r="AX3" s="229"/>
      <c r="AY3">
        <f>$AY$2</f>
        <v>1</v>
      </c>
    </row>
    <row r="4" spans="1:51" ht="26.25" customHeight="1" x14ac:dyDescent="0.15">
      <c r="A4" s="716">
        <v>1</v>
      </c>
      <c r="B4" s="716">
        <v>1</v>
      </c>
      <c r="C4" s="252" t="s">
        <v>647</v>
      </c>
      <c r="D4" s="253"/>
      <c r="E4" s="253"/>
      <c r="F4" s="253"/>
      <c r="G4" s="253"/>
      <c r="H4" s="253"/>
      <c r="I4" s="253"/>
      <c r="J4" s="254">
        <v>8010001078639</v>
      </c>
      <c r="K4" s="255"/>
      <c r="L4" s="255"/>
      <c r="M4" s="255"/>
      <c r="N4" s="255"/>
      <c r="O4" s="255"/>
      <c r="P4" s="256" t="s">
        <v>690</v>
      </c>
      <c r="Q4" s="257"/>
      <c r="R4" s="257"/>
      <c r="S4" s="257"/>
      <c r="T4" s="257"/>
      <c r="U4" s="257"/>
      <c r="V4" s="257"/>
      <c r="W4" s="257"/>
      <c r="X4" s="257"/>
      <c r="Y4" s="258">
        <v>0.31900000000000001</v>
      </c>
      <c r="Z4" s="259"/>
      <c r="AA4" s="259"/>
      <c r="AB4" s="260"/>
      <c r="AC4" s="715" t="s">
        <v>251</v>
      </c>
      <c r="AD4" s="715"/>
      <c r="AE4" s="715"/>
      <c r="AF4" s="715"/>
      <c r="AG4" s="715"/>
      <c r="AH4" s="276" t="s">
        <v>651</v>
      </c>
      <c r="AI4" s="277"/>
      <c r="AJ4" s="277"/>
      <c r="AK4" s="277"/>
      <c r="AL4" s="265" t="s">
        <v>651</v>
      </c>
      <c r="AM4" s="266"/>
      <c r="AN4" s="266"/>
      <c r="AO4" s="267"/>
      <c r="AP4" s="268" t="s">
        <v>651</v>
      </c>
      <c r="AQ4" s="268"/>
      <c r="AR4" s="268"/>
      <c r="AS4" s="268"/>
      <c r="AT4" s="268"/>
      <c r="AU4" s="268"/>
      <c r="AV4" s="268"/>
      <c r="AW4" s="268"/>
      <c r="AX4" s="268"/>
      <c r="AY4">
        <f>$AY$2</f>
        <v>1</v>
      </c>
    </row>
    <row r="5" spans="1:51" ht="26.25" customHeight="1" x14ac:dyDescent="0.15">
      <c r="A5" s="716">
        <v>2</v>
      </c>
      <c r="B5" s="716">
        <v>1</v>
      </c>
      <c r="C5" s="252" t="s">
        <v>647</v>
      </c>
      <c r="D5" s="253"/>
      <c r="E5" s="253"/>
      <c r="F5" s="253"/>
      <c r="G5" s="253"/>
      <c r="H5" s="253"/>
      <c r="I5" s="253"/>
      <c r="J5" s="254">
        <v>8010001078639</v>
      </c>
      <c r="K5" s="255"/>
      <c r="L5" s="255"/>
      <c r="M5" s="255"/>
      <c r="N5" s="255"/>
      <c r="O5" s="255"/>
      <c r="P5" s="256" t="s">
        <v>690</v>
      </c>
      <c r="Q5" s="257"/>
      <c r="R5" s="257"/>
      <c r="S5" s="257"/>
      <c r="T5" s="257"/>
      <c r="U5" s="257"/>
      <c r="V5" s="257"/>
      <c r="W5" s="257"/>
      <c r="X5" s="257"/>
      <c r="Y5" s="258">
        <v>0.154</v>
      </c>
      <c r="Z5" s="259"/>
      <c r="AA5" s="259"/>
      <c r="AB5" s="260"/>
      <c r="AC5" s="715" t="s">
        <v>251</v>
      </c>
      <c r="AD5" s="715"/>
      <c r="AE5" s="715"/>
      <c r="AF5" s="715"/>
      <c r="AG5" s="715"/>
      <c r="AH5" s="276" t="s">
        <v>651</v>
      </c>
      <c r="AI5" s="277"/>
      <c r="AJ5" s="277"/>
      <c r="AK5" s="277"/>
      <c r="AL5" s="265" t="s">
        <v>651</v>
      </c>
      <c r="AM5" s="266"/>
      <c r="AN5" s="266"/>
      <c r="AO5" s="267"/>
      <c r="AP5" s="268" t="s">
        <v>651</v>
      </c>
      <c r="AQ5" s="268"/>
      <c r="AR5" s="268"/>
      <c r="AS5" s="268"/>
      <c r="AT5" s="268"/>
      <c r="AU5" s="268"/>
      <c r="AV5" s="268"/>
      <c r="AW5" s="268"/>
      <c r="AX5" s="268"/>
      <c r="AY5">
        <f>COUNTA($C$5)</f>
        <v>1</v>
      </c>
    </row>
    <row r="6" spans="1:51" ht="26.25" customHeight="1" x14ac:dyDescent="0.15">
      <c r="A6" s="716">
        <v>3</v>
      </c>
      <c r="B6" s="716">
        <v>1</v>
      </c>
      <c r="C6" s="252" t="s">
        <v>647</v>
      </c>
      <c r="D6" s="253"/>
      <c r="E6" s="253"/>
      <c r="F6" s="253"/>
      <c r="G6" s="253"/>
      <c r="H6" s="253"/>
      <c r="I6" s="253"/>
      <c r="J6" s="254">
        <v>8010001078639</v>
      </c>
      <c r="K6" s="255"/>
      <c r="L6" s="255"/>
      <c r="M6" s="255"/>
      <c r="N6" s="255"/>
      <c r="O6" s="255"/>
      <c r="P6" s="256" t="s">
        <v>690</v>
      </c>
      <c r="Q6" s="257"/>
      <c r="R6" s="257"/>
      <c r="S6" s="257"/>
      <c r="T6" s="257"/>
      <c r="U6" s="257"/>
      <c r="V6" s="257"/>
      <c r="W6" s="257"/>
      <c r="X6" s="257"/>
      <c r="Y6" s="258">
        <v>0.14849999999999999</v>
      </c>
      <c r="Z6" s="259"/>
      <c r="AA6" s="259"/>
      <c r="AB6" s="260"/>
      <c r="AC6" s="715" t="s">
        <v>251</v>
      </c>
      <c r="AD6" s="715"/>
      <c r="AE6" s="715"/>
      <c r="AF6" s="715"/>
      <c r="AG6" s="715"/>
      <c r="AH6" s="276" t="s">
        <v>651</v>
      </c>
      <c r="AI6" s="277"/>
      <c r="AJ6" s="277"/>
      <c r="AK6" s="277"/>
      <c r="AL6" s="265" t="s">
        <v>651</v>
      </c>
      <c r="AM6" s="266"/>
      <c r="AN6" s="266"/>
      <c r="AO6" s="267"/>
      <c r="AP6" s="268" t="s">
        <v>651</v>
      </c>
      <c r="AQ6" s="268"/>
      <c r="AR6" s="268"/>
      <c r="AS6" s="268"/>
      <c r="AT6" s="268"/>
      <c r="AU6" s="268"/>
      <c r="AV6" s="268"/>
      <c r="AW6" s="268"/>
      <c r="AX6" s="268"/>
      <c r="AY6">
        <f>COUNTA($C$6)</f>
        <v>1</v>
      </c>
    </row>
    <row r="7" spans="1:51" ht="26.25" customHeight="1" x14ac:dyDescent="0.15">
      <c r="A7" s="716">
        <v>4</v>
      </c>
      <c r="B7" s="716">
        <v>1</v>
      </c>
      <c r="C7" s="252" t="s">
        <v>646</v>
      </c>
      <c r="D7" s="253"/>
      <c r="E7" s="253"/>
      <c r="F7" s="253"/>
      <c r="G7" s="253"/>
      <c r="H7" s="253"/>
      <c r="I7" s="253"/>
      <c r="J7" s="254">
        <v>1010801022050</v>
      </c>
      <c r="K7" s="255"/>
      <c r="L7" s="255"/>
      <c r="M7" s="255"/>
      <c r="N7" s="255"/>
      <c r="O7" s="255"/>
      <c r="P7" s="256" t="s">
        <v>690</v>
      </c>
      <c r="Q7" s="257"/>
      <c r="R7" s="257"/>
      <c r="S7" s="257"/>
      <c r="T7" s="257"/>
      <c r="U7" s="257"/>
      <c r="V7" s="257"/>
      <c r="W7" s="257"/>
      <c r="X7" s="257"/>
      <c r="Y7" s="258">
        <v>0.13200000000000001</v>
      </c>
      <c r="Z7" s="259"/>
      <c r="AA7" s="259"/>
      <c r="AB7" s="260"/>
      <c r="AC7" s="715" t="s">
        <v>251</v>
      </c>
      <c r="AD7" s="715"/>
      <c r="AE7" s="715"/>
      <c r="AF7" s="715"/>
      <c r="AG7" s="715"/>
      <c r="AH7" s="276" t="s">
        <v>651</v>
      </c>
      <c r="AI7" s="277"/>
      <c r="AJ7" s="277"/>
      <c r="AK7" s="277"/>
      <c r="AL7" s="265" t="s">
        <v>651</v>
      </c>
      <c r="AM7" s="266"/>
      <c r="AN7" s="266"/>
      <c r="AO7" s="267"/>
      <c r="AP7" s="268" t="s">
        <v>651</v>
      </c>
      <c r="AQ7" s="268"/>
      <c r="AR7" s="268"/>
      <c r="AS7" s="268"/>
      <c r="AT7" s="268"/>
      <c r="AU7" s="268"/>
      <c r="AV7" s="268"/>
      <c r="AW7" s="268"/>
      <c r="AX7" s="268"/>
      <c r="AY7">
        <f>COUNTA($C$7)</f>
        <v>1</v>
      </c>
    </row>
    <row r="8" spans="1:51" ht="26.25" customHeight="1" x14ac:dyDescent="0.15">
      <c r="A8" s="716">
        <v>5</v>
      </c>
      <c r="B8" s="716">
        <v>1</v>
      </c>
      <c r="C8" s="252" t="s">
        <v>646</v>
      </c>
      <c r="D8" s="253"/>
      <c r="E8" s="253"/>
      <c r="F8" s="253"/>
      <c r="G8" s="253"/>
      <c r="H8" s="253"/>
      <c r="I8" s="253"/>
      <c r="J8" s="254">
        <v>1010801022050</v>
      </c>
      <c r="K8" s="255"/>
      <c r="L8" s="255"/>
      <c r="M8" s="255"/>
      <c r="N8" s="255"/>
      <c r="O8" s="255"/>
      <c r="P8" s="256" t="s">
        <v>690</v>
      </c>
      <c r="Q8" s="257"/>
      <c r="R8" s="257"/>
      <c r="S8" s="257"/>
      <c r="T8" s="257"/>
      <c r="U8" s="257"/>
      <c r="V8" s="257"/>
      <c r="W8" s="257"/>
      <c r="X8" s="257"/>
      <c r="Y8" s="258">
        <v>7.5899999999999995E-2</v>
      </c>
      <c r="Z8" s="259"/>
      <c r="AA8" s="259"/>
      <c r="AB8" s="260"/>
      <c r="AC8" s="715" t="s">
        <v>251</v>
      </c>
      <c r="AD8" s="715"/>
      <c r="AE8" s="715"/>
      <c r="AF8" s="715"/>
      <c r="AG8" s="715"/>
      <c r="AH8" s="276" t="s">
        <v>651</v>
      </c>
      <c r="AI8" s="277"/>
      <c r="AJ8" s="277"/>
      <c r="AK8" s="277"/>
      <c r="AL8" s="265" t="s">
        <v>651</v>
      </c>
      <c r="AM8" s="266"/>
      <c r="AN8" s="266"/>
      <c r="AO8" s="267"/>
      <c r="AP8" s="268" t="s">
        <v>651</v>
      </c>
      <c r="AQ8" s="268"/>
      <c r="AR8" s="268"/>
      <c r="AS8" s="268"/>
      <c r="AT8" s="268"/>
      <c r="AU8" s="268"/>
      <c r="AV8" s="268"/>
      <c r="AW8" s="268"/>
      <c r="AX8" s="268"/>
      <c r="AY8">
        <f>COUNTA($C$8)</f>
        <v>1</v>
      </c>
    </row>
    <row r="9" spans="1:51" ht="26.25" customHeight="1" x14ac:dyDescent="0.15">
      <c r="A9" s="716">
        <v>6</v>
      </c>
      <c r="B9" s="716">
        <v>1</v>
      </c>
      <c r="C9" s="252" t="s">
        <v>646</v>
      </c>
      <c r="D9" s="253"/>
      <c r="E9" s="253"/>
      <c r="F9" s="253"/>
      <c r="G9" s="253"/>
      <c r="H9" s="253"/>
      <c r="I9" s="253"/>
      <c r="J9" s="254">
        <v>1010801022050</v>
      </c>
      <c r="K9" s="255"/>
      <c r="L9" s="255"/>
      <c r="M9" s="255"/>
      <c r="N9" s="255"/>
      <c r="O9" s="255"/>
      <c r="P9" s="256" t="s">
        <v>690</v>
      </c>
      <c r="Q9" s="257"/>
      <c r="R9" s="257"/>
      <c r="S9" s="257"/>
      <c r="T9" s="257"/>
      <c r="U9" s="257"/>
      <c r="V9" s="257"/>
      <c r="W9" s="257"/>
      <c r="X9" s="257"/>
      <c r="Y9" s="258">
        <v>3.3000000000000002E-2</v>
      </c>
      <c r="Z9" s="259"/>
      <c r="AA9" s="259"/>
      <c r="AB9" s="260"/>
      <c r="AC9" s="715" t="s">
        <v>251</v>
      </c>
      <c r="AD9" s="715"/>
      <c r="AE9" s="715"/>
      <c r="AF9" s="715"/>
      <c r="AG9" s="715"/>
      <c r="AH9" s="276" t="s">
        <v>651</v>
      </c>
      <c r="AI9" s="277"/>
      <c r="AJ9" s="277"/>
      <c r="AK9" s="277"/>
      <c r="AL9" s="265" t="s">
        <v>651</v>
      </c>
      <c r="AM9" s="266"/>
      <c r="AN9" s="266"/>
      <c r="AO9" s="267"/>
      <c r="AP9" s="268" t="s">
        <v>651</v>
      </c>
      <c r="AQ9" s="268"/>
      <c r="AR9" s="268"/>
      <c r="AS9" s="268"/>
      <c r="AT9" s="268"/>
      <c r="AU9" s="268"/>
      <c r="AV9" s="268"/>
      <c r="AW9" s="268"/>
      <c r="AX9" s="268"/>
      <c r="AY9">
        <f>COUNTA($C$9)</f>
        <v>1</v>
      </c>
    </row>
    <row r="10" spans="1:51" x14ac:dyDescent="0.15">
      <c r="A10" s="41"/>
      <c r="B10" s="41"/>
      <c r="P10" s="66"/>
      <c r="Q10" s="66"/>
      <c r="R10" s="66"/>
      <c r="S10" s="66"/>
      <c r="T10" s="66"/>
      <c r="U10" s="66"/>
      <c r="V10" s="66"/>
      <c r="W10" s="66"/>
      <c r="X10" s="66"/>
      <c r="Y10" s="67"/>
      <c r="Z10" s="67"/>
      <c r="AA10" s="67"/>
      <c r="AB10" s="67"/>
      <c r="AC10" s="67"/>
      <c r="AD10" s="67"/>
      <c r="AE10" s="67"/>
      <c r="AF10" s="67"/>
      <c r="AG10" s="67"/>
      <c r="AH10" s="67"/>
      <c r="AI10" s="67"/>
      <c r="AJ10" s="67"/>
      <c r="AK10" s="67"/>
      <c r="AL10" s="67"/>
      <c r="AM10" s="67"/>
      <c r="AN10" s="67"/>
      <c r="AO10" s="67"/>
      <c r="AY10">
        <f>COUNTA($C$13)</f>
        <v>1</v>
      </c>
    </row>
    <row r="11" spans="1:51" x14ac:dyDescent="0.15">
      <c r="A11" s="9"/>
      <c r="B11" s="49" t="s">
        <v>216</v>
      </c>
      <c r="C11" s="53"/>
      <c r="D11" s="53"/>
      <c r="E11" s="53"/>
      <c r="F11" s="53"/>
      <c r="G11" s="53"/>
      <c r="H11" s="53"/>
      <c r="I11" s="53"/>
      <c r="J11" s="53"/>
      <c r="K11" s="53"/>
      <c r="L11" s="53"/>
      <c r="M11" s="53"/>
      <c r="N11" s="53"/>
      <c r="O11" s="53"/>
      <c r="P11" s="58"/>
      <c r="Q11" s="58"/>
      <c r="R11" s="58"/>
      <c r="S11" s="58"/>
      <c r="T11" s="58"/>
      <c r="U11" s="58"/>
      <c r="V11" s="58"/>
      <c r="W11" s="58"/>
      <c r="X11" s="58"/>
      <c r="Y11" s="59"/>
      <c r="Z11" s="59"/>
      <c r="AA11" s="59"/>
      <c r="AB11" s="59"/>
      <c r="AC11" s="59"/>
      <c r="AD11" s="59"/>
      <c r="AE11" s="59"/>
      <c r="AF11" s="59"/>
      <c r="AG11" s="59"/>
      <c r="AH11" s="59"/>
      <c r="AI11" s="59"/>
      <c r="AJ11" s="59"/>
      <c r="AK11" s="59"/>
      <c r="AL11" s="59"/>
      <c r="AM11" s="59"/>
      <c r="AN11" s="59"/>
      <c r="AO11" s="59"/>
      <c r="AP11" s="58"/>
      <c r="AQ11" s="58"/>
      <c r="AR11" s="58"/>
      <c r="AS11" s="58"/>
      <c r="AT11" s="58"/>
      <c r="AU11" s="58"/>
      <c r="AV11" s="58"/>
      <c r="AW11" s="58"/>
      <c r="AX11" s="58"/>
      <c r="AY11">
        <f>$AY$10</f>
        <v>1</v>
      </c>
    </row>
    <row r="12" spans="1:51" customFormat="1" ht="59.25" customHeight="1" x14ac:dyDescent="0.15">
      <c r="A12" s="210"/>
      <c r="B12" s="210"/>
      <c r="C12" s="210" t="s">
        <v>25</v>
      </c>
      <c r="D12" s="210"/>
      <c r="E12" s="210"/>
      <c r="F12" s="210"/>
      <c r="G12" s="210"/>
      <c r="H12" s="210"/>
      <c r="I12" s="210"/>
      <c r="J12" s="269" t="s">
        <v>196</v>
      </c>
      <c r="K12" s="109"/>
      <c r="L12" s="109"/>
      <c r="M12" s="109"/>
      <c r="N12" s="109"/>
      <c r="O12" s="109"/>
      <c r="P12" s="122" t="s">
        <v>26</v>
      </c>
      <c r="Q12" s="122"/>
      <c r="R12" s="122"/>
      <c r="S12" s="122"/>
      <c r="T12" s="122"/>
      <c r="U12" s="122"/>
      <c r="V12" s="122"/>
      <c r="W12" s="122"/>
      <c r="X12" s="122"/>
      <c r="Y12" s="208" t="s">
        <v>235</v>
      </c>
      <c r="Z12" s="209"/>
      <c r="AA12" s="209"/>
      <c r="AB12" s="209"/>
      <c r="AC12" s="269" t="s">
        <v>225</v>
      </c>
      <c r="AD12" s="269"/>
      <c r="AE12" s="269"/>
      <c r="AF12" s="269"/>
      <c r="AG12" s="269"/>
      <c r="AH12" s="208" t="s">
        <v>191</v>
      </c>
      <c r="AI12" s="210"/>
      <c r="AJ12" s="210"/>
      <c r="AK12" s="210"/>
      <c r="AL12" s="210" t="s">
        <v>20</v>
      </c>
      <c r="AM12" s="210"/>
      <c r="AN12" s="210"/>
      <c r="AO12" s="275"/>
      <c r="AP12" s="229" t="s">
        <v>197</v>
      </c>
      <c r="AQ12" s="229"/>
      <c r="AR12" s="229"/>
      <c r="AS12" s="229"/>
      <c r="AT12" s="229"/>
      <c r="AU12" s="229"/>
      <c r="AV12" s="229"/>
      <c r="AW12" s="229"/>
      <c r="AX12" s="229"/>
      <c r="AY12">
        <f>$AY$10</f>
        <v>1</v>
      </c>
    </row>
    <row r="13" spans="1:51" ht="26.25" customHeight="1" x14ac:dyDescent="0.15">
      <c r="A13" s="716">
        <v>1</v>
      </c>
      <c r="B13" s="716">
        <v>1</v>
      </c>
      <c r="C13" s="252" t="s">
        <v>644</v>
      </c>
      <c r="D13" s="253"/>
      <c r="E13" s="253"/>
      <c r="F13" s="253"/>
      <c r="G13" s="253"/>
      <c r="H13" s="253"/>
      <c r="I13" s="253"/>
      <c r="J13" s="254">
        <v>4010601038772</v>
      </c>
      <c r="K13" s="255"/>
      <c r="L13" s="255"/>
      <c r="M13" s="255"/>
      <c r="N13" s="255"/>
      <c r="O13" s="255"/>
      <c r="P13" s="256" t="s">
        <v>628</v>
      </c>
      <c r="Q13" s="257"/>
      <c r="R13" s="257"/>
      <c r="S13" s="257"/>
      <c r="T13" s="257"/>
      <c r="U13" s="257"/>
      <c r="V13" s="257"/>
      <c r="W13" s="257"/>
      <c r="X13" s="257"/>
      <c r="Y13" s="258">
        <v>0.58509</v>
      </c>
      <c r="Z13" s="259"/>
      <c r="AA13" s="259"/>
      <c r="AB13" s="260"/>
      <c r="AC13" s="715" t="s">
        <v>251</v>
      </c>
      <c r="AD13" s="715"/>
      <c r="AE13" s="715"/>
      <c r="AF13" s="715"/>
      <c r="AG13" s="715"/>
      <c r="AH13" s="276" t="s">
        <v>651</v>
      </c>
      <c r="AI13" s="277"/>
      <c r="AJ13" s="277"/>
      <c r="AK13" s="277"/>
      <c r="AL13" s="265" t="s">
        <v>651</v>
      </c>
      <c r="AM13" s="266"/>
      <c r="AN13" s="266"/>
      <c r="AO13" s="267"/>
      <c r="AP13" s="268" t="s">
        <v>651</v>
      </c>
      <c r="AQ13" s="268"/>
      <c r="AR13" s="268"/>
      <c r="AS13" s="268"/>
      <c r="AT13" s="268"/>
      <c r="AU13" s="268"/>
      <c r="AV13" s="268"/>
      <c r="AW13" s="268"/>
      <c r="AX13" s="268"/>
      <c r="AY13">
        <f>$AY$10</f>
        <v>1</v>
      </c>
    </row>
    <row r="14" spans="1:51" ht="26.25" customHeight="1" x14ac:dyDescent="0.15">
      <c r="A14" s="716">
        <v>2</v>
      </c>
      <c r="B14" s="716">
        <v>1</v>
      </c>
      <c r="C14" s="252" t="s">
        <v>645</v>
      </c>
      <c r="D14" s="253"/>
      <c r="E14" s="253"/>
      <c r="F14" s="253"/>
      <c r="G14" s="253"/>
      <c r="H14" s="253"/>
      <c r="I14" s="253"/>
      <c r="J14" s="254">
        <v>1010801022050</v>
      </c>
      <c r="K14" s="255"/>
      <c r="L14" s="255"/>
      <c r="M14" s="255"/>
      <c r="N14" s="255"/>
      <c r="O14" s="255"/>
      <c r="P14" s="256" t="s">
        <v>628</v>
      </c>
      <c r="Q14" s="257"/>
      <c r="R14" s="257"/>
      <c r="S14" s="257"/>
      <c r="T14" s="257"/>
      <c r="U14" s="257"/>
      <c r="V14" s="257"/>
      <c r="W14" s="257"/>
      <c r="X14" s="257"/>
      <c r="Y14" s="258">
        <v>0.16500000000000001</v>
      </c>
      <c r="Z14" s="259"/>
      <c r="AA14" s="259"/>
      <c r="AB14" s="260"/>
      <c r="AC14" s="715" t="s">
        <v>251</v>
      </c>
      <c r="AD14" s="715"/>
      <c r="AE14" s="715"/>
      <c r="AF14" s="715"/>
      <c r="AG14" s="715"/>
      <c r="AH14" s="276" t="s">
        <v>651</v>
      </c>
      <c r="AI14" s="277"/>
      <c r="AJ14" s="277"/>
      <c r="AK14" s="277"/>
      <c r="AL14" s="265" t="s">
        <v>651</v>
      </c>
      <c r="AM14" s="266"/>
      <c r="AN14" s="266"/>
      <c r="AO14" s="267"/>
      <c r="AP14" s="268" t="s">
        <v>651</v>
      </c>
      <c r="AQ14" s="268"/>
      <c r="AR14" s="268"/>
      <c r="AS14" s="268"/>
      <c r="AT14" s="268"/>
      <c r="AU14" s="268"/>
      <c r="AV14" s="268"/>
      <c r="AW14" s="268"/>
      <c r="AX14" s="268"/>
      <c r="AY14">
        <f>COUNTA($C$14)</f>
        <v>1</v>
      </c>
    </row>
    <row r="15" spans="1:51" ht="26.25" customHeight="1" x14ac:dyDescent="0.15">
      <c r="A15" s="716">
        <v>3</v>
      </c>
      <c r="B15" s="716">
        <v>1</v>
      </c>
      <c r="C15" s="252" t="s">
        <v>645</v>
      </c>
      <c r="D15" s="253"/>
      <c r="E15" s="253"/>
      <c r="F15" s="253"/>
      <c r="G15" s="253"/>
      <c r="H15" s="253"/>
      <c r="I15" s="253"/>
      <c r="J15" s="254">
        <v>1010801022050</v>
      </c>
      <c r="K15" s="255"/>
      <c r="L15" s="255"/>
      <c r="M15" s="255"/>
      <c r="N15" s="255"/>
      <c r="O15" s="255"/>
      <c r="P15" s="256" t="s">
        <v>628</v>
      </c>
      <c r="Q15" s="257"/>
      <c r="R15" s="257"/>
      <c r="S15" s="257"/>
      <c r="T15" s="257"/>
      <c r="U15" s="257"/>
      <c r="V15" s="257"/>
      <c r="W15" s="257"/>
      <c r="X15" s="257"/>
      <c r="Y15" s="258">
        <v>9.35E-2</v>
      </c>
      <c r="Z15" s="259"/>
      <c r="AA15" s="259"/>
      <c r="AB15" s="260"/>
      <c r="AC15" s="715" t="s">
        <v>251</v>
      </c>
      <c r="AD15" s="715"/>
      <c r="AE15" s="715"/>
      <c r="AF15" s="715"/>
      <c r="AG15" s="715"/>
      <c r="AH15" s="276" t="s">
        <v>651</v>
      </c>
      <c r="AI15" s="277"/>
      <c r="AJ15" s="277"/>
      <c r="AK15" s="277"/>
      <c r="AL15" s="265" t="s">
        <v>651</v>
      </c>
      <c r="AM15" s="266"/>
      <c r="AN15" s="266"/>
      <c r="AO15" s="267"/>
      <c r="AP15" s="268" t="s">
        <v>651</v>
      </c>
      <c r="AQ15" s="268"/>
      <c r="AR15" s="268"/>
      <c r="AS15" s="268"/>
      <c r="AT15" s="268"/>
      <c r="AU15" s="268"/>
      <c r="AV15" s="268"/>
      <c r="AW15" s="268"/>
      <c r="AX15" s="268"/>
      <c r="AY15">
        <f>COUNTA($C$15)</f>
        <v>1</v>
      </c>
    </row>
    <row r="16" spans="1:51" x14ac:dyDescent="0.15">
      <c r="P16" s="66"/>
      <c r="Q16" s="66"/>
      <c r="R16" s="66"/>
      <c r="S16" s="66"/>
      <c r="T16" s="66"/>
      <c r="U16" s="66"/>
      <c r="V16" s="66"/>
      <c r="W16" s="66"/>
      <c r="X16" s="66"/>
      <c r="Y16" s="67"/>
      <c r="Z16" s="67"/>
      <c r="AA16" s="67"/>
      <c r="AB16" s="67"/>
      <c r="AC16" s="67"/>
      <c r="AD16" s="67"/>
      <c r="AE16" s="67"/>
      <c r="AF16" s="67"/>
      <c r="AG16" s="67"/>
      <c r="AH16" s="67"/>
      <c r="AI16" s="67"/>
      <c r="AJ16" s="67"/>
      <c r="AK16" s="67"/>
      <c r="AL16" s="67"/>
      <c r="AM16" s="67"/>
      <c r="AN16" s="67"/>
      <c r="AO16" s="67"/>
      <c r="AY16">
        <f>COUNTA($C$19)</f>
        <v>1</v>
      </c>
    </row>
    <row r="17" spans="1:51" x14ac:dyDescent="0.15">
      <c r="A17" s="9"/>
      <c r="B17" s="49" t="s">
        <v>176</v>
      </c>
      <c r="C17" s="53"/>
      <c r="D17" s="53"/>
      <c r="E17" s="53"/>
      <c r="F17" s="53"/>
      <c r="G17" s="53"/>
      <c r="H17" s="53"/>
      <c r="I17" s="53"/>
      <c r="J17" s="53"/>
      <c r="K17" s="53"/>
      <c r="L17" s="53"/>
      <c r="M17" s="53"/>
      <c r="N17" s="53"/>
      <c r="O17" s="53"/>
      <c r="P17" s="58"/>
      <c r="Q17" s="58"/>
      <c r="R17" s="58"/>
      <c r="S17" s="58"/>
      <c r="T17" s="58"/>
      <c r="U17" s="58"/>
      <c r="V17" s="58"/>
      <c r="W17" s="58"/>
      <c r="X17" s="58"/>
      <c r="Y17" s="59"/>
      <c r="Z17" s="59"/>
      <c r="AA17" s="59"/>
      <c r="AB17" s="59"/>
      <c r="AC17" s="59"/>
      <c r="AD17" s="59"/>
      <c r="AE17" s="59"/>
      <c r="AF17" s="59"/>
      <c r="AG17" s="59"/>
      <c r="AH17" s="59"/>
      <c r="AI17" s="59"/>
      <c r="AJ17" s="59"/>
      <c r="AK17" s="59"/>
      <c r="AL17" s="59"/>
      <c r="AM17" s="59"/>
      <c r="AN17" s="59"/>
      <c r="AO17" s="59"/>
      <c r="AP17" s="58"/>
      <c r="AQ17" s="58"/>
      <c r="AR17" s="58"/>
      <c r="AS17" s="58"/>
      <c r="AT17" s="58"/>
      <c r="AU17" s="58"/>
      <c r="AV17" s="58"/>
      <c r="AW17" s="58"/>
      <c r="AX17" s="58"/>
      <c r="AY17" s="34">
        <f>$AY$16</f>
        <v>1</v>
      </c>
    </row>
    <row r="18" spans="1:51" customFormat="1" ht="59.25" customHeight="1" x14ac:dyDescent="0.15">
      <c r="A18" s="210"/>
      <c r="B18" s="210"/>
      <c r="C18" s="210" t="s">
        <v>25</v>
      </c>
      <c r="D18" s="210"/>
      <c r="E18" s="210"/>
      <c r="F18" s="210"/>
      <c r="G18" s="210"/>
      <c r="H18" s="210"/>
      <c r="I18" s="210"/>
      <c r="J18" s="269" t="s">
        <v>196</v>
      </c>
      <c r="K18" s="109"/>
      <c r="L18" s="109"/>
      <c r="M18" s="109"/>
      <c r="N18" s="109"/>
      <c r="O18" s="109"/>
      <c r="P18" s="122" t="s">
        <v>26</v>
      </c>
      <c r="Q18" s="122"/>
      <c r="R18" s="122"/>
      <c r="S18" s="122"/>
      <c r="T18" s="122"/>
      <c r="U18" s="122"/>
      <c r="V18" s="122"/>
      <c r="W18" s="122"/>
      <c r="X18" s="122"/>
      <c r="Y18" s="208" t="s">
        <v>235</v>
      </c>
      <c r="Z18" s="209"/>
      <c r="AA18" s="209"/>
      <c r="AB18" s="209"/>
      <c r="AC18" s="269" t="s">
        <v>225</v>
      </c>
      <c r="AD18" s="269"/>
      <c r="AE18" s="269"/>
      <c r="AF18" s="269"/>
      <c r="AG18" s="269"/>
      <c r="AH18" s="208" t="s">
        <v>191</v>
      </c>
      <c r="AI18" s="210"/>
      <c r="AJ18" s="210"/>
      <c r="AK18" s="210"/>
      <c r="AL18" s="210" t="s">
        <v>20</v>
      </c>
      <c r="AM18" s="210"/>
      <c r="AN18" s="210"/>
      <c r="AO18" s="275"/>
      <c r="AP18" s="229" t="s">
        <v>197</v>
      </c>
      <c r="AQ18" s="229"/>
      <c r="AR18" s="229"/>
      <c r="AS18" s="229"/>
      <c r="AT18" s="229"/>
      <c r="AU18" s="229"/>
      <c r="AV18" s="229"/>
      <c r="AW18" s="229"/>
      <c r="AX18" s="229"/>
      <c r="AY18" s="34">
        <f t="shared" ref="AY18:AY19" si="0">$AY$16</f>
        <v>1</v>
      </c>
    </row>
    <row r="19" spans="1:51" ht="26.25" customHeight="1" x14ac:dyDescent="0.15">
      <c r="A19" s="716">
        <v>1</v>
      </c>
      <c r="B19" s="716">
        <v>1</v>
      </c>
      <c r="C19" s="252" t="s">
        <v>670</v>
      </c>
      <c r="D19" s="253"/>
      <c r="E19" s="253"/>
      <c r="F19" s="253"/>
      <c r="G19" s="253"/>
      <c r="H19" s="253"/>
      <c r="I19" s="253"/>
      <c r="J19" s="254">
        <v>3011801015728</v>
      </c>
      <c r="K19" s="255"/>
      <c r="L19" s="255"/>
      <c r="M19" s="255"/>
      <c r="N19" s="255"/>
      <c r="O19" s="255"/>
      <c r="P19" s="256" t="s">
        <v>643</v>
      </c>
      <c r="Q19" s="257"/>
      <c r="R19" s="257"/>
      <c r="S19" s="257"/>
      <c r="T19" s="257"/>
      <c r="U19" s="257"/>
      <c r="V19" s="257"/>
      <c r="W19" s="257"/>
      <c r="X19" s="257"/>
      <c r="Y19" s="258">
        <v>0.28864000000000001</v>
      </c>
      <c r="Z19" s="259"/>
      <c r="AA19" s="259"/>
      <c r="AB19" s="260"/>
      <c r="AC19" s="715" t="s">
        <v>251</v>
      </c>
      <c r="AD19" s="715"/>
      <c r="AE19" s="715"/>
      <c r="AF19" s="715"/>
      <c r="AG19" s="715"/>
      <c r="AH19" s="276" t="s">
        <v>651</v>
      </c>
      <c r="AI19" s="277"/>
      <c r="AJ19" s="277"/>
      <c r="AK19" s="277"/>
      <c r="AL19" s="265" t="s">
        <v>651</v>
      </c>
      <c r="AM19" s="266"/>
      <c r="AN19" s="266"/>
      <c r="AO19" s="267"/>
      <c r="AP19" s="268" t="s">
        <v>651</v>
      </c>
      <c r="AQ19" s="268"/>
      <c r="AR19" s="268"/>
      <c r="AS19" s="268"/>
      <c r="AT19" s="268"/>
      <c r="AU19" s="268"/>
      <c r="AV19" s="268"/>
      <c r="AW19" s="268"/>
      <c r="AX19" s="268"/>
      <c r="AY19" s="34">
        <f t="shared" si="0"/>
        <v>1</v>
      </c>
    </row>
    <row r="20" spans="1:51" ht="26.25" customHeight="1" x14ac:dyDescent="0.15">
      <c r="A20" s="716">
        <v>2</v>
      </c>
      <c r="B20" s="716">
        <v>1</v>
      </c>
      <c r="C20" s="252" t="s">
        <v>649</v>
      </c>
      <c r="D20" s="253"/>
      <c r="E20" s="253"/>
      <c r="F20" s="253"/>
      <c r="G20" s="253"/>
      <c r="H20" s="253"/>
      <c r="I20" s="253"/>
      <c r="J20" s="254">
        <v>7030001027462</v>
      </c>
      <c r="K20" s="255"/>
      <c r="L20" s="255"/>
      <c r="M20" s="255"/>
      <c r="N20" s="255"/>
      <c r="O20" s="255"/>
      <c r="P20" s="256" t="s">
        <v>643</v>
      </c>
      <c r="Q20" s="257"/>
      <c r="R20" s="257"/>
      <c r="S20" s="257"/>
      <c r="T20" s="257"/>
      <c r="U20" s="257"/>
      <c r="V20" s="257"/>
      <c r="W20" s="257"/>
      <c r="X20" s="257"/>
      <c r="Y20" s="258">
        <v>0.14368400000000001</v>
      </c>
      <c r="Z20" s="259"/>
      <c r="AA20" s="259"/>
      <c r="AB20" s="260"/>
      <c r="AC20" s="715" t="s">
        <v>251</v>
      </c>
      <c r="AD20" s="715"/>
      <c r="AE20" s="715"/>
      <c r="AF20" s="715"/>
      <c r="AG20" s="715"/>
      <c r="AH20" s="276" t="s">
        <v>651</v>
      </c>
      <c r="AI20" s="277"/>
      <c r="AJ20" s="277"/>
      <c r="AK20" s="277"/>
      <c r="AL20" s="265" t="s">
        <v>651</v>
      </c>
      <c r="AM20" s="266"/>
      <c r="AN20" s="266"/>
      <c r="AO20" s="267"/>
      <c r="AP20" s="268" t="s">
        <v>651</v>
      </c>
      <c r="AQ20" s="268"/>
      <c r="AR20" s="268"/>
      <c r="AS20" s="268"/>
      <c r="AT20" s="268"/>
      <c r="AU20" s="268"/>
      <c r="AV20" s="268"/>
      <c r="AW20" s="268"/>
      <c r="AX20" s="268"/>
      <c r="AY20">
        <f>COUNTA($C$20)</f>
        <v>1</v>
      </c>
    </row>
    <row r="21" spans="1:51" ht="26.25" customHeight="1" x14ac:dyDescent="0.15">
      <c r="A21" s="716">
        <v>3</v>
      </c>
      <c r="B21" s="716">
        <v>1</v>
      </c>
      <c r="C21" s="252" t="s">
        <v>648</v>
      </c>
      <c r="D21" s="253"/>
      <c r="E21" s="253"/>
      <c r="F21" s="253"/>
      <c r="G21" s="253"/>
      <c r="H21" s="253"/>
      <c r="I21" s="253"/>
      <c r="J21" s="254">
        <v>3010701019005</v>
      </c>
      <c r="K21" s="255"/>
      <c r="L21" s="255"/>
      <c r="M21" s="255"/>
      <c r="N21" s="255"/>
      <c r="O21" s="255"/>
      <c r="P21" s="256" t="s">
        <v>643</v>
      </c>
      <c r="Q21" s="257"/>
      <c r="R21" s="257"/>
      <c r="S21" s="257"/>
      <c r="T21" s="257"/>
      <c r="U21" s="257"/>
      <c r="V21" s="257"/>
      <c r="W21" s="257"/>
      <c r="X21" s="257"/>
      <c r="Y21" s="258">
        <v>7.6999999999999999E-2</v>
      </c>
      <c r="Z21" s="259"/>
      <c r="AA21" s="259"/>
      <c r="AB21" s="260"/>
      <c r="AC21" s="715" t="s">
        <v>251</v>
      </c>
      <c r="AD21" s="715"/>
      <c r="AE21" s="715"/>
      <c r="AF21" s="715"/>
      <c r="AG21" s="715"/>
      <c r="AH21" s="276" t="s">
        <v>651</v>
      </c>
      <c r="AI21" s="277"/>
      <c r="AJ21" s="277"/>
      <c r="AK21" s="277"/>
      <c r="AL21" s="265" t="s">
        <v>651</v>
      </c>
      <c r="AM21" s="266"/>
      <c r="AN21" s="266"/>
      <c r="AO21" s="267"/>
      <c r="AP21" s="268" t="s">
        <v>651</v>
      </c>
      <c r="AQ21" s="268"/>
      <c r="AR21" s="268"/>
      <c r="AS21" s="268"/>
      <c r="AT21" s="268"/>
      <c r="AU21" s="268"/>
      <c r="AV21" s="268"/>
      <c r="AW21" s="268"/>
      <c r="AX21" s="268"/>
      <c r="AY21">
        <f>COUNTA($C$21)</f>
        <v>1</v>
      </c>
    </row>
    <row r="22" spans="1:51" x14ac:dyDescent="0.15">
      <c r="P22" s="66"/>
      <c r="Q22" s="66"/>
      <c r="R22" s="66"/>
      <c r="S22" s="66"/>
      <c r="T22" s="66"/>
      <c r="U22" s="66"/>
      <c r="V22" s="66"/>
      <c r="W22" s="66"/>
      <c r="X22" s="66"/>
      <c r="Y22" s="67"/>
      <c r="Z22" s="67"/>
      <c r="AA22" s="67"/>
      <c r="AB22" s="67"/>
      <c r="AC22" s="67"/>
      <c r="AD22" s="67"/>
      <c r="AE22" s="67"/>
      <c r="AF22" s="67"/>
      <c r="AG22" s="67"/>
      <c r="AH22" s="67"/>
      <c r="AI22" s="67"/>
      <c r="AJ22" s="67"/>
      <c r="AK22" s="67"/>
      <c r="AL22" s="67"/>
      <c r="AM22" s="67"/>
      <c r="AN22" s="67"/>
      <c r="AO22" s="67"/>
      <c r="AY22">
        <f>COUNTA($C$25)</f>
        <v>1</v>
      </c>
    </row>
    <row r="23" spans="1:51" x14ac:dyDescent="0.15">
      <c r="A23" s="9"/>
      <c r="B23" s="49" t="s">
        <v>177</v>
      </c>
      <c r="C23" s="53"/>
      <c r="D23" s="53"/>
      <c r="E23" s="53"/>
      <c r="F23" s="53"/>
      <c r="G23" s="53"/>
      <c r="H23" s="53"/>
      <c r="I23" s="53"/>
      <c r="J23" s="53"/>
      <c r="K23" s="53"/>
      <c r="L23" s="53"/>
      <c r="M23" s="53"/>
      <c r="N23" s="53"/>
      <c r="O23" s="53"/>
      <c r="P23" s="58"/>
      <c r="Q23" s="58"/>
      <c r="R23" s="58"/>
      <c r="S23" s="58"/>
      <c r="T23" s="58"/>
      <c r="U23" s="58"/>
      <c r="V23" s="58"/>
      <c r="W23" s="58"/>
      <c r="X23" s="58"/>
      <c r="Y23" s="59"/>
      <c r="Z23" s="59"/>
      <c r="AA23" s="59"/>
      <c r="AB23" s="59"/>
      <c r="AC23" s="59"/>
      <c r="AD23" s="59"/>
      <c r="AE23" s="59"/>
      <c r="AF23" s="59"/>
      <c r="AG23" s="59"/>
      <c r="AH23" s="59"/>
      <c r="AI23" s="59"/>
      <c r="AJ23" s="59"/>
      <c r="AK23" s="59"/>
      <c r="AL23" s="59"/>
      <c r="AM23" s="59"/>
      <c r="AN23" s="59"/>
      <c r="AO23" s="59"/>
      <c r="AP23" s="58"/>
      <c r="AQ23" s="58"/>
      <c r="AR23" s="58"/>
      <c r="AS23" s="58"/>
      <c r="AT23" s="58"/>
      <c r="AU23" s="58"/>
      <c r="AV23" s="58"/>
      <c r="AW23" s="58"/>
      <c r="AX23" s="58"/>
      <c r="AY23" s="34">
        <f>$AY$22</f>
        <v>1</v>
      </c>
    </row>
    <row r="24" spans="1:51" customFormat="1" ht="59.25" customHeight="1" x14ac:dyDescent="0.15">
      <c r="A24" s="210"/>
      <c r="B24" s="210"/>
      <c r="C24" s="210" t="s">
        <v>25</v>
      </c>
      <c r="D24" s="210"/>
      <c r="E24" s="210"/>
      <c r="F24" s="210"/>
      <c r="G24" s="210"/>
      <c r="H24" s="210"/>
      <c r="I24" s="210"/>
      <c r="J24" s="269" t="s">
        <v>196</v>
      </c>
      <c r="K24" s="109"/>
      <c r="L24" s="109"/>
      <c r="M24" s="109"/>
      <c r="N24" s="109"/>
      <c r="O24" s="109"/>
      <c r="P24" s="122" t="s">
        <v>26</v>
      </c>
      <c r="Q24" s="122"/>
      <c r="R24" s="122"/>
      <c r="S24" s="122"/>
      <c r="T24" s="122"/>
      <c r="U24" s="122"/>
      <c r="V24" s="122"/>
      <c r="W24" s="122"/>
      <c r="X24" s="122"/>
      <c r="Y24" s="208" t="s">
        <v>235</v>
      </c>
      <c r="Z24" s="209"/>
      <c r="AA24" s="209"/>
      <c r="AB24" s="209"/>
      <c r="AC24" s="269" t="s">
        <v>225</v>
      </c>
      <c r="AD24" s="269"/>
      <c r="AE24" s="269"/>
      <c r="AF24" s="269"/>
      <c r="AG24" s="269"/>
      <c r="AH24" s="208" t="s">
        <v>191</v>
      </c>
      <c r="AI24" s="210"/>
      <c r="AJ24" s="210"/>
      <c r="AK24" s="210"/>
      <c r="AL24" s="210" t="s">
        <v>20</v>
      </c>
      <c r="AM24" s="210"/>
      <c r="AN24" s="210"/>
      <c r="AO24" s="275"/>
      <c r="AP24" s="229" t="s">
        <v>197</v>
      </c>
      <c r="AQ24" s="229"/>
      <c r="AR24" s="229"/>
      <c r="AS24" s="229"/>
      <c r="AT24" s="229"/>
      <c r="AU24" s="229"/>
      <c r="AV24" s="229"/>
      <c r="AW24" s="229"/>
      <c r="AX24" s="229"/>
      <c r="AY24" s="34">
        <f t="shared" ref="AY24:AY25" si="1">$AY$22</f>
        <v>1</v>
      </c>
    </row>
    <row r="25" spans="1:51" ht="26.25" customHeight="1" x14ac:dyDescent="0.15">
      <c r="A25" s="716">
        <v>1</v>
      </c>
      <c r="B25" s="716">
        <v>1</v>
      </c>
      <c r="C25" s="252" t="s">
        <v>667</v>
      </c>
      <c r="D25" s="253"/>
      <c r="E25" s="253"/>
      <c r="F25" s="253"/>
      <c r="G25" s="253"/>
      <c r="H25" s="253"/>
      <c r="I25" s="253"/>
      <c r="J25" s="254">
        <v>4010401004009</v>
      </c>
      <c r="K25" s="255"/>
      <c r="L25" s="255"/>
      <c r="M25" s="255"/>
      <c r="N25" s="255"/>
      <c r="O25" s="255"/>
      <c r="P25" s="256" t="s">
        <v>688</v>
      </c>
      <c r="Q25" s="257"/>
      <c r="R25" s="257"/>
      <c r="S25" s="257"/>
      <c r="T25" s="257"/>
      <c r="U25" s="257"/>
      <c r="V25" s="257"/>
      <c r="W25" s="257"/>
      <c r="X25" s="257"/>
      <c r="Y25" s="258">
        <v>0.40589999999999998</v>
      </c>
      <c r="Z25" s="259"/>
      <c r="AA25" s="259"/>
      <c r="AB25" s="260"/>
      <c r="AC25" s="715" t="s">
        <v>251</v>
      </c>
      <c r="AD25" s="715"/>
      <c r="AE25" s="715"/>
      <c r="AF25" s="715"/>
      <c r="AG25" s="715"/>
      <c r="AH25" s="276" t="s">
        <v>651</v>
      </c>
      <c r="AI25" s="277"/>
      <c r="AJ25" s="277"/>
      <c r="AK25" s="277"/>
      <c r="AL25" s="265" t="s">
        <v>651</v>
      </c>
      <c r="AM25" s="266"/>
      <c r="AN25" s="266"/>
      <c r="AO25" s="267"/>
      <c r="AP25" s="268" t="s">
        <v>651</v>
      </c>
      <c r="AQ25" s="268"/>
      <c r="AR25" s="268"/>
      <c r="AS25" s="268"/>
      <c r="AT25" s="268"/>
      <c r="AU25" s="268"/>
      <c r="AV25" s="268"/>
      <c r="AW25" s="268"/>
      <c r="AX25" s="268"/>
      <c r="AY25" s="34">
        <f t="shared" si="1"/>
        <v>1</v>
      </c>
    </row>
    <row r="26" spans="1:51" x14ac:dyDescent="0.15">
      <c r="P26" s="66"/>
      <c r="Q26" s="66"/>
      <c r="R26" s="66"/>
      <c r="S26" s="66"/>
      <c r="T26" s="66"/>
      <c r="U26" s="66"/>
      <c r="V26" s="66"/>
      <c r="W26" s="66"/>
      <c r="X26" s="66"/>
      <c r="Y26" s="67"/>
      <c r="Z26" s="67"/>
      <c r="AA26" s="67"/>
      <c r="AB26" s="67"/>
      <c r="AC26" s="67"/>
      <c r="AD26" s="67"/>
      <c r="AE26" s="67"/>
      <c r="AF26" s="67"/>
      <c r="AG26" s="67"/>
      <c r="AH26" s="67"/>
      <c r="AI26" s="67"/>
      <c r="AJ26" s="67"/>
      <c r="AK26" s="67"/>
      <c r="AL26" s="67"/>
      <c r="AM26" s="67"/>
      <c r="AN26" s="67"/>
      <c r="AO26" s="67"/>
      <c r="AY26">
        <f>COUNTA($C$29)</f>
        <v>1</v>
      </c>
    </row>
    <row r="27" spans="1:51" x14ac:dyDescent="0.15">
      <c r="A27" s="9"/>
      <c r="B27" s="49" t="s">
        <v>178</v>
      </c>
      <c r="C27" s="53"/>
      <c r="D27" s="53"/>
      <c r="E27" s="53"/>
      <c r="F27" s="53"/>
      <c r="G27" s="53"/>
      <c r="H27" s="53"/>
      <c r="I27" s="53"/>
      <c r="J27" s="53"/>
      <c r="K27" s="53"/>
      <c r="L27" s="53"/>
      <c r="M27" s="53"/>
      <c r="N27" s="53"/>
      <c r="O27" s="53"/>
      <c r="P27" s="58"/>
      <c r="Q27" s="58"/>
      <c r="R27" s="58"/>
      <c r="S27" s="58"/>
      <c r="T27" s="58"/>
      <c r="U27" s="58"/>
      <c r="V27" s="58"/>
      <c r="W27" s="58"/>
      <c r="X27" s="58"/>
      <c r="Y27" s="59"/>
      <c r="Z27" s="59"/>
      <c r="AA27" s="59"/>
      <c r="AB27" s="59"/>
      <c r="AC27" s="59"/>
      <c r="AD27" s="59"/>
      <c r="AE27" s="59"/>
      <c r="AF27" s="59"/>
      <c r="AG27" s="59"/>
      <c r="AH27" s="59"/>
      <c r="AI27" s="59"/>
      <c r="AJ27" s="59"/>
      <c r="AK27" s="59"/>
      <c r="AL27" s="59"/>
      <c r="AM27" s="59"/>
      <c r="AN27" s="59"/>
      <c r="AO27" s="59"/>
      <c r="AP27" s="58"/>
      <c r="AQ27" s="58"/>
      <c r="AR27" s="58"/>
      <c r="AS27" s="58"/>
      <c r="AT27" s="58"/>
      <c r="AU27" s="58"/>
      <c r="AV27" s="58"/>
      <c r="AW27" s="58"/>
      <c r="AX27" s="58"/>
      <c r="AY27" s="34">
        <f>$AY$26</f>
        <v>1</v>
      </c>
    </row>
    <row r="28" spans="1:51" customFormat="1" ht="59.25" customHeight="1" x14ac:dyDescent="0.15">
      <c r="A28" s="210"/>
      <c r="B28" s="210"/>
      <c r="C28" s="210" t="s">
        <v>25</v>
      </c>
      <c r="D28" s="210"/>
      <c r="E28" s="210"/>
      <c r="F28" s="210"/>
      <c r="G28" s="210"/>
      <c r="H28" s="210"/>
      <c r="I28" s="210"/>
      <c r="J28" s="269" t="s">
        <v>196</v>
      </c>
      <c r="K28" s="109"/>
      <c r="L28" s="109"/>
      <c r="M28" s="109"/>
      <c r="N28" s="109"/>
      <c r="O28" s="109"/>
      <c r="P28" s="122" t="s">
        <v>26</v>
      </c>
      <c r="Q28" s="122"/>
      <c r="R28" s="122"/>
      <c r="S28" s="122"/>
      <c r="T28" s="122"/>
      <c r="U28" s="122"/>
      <c r="V28" s="122"/>
      <c r="W28" s="122"/>
      <c r="X28" s="122"/>
      <c r="Y28" s="208" t="s">
        <v>235</v>
      </c>
      <c r="Z28" s="209"/>
      <c r="AA28" s="209"/>
      <c r="AB28" s="209"/>
      <c r="AC28" s="269" t="s">
        <v>225</v>
      </c>
      <c r="AD28" s="269"/>
      <c r="AE28" s="269"/>
      <c r="AF28" s="269"/>
      <c r="AG28" s="269"/>
      <c r="AH28" s="208" t="s">
        <v>191</v>
      </c>
      <c r="AI28" s="210"/>
      <c r="AJ28" s="210"/>
      <c r="AK28" s="210"/>
      <c r="AL28" s="210" t="s">
        <v>20</v>
      </c>
      <c r="AM28" s="210"/>
      <c r="AN28" s="210"/>
      <c r="AO28" s="275"/>
      <c r="AP28" s="229" t="s">
        <v>197</v>
      </c>
      <c r="AQ28" s="229"/>
      <c r="AR28" s="229"/>
      <c r="AS28" s="229"/>
      <c r="AT28" s="229"/>
      <c r="AU28" s="229"/>
      <c r="AV28" s="229"/>
      <c r="AW28" s="229"/>
      <c r="AX28" s="229"/>
      <c r="AY28" s="34">
        <f t="shared" ref="AY28:AY29" si="2">$AY$26</f>
        <v>1</v>
      </c>
    </row>
    <row r="29" spans="1:51" ht="26.25" customHeight="1" x14ac:dyDescent="0.15">
      <c r="A29" s="716">
        <v>1</v>
      </c>
      <c r="B29" s="716">
        <v>1</v>
      </c>
      <c r="C29" s="252" t="s">
        <v>647</v>
      </c>
      <c r="D29" s="253"/>
      <c r="E29" s="253"/>
      <c r="F29" s="253"/>
      <c r="G29" s="253"/>
      <c r="H29" s="253"/>
      <c r="I29" s="253"/>
      <c r="J29" s="254">
        <v>8010001078639</v>
      </c>
      <c r="K29" s="255"/>
      <c r="L29" s="255"/>
      <c r="M29" s="255"/>
      <c r="N29" s="255"/>
      <c r="O29" s="255"/>
      <c r="P29" s="256" t="s">
        <v>689</v>
      </c>
      <c r="Q29" s="257"/>
      <c r="R29" s="257"/>
      <c r="S29" s="257"/>
      <c r="T29" s="257"/>
      <c r="U29" s="257"/>
      <c r="V29" s="257"/>
      <c r="W29" s="257"/>
      <c r="X29" s="257"/>
      <c r="Y29" s="258">
        <v>0.19855</v>
      </c>
      <c r="Z29" s="259"/>
      <c r="AA29" s="259"/>
      <c r="AB29" s="260"/>
      <c r="AC29" s="715" t="s">
        <v>251</v>
      </c>
      <c r="AD29" s="715"/>
      <c r="AE29" s="715"/>
      <c r="AF29" s="715"/>
      <c r="AG29" s="715"/>
      <c r="AH29" s="276" t="s">
        <v>651</v>
      </c>
      <c r="AI29" s="277"/>
      <c r="AJ29" s="277"/>
      <c r="AK29" s="277"/>
      <c r="AL29" s="265" t="s">
        <v>651</v>
      </c>
      <c r="AM29" s="266"/>
      <c r="AN29" s="266"/>
      <c r="AO29" s="267"/>
      <c r="AP29" s="268" t="s">
        <v>651</v>
      </c>
      <c r="AQ29" s="268"/>
      <c r="AR29" s="268"/>
      <c r="AS29" s="268"/>
      <c r="AT29" s="268"/>
      <c r="AU29" s="268"/>
      <c r="AV29" s="268"/>
      <c r="AW29" s="268"/>
      <c r="AX29" s="268"/>
      <c r="AY29" s="34">
        <f t="shared" si="2"/>
        <v>1</v>
      </c>
    </row>
    <row r="30" spans="1:51" x14ac:dyDescent="0.15">
      <c r="P30" s="66"/>
      <c r="Q30" s="66"/>
      <c r="R30" s="66"/>
      <c r="S30" s="66"/>
      <c r="T30" s="66"/>
      <c r="U30" s="66"/>
      <c r="V30" s="66"/>
      <c r="W30" s="66"/>
      <c r="X30" s="66"/>
      <c r="Y30" s="67"/>
      <c r="Z30" s="67"/>
      <c r="AA30" s="67"/>
      <c r="AB30" s="67"/>
      <c r="AC30" s="67"/>
      <c r="AD30" s="67"/>
      <c r="AE30" s="67"/>
      <c r="AF30" s="67"/>
      <c r="AG30" s="67"/>
      <c r="AH30" s="67"/>
      <c r="AI30" s="67"/>
      <c r="AJ30" s="67"/>
      <c r="AK30" s="67"/>
      <c r="AL30" s="67"/>
      <c r="AM30" s="67"/>
      <c r="AN30" s="67"/>
      <c r="AO30" s="67"/>
      <c r="AY30">
        <f>COUNTA($C$33)</f>
        <v>1</v>
      </c>
    </row>
    <row r="31" spans="1:51" x14ac:dyDescent="0.15">
      <c r="A31" s="9"/>
      <c r="B31" s="49" t="s">
        <v>179</v>
      </c>
      <c r="C31" s="53"/>
      <c r="D31" s="53"/>
      <c r="E31" s="53"/>
      <c r="F31" s="53"/>
      <c r="G31" s="53"/>
      <c r="H31" s="53"/>
      <c r="I31" s="53"/>
      <c r="J31" s="53"/>
      <c r="K31" s="53"/>
      <c r="L31" s="53"/>
      <c r="M31" s="53"/>
      <c r="N31" s="53"/>
      <c r="O31" s="53"/>
      <c r="P31" s="58"/>
      <c r="Q31" s="58"/>
      <c r="R31" s="58"/>
      <c r="S31" s="58"/>
      <c r="T31" s="58"/>
      <c r="U31" s="58"/>
      <c r="V31" s="58"/>
      <c r="W31" s="58"/>
      <c r="X31" s="58"/>
      <c r="Y31" s="59"/>
      <c r="Z31" s="59"/>
      <c r="AA31" s="59"/>
      <c r="AB31" s="59"/>
      <c r="AC31" s="59"/>
      <c r="AD31" s="59"/>
      <c r="AE31" s="59"/>
      <c r="AF31" s="59"/>
      <c r="AG31" s="59"/>
      <c r="AH31" s="59"/>
      <c r="AI31" s="59"/>
      <c r="AJ31" s="59"/>
      <c r="AK31" s="59"/>
      <c r="AL31" s="59"/>
      <c r="AM31" s="59"/>
      <c r="AN31" s="59"/>
      <c r="AO31" s="59"/>
      <c r="AP31" s="58"/>
      <c r="AQ31" s="58"/>
      <c r="AR31" s="58"/>
      <c r="AS31" s="58"/>
      <c r="AT31" s="58"/>
      <c r="AU31" s="58"/>
      <c r="AV31" s="58"/>
      <c r="AW31" s="58"/>
      <c r="AX31" s="58"/>
      <c r="AY31" s="34">
        <f>$AY$30</f>
        <v>1</v>
      </c>
    </row>
    <row r="32" spans="1:51" customFormat="1" ht="59.25" customHeight="1" x14ac:dyDescent="0.15">
      <c r="A32" s="210"/>
      <c r="B32" s="210"/>
      <c r="C32" s="210" t="s">
        <v>25</v>
      </c>
      <c r="D32" s="210"/>
      <c r="E32" s="210"/>
      <c r="F32" s="210"/>
      <c r="G32" s="210"/>
      <c r="H32" s="210"/>
      <c r="I32" s="210"/>
      <c r="J32" s="269" t="s">
        <v>196</v>
      </c>
      <c r="K32" s="109"/>
      <c r="L32" s="109"/>
      <c r="M32" s="109"/>
      <c r="N32" s="109"/>
      <c r="O32" s="109"/>
      <c r="P32" s="122" t="s">
        <v>26</v>
      </c>
      <c r="Q32" s="122"/>
      <c r="R32" s="122"/>
      <c r="S32" s="122"/>
      <c r="T32" s="122"/>
      <c r="U32" s="122"/>
      <c r="V32" s="122"/>
      <c r="W32" s="122"/>
      <c r="X32" s="122"/>
      <c r="Y32" s="208" t="s">
        <v>235</v>
      </c>
      <c r="Z32" s="209"/>
      <c r="AA32" s="209"/>
      <c r="AB32" s="209"/>
      <c r="AC32" s="269" t="s">
        <v>225</v>
      </c>
      <c r="AD32" s="269"/>
      <c r="AE32" s="269"/>
      <c r="AF32" s="269"/>
      <c r="AG32" s="269"/>
      <c r="AH32" s="208" t="s">
        <v>191</v>
      </c>
      <c r="AI32" s="210"/>
      <c r="AJ32" s="210"/>
      <c r="AK32" s="210"/>
      <c r="AL32" s="210" t="s">
        <v>20</v>
      </c>
      <c r="AM32" s="210"/>
      <c r="AN32" s="210"/>
      <c r="AO32" s="275"/>
      <c r="AP32" s="229" t="s">
        <v>197</v>
      </c>
      <c r="AQ32" s="229"/>
      <c r="AR32" s="229"/>
      <c r="AS32" s="229"/>
      <c r="AT32" s="229"/>
      <c r="AU32" s="229"/>
      <c r="AV32" s="229"/>
      <c r="AW32" s="229"/>
      <c r="AX32" s="229"/>
      <c r="AY32" s="34">
        <f t="shared" ref="AY32:AY33" si="3">$AY$30</f>
        <v>1</v>
      </c>
    </row>
    <row r="33" spans="1:51" ht="26.25" customHeight="1" x14ac:dyDescent="0.15">
      <c r="A33" s="716">
        <v>1</v>
      </c>
      <c r="B33" s="716">
        <v>1</v>
      </c>
      <c r="C33" s="252" t="s">
        <v>668</v>
      </c>
      <c r="D33" s="253"/>
      <c r="E33" s="253"/>
      <c r="F33" s="253"/>
      <c r="G33" s="253"/>
      <c r="H33" s="253"/>
      <c r="I33" s="253"/>
      <c r="J33" s="254">
        <v>7010005017040</v>
      </c>
      <c r="K33" s="255"/>
      <c r="L33" s="255"/>
      <c r="M33" s="255"/>
      <c r="N33" s="255"/>
      <c r="O33" s="255"/>
      <c r="P33" s="256" t="s">
        <v>669</v>
      </c>
      <c r="Q33" s="257"/>
      <c r="R33" s="257"/>
      <c r="S33" s="257"/>
      <c r="T33" s="257"/>
      <c r="U33" s="257"/>
      <c r="V33" s="257"/>
      <c r="W33" s="257"/>
      <c r="X33" s="257"/>
      <c r="Y33" s="258">
        <v>0.16500000000000001</v>
      </c>
      <c r="Z33" s="259"/>
      <c r="AA33" s="259"/>
      <c r="AB33" s="260"/>
      <c r="AC33" s="715" t="s">
        <v>251</v>
      </c>
      <c r="AD33" s="715"/>
      <c r="AE33" s="715"/>
      <c r="AF33" s="715"/>
      <c r="AG33" s="715"/>
      <c r="AH33" s="276" t="s">
        <v>651</v>
      </c>
      <c r="AI33" s="277"/>
      <c r="AJ33" s="277"/>
      <c r="AK33" s="277"/>
      <c r="AL33" s="265" t="s">
        <v>651</v>
      </c>
      <c r="AM33" s="266"/>
      <c r="AN33" s="266"/>
      <c r="AO33" s="267"/>
      <c r="AP33" s="268" t="s">
        <v>651</v>
      </c>
      <c r="AQ33" s="268"/>
      <c r="AR33" s="268"/>
      <c r="AS33" s="268"/>
      <c r="AT33" s="268"/>
      <c r="AU33" s="268"/>
      <c r="AV33" s="268"/>
      <c r="AW33" s="268"/>
      <c r="AX33" s="268"/>
      <c r="AY33" s="34">
        <f t="shared" si="3"/>
        <v>1</v>
      </c>
    </row>
    <row r="34" spans="1:51" x14ac:dyDescent="0.1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15">
      <c r="A35" s="9"/>
      <c r="B35" s="49" t="s">
        <v>180</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s="34">
        <f>$AY$34</f>
        <v>1</v>
      </c>
    </row>
    <row r="36" spans="1:51" customFormat="1" ht="59.25" customHeight="1" x14ac:dyDescent="0.15">
      <c r="A36" s="210"/>
      <c r="B36" s="210"/>
      <c r="C36" s="210" t="s">
        <v>25</v>
      </c>
      <c r="D36" s="210"/>
      <c r="E36" s="210"/>
      <c r="F36" s="210"/>
      <c r="G36" s="210"/>
      <c r="H36" s="210"/>
      <c r="I36" s="210"/>
      <c r="J36" s="269" t="s">
        <v>196</v>
      </c>
      <c r="K36" s="109"/>
      <c r="L36" s="109"/>
      <c r="M36" s="109"/>
      <c r="N36" s="109"/>
      <c r="O36" s="109"/>
      <c r="P36" s="122" t="s">
        <v>26</v>
      </c>
      <c r="Q36" s="122"/>
      <c r="R36" s="122"/>
      <c r="S36" s="122"/>
      <c r="T36" s="122"/>
      <c r="U36" s="122"/>
      <c r="V36" s="122"/>
      <c r="W36" s="122"/>
      <c r="X36" s="122"/>
      <c r="Y36" s="208" t="s">
        <v>235</v>
      </c>
      <c r="Z36" s="209"/>
      <c r="AA36" s="209"/>
      <c r="AB36" s="209"/>
      <c r="AC36" s="269" t="s">
        <v>225</v>
      </c>
      <c r="AD36" s="269"/>
      <c r="AE36" s="269"/>
      <c r="AF36" s="269"/>
      <c r="AG36" s="269"/>
      <c r="AH36" s="208" t="s">
        <v>191</v>
      </c>
      <c r="AI36" s="210"/>
      <c r="AJ36" s="210"/>
      <c r="AK36" s="210"/>
      <c r="AL36" s="210" t="s">
        <v>20</v>
      </c>
      <c r="AM36" s="210"/>
      <c r="AN36" s="210"/>
      <c r="AO36" s="275"/>
      <c r="AP36" s="229" t="s">
        <v>197</v>
      </c>
      <c r="AQ36" s="229"/>
      <c r="AR36" s="229"/>
      <c r="AS36" s="229"/>
      <c r="AT36" s="229"/>
      <c r="AU36" s="229"/>
      <c r="AV36" s="229"/>
      <c r="AW36" s="229"/>
      <c r="AX36" s="229"/>
      <c r="AY36" s="34">
        <f t="shared" ref="AY36:AY37" si="4">$AY$34</f>
        <v>1</v>
      </c>
    </row>
    <row r="37" spans="1:51" ht="26.25" customHeight="1" x14ac:dyDescent="0.15">
      <c r="A37" s="716">
        <v>1</v>
      </c>
      <c r="B37" s="716">
        <v>1</v>
      </c>
      <c r="C37" s="252" t="s">
        <v>650</v>
      </c>
      <c r="D37" s="253"/>
      <c r="E37" s="253"/>
      <c r="F37" s="253"/>
      <c r="G37" s="253"/>
      <c r="H37" s="253"/>
      <c r="I37" s="253"/>
      <c r="J37" s="254">
        <v>2010001146797</v>
      </c>
      <c r="K37" s="255"/>
      <c r="L37" s="255"/>
      <c r="M37" s="255"/>
      <c r="N37" s="255"/>
      <c r="O37" s="255"/>
      <c r="P37" s="256" t="s">
        <v>642</v>
      </c>
      <c r="Q37" s="257"/>
      <c r="R37" s="257"/>
      <c r="S37" s="257"/>
      <c r="T37" s="257"/>
      <c r="U37" s="257"/>
      <c r="V37" s="257"/>
      <c r="W37" s="257"/>
      <c r="X37" s="257"/>
      <c r="Y37" s="258">
        <v>8.5871000000000003E-2</v>
      </c>
      <c r="Z37" s="259"/>
      <c r="AA37" s="259"/>
      <c r="AB37" s="260"/>
      <c r="AC37" s="715" t="s">
        <v>251</v>
      </c>
      <c r="AD37" s="715"/>
      <c r="AE37" s="715"/>
      <c r="AF37" s="715"/>
      <c r="AG37" s="715"/>
      <c r="AH37" s="276" t="s">
        <v>651</v>
      </c>
      <c r="AI37" s="277"/>
      <c r="AJ37" s="277"/>
      <c r="AK37" s="277"/>
      <c r="AL37" s="265" t="s">
        <v>651</v>
      </c>
      <c r="AM37" s="266"/>
      <c r="AN37" s="266"/>
      <c r="AO37" s="267"/>
      <c r="AP37" s="268" t="s">
        <v>651</v>
      </c>
      <c r="AQ37" s="268"/>
      <c r="AR37" s="268"/>
      <c r="AS37" s="268"/>
      <c r="AT37" s="268"/>
      <c r="AU37" s="268"/>
      <c r="AV37" s="268"/>
      <c r="AW37" s="268"/>
      <c r="AX37" s="268"/>
      <c r="AY37" s="34">
        <f t="shared" si="4"/>
        <v>1</v>
      </c>
    </row>
  </sheetData>
  <sheetProtection formatRows="0"/>
  <mergeCells count="207">
    <mergeCell ref="A36:B36"/>
    <mergeCell ref="A37:B37"/>
    <mergeCell ref="A33:B33"/>
    <mergeCell ref="A32:B32"/>
    <mergeCell ref="C33:I33"/>
    <mergeCell ref="J33:O33"/>
    <mergeCell ref="P33:X33"/>
    <mergeCell ref="Y33:AB33"/>
    <mergeCell ref="AC33:AG33"/>
    <mergeCell ref="C32:I32"/>
    <mergeCell ref="J32:O32"/>
    <mergeCell ref="P32:X32"/>
    <mergeCell ref="Y32:AB32"/>
    <mergeCell ref="AC32:AG32"/>
    <mergeCell ref="C37:I37"/>
    <mergeCell ref="J37:O37"/>
    <mergeCell ref="P37:X37"/>
    <mergeCell ref="Y37:AB37"/>
    <mergeCell ref="A29:B29"/>
    <mergeCell ref="A28:B28"/>
    <mergeCell ref="C29:I29"/>
    <mergeCell ref="J29:O29"/>
    <mergeCell ref="P29:X29"/>
    <mergeCell ref="Y29:AB29"/>
    <mergeCell ref="AC29:AG29"/>
    <mergeCell ref="AH29:AK29"/>
    <mergeCell ref="AL29:AO29"/>
    <mergeCell ref="C28:I28"/>
    <mergeCell ref="J28:O28"/>
    <mergeCell ref="P28:X28"/>
    <mergeCell ref="Y28:AB28"/>
    <mergeCell ref="AC28:AG28"/>
    <mergeCell ref="AH28:AK28"/>
    <mergeCell ref="AL28:AO28"/>
    <mergeCell ref="AL24:AO24"/>
    <mergeCell ref="AP24:AX24"/>
    <mergeCell ref="A25:B25"/>
    <mergeCell ref="C25:I25"/>
    <mergeCell ref="J25:O25"/>
    <mergeCell ref="P25:X25"/>
    <mergeCell ref="Y25:AB25"/>
    <mergeCell ref="AC25:AG25"/>
    <mergeCell ref="AH25:AK25"/>
    <mergeCell ref="AL25:AO25"/>
    <mergeCell ref="AP25:AX25"/>
    <mergeCell ref="A21:B21"/>
    <mergeCell ref="A20:B20"/>
    <mergeCell ref="A24:B24"/>
    <mergeCell ref="C24:I24"/>
    <mergeCell ref="J24:O24"/>
    <mergeCell ref="P24:X24"/>
    <mergeCell ref="Y24:AB24"/>
    <mergeCell ref="AC24:AG24"/>
    <mergeCell ref="AH24:AK24"/>
    <mergeCell ref="C21:I21"/>
    <mergeCell ref="J21:O21"/>
    <mergeCell ref="P21:X21"/>
    <mergeCell ref="Y21:AB21"/>
    <mergeCell ref="AC21:AG21"/>
    <mergeCell ref="AH21:AK21"/>
    <mergeCell ref="A19:B19"/>
    <mergeCell ref="A18:B18"/>
    <mergeCell ref="C18:I18"/>
    <mergeCell ref="J18:O18"/>
    <mergeCell ref="P18:X18"/>
    <mergeCell ref="Y18:AB18"/>
    <mergeCell ref="AC18:AG18"/>
    <mergeCell ref="AH18:AK18"/>
    <mergeCell ref="AL18:AO18"/>
    <mergeCell ref="C19:I19"/>
    <mergeCell ref="J19:O19"/>
    <mergeCell ref="P19:X19"/>
    <mergeCell ref="Y19:AB19"/>
    <mergeCell ref="AC19:AG19"/>
    <mergeCell ref="AH19:AK19"/>
    <mergeCell ref="A15:B15"/>
    <mergeCell ref="AL13:AO13"/>
    <mergeCell ref="AP13:AX13"/>
    <mergeCell ref="C14:I14"/>
    <mergeCell ref="J14:O14"/>
    <mergeCell ref="P14:X14"/>
    <mergeCell ref="Y14:AB14"/>
    <mergeCell ref="AC14:AG14"/>
    <mergeCell ref="AH14:AK14"/>
    <mergeCell ref="AL14:AO14"/>
    <mergeCell ref="AP14:AX14"/>
    <mergeCell ref="C15:I15"/>
    <mergeCell ref="J15:O15"/>
    <mergeCell ref="P15:X15"/>
    <mergeCell ref="Y15:AB15"/>
    <mergeCell ref="AC15:AG15"/>
    <mergeCell ref="AH15:AK15"/>
    <mergeCell ref="AL15:AO15"/>
    <mergeCell ref="AL9:AO9"/>
    <mergeCell ref="AP9:AX9"/>
    <mergeCell ref="A14:B14"/>
    <mergeCell ref="A13:B13"/>
    <mergeCell ref="A12:B12"/>
    <mergeCell ref="C12:I12"/>
    <mergeCell ref="J12:O12"/>
    <mergeCell ref="P12:X12"/>
    <mergeCell ref="Y12:AB12"/>
    <mergeCell ref="AC12:AG12"/>
    <mergeCell ref="AH12:AK12"/>
    <mergeCell ref="AL12:AO12"/>
    <mergeCell ref="AP12:AX12"/>
    <mergeCell ref="C13:I13"/>
    <mergeCell ref="J13:O13"/>
    <mergeCell ref="P13:X13"/>
    <mergeCell ref="Y13:AB13"/>
    <mergeCell ref="AC13:AG13"/>
    <mergeCell ref="AH13:AK13"/>
    <mergeCell ref="A9:B9"/>
    <mergeCell ref="AL7:AO7"/>
    <mergeCell ref="AP7:AX7"/>
    <mergeCell ref="C8:I8"/>
    <mergeCell ref="J8:O8"/>
    <mergeCell ref="P8:X8"/>
    <mergeCell ref="Y8:AB8"/>
    <mergeCell ref="AC8:AG8"/>
    <mergeCell ref="AH8:AK8"/>
    <mergeCell ref="AL8:AO8"/>
    <mergeCell ref="AP8:AX8"/>
    <mergeCell ref="A8:B8"/>
    <mergeCell ref="A7:B7"/>
    <mergeCell ref="C7:I7"/>
    <mergeCell ref="J7:O7"/>
    <mergeCell ref="P7:X7"/>
    <mergeCell ref="Y7:AB7"/>
    <mergeCell ref="AC7:AG7"/>
    <mergeCell ref="AH7:AK7"/>
    <mergeCell ref="C9:I9"/>
    <mergeCell ref="J9:O9"/>
    <mergeCell ref="P9:X9"/>
    <mergeCell ref="Y9:AB9"/>
    <mergeCell ref="AC9:AG9"/>
    <mergeCell ref="AH9:AK9"/>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L21:AO21"/>
    <mergeCell ref="AP21:AX21"/>
    <mergeCell ref="AP15:AX15"/>
    <mergeCell ref="AP18:AX18"/>
    <mergeCell ref="AL19:AO19"/>
    <mergeCell ref="AP19:AX19"/>
    <mergeCell ref="C20:I20"/>
    <mergeCell ref="J20:O20"/>
    <mergeCell ref="P20:X20"/>
    <mergeCell ref="Y20:AB20"/>
    <mergeCell ref="AC20:AG20"/>
    <mergeCell ref="AH20:AK20"/>
    <mergeCell ref="AL20:AO20"/>
    <mergeCell ref="AP20:AX20"/>
    <mergeCell ref="AC37:AG37"/>
    <mergeCell ref="AH37:AK37"/>
    <mergeCell ref="AL37:AO37"/>
    <mergeCell ref="AP37:AX37"/>
    <mergeCell ref="AP28:AX28"/>
    <mergeCell ref="AP29:AX29"/>
    <mergeCell ref="C36:I36"/>
    <mergeCell ref="J36:O36"/>
    <mergeCell ref="P36:X36"/>
    <mergeCell ref="Y36:AB36"/>
    <mergeCell ref="AC36:AG36"/>
    <mergeCell ref="AH36:AK36"/>
    <mergeCell ref="AL36:AO36"/>
    <mergeCell ref="AP36:AX36"/>
    <mergeCell ref="AP33:AX33"/>
    <mergeCell ref="AH33:AK33"/>
    <mergeCell ref="AL33:AO33"/>
    <mergeCell ref="AH32:AK32"/>
    <mergeCell ref="AL32:AO32"/>
    <mergeCell ref="AP32:AX32"/>
  </mergeCells>
  <phoneticPr fontId="5"/>
  <conditionalFormatting sqref="AL4:AO9">
    <cfRule type="expression" dxfId="47" priority="251">
      <formula>IF(AND(AL4&gt;=0, RIGHT(TEXT(AL4,"0.#"),1)&lt;&gt;"."),TRUE,FALSE)</formula>
    </cfRule>
    <cfRule type="expression" dxfId="46" priority="252">
      <formula>IF(AND(AL4&gt;=0, RIGHT(TEXT(AL4,"0.#"),1)="."),TRUE,FALSE)</formula>
    </cfRule>
    <cfRule type="expression" dxfId="45" priority="253">
      <formula>IF(AND(AL4&lt;0, RIGHT(TEXT(AL4,"0.#"),1)&lt;&gt;"."),TRUE,FALSE)</formula>
    </cfRule>
    <cfRule type="expression" dxfId="44" priority="254">
      <formula>IF(AND(AL4&lt;0, RIGHT(TEXT(AL4,"0.#"),1)="."),TRUE,FALSE)</formula>
    </cfRule>
  </conditionalFormatting>
  <conditionalFormatting sqref="AL13:AO15">
    <cfRule type="expression" dxfId="43" priority="245">
      <formula>IF(AND(AL13&gt;=0, RIGHT(TEXT(AL13,"0.#"),1)&lt;&gt;"."),TRUE,FALSE)</formula>
    </cfRule>
    <cfRule type="expression" dxfId="42" priority="246">
      <formula>IF(AND(AL13&gt;=0, RIGHT(TEXT(AL13,"0.#"),1)="."),TRUE,FALSE)</formula>
    </cfRule>
    <cfRule type="expression" dxfId="41" priority="247">
      <formula>IF(AND(AL13&lt;0, RIGHT(TEXT(AL13,"0.#"),1)&lt;&gt;"."),TRUE,FALSE)</formula>
    </cfRule>
    <cfRule type="expression" dxfId="40" priority="248">
      <formula>IF(AND(AL13&lt;0, RIGHT(TEXT(AL13,"0.#"),1)="."),TRUE,FALSE)</formula>
    </cfRule>
  </conditionalFormatting>
  <conditionalFormatting sqref="AL19:AO21">
    <cfRule type="expression" dxfId="39" priority="239">
      <formula>IF(AND(AL19&gt;=0, RIGHT(TEXT(AL19,"0.#"),1)&lt;&gt;"."),TRUE,FALSE)</formula>
    </cfRule>
    <cfRule type="expression" dxfId="38" priority="240">
      <formula>IF(AND(AL19&gt;=0, RIGHT(TEXT(AL19,"0.#"),1)="."),TRUE,FALSE)</formula>
    </cfRule>
    <cfRule type="expression" dxfId="37" priority="241">
      <formula>IF(AND(AL19&lt;0, RIGHT(TEXT(AL19,"0.#"),1)&lt;&gt;"."),TRUE,FALSE)</formula>
    </cfRule>
    <cfRule type="expression" dxfId="36" priority="242">
      <formula>IF(AND(AL19&lt;0, RIGHT(TEXT(AL19,"0.#"),1)="."),TRUE,FALSE)</formula>
    </cfRule>
  </conditionalFormatting>
  <conditionalFormatting sqref="AL25:AO25">
    <cfRule type="expression" dxfId="35" priority="233">
      <formula>IF(AND(AL25&gt;=0, RIGHT(TEXT(AL25,"0.#"),1)&lt;&gt;"."),TRUE,FALSE)</formula>
    </cfRule>
    <cfRule type="expression" dxfId="34" priority="234">
      <formula>IF(AND(AL25&gt;=0, RIGHT(TEXT(AL25,"0.#"),1)="."),TRUE,FALSE)</formula>
    </cfRule>
    <cfRule type="expression" dxfId="33" priority="235">
      <formula>IF(AND(AL25&lt;0, RIGHT(TEXT(AL25,"0.#"),1)&lt;&gt;"."),TRUE,FALSE)</formula>
    </cfRule>
    <cfRule type="expression" dxfId="32" priority="236">
      <formula>IF(AND(AL25&lt;0, RIGHT(TEXT(AL25,"0.#"),1)="."),TRUE,FALSE)</formula>
    </cfRule>
  </conditionalFormatting>
  <conditionalFormatting sqref="Y25">
    <cfRule type="expression" dxfId="31" priority="231">
      <formula>IF(RIGHT(TEXT(Y25,"0.#"),1)=".",FALSE,TRUE)</formula>
    </cfRule>
    <cfRule type="expression" dxfId="30" priority="232">
      <formula>IF(RIGHT(TEXT(Y25,"0.#"),1)=".",TRUE,FALSE)</formula>
    </cfRule>
  </conditionalFormatting>
  <conditionalFormatting sqref="AL29:AO29">
    <cfRule type="expression" dxfId="29" priority="227">
      <formula>IF(AND(AL29&gt;=0, RIGHT(TEXT(AL29,"0.#"),1)&lt;&gt;"."),TRUE,FALSE)</formula>
    </cfRule>
    <cfRule type="expression" dxfId="28" priority="228">
      <formula>IF(AND(AL29&gt;=0, RIGHT(TEXT(AL29,"0.#"),1)="."),TRUE,FALSE)</formula>
    </cfRule>
    <cfRule type="expression" dxfId="27" priority="229">
      <formula>IF(AND(AL29&lt;0, RIGHT(TEXT(AL29,"0.#"),1)&lt;&gt;"."),TRUE,FALSE)</formula>
    </cfRule>
    <cfRule type="expression" dxfId="26" priority="230">
      <formula>IF(AND(AL29&lt;0, RIGHT(TEXT(AL29,"0.#"),1)="."),TRUE,FALSE)</formula>
    </cfRule>
  </conditionalFormatting>
  <conditionalFormatting sqref="Y29">
    <cfRule type="expression" dxfId="25" priority="225">
      <formula>IF(RIGHT(TEXT(Y29,"0.#"),1)=".",FALSE,TRUE)</formula>
    </cfRule>
    <cfRule type="expression" dxfId="24" priority="226">
      <formula>IF(RIGHT(TEXT(Y29,"0.#"),1)=".",TRUE,FALSE)</formula>
    </cfRule>
  </conditionalFormatting>
  <conditionalFormatting sqref="AL33:AO33">
    <cfRule type="expression" dxfId="23" priority="221">
      <formula>IF(AND(AL33&gt;=0, RIGHT(TEXT(AL33,"0.#"),1)&lt;&gt;"."),TRUE,FALSE)</formula>
    </cfRule>
    <cfRule type="expression" dxfId="22" priority="222">
      <formula>IF(AND(AL33&gt;=0, RIGHT(TEXT(AL33,"0.#"),1)="."),TRUE,FALSE)</formula>
    </cfRule>
    <cfRule type="expression" dxfId="21" priority="223">
      <formula>IF(AND(AL33&lt;0, RIGHT(TEXT(AL33,"0.#"),1)&lt;&gt;"."),TRUE,FALSE)</formula>
    </cfRule>
    <cfRule type="expression" dxfId="20" priority="224">
      <formula>IF(AND(AL33&lt;0, RIGHT(TEXT(AL33,"0.#"),1)="."),TRUE,FALSE)</formula>
    </cfRule>
  </conditionalFormatting>
  <conditionalFormatting sqref="Y33">
    <cfRule type="expression" dxfId="19" priority="219">
      <formula>IF(RIGHT(TEXT(Y33,"0.#"),1)=".",FALSE,TRUE)</formula>
    </cfRule>
    <cfRule type="expression" dxfId="18" priority="220">
      <formula>IF(RIGHT(TEXT(Y33,"0.#"),1)=".",TRUE,FALSE)</formula>
    </cfRule>
  </conditionalFormatting>
  <conditionalFormatting sqref="AL37:AO37">
    <cfRule type="expression" dxfId="17" priority="215">
      <formula>IF(AND(AL37&gt;=0, RIGHT(TEXT(AL37,"0.#"),1)&lt;&gt;"."),TRUE,FALSE)</formula>
    </cfRule>
    <cfRule type="expression" dxfId="16" priority="216">
      <formula>IF(AND(AL37&gt;=0, RIGHT(TEXT(AL37,"0.#"),1)="."),TRUE,FALSE)</formula>
    </cfRule>
    <cfRule type="expression" dxfId="15" priority="217">
      <formula>IF(AND(AL37&lt;0, RIGHT(TEXT(AL37,"0.#"),1)&lt;&gt;"."),TRUE,FALSE)</formula>
    </cfRule>
    <cfRule type="expression" dxfId="14" priority="2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Y21">
    <cfRule type="expression" dxfId="11" priority="11">
      <formula>IF(RIGHT(TEXT(Y21,"0.#"),1)=".",FALSE,TRUE)</formula>
    </cfRule>
    <cfRule type="expression" dxfId="10" priority="12">
      <formula>IF(RIGHT(TEXT(Y21,"0.#"),1)=".",TRUE,FALSE)</formula>
    </cfRule>
  </conditionalFormatting>
  <conditionalFormatting sqref="Y19:Y20">
    <cfRule type="expression" dxfId="9" priority="9">
      <formula>IF(RIGHT(TEXT(Y19,"0.#"),1)=".",FALSE,TRUE)</formula>
    </cfRule>
    <cfRule type="expression" dxfId="8" priority="10">
      <formula>IF(RIGHT(TEXT(Y19,"0.#"),1)=".",TRUE,FALSE)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3:Y14">
    <cfRule type="expression" dxfId="5" priority="5">
      <formula>IF(RIGHT(TEXT(Y13,"0.#"),1)=".",FALSE,TRUE)</formula>
    </cfRule>
    <cfRule type="expression" dxfId="4" priority="6">
      <formula>IF(RIGHT(TEXT(Y13,"0.#"),1)=".",TRUE,FALSE)</formula>
    </cfRule>
  </conditionalFormatting>
  <conditionalFormatting sqref="Y6:Y9">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13:AL15 AL33 AL37 AL19:AL21 AL29 AL25 AL4:AL9 Y4:AB9 Y13:AB15 Y19:AB21 Y25:AB25 Y29:AB29 Y33:AB33 Y37:AB37">
      <formula1>OR(ISNUMBER(Y4), Y4="-")</formula1>
    </dataValidation>
    <dataValidation type="custom" imeMode="off" allowBlank="1" showInputMessage="1" showErrorMessage="1" sqref="J4:O9 J13:O15 J19:O21 J25:O25 J29:O29 J33:O33 J37:O37">
      <formula1>OR(ISNUMBER(J4), J4="-")</formula1>
    </dataValidation>
    <dataValidation type="custom" imeMode="disabled" allowBlank="1" showInputMessage="1" showErrorMessage="1" sqref="AH4:AK9 AH13:AK15 AH19:AK21 AH25:AK25 AH29:AK29 AH33:AK33 AH37:AK37">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AC4:AG9 AC13:AG15 AC19:AG21 AC25:AG25 AC29:AG29 AC33:AG33 AC37:AG37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2021-08-31T14:01:40Z</dcterms:created>
  <dcterms:modified xsi:type="dcterms:W3CDTF">2021-09-07T07:38:06Z</dcterms:modified>
</cp:coreProperties>
</file>