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セグメントシート" sheetId="4" r:id="rId1"/>
    <sheet name="入力規則等" sheetId="5" r:id="rId2"/>
  </sheets>
  <definedNames>
    <definedName name="_xlnm.Print_Area" localSheetId="0">セグメントシート!$A$1:$AX$102</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workbook>
</file>

<file path=xl/calcChain.xml><?xml version="1.0" encoding="utf-8"?>
<calcChain xmlns="http://schemas.openxmlformats.org/spreadsheetml/2006/main">
  <c r="AV2" i="4" l="1"/>
  <c r="AY101" i="4" l="1"/>
  <c r="AY100" i="4"/>
  <c r="AY99" i="4"/>
  <c r="AY98" i="4"/>
  <c r="AY97" i="4"/>
  <c r="AY96" i="4"/>
  <c r="AY95" i="4"/>
  <c r="AY94" i="4"/>
  <c r="AY93" i="4"/>
  <c r="AY102" i="4" l="1"/>
  <c r="AY87" i="4"/>
  <c r="AY83" i="4"/>
  <c r="AY86" i="4" l="1"/>
  <c r="AY85" i="4"/>
  <c r="AY84" i="4"/>
  <c r="R27" i="4" l="1"/>
  <c r="L27" i="4"/>
  <c r="L60" i="4" l="1"/>
  <c r="I60" i="4" l="1"/>
  <c r="L64" i="4"/>
  <c r="I64" i="4"/>
  <c r="L63" i="4"/>
  <c r="I63" i="4"/>
  <c r="L62" i="4"/>
  <c r="I62" i="4"/>
  <c r="L61" i="4"/>
  <c r="I61" i="4"/>
  <c r="R26" i="4" l="1"/>
  <c r="AD23" i="4" l="1"/>
  <c r="L26" i="4"/>
  <c r="Y86" i="4" l="1"/>
  <c r="P23" i="4"/>
  <c r="P18" i="4"/>
  <c r="P19" i="4" s="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C24"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D5" i="5" s="1"/>
  <c r="D6" i="5" s="1"/>
  <c r="D7" i="5" s="1"/>
  <c r="D8" i="5" s="1"/>
  <c r="D9" i="5" s="1"/>
  <c r="D10" i="5" s="1"/>
  <c r="D11" i="5" s="1"/>
  <c r="N3" i="5"/>
  <c r="N4" i="5" s="1"/>
  <c r="N5" i="5" s="1"/>
  <c r="N6" i="5" s="1"/>
  <c r="N7" i="5" s="1"/>
  <c r="N8" i="5" s="1"/>
  <c r="N9" i="5" s="1"/>
  <c r="N10" i="5" s="1"/>
  <c r="N11" i="5" s="1"/>
  <c r="K13" i="5" s="1"/>
  <c r="AE9" i="4" s="1"/>
  <c r="S3" i="5"/>
  <c r="S4" i="5" s="1"/>
  <c r="S5" i="5" s="1"/>
  <c r="S6" i="5" s="1"/>
  <c r="S7" i="5" s="1"/>
  <c r="S8" i="5" s="1"/>
  <c r="P10" i="5" s="1"/>
  <c r="G12" i="4" s="1"/>
  <c r="D12" i="5" l="1"/>
  <c r="D13" i="5" s="1"/>
  <c r="D14" i="5" s="1"/>
  <c r="D15" i="5" s="1"/>
  <c r="D16" i="5" s="1"/>
  <c r="D17" i="5" s="1"/>
  <c r="D18" i="5" s="1"/>
  <c r="D19" i="5" s="1"/>
  <c r="D20" i="5" s="1"/>
  <c r="D21" i="5" s="1"/>
  <c r="D22" i="5" s="1"/>
  <c r="D23" i="5" s="1"/>
  <c r="D24" i="5" s="1"/>
  <c r="A25" i="5" s="1"/>
  <c r="G9" i="4" s="1"/>
  <c r="AU86" i="4"/>
</calcChain>
</file>

<file path=xl/sharedStrings.xml><?xml version="1.0" encoding="utf-8"?>
<sst xmlns="http://schemas.openxmlformats.org/spreadsheetml/2006/main" count="806" uniqueCount="697">
  <si>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</si>
  <si>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</si>
  <si>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</si>
  <si>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</si>
  <si>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</si>
  <si>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</si>
  <si>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</si>
  <si>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</si>
  <si>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</si>
  <si>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</si>
  <si>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</si>
  <si>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</si>
  <si>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</si>
  <si>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</si>
  <si>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</si>
  <si>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</si>
  <si>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</si>
  <si>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</si>
  <si>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</si>
  <si>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</si>
  <si>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</si>
  <si>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</si>
  <si>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</si>
  <si>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</si>
  <si>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</si>
  <si>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</si>
  <si>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</si>
  <si>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</si>
  <si>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</si>
  <si>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</si>
  <si>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</si>
  <si>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</si>
  <si>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</si>
  <si>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</si>
  <si>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</si>
  <si>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</si>
  <si>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</si>
  <si>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</si>
  <si>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</si>
  <si>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</si>
  <si>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</si>
  <si>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</si>
  <si>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</si>
  <si>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</si>
  <si>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</si>
  <si>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</si>
  <si>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</si>
  <si>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</si>
  <si>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</si>
  <si>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</si>
  <si>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</si>
  <si>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</si>
  <si>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</si>
  <si>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</si>
  <si>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</si>
  <si>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</si>
  <si>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</si>
  <si>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備考</t>
    <rPh sb="0" eb="2">
      <t>ビコウ</t>
    </rPh>
    <phoneticPr fontId="6"/>
  </si>
  <si>
    <t>セグメント名</t>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</si>
  <si>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</si>
  <si>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</si>
  <si>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</si>
  <si>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</si>
  <si>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</si>
  <si>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歳出予算目</t>
    <rPh sb="0" eb="2">
      <t>サイシュツ</t>
    </rPh>
    <rPh sb="2" eb="4">
      <t>ヨサン</t>
    </rPh>
    <rPh sb="4" eb="5">
      <t>モク</t>
    </rPh>
    <phoneticPr fontId="6"/>
  </si>
  <si>
    <t>主な増減理由</t>
    <rPh sb="0" eb="1">
      <t>オモ</t>
    </rPh>
    <rPh sb="2" eb="4">
      <t>ゾウゲン</t>
    </rPh>
    <rPh sb="4" eb="6">
      <t>リユウ</t>
    </rPh>
    <phoneticPr fontId="6"/>
  </si>
  <si>
    <t>B.</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</si>
  <si>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</si>
  <si>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支出先上位１０者リスト</t>
    <phoneticPr fontId="6"/>
  </si>
  <si>
    <t>支　出　先</t>
    <phoneticPr fontId="6"/>
  </si>
  <si>
    <t>業　務　概　要</t>
    <phoneticPr fontId="6"/>
  </si>
  <si>
    <t>支　出　額
（百万円）</t>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</si>
  <si>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</si>
  <si>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</si>
  <si>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</si>
  <si>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</si>
  <si>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</si>
  <si>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</si>
  <si>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</si>
  <si>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</si>
  <si>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</si>
  <si>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</si>
  <si>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</si>
  <si>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</si>
  <si>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</si>
  <si>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</si>
  <si>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</si>
  <si>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6"/>
  </si>
  <si>
    <t>主要経費名</t>
  </si>
  <si>
    <t>事業番号</t>
    <rPh sb="0" eb="4">
      <t>ジギョウバンゴウ</t>
    </rPh>
    <phoneticPr fontId="6"/>
  </si>
  <si>
    <t>開始年度</t>
    <rPh sb="0" eb="2">
      <t>カイシ</t>
    </rPh>
    <rPh sb="2" eb="4">
      <t>ネンド</t>
    </rPh>
    <phoneticPr fontId="6"/>
  </si>
  <si>
    <t>終了（予定）年度</t>
    <rPh sb="0" eb="2">
      <t>シュウリョウ</t>
    </rPh>
    <rPh sb="3" eb="5">
      <t>ヨテイ</t>
    </rPh>
    <rPh sb="6" eb="8">
      <t>ネンド</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</si>
  <si>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</si>
  <si>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</si>
  <si>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一体改革分野</t>
    <rPh sb="0" eb="2">
      <t>イッタイ</t>
    </rPh>
    <rPh sb="2" eb="4">
      <t>カイカク</t>
    </rPh>
    <rPh sb="4" eb="6">
      <t>ブンヤ</t>
    </rPh>
    <phoneticPr fontId="6"/>
  </si>
  <si>
    <t>ブロック名</t>
    <rPh sb="4" eb="5">
      <t>メイ</t>
    </rPh>
    <phoneticPr fontId="6"/>
  </si>
  <si>
    <t>医療分野の研究開発関連</t>
  </si>
  <si>
    <t>一般会計</t>
    <rPh sb="0" eb="2">
      <t>イッパン</t>
    </rPh>
    <rPh sb="2" eb="4">
      <t>カイケイ</t>
    </rPh>
    <phoneticPr fontId="6"/>
  </si>
  <si>
    <t>社会保障</t>
  </si>
  <si>
    <t>直接実施</t>
    <rPh sb="0" eb="2">
      <t>チョクセツ</t>
    </rPh>
    <rPh sb="2" eb="4">
      <t>ジッシ</t>
    </rPh>
    <phoneticPr fontId="6"/>
  </si>
  <si>
    <t>（選択してください）</t>
    <rPh sb="1" eb="3">
      <t>センタク</t>
    </rPh>
    <phoneticPr fontId="6"/>
  </si>
  <si>
    <t>不明</t>
    <rPh sb="0" eb="2">
      <t>フメイ</t>
    </rPh>
    <phoneticPr fontId="6"/>
  </si>
  <si>
    <t>廃止</t>
    <rPh sb="0" eb="2">
      <t>ハイシ</t>
    </rPh>
    <phoneticPr fontId="6"/>
  </si>
  <si>
    <t>廃止</t>
  </si>
  <si>
    <t>社会保障</t>
    <rPh sb="0" eb="2">
      <t>シャカイ</t>
    </rPh>
    <rPh sb="2" eb="4">
      <t>ホショウ</t>
    </rPh>
    <phoneticPr fontId="6"/>
  </si>
  <si>
    <t>A</t>
    <phoneticPr fontId="6"/>
  </si>
  <si>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</si>
  <si>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</si>
  <si>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</si>
  <si>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6"/>
  </si>
  <si>
    <t>昭和元年度以前</t>
    <rPh sb="0" eb="2">
      <t>ショウワ</t>
    </rPh>
    <rPh sb="2" eb="4">
      <t>ガンネン</t>
    </rPh>
    <rPh sb="4" eb="5">
      <t>ド</t>
    </rPh>
    <rPh sb="5" eb="7">
      <t>イゼン</t>
    </rPh>
    <phoneticPr fontId="6"/>
  </si>
  <si>
    <t>事業全体の
抜本的な改善</t>
    <rPh sb="0" eb="2">
      <t>ジギョウ</t>
    </rPh>
    <rPh sb="2" eb="4">
      <t>ゼンタイ</t>
    </rPh>
    <rPh sb="6" eb="9">
      <t>バッポンテキ</t>
    </rPh>
    <rPh sb="10" eb="12">
      <t>カイゼン</t>
    </rPh>
    <phoneticPr fontId="6"/>
  </si>
  <si>
    <t>縮減</t>
    <phoneticPr fontId="6"/>
  </si>
  <si>
    <t>沖縄振興</t>
  </si>
  <si>
    <t>地震再保険特別会計</t>
    <rPh sb="5" eb="7">
      <t>トクベツ</t>
    </rPh>
    <rPh sb="7" eb="9">
      <t>カイケイ</t>
    </rPh>
    <phoneticPr fontId="6"/>
  </si>
  <si>
    <t>恩給関係</t>
  </si>
  <si>
    <t>補助</t>
    <rPh sb="0" eb="2">
      <t>ホジョ</t>
    </rPh>
    <phoneticPr fontId="6"/>
  </si>
  <si>
    <t>事業内容の
一部改善</t>
    <rPh sb="0" eb="2">
      <t>ジギョウ</t>
    </rPh>
    <rPh sb="2" eb="4">
      <t>ナイヨウ</t>
    </rPh>
    <rPh sb="6" eb="8">
      <t>イチブ</t>
    </rPh>
    <rPh sb="8" eb="10">
      <t>カイゼン</t>
    </rPh>
    <phoneticPr fontId="6"/>
  </si>
  <si>
    <t>執行等改善</t>
    <phoneticPr fontId="6"/>
  </si>
  <si>
    <t>海洋政策</t>
  </si>
  <si>
    <t>国債整理基金特別会計</t>
    <rPh sb="6" eb="8">
      <t>トクベツ</t>
    </rPh>
    <rPh sb="8" eb="10">
      <t>カイケイ</t>
    </rPh>
    <phoneticPr fontId="6"/>
  </si>
  <si>
    <t>防衛関係</t>
  </si>
  <si>
    <t>負担</t>
    <rPh sb="0" eb="2">
      <t>フタン</t>
    </rPh>
    <phoneticPr fontId="6"/>
  </si>
  <si>
    <t>終了予定</t>
    <phoneticPr fontId="6"/>
  </si>
  <si>
    <t>予定通り終了</t>
    <phoneticPr fontId="6"/>
  </si>
  <si>
    <t>科学技術・イノベーション</t>
  </si>
  <si>
    <t>外国為替資金特別会計</t>
    <rPh sb="6" eb="8">
      <t>トクベツ</t>
    </rPh>
    <rPh sb="8" eb="10">
      <t>カイケイ</t>
    </rPh>
    <phoneticPr fontId="6"/>
  </si>
  <si>
    <t>公共事業</t>
  </si>
  <si>
    <t>交付</t>
    <rPh sb="0" eb="2">
      <t>コウフ</t>
    </rPh>
    <phoneticPr fontId="6"/>
  </si>
  <si>
    <t>現状通り</t>
    <rPh sb="0" eb="2">
      <t>ゲンジョウ</t>
    </rPh>
    <rPh sb="2" eb="3">
      <t>ドオ</t>
    </rPh>
    <phoneticPr fontId="6"/>
  </si>
  <si>
    <t>現状通り</t>
    <phoneticPr fontId="6"/>
  </si>
  <si>
    <t>観光立国</t>
  </si>
  <si>
    <t>財政投融資特別会計財政融資資金勘定</t>
    <rPh sb="5" eb="7">
      <t>トクベツ</t>
    </rPh>
    <rPh sb="7" eb="9">
      <t>カイケイ</t>
    </rPh>
    <phoneticPr fontId="6"/>
  </si>
  <si>
    <t>経済協力</t>
  </si>
  <si>
    <t>貸付</t>
    <rPh sb="0" eb="2">
      <t>カシツケ</t>
    </rPh>
    <phoneticPr fontId="6"/>
  </si>
  <si>
    <t>交通安全対策</t>
  </si>
  <si>
    <t>財政投融資特別会計投資勘定</t>
    <rPh sb="5" eb="7">
      <t>トクベツ</t>
    </rPh>
    <rPh sb="7" eb="9">
      <t>カイケイ</t>
    </rPh>
    <phoneticPr fontId="6"/>
  </si>
  <si>
    <t>中小企業対策</t>
  </si>
  <si>
    <t>その他</t>
    <rPh sb="2" eb="3">
      <t>タ</t>
    </rPh>
    <phoneticPr fontId="6"/>
  </si>
  <si>
    <t>高齢社会対策</t>
  </si>
  <si>
    <t>財政投融資特別会計特定国有財産整備勘定</t>
    <rPh sb="5" eb="7">
      <t>トクベツ</t>
    </rPh>
    <rPh sb="7" eb="9">
      <t>カイケイ</t>
    </rPh>
    <phoneticPr fontId="6"/>
  </si>
  <si>
    <t>エネルギー対策</t>
  </si>
  <si>
    <t>国土強靱化施策</t>
    <rPh sb="2" eb="4">
      <t>キョウジン</t>
    </rPh>
    <rPh sb="5" eb="7">
      <t>シサク</t>
    </rPh>
    <phoneticPr fontId="6"/>
  </si>
  <si>
    <t>エネルギー対策特別会計エネルギー需給勘定</t>
    <rPh sb="7" eb="9">
      <t>トクベツ</t>
    </rPh>
    <rPh sb="9" eb="11">
      <t>カイケイ</t>
    </rPh>
    <phoneticPr fontId="6"/>
  </si>
  <si>
    <t>食料安定供給関係</t>
    <rPh sb="1" eb="2">
      <t>リョウ</t>
    </rPh>
    <phoneticPr fontId="6"/>
  </si>
  <si>
    <t>子ども・若者育成支援</t>
  </si>
  <si>
    <t>エネルギー対策特別会計電源開発促進勘定</t>
    <rPh sb="7" eb="9">
      <t>トクベツ</t>
    </rPh>
    <rPh sb="9" eb="11">
      <t>カイケイ</t>
    </rPh>
    <phoneticPr fontId="6"/>
  </si>
  <si>
    <t>その他の事項経費</t>
  </si>
  <si>
    <t>エネルギー対策特別会計原子力損害賠償支援勘定</t>
    <rPh sb="7" eb="9">
      <t>トクベツ</t>
    </rPh>
    <rPh sb="9" eb="11">
      <t>カイケイ</t>
    </rPh>
    <phoneticPr fontId="6"/>
  </si>
  <si>
    <t>障害者施策</t>
  </si>
  <si>
    <t>労働保険特別会計労災勘定</t>
    <rPh sb="4" eb="6">
      <t>トクベツ</t>
    </rPh>
    <rPh sb="6" eb="8">
      <t>カイケイ</t>
    </rPh>
    <phoneticPr fontId="6"/>
  </si>
  <si>
    <t>少子化社会対策</t>
  </si>
  <si>
    <t>労働保険特別会計雇用勘定</t>
    <rPh sb="4" eb="6">
      <t>トクベツ</t>
    </rPh>
    <rPh sb="6" eb="8">
      <t>カイケイ</t>
    </rPh>
    <phoneticPr fontId="6"/>
  </si>
  <si>
    <t>食育推進</t>
  </si>
  <si>
    <t>労働保険特別会計徴収勘定</t>
    <rPh sb="4" eb="6">
      <t>トクベツ</t>
    </rPh>
    <rPh sb="6" eb="8">
      <t>カイケイ</t>
    </rPh>
    <phoneticPr fontId="6"/>
  </si>
  <si>
    <t>男女共同参画</t>
  </si>
  <si>
    <t>年金特別会計基礎年金勘定</t>
    <rPh sb="2" eb="4">
      <t>トクベツ</t>
    </rPh>
    <rPh sb="4" eb="6">
      <t>カイケイ</t>
    </rPh>
    <phoneticPr fontId="6"/>
  </si>
  <si>
    <t>地球温暖化対策</t>
  </si>
  <si>
    <t>年金特別会計国民年金勘定</t>
    <rPh sb="2" eb="4">
      <t>トクベツ</t>
    </rPh>
    <rPh sb="4" eb="6">
      <t>カイケイ</t>
    </rPh>
    <phoneticPr fontId="6"/>
  </si>
  <si>
    <t>犯罪被害者等施策</t>
  </si>
  <si>
    <t>年金特別会計厚生年金勘定</t>
    <rPh sb="2" eb="4">
      <t>トクベツ</t>
    </rPh>
    <rPh sb="4" eb="6">
      <t>カイケイ</t>
    </rPh>
    <phoneticPr fontId="6"/>
  </si>
  <si>
    <t>ＩＴ戦略</t>
  </si>
  <si>
    <t>年金特別会計健康勘定</t>
    <rPh sb="2" eb="4">
      <t>トクベツ</t>
    </rPh>
    <rPh sb="4" eb="6">
      <t>カイケイ</t>
    </rPh>
    <phoneticPr fontId="6"/>
  </si>
  <si>
    <t>クールジャパン</t>
  </si>
  <si>
    <t>年金特別会計子ども・子育て支援勘定</t>
    <rPh sb="2" eb="4">
      <t>トクベツ</t>
    </rPh>
    <rPh sb="4" eb="6">
      <t>カイケイ</t>
    </rPh>
    <rPh sb="6" eb="7">
      <t>コ</t>
    </rPh>
    <rPh sb="11" eb="12">
      <t>ソダ</t>
    </rPh>
    <rPh sb="13" eb="15">
      <t>シエン</t>
    </rPh>
    <phoneticPr fontId="6"/>
  </si>
  <si>
    <t>知的財産</t>
    <phoneticPr fontId="6"/>
  </si>
  <si>
    <t>年金特別会計業務勘定</t>
    <rPh sb="2" eb="4">
      <t>トクベツ</t>
    </rPh>
    <rPh sb="4" eb="6">
      <t>カイケイ</t>
    </rPh>
    <phoneticPr fontId="6"/>
  </si>
  <si>
    <t>地方創生</t>
    <phoneticPr fontId="6"/>
  </si>
  <si>
    <t>食料安定供給特別会計農業経営安定勘定</t>
    <rPh sb="6" eb="8">
      <t>トクベツ</t>
    </rPh>
    <rPh sb="8" eb="10">
      <t>カイケイ</t>
    </rPh>
    <phoneticPr fontId="6"/>
  </si>
  <si>
    <t>ＯＤＡ</t>
    <phoneticPr fontId="6"/>
  </si>
  <si>
    <t>食料安定供給特別会計食糧管理勘定</t>
    <rPh sb="6" eb="8">
      <t>トクベツ</t>
    </rPh>
    <rPh sb="8" eb="10">
      <t>カイケイ</t>
    </rPh>
    <phoneticPr fontId="6"/>
  </si>
  <si>
    <t>2020年東京オリパラ</t>
    <rPh sb="4" eb="5">
      <t>ネン</t>
    </rPh>
    <rPh sb="5" eb="7">
      <t>トウキョウ</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</si>
  <si>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</si>
  <si>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</si>
  <si>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</si>
  <si>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</si>
  <si>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a</t>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</si>
  <si>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</si>
  <si>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</si>
  <si>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</si>
  <si>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</si>
  <si>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</si>
  <si>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</si>
  <si>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終了予定なし</t>
    <rPh sb="0" eb="2">
      <t>シュウリョウ</t>
    </rPh>
    <rPh sb="2" eb="4">
      <t>ヨテイ</t>
    </rPh>
    <phoneticPr fontId="6"/>
  </si>
  <si>
    <t>自動車安全特別会計空港整備勘定</t>
    <phoneticPr fontId="6"/>
  </si>
  <si>
    <t>東日本大震災復興特別会計</t>
    <phoneticPr fontId="6"/>
  </si>
  <si>
    <t>平成元年度</t>
    <rPh sb="0" eb="2">
      <t>ヘイセイ</t>
    </rPh>
    <rPh sb="2" eb="4">
      <t>ガンネン</t>
    </rPh>
    <rPh sb="4" eb="5">
      <t>ド</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</si>
  <si>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</si>
  <si>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</si>
  <si>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　</t>
  </si>
  <si>
    <t>関係する計画、
通知等</t>
    <phoneticPr fontId="6"/>
  </si>
  <si>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</si>
  <si>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一者応札・一者応募又は
競争性のない随意契約となっ
た理由及び改善策
（支出額10億円以上）</t>
    <rPh sb="5" eb="6">
      <t>イッ</t>
    </rPh>
    <rPh sb="6" eb="7">
      <t>シャ</t>
    </rPh>
    <rPh sb="7" eb="9">
      <t>オウボ</t>
    </rPh>
    <rPh sb="12" eb="15">
      <t>キョウソウセイ</t>
    </rPh>
    <phoneticPr fontId="6"/>
  </si>
  <si>
    <t>チェック</t>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</si>
  <si>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</si>
  <si>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</si>
  <si>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当初見込み</t>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</si>
  <si>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</si>
  <si>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事業番号</t>
    <phoneticPr fontId="6"/>
  </si>
  <si>
    <t>事業名</t>
  </si>
  <si>
    <t>横断的指標</t>
    <rPh sb="0" eb="3">
      <t>オウダンテキ</t>
    </rPh>
    <rPh sb="3" eb="5">
      <t>シヒョウ</t>
    </rPh>
    <phoneticPr fontId="6"/>
  </si>
  <si>
    <t>契約方式その２</t>
    <rPh sb="0" eb="2">
      <t>ケイヤク</t>
    </rPh>
    <rPh sb="2" eb="4">
      <t>ホウシキ</t>
    </rPh>
    <phoneticPr fontId="6"/>
  </si>
  <si>
    <t>その他</t>
    <rPh sb="2" eb="3">
      <t>タ</t>
    </rPh>
    <phoneticPr fontId="6"/>
  </si>
  <si>
    <r>
      <t xml:space="preserve">事業目的
</t>
    </r>
    <r>
      <rPr>
        <sz val="11"/>
        <rFont val="ＭＳ ゴシック"/>
        <family val="3"/>
        <charset val="128"/>
      </rPr>
      <t>（目指す姿を簡潔に。3行程度以内）</t>
    </r>
    <rPh sb="0" eb="2">
      <t>ジギョウ</t>
    </rPh>
    <rPh sb="2" eb="4">
      <t>モクテキ</t>
    </rPh>
    <phoneticPr fontId="6"/>
  </si>
  <si>
    <r>
      <t xml:space="preserve">事業概要
</t>
    </r>
    <r>
      <rPr>
        <sz val="11"/>
        <rFont val="ＭＳ ゴシック"/>
        <family val="3"/>
        <charset val="128"/>
      </rPr>
      <t>（5行程度以内。別添可）</t>
    </r>
    <rPh sb="0" eb="2">
      <t>ジギョウ</t>
    </rPh>
    <rPh sb="2" eb="4">
      <t>ガイヨウ</t>
    </rPh>
    <phoneticPr fontId="6"/>
  </si>
  <si>
    <t>補助金等交付</t>
  </si>
  <si>
    <t>運営費交付金交付</t>
  </si>
  <si>
    <t>国庫債務負担行為等</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</si>
  <si>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</si>
  <si>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</si>
  <si>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</si>
  <si>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</si>
  <si>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</si>
  <si>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</si>
  <si>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</si>
  <si>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</si>
  <si>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</si>
  <si>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</si>
  <si>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</si>
  <si>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独法一覧</t>
    <rPh sb="0" eb="2">
      <t>ドッポウ</t>
    </rPh>
    <rPh sb="2" eb="4">
      <t>イチラン</t>
    </rPh>
    <phoneticPr fontId="6"/>
  </si>
  <si>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</si>
  <si>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</si>
  <si>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</si>
  <si>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</si>
  <si>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</si>
  <si>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</si>
  <si>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</si>
  <si>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</si>
  <si>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</si>
  <si>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</si>
  <si>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</si>
  <si>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</si>
  <si>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</si>
  <si>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</si>
  <si>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</si>
  <si>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</si>
  <si>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</si>
  <si>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</si>
  <si>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</si>
  <si>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</si>
  <si>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</si>
  <si>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4"/>
  </si>
  <si>
    <t>勤労者退職金共済機構</t>
  </si>
  <si>
    <t>福祉医療機構</t>
    <rPh sb="0" eb="2">
      <t>フクシ</t>
    </rPh>
    <rPh sb="2" eb="4">
      <t>イリョウ</t>
    </rPh>
    <rPh sb="4" eb="6">
      <t>キコウ</t>
    </rPh>
    <phoneticPr fontId="4"/>
  </si>
  <si>
    <t>労働政策研究・研修機構</t>
  </si>
  <si>
    <t>農業者年金基金</t>
    <rPh sb="0" eb="3">
      <t>ノウギョウシャ</t>
    </rPh>
    <rPh sb="3" eb="5">
      <t>ネンキン</t>
    </rPh>
    <rPh sb="5" eb="7">
      <t>キキン</t>
    </rPh>
    <phoneticPr fontId="4"/>
  </si>
  <si>
    <t>航空大学校</t>
    <rPh sb="0" eb="5">
      <t>コウクウダイガッコウ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</si>
  <si>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</si>
  <si>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水資源機構</t>
    <rPh sb="0" eb="3">
      <t>ミズシゲン</t>
    </rPh>
    <rPh sb="3" eb="5">
      <t>キコウ</t>
    </rPh>
    <phoneticPr fontId="4"/>
  </si>
  <si>
    <t>都市再生機構</t>
    <rPh sb="0" eb="2">
      <t>トシ</t>
    </rPh>
    <rPh sb="2" eb="4">
      <t>サイセイ</t>
    </rPh>
    <rPh sb="4" eb="6">
      <t>キコウ</t>
    </rPh>
    <phoneticPr fontId="28"/>
  </si>
  <si>
    <t>住宅金融支援機構</t>
  </si>
  <si>
    <t>国立がん研究センター</t>
  </si>
  <si>
    <t>国立精神・神経医療研究センター</t>
    <rPh sb="0" eb="2">
      <t>コクリツ</t>
    </rPh>
    <rPh sb="2" eb="4">
      <t>セイシン</t>
    </rPh>
    <rPh sb="5" eb="7">
      <t>シンケイ</t>
    </rPh>
    <rPh sb="7" eb="9">
      <t>イリョウ</t>
    </rPh>
    <rPh sb="9" eb="11">
      <t>ケンキュウ</t>
    </rPh>
    <phoneticPr fontId="4"/>
  </si>
  <si>
    <t>統計改革</t>
    <rPh sb="0" eb="2">
      <t>トウケイ</t>
    </rPh>
    <rPh sb="2" eb="4">
      <t>カイカク</t>
    </rPh>
    <phoneticPr fontId="6"/>
  </si>
  <si>
    <t>-</t>
    <phoneticPr fontId="6"/>
  </si>
  <si>
    <t>社会資本整備等</t>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</si>
  <si>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</si>
  <si>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</si>
  <si>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食料安定供給特別会計農業再保険勘定</t>
    <rPh sb="6" eb="8">
      <t>トクベツ</t>
    </rPh>
    <rPh sb="8" eb="10">
      <t>カイケイ</t>
    </rPh>
    <phoneticPr fontId="6"/>
  </si>
  <si>
    <t>内閣官房</t>
  </si>
  <si>
    <t>内閣府</t>
    <phoneticPr fontId="6"/>
  </si>
  <si>
    <t>令和元年度</t>
    <rPh sb="0" eb="2">
      <t>レイワ</t>
    </rPh>
    <rPh sb="2" eb="4">
      <t>ガンネン</t>
    </rPh>
    <rPh sb="4" eb="5">
      <t>ド</t>
    </rPh>
    <phoneticPr fontId="6"/>
  </si>
  <si>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</si>
  <si>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</si>
  <si>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</si>
  <si>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</si>
  <si>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</si>
  <si>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</si>
  <si>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</si>
  <si>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</si>
  <si>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</si>
  <si>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</si>
  <si>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</si>
  <si>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</si>
  <si>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</si>
  <si>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</si>
  <si>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</si>
  <si>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</si>
  <si>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</si>
  <si>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</si>
  <si>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</si>
  <si>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</si>
  <si>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</si>
  <si>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</si>
  <si>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</si>
  <si>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</si>
  <si>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</si>
  <si>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</si>
  <si>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</si>
  <si>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</si>
  <si>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</si>
  <si>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</si>
  <si>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</si>
  <si>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</si>
  <si>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</si>
  <si>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</si>
  <si>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</si>
  <si>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</si>
  <si>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</si>
  <si>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</si>
  <si>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</si>
  <si>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</si>
  <si>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</si>
  <si>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</si>
  <si>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</si>
  <si>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</si>
  <si>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</si>
  <si>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</si>
  <si>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</si>
  <si>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</si>
  <si>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</si>
  <si>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</si>
  <si>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</si>
  <si>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</si>
  <si>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</si>
  <si>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</si>
  <si>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</si>
  <si>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</si>
  <si>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</si>
  <si>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</si>
  <si>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</si>
  <si>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</si>
  <si>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</si>
  <si>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</si>
  <si>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</si>
  <si>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</si>
  <si>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</si>
  <si>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</si>
  <si>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</si>
  <si>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</si>
  <si>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</si>
  <si>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</si>
  <si>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</si>
  <si>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</si>
  <si>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</si>
  <si>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</si>
  <si>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</si>
  <si>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</si>
  <si>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</si>
  <si>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</si>
  <si>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</si>
  <si>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</si>
  <si>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</si>
  <si>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</si>
  <si>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</si>
  <si>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</si>
  <si>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</si>
  <si>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</si>
  <si>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</si>
  <si>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</si>
  <si>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</si>
  <si>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</si>
  <si>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</si>
  <si>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</si>
  <si>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</si>
  <si>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</si>
  <si>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</si>
  <si>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</si>
  <si>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</si>
  <si>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rPh sb="4" eb="5">
      <t>ド</t>
    </rPh>
    <phoneticPr fontId="6"/>
  </si>
  <si>
    <t>令和3年度</t>
    <rPh sb="0" eb="2">
      <t>レイワ</t>
    </rPh>
    <rPh sb="3" eb="5">
      <t>ネンド</t>
    </rPh>
    <rPh sb="4" eb="5">
      <t>ド</t>
    </rPh>
    <phoneticPr fontId="6"/>
  </si>
  <si>
    <t>令和2年度</t>
    <rPh sb="0" eb="2">
      <t>レイワ</t>
    </rPh>
    <rPh sb="3" eb="5">
      <t>ネンド</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</si>
  <si>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</si>
  <si>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</si>
  <si>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</si>
  <si>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</si>
  <si>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</si>
  <si>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</si>
  <si>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</si>
  <si>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</si>
  <si>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</si>
  <si>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</si>
  <si>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</si>
  <si>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</si>
  <si>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</si>
  <si>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</si>
  <si>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</si>
  <si>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</si>
  <si>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</si>
  <si>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</si>
  <si>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</si>
  <si>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</si>
  <si>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</si>
  <si>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</si>
  <si>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</si>
  <si>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</si>
  <si>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</si>
  <si>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</si>
  <si>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</si>
  <si>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令和30年度以降</t>
    <rPh sb="0" eb="2">
      <t>レイワ</t>
    </rPh>
    <rPh sb="4" eb="6">
      <t>ネンド</t>
    </rPh>
    <rPh sb="6" eb="8">
      <t>イコウ</t>
    </rPh>
    <phoneticPr fontId="6"/>
  </si>
  <si>
    <t>令和4年度</t>
    <rPh sb="0" eb="2">
      <t>レイワ</t>
    </rPh>
    <rPh sb="3" eb="5">
      <t>ネンド</t>
    </rPh>
    <rPh sb="4" eb="5">
      <t>ド</t>
    </rPh>
    <phoneticPr fontId="6"/>
  </si>
  <si>
    <t>平成30年度</t>
    <rPh sb="0" eb="2">
      <t>ヘイセイ</t>
    </rPh>
    <phoneticPr fontId="6"/>
  </si>
  <si>
    <t>4年度
活動見込</t>
    <rPh sb="4" eb="6">
      <t>カツドウ</t>
    </rPh>
    <rPh sb="6" eb="8">
      <t>ミコ</t>
    </rPh>
    <phoneticPr fontId="6"/>
  </si>
  <si>
    <t>3年度活動見込</t>
    <rPh sb="3" eb="5">
      <t>カツドウ</t>
    </rPh>
    <rPh sb="5" eb="7">
      <t>ミコ</t>
    </rPh>
    <phoneticPr fontId="6"/>
  </si>
  <si>
    <t>1926年度以前</t>
    <rPh sb="4" eb="6">
      <t>ネンド</t>
    </rPh>
    <rPh sb="5" eb="6">
      <t>ド</t>
    </rPh>
    <rPh sb="6" eb="8">
      <t>イゼン</t>
    </rPh>
    <phoneticPr fontId="6"/>
  </si>
  <si>
    <t>1927年度</t>
    <rPh sb="4" eb="6">
      <t>ネンド</t>
    </rPh>
    <rPh sb="5" eb="6">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</si>
  <si>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</si>
  <si>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</si>
  <si>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</si>
  <si>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</si>
  <si>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</si>
  <si>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</si>
  <si>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</si>
  <si>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</si>
  <si>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</si>
  <si>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</si>
  <si>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</si>
  <si>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</si>
  <si>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</si>
  <si>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</si>
  <si>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</si>
  <si>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</si>
  <si>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</si>
  <si>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</si>
  <si>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</si>
  <si>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</si>
  <si>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</si>
  <si>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</si>
  <si>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</si>
  <si>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</si>
  <si>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</si>
  <si>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</si>
  <si>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</si>
  <si>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</si>
  <si>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</si>
  <si>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</si>
  <si>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</si>
  <si>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</si>
  <si>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</si>
  <si>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</si>
  <si>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</si>
  <si>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</si>
  <si>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</si>
  <si>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</si>
  <si>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</si>
  <si>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</si>
  <si>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</si>
  <si>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</si>
  <si>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</si>
  <si>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</si>
  <si>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</si>
  <si>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</si>
  <si>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</si>
  <si>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</si>
  <si>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</si>
  <si>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</si>
  <si>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</si>
  <si>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</si>
  <si>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</si>
  <si>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</si>
  <si>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</si>
  <si>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</si>
  <si>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</si>
  <si>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</si>
  <si>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</si>
  <si>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</si>
  <si>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</si>
  <si>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</si>
  <si>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</si>
  <si>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</si>
  <si>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</si>
  <si>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</si>
  <si>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</si>
  <si>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</si>
  <si>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</si>
  <si>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</si>
  <si>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</si>
  <si>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</si>
  <si>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</si>
  <si>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</si>
  <si>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</si>
  <si>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</si>
  <si>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</si>
  <si>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</si>
  <si>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</si>
  <si>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</si>
  <si>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</si>
  <si>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</si>
  <si>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</si>
  <si>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</si>
  <si>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</si>
  <si>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</si>
  <si>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</si>
  <si>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</si>
  <si>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</si>
  <si>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</si>
  <si>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</si>
  <si>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</si>
  <si>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</si>
  <si>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</si>
  <si>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</si>
  <si>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</si>
  <si>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</si>
  <si>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</si>
  <si>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</si>
  <si>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</si>
  <si>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</si>
  <si>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</si>
  <si>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</si>
  <si>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</si>
  <si>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</si>
  <si>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</si>
  <si>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</si>
  <si>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</si>
  <si>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</si>
  <si>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</si>
  <si>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</si>
  <si>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</si>
  <si>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</si>
  <si>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</si>
  <si>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</si>
  <si>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</si>
  <si>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</si>
  <si>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</si>
  <si>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</si>
  <si>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</si>
  <si>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</si>
  <si>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</si>
  <si>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</si>
  <si>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t>
    <phoneticPr fontId="6"/>
  </si>
  <si>
    <t>令和3年度セグメントシート</t>
    <rPh sb="0" eb="2">
      <t>レイワ</t>
    </rPh>
    <phoneticPr fontId="6"/>
  </si>
  <si>
    <t>（</t>
    <phoneticPr fontId="6"/>
  </si>
  <si>
    <t>　</t>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</si>
  <si>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</si>
  <si>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</si>
  <si>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</si>
  <si>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</si>
  <si>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</si>
  <si>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</si>
  <si>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</si>
  <si>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</si>
  <si>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</si>
  <si>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</si>
  <si>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</si>
  <si>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</si>
  <si>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</si>
  <si>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</si>
  <si>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</si>
  <si>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</si>
  <si>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</si>
  <si>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</si>
  <si>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</si>
  <si>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</si>
  <si>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</si>
  <si>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</si>
  <si>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</si>
  <si>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</si>
  <si>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国立公文書館</t>
    <rPh sb="0" eb="2">
      <t>コクリツ</t>
    </rPh>
    <rPh sb="2" eb="5">
      <t>コウブンショ</t>
    </rPh>
    <rPh sb="5" eb="6">
      <t>カン</t>
    </rPh>
    <phoneticPr fontId="1"/>
  </si>
  <si>
    <t>北方領土問題対策協会</t>
    <rPh sb="0" eb="2">
      <t>ホッポウ</t>
    </rPh>
    <rPh sb="2" eb="4">
      <t>リョウド</t>
    </rPh>
    <rPh sb="4" eb="6">
      <t>モンダイ</t>
    </rPh>
    <rPh sb="6" eb="8">
      <t>タイサク</t>
    </rPh>
    <rPh sb="8" eb="10">
      <t>キョウカイ</t>
    </rPh>
    <phoneticPr fontId="1"/>
  </si>
  <si>
    <t>日本医療研究開発機構</t>
    <rPh sb="0" eb="2">
      <t>ニホン</t>
    </rPh>
    <rPh sb="2" eb="4">
      <t>イリョウ</t>
    </rPh>
    <rPh sb="4" eb="6">
      <t>ケンキュウ</t>
    </rPh>
    <rPh sb="6" eb="8">
      <t>カイハツ</t>
    </rPh>
    <rPh sb="8" eb="10">
      <t>キコウ</t>
    </rPh>
    <phoneticPr fontId="1"/>
  </si>
  <si>
    <t>国民生活センター</t>
    <rPh sb="0" eb="2">
      <t>コクミン</t>
    </rPh>
    <rPh sb="2" eb="4">
      <t>セイカツ</t>
    </rPh>
    <phoneticPr fontId="1"/>
  </si>
  <si>
    <t>情報通信研究機構</t>
    <rPh sb="0" eb="8">
      <t>ジョウホウ</t>
    </rPh>
    <phoneticPr fontId="1"/>
  </si>
  <si>
    <t>統計センター</t>
    <rPh sb="0" eb="2">
      <t>トウケイ</t>
    </rPh>
    <phoneticPr fontId="1"/>
  </si>
  <si>
    <t>郵便貯金・簡易生命保険管理機構</t>
    <rPh sb="0" eb="2">
      <t>ユウビン</t>
    </rPh>
    <rPh sb="2" eb="4">
      <t>チョキン</t>
    </rPh>
    <rPh sb="5" eb="7">
      <t>カンイ</t>
    </rPh>
    <rPh sb="7" eb="9">
      <t>セイメイ</t>
    </rPh>
    <rPh sb="9" eb="11">
      <t>ホケン</t>
    </rPh>
    <rPh sb="11" eb="13">
      <t>カンリ</t>
    </rPh>
    <rPh sb="13" eb="15">
      <t>キコウ</t>
    </rPh>
    <phoneticPr fontId="1"/>
  </si>
  <si>
    <t>国際交流基金</t>
    <rPh sb="0" eb="2">
      <t>コクサイ</t>
    </rPh>
    <rPh sb="2" eb="4">
      <t>コウリュウ</t>
    </rPh>
    <rPh sb="4" eb="6">
      <t>キキン</t>
    </rPh>
    <phoneticPr fontId="1"/>
  </si>
  <si>
    <t>国際協力機構</t>
    <rPh sb="0" eb="2">
      <t>コクサイ</t>
    </rPh>
    <rPh sb="2" eb="4">
      <t>キョウリョク</t>
    </rPh>
    <rPh sb="4" eb="6">
      <t>キコウ</t>
    </rPh>
    <phoneticPr fontId="1"/>
  </si>
  <si>
    <t>造幣局</t>
    <rPh sb="0" eb="3">
      <t>ゾウヘイキョク</t>
    </rPh>
    <phoneticPr fontId="1"/>
  </si>
  <si>
    <t>国立印刷局</t>
    <rPh sb="0" eb="2">
      <t>コクリツ</t>
    </rPh>
    <rPh sb="2" eb="5">
      <t>インサツキョク</t>
    </rPh>
    <phoneticPr fontId="1"/>
  </si>
  <si>
    <t>酒類総合研究所</t>
    <rPh sb="0" eb="1">
      <t>サケ</t>
    </rPh>
    <rPh sb="1" eb="2">
      <t>ルイ</t>
    </rPh>
    <rPh sb="2" eb="4">
      <t>ソウゴウ</t>
    </rPh>
    <rPh sb="4" eb="7">
      <t>ケンキュウショ</t>
    </rPh>
    <phoneticPr fontId="1"/>
  </si>
  <si>
    <t>教職員支援機構</t>
    <rPh sb="0" eb="3">
      <t>キョウショクイン</t>
    </rPh>
    <rPh sb="3" eb="5">
      <t>シエン</t>
    </rPh>
    <rPh sb="5" eb="7">
      <t>キコウ</t>
    </rPh>
    <phoneticPr fontId="1"/>
  </si>
  <si>
    <t>医薬基盤・健康・栄養研究所</t>
    <rPh sb="0" eb="2">
      <t>イヤク</t>
    </rPh>
    <rPh sb="2" eb="4">
      <t>キバン</t>
    </rPh>
    <rPh sb="5" eb="7">
      <t>ケンコウ</t>
    </rPh>
    <rPh sb="8" eb="13">
      <t>エイヨウケンキュウショ</t>
    </rPh>
    <phoneticPr fontId="1"/>
  </si>
  <si>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</si>
  <si>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</si>
  <si>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国立病院機構</t>
    <rPh sb="0" eb="2">
      <t>コクリツ</t>
    </rPh>
    <rPh sb="2" eb="4">
      <t>ビョウイン</t>
    </rPh>
    <rPh sb="4" eb="6">
      <t>キコウ</t>
    </rPh>
    <phoneticPr fontId="1"/>
  </si>
  <si>
    <t>地域医療機能推進機構</t>
    <rPh sb="0" eb="2">
      <t>チイキ</t>
    </rPh>
    <rPh sb="2" eb="4">
      <t>イリョウ</t>
    </rPh>
    <rPh sb="4" eb="6">
      <t>キノウ</t>
    </rPh>
    <rPh sb="6" eb="8">
      <t>スイシン</t>
    </rPh>
    <rPh sb="8" eb="10">
      <t>キコウ</t>
    </rPh>
    <phoneticPr fontId="1"/>
  </si>
  <si>
    <t>国立循環器病研究センター</t>
    <rPh sb="0" eb="2">
      <t>コクリツ</t>
    </rPh>
    <rPh sb="2" eb="5">
      <t>ジュンカンキ</t>
    </rPh>
    <rPh sb="5" eb="6">
      <t>ビョウ</t>
    </rPh>
    <rPh sb="6" eb="8">
      <t>ケンキュウ</t>
    </rPh>
    <phoneticPr fontId="1"/>
  </si>
  <si>
    <t>国立国際医療研究センター</t>
    <rPh sb="0" eb="2">
      <t>コクリツ</t>
    </rPh>
    <rPh sb="2" eb="4">
      <t>コクサイ</t>
    </rPh>
    <rPh sb="4" eb="6">
      <t>イリョウ</t>
    </rPh>
    <rPh sb="6" eb="8">
      <t>ケンキュウ</t>
    </rPh>
    <phoneticPr fontId="1"/>
  </si>
  <si>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</si>
  <si>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1"/>
  </si>
  <si>
    <t>医薬品医療機器総合機構</t>
    <rPh sb="0" eb="3">
      <t>イヤクヒン</t>
    </rPh>
    <rPh sb="3" eb="5">
      <t>イリョウ</t>
    </rPh>
    <rPh sb="5" eb="7">
      <t>キキ</t>
    </rPh>
    <rPh sb="7" eb="9">
      <t>ソウゴウ</t>
    </rPh>
    <rPh sb="9" eb="11">
      <t>キコウ</t>
    </rPh>
    <phoneticPr fontId="1"/>
  </si>
  <si>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1"/>
  </si>
  <si>
    <t>農林水産消費安全技術センター</t>
    <rPh sb="0" eb="4">
      <t>ノウリンスイサン</t>
    </rPh>
    <rPh sb="4" eb="8">
      <t>ショウヒアンゼン</t>
    </rPh>
    <rPh sb="8" eb="10">
      <t>ギジュツ</t>
    </rPh>
    <phoneticPr fontId="1"/>
  </si>
  <si>
    <t>農畜産業振興機構</t>
    <rPh sb="0" eb="3">
      <t>ノウチクサン</t>
    </rPh>
    <rPh sb="3" eb="4">
      <t>ギョウ</t>
    </rPh>
    <rPh sb="4" eb="6">
      <t>シンコウ</t>
    </rPh>
    <rPh sb="6" eb="8">
      <t>キコウ</t>
    </rPh>
    <phoneticPr fontId="1"/>
  </si>
  <si>
    <t>農林漁業信用基金</t>
    <rPh sb="0" eb="4">
      <t>ノウリンギョギョウ</t>
    </rPh>
    <rPh sb="4" eb="8">
      <t>シンヨウキキン</t>
    </rPh>
    <phoneticPr fontId="1"/>
  </si>
  <si>
    <t>家畜改良センター</t>
    <rPh sb="0" eb="2">
      <t>カチク</t>
    </rPh>
    <rPh sb="2" eb="4">
      <t>カイリョウ</t>
    </rPh>
    <phoneticPr fontId="1"/>
  </si>
  <si>
    <t>農業・食品産業技術総合研究機構</t>
    <rPh sb="0" eb="15">
      <t>ノウギョウ</t>
    </rPh>
    <phoneticPr fontId="1"/>
  </si>
  <si>
    <t>国際農林水産業研究センター</t>
    <rPh sb="0" eb="13">
      <t>コクサイ</t>
    </rPh>
    <phoneticPr fontId="1"/>
  </si>
  <si>
    <t>森林研究・整備機構</t>
    <rPh sb="0" eb="4">
      <t>シンリンケンキュウ</t>
    </rPh>
    <rPh sb="5" eb="9">
      <t>セイビキコウ</t>
    </rPh>
    <phoneticPr fontId="1"/>
  </si>
  <si>
    <t>水産研究・教育機構</t>
    <rPh sb="0" eb="4">
      <t>スイサンケンキュウ</t>
    </rPh>
    <rPh sb="5" eb="7">
      <t>キョウイク</t>
    </rPh>
    <rPh sb="7" eb="9">
      <t>キコウ</t>
    </rPh>
    <phoneticPr fontId="1"/>
  </si>
  <si>
    <t>経済産業研究所</t>
    <rPh sb="0" eb="2">
      <t>ケイザイ</t>
    </rPh>
    <rPh sb="2" eb="4">
      <t>サンギョウ</t>
    </rPh>
    <rPh sb="4" eb="7">
      <t>ケンキュウショ</t>
    </rPh>
    <phoneticPr fontId="1"/>
  </si>
  <si>
    <t>工業所有権情報・研修館</t>
    <rPh sb="0" eb="11">
      <t>イ</t>
    </rPh>
    <phoneticPr fontId="1"/>
  </si>
  <si>
    <t>産業技術総合研究所</t>
    <rPh sb="0" eb="2">
      <t>サンギョウ</t>
    </rPh>
    <rPh sb="2" eb="4">
      <t>ギジュツ</t>
    </rPh>
    <rPh sb="4" eb="6">
      <t>ソウゴウ</t>
    </rPh>
    <rPh sb="6" eb="9">
      <t>ケンキュウジョ</t>
    </rPh>
    <phoneticPr fontId="1"/>
  </si>
  <si>
    <t>製品評価技術基盤機構</t>
    <rPh sb="0" eb="2">
      <t>セイヒン</t>
    </rPh>
    <rPh sb="2" eb="4">
      <t>ヒョウカ</t>
    </rPh>
    <rPh sb="4" eb="6">
      <t>ギジュツ</t>
    </rPh>
    <rPh sb="6" eb="8">
      <t>キバン</t>
    </rPh>
    <rPh sb="8" eb="10">
      <t>キコウ</t>
    </rPh>
    <phoneticPr fontId="1"/>
  </si>
  <si>
    <t>新エネルギー・産業技術総合開発機構</t>
    <rPh sb="0" eb="17">
      <t>ネド</t>
    </rPh>
    <phoneticPr fontId="1"/>
  </si>
  <si>
    <t>日本貿易振興機構</t>
    <rPh sb="0" eb="2">
      <t>ニホン</t>
    </rPh>
    <rPh sb="2" eb="4">
      <t>ボウエキ</t>
    </rPh>
    <rPh sb="4" eb="6">
      <t>シンコウ</t>
    </rPh>
    <rPh sb="6" eb="8">
      <t>キコウ</t>
    </rPh>
    <phoneticPr fontId="1"/>
  </si>
  <si>
    <t>情報処理推進機構</t>
    <rPh sb="0" eb="2">
      <t>ジョウホウ</t>
    </rPh>
    <rPh sb="2" eb="4">
      <t>ショリ</t>
    </rPh>
    <rPh sb="4" eb="6">
      <t>スイシン</t>
    </rPh>
    <rPh sb="6" eb="8">
      <t>キコウ</t>
    </rPh>
    <phoneticPr fontId="1"/>
  </si>
  <si>
    <t>石油天然ガス・金属鉱物資源機構</t>
    <rPh sb="0" eb="2">
      <t>セキユ</t>
    </rPh>
    <rPh sb="2" eb="4">
      <t>テンネン</t>
    </rPh>
    <rPh sb="7" eb="9">
      <t>キンゾク</t>
    </rPh>
    <rPh sb="9" eb="11">
      <t>コウブツ</t>
    </rPh>
    <rPh sb="11" eb="13">
      <t>シゲン</t>
    </rPh>
    <rPh sb="13" eb="15">
      <t>キコウ</t>
    </rPh>
    <phoneticPr fontId="1"/>
  </si>
  <si>
    <t>中小企業基盤整備機構</t>
    <rPh sb="0" eb="2">
      <t>チュウショウ</t>
    </rPh>
    <rPh sb="2" eb="4">
      <t>キギョウ</t>
    </rPh>
    <rPh sb="4" eb="6">
      <t>キバン</t>
    </rPh>
    <rPh sb="6" eb="8">
      <t>セイビ</t>
    </rPh>
    <rPh sb="8" eb="10">
      <t>キコウ</t>
    </rPh>
    <phoneticPr fontId="1"/>
  </si>
  <si>
    <t>土木研究所</t>
    <rPh sb="0" eb="2">
      <t>ドボク</t>
    </rPh>
    <rPh sb="2" eb="5">
      <t>ケンキュウジョ</t>
    </rPh>
    <phoneticPr fontId="1"/>
  </si>
  <si>
    <t>建築研究所</t>
    <rPh sb="0" eb="2">
      <t>ケンチク</t>
    </rPh>
    <rPh sb="2" eb="5">
      <t>ケンキュウジョ</t>
    </rPh>
    <phoneticPr fontId="1"/>
  </si>
  <si>
    <t>海上・港湾・航空技術研究所</t>
    <rPh sb="0" eb="2">
      <t>カイジョウ</t>
    </rPh>
    <rPh sb="3" eb="5">
      <t>コウワン</t>
    </rPh>
    <rPh sb="6" eb="8">
      <t>コウクウ</t>
    </rPh>
    <rPh sb="8" eb="10">
      <t>ギジュツ</t>
    </rPh>
    <rPh sb="10" eb="13">
      <t>ケンキュウショ</t>
    </rPh>
    <phoneticPr fontId="1"/>
  </si>
  <si>
    <t>海技教育機構</t>
    <rPh sb="0" eb="2">
      <t>カイギ</t>
    </rPh>
    <rPh sb="2" eb="4">
      <t>キョウイク</t>
    </rPh>
    <rPh sb="4" eb="6">
      <t>キコウ</t>
    </rPh>
    <phoneticPr fontId="1"/>
  </si>
  <si>
    <t>自動車技術総合機構</t>
    <rPh sb="0" eb="3">
      <t>ジドウシャ</t>
    </rPh>
    <rPh sb="3" eb="5">
      <t>ギジュツ</t>
    </rPh>
    <rPh sb="5" eb="7">
      <t>ソウゴウ</t>
    </rPh>
    <rPh sb="7" eb="9">
      <t>キコウ</t>
    </rPh>
    <phoneticPr fontId="1"/>
  </si>
  <si>
    <t>国際観光振興機構</t>
    <rPh sb="0" eb="2">
      <t>コクサイ</t>
    </rPh>
    <rPh sb="2" eb="4">
      <t>カンコウ</t>
    </rPh>
    <rPh sb="4" eb="6">
      <t>シンコウ</t>
    </rPh>
    <rPh sb="6" eb="8">
      <t>キコウ</t>
    </rPh>
    <phoneticPr fontId="1"/>
  </si>
  <si>
    <t>自動車事故対策機構</t>
    <rPh sb="0" eb="3">
      <t>ジドウシャ</t>
    </rPh>
    <rPh sb="3" eb="5">
      <t>ジコ</t>
    </rPh>
    <rPh sb="5" eb="7">
      <t>タイサク</t>
    </rPh>
    <rPh sb="7" eb="9">
      <t>キコウ</t>
    </rPh>
    <phoneticPr fontId="1"/>
  </si>
  <si>
    <t>空港周辺整備機構</t>
    <rPh sb="0" eb="2">
      <t>クウコウ</t>
    </rPh>
    <rPh sb="2" eb="4">
      <t>シュウヘン</t>
    </rPh>
    <rPh sb="4" eb="6">
      <t>セイビ</t>
    </rPh>
    <rPh sb="6" eb="8">
      <t>キコウ</t>
    </rPh>
    <phoneticPr fontId="1"/>
  </si>
  <si>
    <t>奄美群島振興開発基金</t>
    <rPh sb="0" eb="2">
      <t>アマミ</t>
    </rPh>
    <rPh sb="2" eb="4">
      <t>グントウ</t>
    </rPh>
    <rPh sb="4" eb="6">
      <t>シンコウ</t>
    </rPh>
    <rPh sb="6" eb="8">
      <t>カイハツ</t>
    </rPh>
    <rPh sb="8" eb="10">
      <t>キキン</t>
    </rPh>
    <phoneticPr fontId="1"/>
  </si>
  <si>
    <t>日本高速道路保有・債務返済機構</t>
    <rPh sb="0" eb="2">
      <t>ニホン</t>
    </rPh>
    <rPh sb="2" eb="4">
      <t>コウソク</t>
    </rPh>
    <rPh sb="4" eb="6">
      <t>ドウロ</t>
    </rPh>
    <rPh sb="6" eb="8">
      <t>ホユウ</t>
    </rPh>
    <rPh sb="9" eb="11">
      <t>サイム</t>
    </rPh>
    <rPh sb="11" eb="13">
      <t>ヘンサイ</t>
    </rPh>
    <rPh sb="13" eb="15">
      <t>キコウ</t>
    </rPh>
    <phoneticPr fontId="1"/>
  </si>
  <si>
    <t>国立環境研究所</t>
    <rPh sb="0" eb="7">
      <t>コ</t>
    </rPh>
    <phoneticPr fontId="1"/>
  </si>
  <si>
    <t>環境再生保全機構</t>
    <rPh sb="0" eb="2">
      <t>カンキョウ</t>
    </rPh>
    <rPh sb="2" eb="4">
      <t>サイセイ</t>
    </rPh>
    <rPh sb="4" eb="6">
      <t>ホゼン</t>
    </rPh>
    <rPh sb="6" eb="8">
      <t>キコウ</t>
    </rPh>
    <phoneticPr fontId="1"/>
  </si>
  <si>
    <t>駐留軍等労働者労務管理機構</t>
    <rPh sb="0" eb="4">
      <t>チュウリュウグントウ</t>
    </rPh>
    <rPh sb="4" eb="7">
      <t>ロウドウシャ</t>
    </rPh>
    <rPh sb="7" eb="9">
      <t>ロウム</t>
    </rPh>
    <rPh sb="9" eb="11">
      <t>カンリ</t>
    </rPh>
    <rPh sb="11" eb="13">
      <t>キコウ</t>
    </rPh>
    <phoneticPr fontId="1"/>
  </si>
  <si>
    <t>外務省</t>
    <rPh sb="0" eb="3">
      <t>ガイムショウ</t>
    </rPh>
    <phoneticPr fontId="1"/>
  </si>
  <si>
    <t>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</si>
  <si>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</si>
  <si>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</si>
  <si>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</si>
  <si>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</si>
  <si>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</si>
  <si>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</si>
  <si>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</si>
  <si>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</si>
  <si>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</si>
  <si>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</si>
  <si>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</si>
  <si>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</si>
  <si>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</si>
  <si>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</si>
  <si>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</si>
  <si>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</si>
  <si>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</si>
  <si>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</si>
  <si>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</si>
  <si>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</si>
  <si>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令和4年度要求</t>
    <rPh sb="0" eb="2">
      <t>レイワ</t>
    </rPh>
    <rPh sb="5" eb="7">
      <t>ヨウキュウ</t>
    </rPh>
    <phoneticPr fontId="6"/>
  </si>
  <si>
    <t>令和3年度当初予算</t>
    <rPh sb="0" eb="2">
      <t>レイワ</t>
    </rPh>
    <rPh sb="5" eb="7">
      <t>トウショ</t>
    </rPh>
    <rPh sb="7" eb="9">
      <t>ヨサン</t>
    </rPh>
    <phoneticPr fontId="6"/>
  </si>
  <si>
    <t>※令和2年度実績を記入。執行実績がない新規事業、新規要求事業については現時点で予定やイメージを記入。</t>
    <rPh sb="1" eb="3">
      <t>レイワ</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</si>
  <si>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令和3・4年度予算内訳
（単位：百万円）</t>
    <rPh sb="0" eb="2">
      <t>レイワ</t>
    </rPh>
    <rPh sb="7" eb="9">
      <t>ヨサン</t>
    </rPh>
    <rPh sb="9" eb="11">
      <t>ウチワケ</t>
    </rPh>
    <phoneticPr fontId="6"/>
  </si>
  <si>
    <t>-</t>
    <phoneticPr fontId="6"/>
  </si>
  <si>
    <t>アジア歴史資料センター</t>
    <rPh sb="3" eb="7">
      <t>レキシシリョウ</t>
    </rPh>
    <phoneticPr fontId="5"/>
  </si>
  <si>
    <t>大臣官房</t>
    <rPh sb="0" eb="2">
      <t>ダイジン</t>
    </rPh>
    <rPh sb="2" eb="4">
      <t>カンボウ</t>
    </rPh>
    <phoneticPr fontId="5"/>
  </si>
  <si>
    <t>公文書管理課</t>
    <rPh sb="0" eb="3">
      <t>コウブンショ</t>
    </rPh>
    <rPh sb="3" eb="6">
      <t>カンリカ</t>
    </rPh>
    <phoneticPr fontId="6"/>
  </si>
  <si>
    <t>○</t>
  </si>
  <si>
    <t>-</t>
    <phoneticPr fontId="6"/>
  </si>
  <si>
    <t>独立行政法人国立公文書館事業計画</t>
    <rPh sb="0" eb="12">
      <t>ドクリツギョウセイホウジンコクリツコウブンショカン</t>
    </rPh>
    <rPh sb="12" eb="14">
      <t>ジギョウ</t>
    </rPh>
    <rPh sb="14" eb="16">
      <t>ケイカク</t>
    </rPh>
    <phoneticPr fontId="5"/>
  </si>
  <si>
    <t>アジア歴史資料整備事業を推進すべく、アジア歴史資料センターにおいて、国が保管するアジア歴史資料を電子情報の形で蓄積するデータベースを構築、インターネット等を通じて国民に情報提供を行うために必要な事業。</t>
  </si>
  <si>
    <t>国立公文書館、外務省外交史料館、防衛省防衛研究所戦史研究センター等の国の機関が保管するアジア歴史資料（近現代における我が国とアジア近隣諸国等との関係に関わる歴史資料として重要な我が国の公文書その他の記録）をインターネット等を通じて情報提供を行う。</t>
  </si>
  <si>
    <t>府</t>
  </si>
  <si>
    <t>新規公開画像数</t>
  </si>
  <si>
    <t>コマ数</t>
    <rPh sb="2" eb="3">
      <t>スウ</t>
    </rPh>
    <phoneticPr fontId="5"/>
  </si>
  <si>
    <t>-</t>
  </si>
  <si>
    <t>-</t>
    <phoneticPr fontId="6"/>
  </si>
  <si>
    <t>アジ歴トップページアクセス数</t>
    <rPh sb="2" eb="3">
      <t>レキ</t>
    </rPh>
    <rPh sb="13" eb="14">
      <t>スウ</t>
    </rPh>
    <phoneticPr fontId="5"/>
  </si>
  <si>
    <t>件数</t>
    <rPh sb="0" eb="2">
      <t>ケンスウ</t>
    </rPh>
    <phoneticPr fontId="5"/>
  </si>
  <si>
    <t>ｱｼﾞ歴ﾃﾞｰﾀﾍﾞｰｽ作成・運営費(x)／　ﾄｯﾌﾟﾍﾟｰｼﾞｱｸｾｽ件数(y)　　　　　　　　　　　　　</t>
    <phoneticPr fontId="6"/>
  </si>
  <si>
    <t>円</t>
  </si>
  <si>
    <t>　x　/y</t>
    <phoneticPr fontId="6"/>
  </si>
  <si>
    <t>国民共有の知的資源である特定歴史公文書等の適切な利用を図ることで、国民や社会のニーズに対応している。</t>
  </si>
  <si>
    <t>国立公文書館法第四条及び第十一条の規定により地方公共団体や民間等に委ねることはできない。</t>
  </si>
  <si>
    <t>特定歴史公文書等の適切な利用を図るために優先度は高いものである。</t>
  </si>
  <si>
    <t>業者の選定に当たっては、一般競争契約を原則としており、競争性を確保している。
なお、一者応札への対応策として、競争性確保の観点から、入札説明書（仕様書含む）の電子媒体による交付を行っているところである。</t>
  </si>
  <si>
    <t>有</t>
  </si>
  <si>
    <t>無</t>
  </si>
  <si>
    <t>国民共有の知的資源である歴史公文書等の適切な利用を図るための各事業を実施するために、適切な配分、効率化・合理化のうえで支出されている。</t>
  </si>
  <si>
    <t>各事業費については、事業計画等に則って効率化を図っている。</t>
  </si>
  <si>
    <t>国の３機関から提供された画像の公開期限内における公開を着実に実施していることから、成果目標に見合ったものである</t>
  </si>
  <si>
    <t>一般競争入札の実施により、効果的かつ低コストで事業が実施されている。</t>
  </si>
  <si>
    <t>国の３機関から提供を受けたアジア歴史資料を、デジタルアーカイブにて適切に公開し、広く国民に利用されている。</t>
  </si>
  <si>
    <t>‐</t>
  </si>
  <si>
    <t>既存の業務につき、無駄がないかを検証するとともに、一般競争入札による業者選定により競争性の確保に努めている。</t>
  </si>
  <si>
    <t>国内外において広くセンターの活動を広報し、センターデータベースの利用促進を図るとともに、データベース内の資料情報の修正のための遡及作業及び資料の検索機能の向上のためのコンテンツを整備するなど、利便性の向上を図る。</t>
  </si>
  <si>
    <t>○　財務省予算執行調査　２２年度　（１）独立行政法人国立公文書館の運営
　　　　　　　　　　　　　　　　 ２８年度　独立行政法人国立公文書館の利用促進
○　公開プロセス
　　　・実施年：平成２５年
　　　・レビューシート番号/事業名：１１８/独立行政法人国立公文書館運営費交付金に必要な経費
　　　・結果：事業内容の改善
　　　・とりまとめコメント：法律上のミッションを果たしていくことは必要であるものの事業収入の拡充、他施設との関係整理により効率化を含めて
　　　公文書館の今後のあり方の検討が必要と思われる。　</t>
  </si>
  <si>
    <t>業務達成基準</t>
    <rPh sb="0" eb="2">
      <t>ギョウム</t>
    </rPh>
    <rPh sb="2" eb="4">
      <t>タッセイ</t>
    </rPh>
    <rPh sb="4" eb="6">
      <t>キジュン</t>
    </rPh>
    <phoneticPr fontId="7"/>
  </si>
  <si>
    <t>アジア歴史資料情報提供経費</t>
    <rPh sb="3" eb="7">
      <t>レキシシリョウ</t>
    </rPh>
    <rPh sb="7" eb="9">
      <t>ジョウホウ</t>
    </rPh>
    <rPh sb="9" eb="11">
      <t>テイキョウ</t>
    </rPh>
    <rPh sb="11" eb="13">
      <t>ケイヒ</t>
    </rPh>
    <phoneticPr fontId="7"/>
  </si>
  <si>
    <t>-</t>
    <phoneticPr fontId="6"/>
  </si>
  <si>
    <t>26,968千円
/
427,151件</t>
    <phoneticPr fontId="6"/>
  </si>
  <si>
    <t>19,861千円
/
447,005件</t>
    <phoneticPr fontId="6"/>
  </si>
  <si>
    <t>17,548千円
/
520,253件</t>
    <phoneticPr fontId="6"/>
  </si>
  <si>
    <t>25,147千円
/
520,000件</t>
    <phoneticPr fontId="6"/>
  </si>
  <si>
    <t>令和3年度においても、受け入れた資料について、全て公開する（令和3年度新規公開予定画像数（460,000コマ））</t>
    <rPh sb="0" eb="2">
      <t>レイワ</t>
    </rPh>
    <rPh sb="3" eb="5">
      <t>ネンド</t>
    </rPh>
    <rPh sb="11" eb="12">
      <t>ウ</t>
    </rPh>
    <rPh sb="13" eb="14">
      <t>イ</t>
    </rPh>
    <rPh sb="16" eb="18">
      <t>シリョウ</t>
    </rPh>
    <rPh sb="23" eb="24">
      <t>スベ</t>
    </rPh>
    <rPh sb="25" eb="27">
      <t>コウカイ</t>
    </rPh>
    <rPh sb="30" eb="32">
      <t>レイワ</t>
    </rPh>
    <rPh sb="33" eb="35">
      <t>ネンド</t>
    </rPh>
    <rPh sb="35" eb="37">
      <t>シンキ</t>
    </rPh>
    <rPh sb="39" eb="41">
      <t>ヨテイ</t>
    </rPh>
    <phoneticPr fontId="5"/>
  </si>
  <si>
    <t>令和3年度公開予定画像数：国立公文書館提供28.1万画像、外務省外交史料館提供16万画像、防衛省防衛研究所提供1.9万画像</t>
    <rPh sb="0" eb="2">
      <t>レイワ</t>
    </rPh>
    <rPh sb="13" eb="19">
      <t>コクリツコウブンショカン</t>
    </rPh>
    <rPh sb="19" eb="21">
      <t>テイキョウ</t>
    </rPh>
    <rPh sb="25" eb="26">
      <t>マン</t>
    </rPh>
    <rPh sb="26" eb="28">
      <t>ガゾウ</t>
    </rPh>
    <rPh sb="29" eb="32">
      <t>ガイムショウ</t>
    </rPh>
    <rPh sb="32" eb="34">
      <t>ガイコウ</t>
    </rPh>
    <rPh sb="34" eb="37">
      <t>シリョウカン</t>
    </rPh>
    <rPh sb="37" eb="39">
      <t>テイキョウ</t>
    </rPh>
    <rPh sb="41" eb="42">
      <t>マン</t>
    </rPh>
    <rPh sb="42" eb="44">
      <t>ガゾウ</t>
    </rPh>
    <rPh sb="45" eb="48">
      <t>ボウエイショウ</t>
    </rPh>
    <rPh sb="48" eb="50">
      <t>ボウエイ</t>
    </rPh>
    <rPh sb="50" eb="53">
      <t>ケンキュウジョ</t>
    </rPh>
    <rPh sb="53" eb="55">
      <t>テイキョウ</t>
    </rPh>
    <rPh sb="58" eb="59">
      <t>マン</t>
    </rPh>
    <rPh sb="59" eb="61">
      <t>ガゾウ</t>
    </rPh>
    <phoneticPr fontId="5"/>
  </si>
  <si>
    <t>-</t>
    <phoneticPr fontId="6"/>
  </si>
  <si>
    <t>年度目標等の目標値を達成しており、見込みに見合ったものである。</t>
    <rPh sb="0" eb="2">
      <t>ネンド</t>
    </rPh>
    <rPh sb="2" eb="4">
      <t>モクヒョウ</t>
    </rPh>
    <rPh sb="4" eb="5">
      <t>トウ</t>
    </rPh>
    <rPh sb="6" eb="9">
      <t>モクヒョウチ</t>
    </rPh>
    <rPh sb="10" eb="12">
      <t>タッセイ</t>
    </rPh>
    <rPh sb="17" eb="19">
      <t>ミコ</t>
    </rPh>
    <rPh sb="21" eb="23">
      <t>ミア</t>
    </rPh>
    <phoneticPr fontId="5"/>
  </si>
  <si>
    <t>令和２年度についてはアクセス件数の増加により、単位当たりコストは減少している。</t>
    <rPh sb="0" eb="2">
      <t>レイワ</t>
    </rPh>
    <rPh sb="3" eb="5">
      <t>ネンド</t>
    </rPh>
    <rPh sb="14" eb="16">
      <t>ケンスウ</t>
    </rPh>
    <rPh sb="17" eb="19">
      <t>ゾウカ</t>
    </rPh>
    <rPh sb="23" eb="25">
      <t>タンイ</t>
    </rPh>
    <rPh sb="25" eb="26">
      <t>ア</t>
    </rPh>
    <rPh sb="32" eb="34">
      <t>ゲンショウ</t>
    </rPh>
    <phoneticPr fontId="6"/>
  </si>
  <si>
    <t>A.アジア歴史資料センター</t>
    <rPh sb="5" eb="7">
      <t>レキシ</t>
    </rPh>
    <rPh sb="7" eb="9">
      <t>シリョウ</t>
    </rPh>
    <phoneticPr fontId="6"/>
  </si>
  <si>
    <t>アジア歴史資料情報提供事業</t>
    <rPh sb="3" eb="5">
      <t>レキシ</t>
    </rPh>
    <rPh sb="5" eb="7">
      <t>シリョウ</t>
    </rPh>
    <rPh sb="7" eb="9">
      <t>ジョウホウ</t>
    </rPh>
    <rPh sb="9" eb="11">
      <t>テイキョウ</t>
    </rPh>
    <rPh sb="11" eb="13">
      <t>ジギョウ</t>
    </rPh>
    <phoneticPr fontId="6"/>
  </si>
  <si>
    <t>非常勤職員給与等</t>
    <rPh sb="0" eb="3">
      <t>ヒジョウキン</t>
    </rPh>
    <rPh sb="3" eb="5">
      <t>ショクイン</t>
    </rPh>
    <rPh sb="5" eb="7">
      <t>キュウヨ</t>
    </rPh>
    <rPh sb="7" eb="8">
      <t>トウ</t>
    </rPh>
    <phoneticPr fontId="6"/>
  </si>
  <si>
    <t>個人</t>
    <rPh sb="0" eb="2">
      <t>コジン</t>
    </rPh>
    <phoneticPr fontId="6"/>
  </si>
  <si>
    <t>-</t>
    <phoneticPr fontId="6"/>
  </si>
  <si>
    <t>内閣共済組合</t>
    <rPh sb="0" eb="2">
      <t>ナイカク</t>
    </rPh>
    <rPh sb="2" eb="4">
      <t>キョウサイ</t>
    </rPh>
    <rPh sb="4" eb="6">
      <t>クミアイ</t>
    </rPh>
    <phoneticPr fontId="6"/>
  </si>
  <si>
    <t>非常勤職員共済組合負担金・児童手当拠出金</t>
    <rPh sb="0" eb="3">
      <t>ヒジョウキン</t>
    </rPh>
    <rPh sb="3" eb="5">
      <t>ショクイン</t>
    </rPh>
    <rPh sb="5" eb="7">
      <t>キョウサイ</t>
    </rPh>
    <rPh sb="7" eb="9">
      <t>クミアイ</t>
    </rPh>
    <rPh sb="9" eb="12">
      <t>フタンキン</t>
    </rPh>
    <rPh sb="13" eb="15">
      <t>ジドウ</t>
    </rPh>
    <rPh sb="15" eb="17">
      <t>テアテ</t>
    </rPh>
    <rPh sb="17" eb="20">
      <t>キョシュツキン</t>
    </rPh>
    <phoneticPr fontId="6"/>
  </si>
  <si>
    <t>（株）東海</t>
    <rPh sb="1" eb="2">
      <t>カブ</t>
    </rPh>
    <rPh sb="3" eb="5">
      <t>トウカイ</t>
    </rPh>
    <phoneticPr fontId="6"/>
  </si>
  <si>
    <t>目録作成・デジタル画像データ変換・画像管理データ作成</t>
    <phoneticPr fontId="6"/>
  </si>
  <si>
    <t>（株）RCIフロントネット</t>
    <rPh sb="1" eb="2">
      <t>カブ</t>
    </rPh>
    <phoneticPr fontId="6"/>
  </si>
  <si>
    <t>ウェブサーバー運用保守業務</t>
    <phoneticPr fontId="6"/>
  </si>
  <si>
    <t>（株）さくらプランニング</t>
    <rPh sb="1" eb="2">
      <t>カブ</t>
    </rPh>
    <phoneticPr fontId="6"/>
  </si>
  <si>
    <t>情報提供用件名翻訳等業務</t>
    <phoneticPr fontId="6"/>
  </si>
  <si>
    <t>個人A</t>
    <rPh sb="0" eb="2">
      <t>コジン</t>
    </rPh>
    <phoneticPr fontId="6"/>
  </si>
  <si>
    <t>個人B</t>
    <rPh sb="0" eb="2">
      <t>コジン</t>
    </rPh>
    <phoneticPr fontId="6"/>
  </si>
  <si>
    <t>個人C</t>
    <rPh sb="0" eb="2">
      <t>コジン</t>
    </rPh>
    <phoneticPr fontId="6"/>
  </si>
  <si>
    <t>社会保険事務所</t>
    <rPh sb="0" eb="2">
      <t>シャカイ</t>
    </rPh>
    <rPh sb="2" eb="4">
      <t>ホケン</t>
    </rPh>
    <rPh sb="4" eb="7">
      <t>ジムショ</t>
    </rPh>
    <phoneticPr fontId="6"/>
  </si>
  <si>
    <t>非常勤職員社会保険料</t>
    <rPh sb="0" eb="3">
      <t>ヒジョウキン</t>
    </rPh>
    <rPh sb="3" eb="5">
      <t>ショクイン</t>
    </rPh>
    <rPh sb="5" eb="7">
      <t>シャカイ</t>
    </rPh>
    <rPh sb="7" eb="10">
      <t>ホケンリョウ</t>
    </rPh>
    <phoneticPr fontId="6"/>
  </si>
  <si>
    <t>謝金</t>
    <rPh sb="0" eb="2">
      <t>シャキン</t>
    </rPh>
    <phoneticPr fontId="6"/>
  </si>
  <si>
    <t>（株）HBA</t>
    <rPh sb="1" eb="2">
      <t>カブ</t>
    </rPh>
    <phoneticPr fontId="6"/>
  </si>
  <si>
    <t>既公開目録データ情報追加業務</t>
    <phoneticPr fontId="6"/>
  </si>
  <si>
    <t>-</t>
    <phoneticPr fontId="6"/>
  </si>
  <si>
    <t>公文書館法（昭和62年法律第115号）
国立公文書館法（平成11年法律第79号）
公文書等の管理に関する法律（平成21年法律第66号）
アジア歴史資料整備事業の推進について（平成11年11月30日閣議決定）</t>
    <phoneticPr fontId="6"/>
  </si>
  <si>
    <t>課長　吉田　真晃</t>
    <rPh sb="0" eb="2">
      <t>カチョウ</t>
    </rPh>
    <rPh sb="3" eb="5">
      <t>ヨシダ</t>
    </rPh>
    <rPh sb="6" eb="7">
      <t>シン</t>
    </rPh>
    <rPh sb="7" eb="8">
      <t>テル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</si>
</sst>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579">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0" borderId="0" xfId="0" applyFont="1" applyProtection="1">
      <alignment vertical="center"/>
      <protection locked="0"/>
    </xf>
    <xf numFmtId="0" fontId="0" fillId="0" borderId="0" xfId="0" applyFont="1">
      <alignment vertical="center"/>
    </xf>
    <xf numFmtId="0" fontId="4" fillId="0" borderId="0" xfId="0" applyFont="1" applyAlignment="1">
      <alignment vertical="center" wrapText="1"/>
    </xf>
    <xf numFmtId="0" fontId="0" fillId="0" borderId="3" xfId="0" applyBorder="1">
      <alignment vertical="center"/>
    </xf>
    <xf numFmtId="0" fontId="11" fillId="0" borderId="71" xfId="1" applyFont="1" applyFill="1" applyBorder="1" applyAlignment="1" applyProtection="1">
      <alignment vertical="top"/>
      <protection locked="0"/>
    </xf>
    <xf numFmtId="0" fontId="11" fillId="0" borderId="116"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6" fillId="0" borderId="0" xfId="0" applyFont="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1" fillId="0" borderId="0" xfId="0" applyFont="1">
      <alignment vertical="center"/>
    </xf>
    <xf numFmtId="0" fontId="21"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1" fillId="3" borderId="9" xfId="0" applyFont="1" applyFill="1" applyBorder="1">
      <alignment vertical="center"/>
    </xf>
    <xf numFmtId="0" fontId="0" fillId="3" borderId="0" xfId="0" applyFill="1">
      <alignment vertical="center"/>
    </xf>
    <xf numFmtId="0" fontId="21" fillId="3" borderId="0" xfId="0" applyFont="1" applyFill="1">
      <alignment vertical="center"/>
    </xf>
    <xf numFmtId="0" fontId="6"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1" fillId="0" borderId="9" xfId="0" applyFont="1" applyBorder="1">
      <alignment vertical="center"/>
    </xf>
    <xf numFmtId="0" fontId="21" fillId="0" borderId="9" xfId="0" applyFont="1" applyBorder="1" applyAlignment="1" applyProtection="1">
      <alignment horizontal="center" vertical="center"/>
      <protection locked="0"/>
    </xf>
    <xf numFmtId="0" fontId="6" fillId="3" borderId="9" xfId="0" applyFont="1" applyFill="1" applyBorder="1">
      <alignment vertical="center"/>
    </xf>
    <xf numFmtId="0" fontId="6" fillId="3" borderId="9" xfId="0" applyFont="1" applyFill="1" applyBorder="1" applyAlignment="1">
      <alignment vertical="center" wrapText="1"/>
    </xf>
    <xf numFmtId="0" fontId="27" fillId="3" borderId="9" xfId="0" applyFont="1" applyFill="1" applyBorder="1">
      <alignment vertical="center"/>
    </xf>
    <xf numFmtId="0" fontId="21" fillId="0" borderId="9" xfId="4" applyFont="1" applyBorder="1" applyAlignment="1">
      <alignment vertical="center" wrapText="1"/>
    </xf>
    <xf numFmtId="0" fontId="0" fillId="3" borderId="9" xfId="0" applyFill="1" applyBorder="1" applyAlignment="1">
      <alignment vertical="center" wrapText="1"/>
    </xf>
    <xf numFmtId="0" fontId="21" fillId="0" borderId="0" xfId="0" applyFont="1" applyAlignment="1">
      <alignment horizontal="center" vertical="center"/>
    </xf>
    <xf numFmtId="0" fontId="6" fillId="3" borderId="0" xfId="0" applyFont="1" applyFill="1">
      <alignment vertical="center"/>
    </xf>
    <xf numFmtId="0" fontId="21" fillId="0" borderId="0" xfId="0" applyFont="1" applyBorder="1">
      <alignment vertical="center"/>
    </xf>
    <xf numFmtId="0" fontId="4" fillId="5" borderId="99"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wrapText="1"/>
    </xf>
    <xf numFmtId="178" fontId="19" fillId="5" borderId="81" xfId="0" applyNumberFormat="1" applyFont="1" applyFill="1" applyBorder="1" applyAlignment="1" applyProtection="1">
      <alignment vertical="center" wrapText="1"/>
      <protection locked="0"/>
    </xf>
    <xf numFmtId="0" fontId="19" fillId="5" borderId="18" xfId="0" applyFont="1" applyFill="1" applyBorder="1" applyAlignment="1" applyProtection="1">
      <alignment horizontal="center" vertical="center" wrapText="1"/>
    </xf>
    <xf numFmtId="178" fontId="19" fillId="5" borderId="101"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1" fillId="0" borderId="115" xfId="1" applyFont="1" applyFill="1" applyBorder="1" applyAlignment="1" applyProtection="1">
      <alignment vertical="top"/>
    </xf>
    <xf numFmtId="0" fontId="0" fillId="3" borderId="36" xfId="0" applyFill="1" applyBorder="1">
      <alignment vertical="center"/>
    </xf>
    <xf numFmtId="0" fontId="0" fillId="0" borderId="0" xfId="0" applyFont="1" applyFill="1">
      <alignment vertical="center"/>
    </xf>
    <xf numFmtId="0" fontId="29"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6" fillId="3" borderId="9" xfId="0" applyFont="1" applyFill="1" applyBorder="1" applyAlignment="1">
      <alignment horizontal="left" vertical="center"/>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7"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29" xfId="0" applyFont="1" applyFill="1" applyBorder="1" applyAlignment="1">
      <alignment horizontal="center" vertical="center" textRotation="255" wrapText="1"/>
    </xf>
    <xf numFmtId="0" fontId="0" fillId="0" borderId="63"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130"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5"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20" fillId="2" borderId="22"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2" borderId="83" xfId="0" applyFont="1" applyFill="1" applyBorder="1" applyAlignment="1">
      <alignment horizontal="center" vertical="center" shrinkToFit="1"/>
    </xf>
    <xf numFmtId="0" fontId="0" fillId="0" borderId="67" xfId="0" applyFont="1" applyBorder="1" applyAlignment="1">
      <alignment horizontal="center" vertical="center" shrinkToFit="1"/>
    </xf>
    <xf numFmtId="0" fontId="0" fillId="0" borderId="84" xfId="0" applyFont="1" applyBorder="1" applyAlignment="1">
      <alignment horizontal="center" vertical="center" shrinkToFit="1"/>
    </xf>
    <xf numFmtId="0" fontId="21" fillId="0" borderId="83" xfId="0" applyFont="1" applyFill="1" applyBorder="1" applyAlignment="1" applyProtection="1">
      <alignment vertical="center" wrapText="1"/>
      <protection locked="0"/>
    </xf>
    <xf numFmtId="0" fontId="21" fillId="0" borderId="67" xfId="0" applyFont="1" applyFill="1" applyBorder="1" applyAlignment="1" applyProtection="1">
      <alignment vertical="center" wrapText="1"/>
      <protection locked="0"/>
    </xf>
    <xf numFmtId="0" fontId="21" fillId="0" borderId="84" xfId="0" applyFont="1" applyFill="1" applyBorder="1" applyAlignment="1" applyProtection="1">
      <alignment vertical="center" wrapText="1"/>
      <protection locked="0"/>
    </xf>
    <xf numFmtId="0" fontId="11" fillId="2" borderId="9" xfId="0" applyFont="1" applyFill="1" applyBorder="1" applyAlignment="1">
      <alignment horizontal="center" vertical="center" shrinkToFit="1"/>
    </xf>
    <xf numFmtId="0" fontId="11" fillId="2" borderId="96" xfId="0" applyFont="1" applyFill="1" applyBorder="1" applyAlignment="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wrapText="1" shrinkToFit="1"/>
      <protection locked="0"/>
    </xf>
    <xf numFmtId="49" fontId="0" fillId="0" borderId="99" xfId="0" applyNumberFormat="1" applyFont="1" applyFill="1" applyBorder="1" applyAlignment="1" applyProtection="1">
      <alignment horizontal="center" vertical="center" shrinkToFit="1"/>
      <protection locked="0"/>
    </xf>
    <xf numFmtId="49" fontId="0" fillId="0" borderId="131" xfId="0" applyNumberFormat="1"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0" fillId="0" borderId="67" xfId="0" applyFont="1" applyFill="1" applyBorder="1" applyAlignment="1">
      <alignment horizontal="center" vertical="center"/>
    </xf>
    <xf numFmtId="0" fontId="0" fillId="0" borderId="84" xfId="0" applyFont="1" applyFill="1" applyBorder="1" applyAlignment="1">
      <alignment horizontal="center" vertical="center"/>
    </xf>
    <xf numFmtId="177" fontId="0" fillId="0" borderId="83"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84" xfId="0" applyNumberFormat="1" applyFont="1" applyFill="1" applyBorder="1" applyAlignment="1" applyProtection="1">
      <alignment horizontal="center" vertical="center"/>
    </xf>
    <xf numFmtId="0" fontId="0" fillId="0" borderId="9" xfId="0" applyFont="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74" xfId="0"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5"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65"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4" xfId="0" applyFont="1" applyFill="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2" borderId="128" xfId="0" applyFont="1" applyFill="1" applyBorder="1" applyAlignment="1">
      <alignment horizontal="center" vertical="center"/>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2" xfId="0" applyNumberFormat="1"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178" fontId="18" fillId="0" borderId="6" xfId="0" applyNumberFormat="1" applyFont="1" applyFill="1" applyBorder="1" applyAlignment="1" applyProtection="1">
      <alignment horizontal="center" vertical="center"/>
      <protection locked="0"/>
    </xf>
    <xf numFmtId="183" fontId="18" fillId="0" borderId="6"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8" fillId="2" borderId="9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2" fillId="2" borderId="9" xfId="3" applyFont="1" applyFill="1" applyBorder="1" applyAlignment="1" applyProtection="1">
      <alignment horizontal="center" vertical="center" wrapText="1"/>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12" fillId="0" borderId="31"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32" xfId="1"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3"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5"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4"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9" fillId="2" borderId="75"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177" fontId="4" fillId="0" borderId="120" xfId="0" applyNumberFormat="1" applyFont="1" applyFill="1" applyBorder="1" applyAlignment="1" applyProtection="1">
      <alignment horizontal="center" vertical="center"/>
    </xf>
    <xf numFmtId="177" fontId="4" fillId="0" borderId="121" xfId="0" applyNumberFormat="1" applyFont="1" applyFill="1" applyBorder="1" applyAlignment="1" applyProtection="1">
      <alignment horizontal="center" vertical="center"/>
    </xf>
    <xf numFmtId="177" fontId="4" fillId="0" borderId="124" xfId="0" applyNumberFormat="1" applyFont="1" applyFill="1" applyBorder="1" applyAlignment="1" applyProtection="1">
      <alignment horizontal="center" vertical="center"/>
    </xf>
    <xf numFmtId="177" fontId="4" fillId="0" borderId="117" xfId="0" applyNumberFormat="1" applyFont="1" applyFill="1" applyBorder="1" applyAlignment="1" applyProtection="1">
      <alignment horizontal="center" vertical="center"/>
    </xf>
    <xf numFmtId="177" fontId="4" fillId="0" borderId="118" xfId="0" applyNumberFormat="1" applyFont="1" applyFill="1" applyBorder="1" applyAlignment="1" applyProtection="1">
      <alignment horizontal="center" vertical="center"/>
    </xf>
    <xf numFmtId="177" fontId="4" fillId="0" borderId="119"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177" fontId="4" fillId="0" borderId="122" xfId="0" applyNumberFormat="1" applyFont="1" applyFill="1" applyBorder="1" applyAlignment="1" applyProtection="1">
      <alignment horizontal="center" vertical="center"/>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4" fillId="2" borderId="23" xfId="0" applyFont="1" applyFill="1" applyBorder="1" applyAlignment="1">
      <alignment horizontal="center" vertical="center"/>
    </xf>
    <xf numFmtId="0" fontId="4" fillId="2" borderId="32" xfId="0" applyFont="1" applyFill="1" applyBorder="1" applyAlignment="1">
      <alignment horizontal="center" vertical="center"/>
    </xf>
    <xf numFmtId="0" fontId="12"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4" fillId="0" borderId="9" xfId="0" applyNumberFormat="1" applyFont="1" applyFill="1" applyBorder="1" applyAlignment="1" applyProtection="1">
      <alignment horizontal="center" vertical="center"/>
      <protection locked="0"/>
    </xf>
    <xf numFmtId="177" fontId="4" fillId="0" borderId="96" xfId="0" applyNumberFormat="1" applyFont="1" applyFill="1" applyBorder="1" applyAlignment="1" applyProtection="1">
      <alignment horizontal="center" vertical="center"/>
      <protection locked="0"/>
    </xf>
    <xf numFmtId="9" fontId="0" fillId="0" borderId="9" xfId="0" applyNumberFormat="1" applyFont="1" applyFill="1" applyBorder="1" applyAlignment="1" applyProtection="1">
      <alignment horizontal="center" vertical="center"/>
      <protection locked="0"/>
    </xf>
    <xf numFmtId="9" fontId="4" fillId="0" borderId="9" xfId="0" applyNumberFormat="1" applyFont="1" applyFill="1" applyBorder="1" applyAlignment="1" applyProtection="1">
      <alignment horizontal="center" vertical="center"/>
      <protection locked="0"/>
    </xf>
    <xf numFmtId="177" fontId="4" fillId="0" borderId="79" xfId="0" applyNumberFormat="1" applyFont="1" applyFill="1" applyBorder="1" applyAlignment="1" applyProtection="1">
      <alignment horizontal="right" vertical="center"/>
    </xf>
    <xf numFmtId="177" fontId="4" fillId="0" borderId="76" xfId="0" applyNumberFormat="1" applyFont="1" applyFill="1" applyBorder="1" applyAlignment="1" applyProtection="1">
      <alignment horizontal="right" vertical="center"/>
    </xf>
    <xf numFmtId="177" fontId="4" fillId="0" borderId="78" xfId="0" applyNumberFormat="1" applyFont="1" applyFill="1" applyBorder="1" applyAlignment="1" applyProtection="1">
      <alignment horizontal="right" vertical="center"/>
    </xf>
    <xf numFmtId="182" fontId="4" fillId="0" borderId="76" xfId="0" applyNumberFormat="1" applyFont="1" applyFill="1" applyBorder="1" applyAlignment="1" applyProtection="1">
      <alignment horizontal="center" vertical="center"/>
    </xf>
    <xf numFmtId="182" fontId="4" fillId="0" borderId="78" xfId="0" applyNumberFormat="1" applyFont="1" applyFill="1" applyBorder="1" applyAlignment="1" applyProtection="1">
      <alignment horizontal="center" vertical="center"/>
    </xf>
    <xf numFmtId="0" fontId="4" fillId="2" borderId="9" xfId="0" applyFont="1" applyFill="1" applyBorder="1" applyAlignment="1">
      <alignment horizontal="center" vertical="center" wrapText="1"/>
    </xf>
    <xf numFmtId="177" fontId="4" fillId="0" borderId="76" xfId="0" applyNumberFormat="1" applyFont="1" applyFill="1" applyBorder="1" applyAlignment="1">
      <alignment horizontal="right" vertical="center"/>
    </xf>
    <xf numFmtId="177" fontId="4" fillId="0" borderId="78" xfId="0" applyNumberFormat="1" applyFont="1" applyFill="1" applyBorder="1" applyAlignment="1">
      <alignment horizontal="right" vertical="center"/>
    </xf>
    <xf numFmtId="9" fontId="4" fillId="0" borderId="9" xfId="0" applyNumberFormat="1" applyFont="1" applyFill="1" applyBorder="1" applyAlignment="1">
      <alignment horizontal="center" vertical="center"/>
    </xf>
    <xf numFmtId="182" fontId="4" fillId="0" borderId="9" xfId="0" applyNumberFormat="1" applyFont="1" applyFill="1" applyBorder="1" applyAlignment="1" applyProtection="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177" fontId="4" fillId="0" borderId="79" xfId="0" applyNumberFormat="1" applyFont="1" applyFill="1" applyBorder="1" applyAlignment="1">
      <alignment horizontal="right" vertical="center"/>
    </xf>
    <xf numFmtId="0" fontId="0" fillId="2" borderId="36" xfId="0" applyFont="1" applyFill="1" applyBorder="1" applyAlignment="1">
      <alignment horizontal="center" vertical="center"/>
    </xf>
    <xf numFmtId="0" fontId="0" fillId="2" borderId="95"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55" xfId="0" applyFont="1" applyFill="1" applyBorder="1" applyAlignment="1">
      <alignment horizontal="center" vertical="center"/>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21"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4" fillId="2" borderId="24" xfId="0" applyFont="1" applyFill="1" applyBorder="1" applyAlignment="1">
      <alignment horizontal="center" vertical="center"/>
    </xf>
    <xf numFmtId="177" fontId="4" fillId="0" borderId="53" xfId="0" applyNumberFormat="1" applyFont="1" applyFill="1" applyBorder="1" applyAlignment="1" applyProtection="1">
      <alignment horizontal="center" vertical="center"/>
      <protection locked="0"/>
    </xf>
    <xf numFmtId="177" fontId="4" fillId="0" borderId="54" xfId="0" applyNumberFormat="1" applyFont="1" applyFill="1" applyBorder="1" applyAlignment="1" applyProtection="1">
      <alignment horizontal="center" vertical="center"/>
      <protection locked="0"/>
    </xf>
    <xf numFmtId="177" fontId="4" fillId="0" borderId="58" xfId="0" applyNumberFormat="1" applyFont="1" applyFill="1" applyBorder="1" applyAlignment="1" applyProtection="1">
      <alignment horizontal="center" vertical="center"/>
      <protection locked="0"/>
    </xf>
    <xf numFmtId="177" fontId="4" fillId="0" borderId="123" xfId="0" applyNumberFormat="1" applyFont="1" applyFill="1" applyBorder="1" applyAlignment="1" applyProtection="1">
      <alignment horizontal="center" vertical="center"/>
    </xf>
    <xf numFmtId="177" fontId="0" fillId="0" borderId="24" xfId="0" applyNumberFormat="1" applyFont="1" applyFill="1" applyBorder="1" applyAlignment="1" applyProtection="1">
      <alignment horizontal="center" vertical="center" shrinkToFit="1"/>
      <protection locked="0"/>
    </xf>
    <xf numFmtId="0" fontId="15"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1" fillId="2" borderId="75"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49"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6" fillId="4" borderId="4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51" xfId="0" applyFont="1" applyBorder="1" applyAlignment="1">
      <alignment horizontal="center" vertical="center"/>
    </xf>
    <xf numFmtId="0" fontId="0" fillId="0" borderId="8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8"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0"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39" xfId="0" applyFont="1" applyFill="1" applyBorder="1" applyAlignment="1">
      <alignment vertical="center"/>
    </xf>
    <xf numFmtId="0" fontId="0" fillId="5" borderId="63" xfId="0" applyFont="1" applyFill="1" applyBorder="1" applyAlignment="1">
      <alignment vertical="center"/>
    </xf>
    <xf numFmtId="0" fontId="0" fillId="5" borderId="80" xfId="0" applyFont="1" applyFill="1" applyBorder="1" applyAlignment="1">
      <alignment vertical="center"/>
    </xf>
    <xf numFmtId="0" fontId="0" fillId="5" borderId="8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98" xfId="0" applyFont="1" applyFill="1" applyBorder="1" applyAlignment="1">
      <alignment horizontal="center" vertical="center"/>
    </xf>
    <xf numFmtId="0" fontId="0" fillId="5" borderId="9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66"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13" fillId="2" borderId="43" xfId="0" applyFont="1" applyFill="1" applyBorder="1" applyAlignment="1">
      <alignment horizontal="center" vertical="center" textRotation="255" wrapText="1"/>
    </xf>
    <xf numFmtId="0" fontId="0" fillId="0" borderId="6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7" xfId="0" applyFont="1" applyFill="1" applyBorder="1" applyAlignment="1" applyProtection="1">
      <alignment horizontal="left" vertical="center" wrapText="1"/>
      <protection locked="0"/>
    </xf>
    <xf numFmtId="0" fontId="0" fillId="0" borderId="108" xfId="0" applyFont="1" applyFill="1" applyBorder="1" applyAlignment="1" applyProtection="1">
      <alignment horizontal="left" vertical="center" wrapText="1"/>
      <protection locked="0"/>
    </xf>
    <xf numFmtId="0" fontId="0" fillId="0" borderId="109" xfId="0" applyFont="1" applyFill="1" applyBorder="1" applyAlignment="1" applyProtection="1">
      <alignment horizontal="left" vertical="center" wrapText="1"/>
      <protection locked="0"/>
    </xf>
    <xf numFmtId="0" fontId="0" fillId="0" borderId="103"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11" xfId="0" applyFont="1" applyFill="1" applyBorder="1" applyAlignment="1" applyProtection="1">
      <alignment horizontal="left" vertical="center" wrapText="1"/>
      <protection locked="0"/>
    </xf>
    <xf numFmtId="0" fontId="0" fillId="0" borderId="110"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13" fillId="3" borderId="106" xfId="0" applyFont="1" applyFill="1" applyBorder="1" applyAlignment="1">
      <alignment horizontal="center" vertical="center" textRotation="255"/>
    </xf>
    <xf numFmtId="0" fontId="13" fillId="3" borderId="94" xfId="0" applyFont="1" applyFill="1" applyBorder="1" applyAlignment="1">
      <alignment horizontal="center" vertical="center" textRotation="255"/>
    </xf>
    <xf numFmtId="0" fontId="0" fillId="0" borderId="93"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85" xfId="0" applyBorder="1" applyAlignment="1" applyProtection="1">
      <alignment horizontal="left" vertical="center" wrapText="1"/>
      <protection locked="0"/>
    </xf>
    <xf numFmtId="0" fontId="9" fillId="2" borderId="70" xfId="3" applyFont="1" applyFill="1" applyBorder="1" applyAlignment="1" applyProtection="1">
      <alignment horizontal="center" vertical="center" wrapText="1"/>
    </xf>
    <xf numFmtId="0" fontId="9" fillId="2" borderId="71" xfId="3" applyFont="1" applyFill="1" applyBorder="1" applyAlignment="1" applyProtection="1">
      <alignment horizontal="center" vertical="center" wrapText="1"/>
    </xf>
    <xf numFmtId="0" fontId="9" fillId="2" borderId="72" xfId="3" applyFont="1" applyFill="1" applyBorder="1" applyAlignment="1" applyProtection="1">
      <alignment horizontal="center" vertical="center" wrapText="1"/>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8" fillId="0" borderId="73" xfId="0" applyFont="1" applyFill="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5" xfId="0" applyFont="1" applyBorder="1" applyAlignment="1">
      <alignment horizontal="center" vertical="center"/>
    </xf>
    <xf numFmtId="0" fontId="0" fillId="0" borderId="69"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4" fillId="0" borderId="63"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177" fontId="0" fillId="0" borderId="82" xfId="0" applyNumberFormat="1"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106"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13" fillId="6" borderId="84" xfId="0" applyFont="1" applyFill="1" applyBorder="1" applyAlignment="1">
      <alignment horizontal="center" vertical="center" wrapText="1"/>
    </xf>
    <xf numFmtId="0" fontId="4"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83" xfId="0" applyFont="1" applyFill="1" applyBorder="1" applyAlignment="1">
      <alignment horizontal="center" vertical="center"/>
    </xf>
    <xf numFmtId="0" fontId="0" fillId="5" borderId="67" xfId="0" applyFont="1" applyFill="1" applyBorder="1" applyAlignment="1">
      <alignment horizontal="center" vertical="center"/>
    </xf>
    <xf numFmtId="0" fontId="4" fillId="5" borderId="83" xfId="0" applyFont="1" applyFill="1" applyBorder="1" applyAlignment="1">
      <alignment horizontal="center" vertical="center"/>
    </xf>
    <xf numFmtId="0" fontId="4" fillId="5" borderId="67" xfId="0" applyFont="1" applyFill="1" applyBorder="1" applyAlignment="1">
      <alignment horizontal="center" vertical="center"/>
    </xf>
    <xf numFmtId="0" fontId="4" fillId="5" borderId="85" xfId="0" applyFont="1" applyFill="1" applyBorder="1" applyAlignment="1">
      <alignment horizontal="center" vertical="center"/>
    </xf>
    <xf numFmtId="0" fontId="4" fillId="0" borderId="9" xfId="0" applyFont="1" applyBorder="1" applyAlignment="1">
      <alignment horizontal="center" vertical="center"/>
    </xf>
    <xf numFmtId="0" fontId="0" fillId="3" borderId="9" xfId="0"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83" fontId="19" fillId="5" borderId="18" xfId="0" applyNumberFormat="1" applyFont="1" applyFill="1" applyBorder="1" applyAlignment="1" applyProtection="1">
      <alignment horizontal="center" vertical="center" wrapText="1"/>
      <protection locked="0"/>
    </xf>
    <xf numFmtId="0" fontId="19" fillId="5" borderId="66" xfId="0" applyFont="1" applyFill="1" applyBorder="1" applyAlignment="1" applyProtection="1">
      <alignment horizontal="left" vertical="center" wrapText="1"/>
      <protection locked="0"/>
    </xf>
    <xf numFmtId="0" fontId="19" fillId="5" borderId="18" xfId="0" applyFont="1" applyFill="1" applyBorder="1" applyAlignment="1" applyProtection="1">
      <alignment horizontal="left" vertical="center" wrapText="1"/>
      <protection locked="0"/>
    </xf>
    <xf numFmtId="0" fontId="19" fillId="5" borderId="60" xfId="0" applyFont="1" applyFill="1" applyBorder="1" applyAlignment="1" applyProtection="1">
      <alignment horizontal="left" vertical="center" wrapText="1"/>
      <protection locked="0"/>
    </xf>
    <xf numFmtId="0" fontId="19" fillId="5" borderId="91" xfId="0" applyFont="1" applyFill="1" applyBorder="1" applyAlignment="1" applyProtection="1">
      <alignment horizontal="right" vertical="center" wrapText="1"/>
      <protection locked="0"/>
    </xf>
    <xf numFmtId="0" fontId="19" fillId="5" borderId="12" xfId="0" applyFont="1" applyFill="1" applyBorder="1" applyAlignment="1" applyProtection="1">
      <alignment horizontal="right" vertical="center" wrapText="1"/>
      <protection locked="0"/>
    </xf>
    <xf numFmtId="183" fontId="19" fillId="5" borderId="12" xfId="0" applyNumberFormat="1" applyFont="1" applyFill="1" applyBorder="1" applyAlignment="1" applyProtection="1">
      <alignment horizontal="center" vertical="center" wrapText="1"/>
      <protection locked="0"/>
    </xf>
    <xf numFmtId="0" fontId="19" fillId="5" borderId="91" xfId="0" applyFont="1" applyFill="1" applyBorder="1" applyAlignment="1" applyProtection="1">
      <alignment horizontal="left" vertical="center" wrapText="1"/>
      <protection locked="0"/>
    </xf>
    <xf numFmtId="0" fontId="19" fillId="5" borderId="12" xfId="0" applyFont="1" applyFill="1" applyBorder="1" applyAlignment="1" applyProtection="1">
      <alignment horizontal="left" vertical="center" wrapText="1"/>
      <protection locked="0"/>
    </xf>
    <xf numFmtId="0" fontId="19" fillId="5" borderId="13" xfId="0" applyFont="1" applyFill="1" applyBorder="1" applyAlignment="1" applyProtection="1">
      <alignment horizontal="left" vertical="center" wrapText="1"/>
      <protection locked="0"/>
    </xf>
    <xf numFmtId="0" fontId="19" fillId="5" borderId="64" xfId="0" applyFont="1" applyFill="1" applyBorder="1" applyAlignment="1" applyProtection="1">
      <alignment horizontal="center" vertical="center" wrapText="1"/>
      <protection locked="0"/>
    </xf>
    <xf numFmtId="0" fontId="19" fillId="5" borderId="12" xfId="0" applyFont="1" applyFill="1" applyBorder="1" applyAlignment="1" applyProtection="1">
      <alignment horizontal="center" vertical="center" wrapText="1"/>
      <protection locked="0"/>
    </xf>
    <xf numFmtId="0" fontId="19" fillId="5" borderId="81" xfId="0" applyFont="1" applyFill="1" applyBorder="1" applyAlignment="1" applyProtection="1">
      <alignment horizontal="center" vertical="center" wrapText="1"/>
      <protection locked="0"/>
    </xf>
    <xf numFmtId="0" fontId="0" fillId="5" borderId="69" xfId="0" applyFont="1" applyFill="1" applyBorder="1" applyAlignment="1">
      <alignment horizontal="left" vertical="center"/>
    </xf>
    <xf numFmtId="0" fontId="0" fillId="5" borderId="63" xfId="0" applyFont="1" applyFill="1" applyBorder="1" applyAlignment="1">
      <alignment horizontal="left" vertical="center"/>
    </xf>
    <xf numFmtId="0" fontId="0" fillId="5" borderId="80" xfId="0" applyFont="1" applyFill="1" applyBorder="1" applyAlignment="1">
      <alignment horizontal="left" vertical="center"/>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19" fillId="5" borderId="64"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81" xfId="0" applyFont="1" applyFill="1" applyBorder="1" applyAlignment="1">
      <alignment horizontal="center" vertical="center" wrapText="1"/>
    </xf>
    <xf numFmtId="0" fontId="19" fillId="5" borderId="91" xfId="0" applyFont="1" applyFill="1" applyBorder="1" applyAlignment="1">
      <alignment horizontal="center" vertical="center" wrapText="1"/>
    </xf>
    <xf numFmtId="0" fontId="19" fillId="5" borderId="13"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8965</xdr:colOff>
      <xdr:row>68</xdr:row>
      <xdr:rowOff>179294</xdr:rowOff>
    </xdr:from>
    <xdr:to>
      <xdr:col>46</xdr:col>
      <xdr:colOff>138505</xdr:colOff>
      <xdr:row>82</xdr:row>
      <xdr:rowOff>179294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859" y="29556635"/>
          <a:ext cx="8412928" cy="5396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102"/>
  <sheetViews>
    <sheetView tabSelected="1" view="pageBreakPreview" zoomScale="68" zoomScaleNormal="75" zoomScaleSheetLayoutView="68" zoomScalePageLayoutView="85" workbookViewId="0"/>
  </sheetViews>
  <sheetFormatPr defaultRowHeight="13.5" x14ac:dyDescent="0.15"/>
  <cols>
    <col min="1" max="49" width="2.875" customWidth="1"/>
    <col min="50" max="50" width="4.125" customWidth="1"/>
    <col min="51" max="51" width="8.75" hidden="1" customWidth="1"/>
    <col min="52" max="57" width="2.25" customWidth="1"/>
    <col min="61" max="61" width="27.875" customWidth="1"/>
    <col min="62" max="62" width="12.25" customWidth="1"/>
  </cols>
  <sheetData>
    <row r="1" spans="1:59" ht="24" customHeight="1" x14ac:dyDescent="0.15">
      <c r="AO1" s="26"/>
      <c r="AP1" s="26"/>
      <c r="AQ1" s="26"/>
      <c r="AR1" s="26"/>
      <c r="AS1" s="26"/>
      <c r="AT1" s="26"/>
      <c r="AU1" s="26"/>
      <c r="AV1" s="26"/>
      <c r="AW1" s="1"/>
    </row>
    <row r="2" spans="1:59" ht="24" customHeight="1" thickBot="1" x14ac:dyDescent="0.2">
      <c r="A2" s="57"/>
      <c r="B2" s="57"/>
      <c r="C2" s="57"/>
      <c r="D2" s="57"/>
      <c r="E2" s="57"/>
      <c r="F2" s="57"/>
      <c r="G2" s="57"/>
      <c r="H2" s="57"/>
      <c r="I2" s="57"/>
      <c r="J2" s="57"/>
      <c r="K2" s="57"/>
      <c r="L2" s="57"/>
      <c r="M2" s="57"/>
      <c r="N2" s="57"/>
      <c r="O2" s="57"/>
      <c r="P2" s="57"/>
      <c r="Q2" s="57"/>
      <c r="R2" s="57"/>
      <c r="S2" s="57"/>
      <c r="T2" s="57"/>
      <c r="U2" s="57"/>
      <c r="V2" s="57"/>
      <c r="W2" s="57"/>
      <c r="X2" s="58" t="s">
        <v>0</v>
      </c>
      <c r="Y2" s="57"/>
      <c r="Z2" s="10"/>
      <c r="AA2" s="10"/>
      <c r="AB2" s="10"/>
      <c r="AC2" s="10"/>
      <c r="AD2" s="225">
        <v>2021</v>
      </c>
      <c r="AE2" s="225"/>
      <c r="AF2" s="225"/>
      <c r="AG2" s="225"/>
      <c r="AH2" s="225"/>
      <c r="AI2" s="59" t="s">
        <v>519</v>
      </c>
      <c r="AJ2" s="225" t="s">
        <v>636</v>
      </c>
      <c r="AK2" s="225"/>
      <c r="AL2" s="225"/>
      <c r="AM2" s="225"/>
      <c r="AN2" s="59" t="s">
        <v>254</v>
      </c>
      <c r="AO2" s="225">
        <v>20</v>
      </c>
      <c r="AP2" s="225"/>
      <c r="AQ2" s="225"/>
      <c r="AR2" s="60" t="s">
        <v>627</v>
      </c>
      <c r="AS2" s="224">
        <v>159</v>
      </c>
      <c r="AT2" s="224"/>
      <c r="AU2" s="224"/>
      <c r="AV2" s="59" t="str">
        <f>IF(AW2="","","-")</f>
        <v>-</v>
      </c>
      <c r="AW2" s="223">
        <v>2</v>
      </c>
      <c r="AX2" s="223"/>
      <c r="BG2" s="5"/>
    </row>
    <row r="3" spans="1:59" ht="24" customHeight="1" thickBot="1" x14ac:dyDescent="0.2">
      <c r="A3" s="231" t="s">
        <v>520</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7" t="s">
        <v>521</v>
      </c>
      <c r="AJ3" s="233" t="s">
        <v>547</v>
      </c>
      <c r="AK3" s="233"/>
      <c r="AL3" s="233"/>
      <c r="AM3" s="233"/>
      <c r="AN3" s="233"/>
      <c r="AO3" s="233"/>
      <c r="AP3" s="233"/>
      <c r="AQ3" s="233"/>
      <c r="AR3" s="233"/>
      <c r="AS3" s="233"/>
      <c r="AT3" s="233"/>
      <c r="AU3" s="233"/>
      <c r="AV3" s="233"/>
      <c r="AW3" s="233"/>
      <c r="AX3" s="8" t="s">
        <v>37</v>
      </c>
    </row>
    <row r="4" spans="1:59" ht="36" customHeight="1" x14ac:dyDescent="0.15">
      <c r="A4" s="266" t="s">
        <v>58</v>
      </c>
      <c r="B4" s="267"/>
      <c r="C4" s="267"/>
      <c r="D4" s="267"/>
      <c r="E4" s="267"/>
      <c r="F4" s="267"/>
      <c r="G4" s="268" t="s">
        <v>628</v>
      </c>
      <c r="H4" s="269"/>
      <c r="I4" s="269"/>
      <c r="J4" s="269"/>
      <c r="K4" s="269"/>
      <c r="L4" s="269"/>
      <c r="M4" s="269"/>
      <c r="N4" s="269"/>
      <c r="O4" s="269"/>
      <c r="P4" s="269"/>
      <c r="Q4" s="269"/>
      <c r="R4" s="269"/>
      <c r="S4" s="269"/>
      <c r="T4" s="269"/>
      <c r="U4" s="269"/>
      <c r="V4" s="269"/>
      <c r="W4" s="269"/>
      <c r="X4" s="269"/>
      <c r="Y4" s="270" t="s">
        <v>1</v>
      </c>
      <c r="Z4" s="271"/>
      <c r="AA4" s="271"/>
      <c r="AB4" s="271"/>
      <c r="AC4" s="271"/>
      <c r="AD4" s="272"/>
      <c r="AE4" s="273" t="s">
        <v>629</v>
      </c>
      <c r="AF4" s="274"/>
      <c r="AG4" s="274"/>
      <c r="AH4" s="274"/>
      <c r="AI4" s="274"/>
      <c r="AJ4" s="274"/>
      <c r="AK4" s="274"/>
      <c r="AL4" s="274"/>
      <c r="AM4" s="274"/>
      <c r="AN4" s="274"/>
      <c r="AO4" s="274"/>
      <c r="AP4" s="275"/>
      <c r="AQ4" s="276" t="s">
        <v>2</v>
      </c>
      <c r="AR4" s="271"/>
      <c r="AS4" s="271"/>
      <c r="AT4" s="271"/>
      <c r="AU4" s="271"/>
      <c r="AV4" s="271"/>
      <c r="AW4" s="271"/>
      <c r="AX4" s="277"/>
    </row>
    <row r="5" spans="1:59" ht="36" customHeight="1" x14ac:dyDescent="0.15">
      <c r="A5" s="278" t="s">
        <v>39</v>
      </c>
      <c r="B5" s="279"/>
      <c r="C5" s="279"/>
      <c r="D5" s="279"/>
      <c r="E5" s="279"/>
      <c r="F5" s="280"/>
      <c r="G5" s="281" t="s">
        <v>341</v>
      </c>
      <c r="H5" s="282"/>
      <c r="I5" s="282"/>
      <c r="J5" s="282"/>
      <c r="K5" s="282"/>
      <c r="L5" s="282"/>
      <c r="M5" s="283" t="s">
        <v>38</v>
      </c>
      <c r="N5" s="284"/>
      <c r="O5" s="284"/>
      <c r="P5" s="284"/>
      <c r="Q5" s="284"/>
      <c r="R5" s="285"/>
      <c r="S5" s="286" t="s">
        <v>183</v>
      </c>
      <c r="T5" s="282"/>
      <c r="U5" s="282"/>
      <c r="V5" s="282"/>
      <c r="W5" s="282"/>
      <c r="X5" s="287"/>
      <c r="Y5" s="288" t="s">
        <v>3</v>
      </c>
      <c r="Z5" s="173"/>
      <c r="AA5" s="173"/>
      <c r="AB5" s="173"/>
      <c r="AC5" s="173"/>
      <c r="AD5" s="174"/>
      <c r="AE5" s="226" t="s">
        <v>630</v>
      </c>
      <c r="AF5" s="226"/>
      <c r="AG5" s="226"/>
      <c r="AH5" s="226"/>
      <c r="AI5" s="226"/>
      <c r="AJ5" s="226"/>
      <c r="AK5" s="226"/>
      <c r="AL5" s="226"/>
      <c r="AM5" s="226"/>
      <c r="AN5" s="226"/>
      <c r="AO5" s="226"/>
      <c r="AP5" s="227"/>
      <c r="AQ5" s="228" t="s">
        <v>696</v>
      </c>
      <c r="AR5" s="229"/>
      <c r="AS5" s="229"/>
      <c r="AT5" s="229"/>
      <c r="AU5" s="229"/>
      <c r="AV5" s="229"/>
      <c r="AW5" s="229"/>
      <c r="AX5" s="230"/>
    </row>
    <row r="6" spans="1:59" ht="36" customHeight="1" x14ac:dyDescent="0.15">
      <c r="A6" s="257" t="s">
        <v>4</v>
      </c>
      <c r="B6" s="258"/>
      <c r="C6" s="258"/>
      <c r="D6" s="258"/>
      <c r="E6" s="258"/>
      <c r="F6" s="258"/>
      <c r="G6" s="259" t="str">
        <f>入力規則等!F39</f>
        <v>一般会計</v>
      </c>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1"/>
    </row>
    <row r="7" spans="1:59" ht="36" customHeight="1" x14ac:dyDescent="0.15">
      <c r="A7" s="262" t="s">
        <v>62</v>
      </c>
      <c r="B7" s="258"/>
      <c r="C7" s="258"/>
      <c r="D7" s="258"/>
      <c r="E7" s="258"/>
      <c r="F7" s="258"/>
      <c r="G7" s="263" t="s">
        <v>632</v>
      </c>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5"/>
    </row>
    <row r="8" spans="1:59" ht="72" customHeight="1" x14ac:dyDescent="0.15">
      <c r="A8" s="234" t="s">
        <v>59</v>
      </c>
      <c r="B8" s="235"/>
      <c r="C8" s="235"/>
      <c r="D8" s="235"/>
      <c r="E8" s="235"/>
      <c r="F8" s="236"/>
      <c r="G8" s="237" t="s">
        <v>695</v>
      </c>
      <c r="H8" s="238"/>
      <c r="I8" s="238"/>
      <c r="J8" s="238"/>
      <c r="K8" s="238"/>
      <c r="L8" s="238"/>
      <c r="M8" s="238"/>
      <c r="N8" s="238"/>
      <c r="O8" s="238"/>
      <c r="P8" s="238"/>
      <c r="Q8" s="238"/>
      <c r="R8" s="238"/>
      <c r="S8" s="238"/>
      <c r="T8" s="238"/>
      <c r="U8" s="238"/>
      <c r="V8" s="238"/>
      <c r="W8" s="238"/>
      <c r="X8" s="239"/>
      <c r="Y8" s="240" t="s">
        <v>190</v>
      </c>
      <c r="Z8" s="241"/>
      <c r="AA8" s="241"/>
      <c r="AB8" s="241"/>
      <c r="AC8" s="241"/>
      <c r="AD8" s="242"/>
      <c r="AE8" s="243" t="s">
        <v>633</v>
      </c>
      <c r="AF8" s="244"/>
      <c r="AG8" s="244"/>
      <c r="AH8" s="244"/>
      <c r="AI8" s="244"/>
      <c r="AJ8" s="244"/>
      <c r="AK8" s="244"/>
      <c r="AL8" s="244"/>
      <c r="AM8" s="244"/>
      <c r="AN8" s="244"/>
      <c r="AO8" s="244"/>
      <c r="AP8" s="244"/>
      <c r="AQ8" s="244"/>
      <c r="AR8" s="244"/>
      <c r="AS8" s="244"/>
      <c r="AT8" s="244"/>
      <c r="AU8" s="244"/>
      <c r="AV8" s="244"/>
      <c r="AW8" s="244"/>
      <c r="AX8" s="245"/>
    </row>
    <row r="9" spans="1:59" ht="36" customHeight="1" x14ac:dyDescent="0.15">
      <c r="A9" s="234" t="s">
        <v>60</v>
      </c>
      <c r="B9" s="235"/>
      <c r="C9" s="235"/>
      <c r="D9" s="235"/>
      <c r="E9" s="235"/>
      <c r="F9" s="236"/>
      <c r="G9" s="246" t="str">
        <f>入力規則等!A25</f>
        <v>-</v>
      </c>
      <c r="H9" s="247"/>
      <c r="I9" s="247"/>
      <c r="J9" s="247"/>
      <c r="K9" s="247"/>
      <c r="L9" s="247"/>
      <c r="M9" s="247"/>
      <c r="N9" s="247"/>
      <c r="O9" s="247"/>
      <c r="P9" s="247"/>
      <c r="Q9" s="247"/>
      <c r="R9" s="247"/>
      <c r="S9" s="247"/>
      <c r="T9" s="247"/>
      <c r="U9" s="247"/>
      <c r="V9" s="247"/>
      <c r="W9" s="247"/>
      <c r="X9" s="248"/>
      <c r="Y9" s="249" t="s">
        <v>61</v>
      </c>
      <c r="Z9" s="250"/>
      <c r="AA9" s="250"/>
      <c r="AB9" s="250"/>
      <c r="AC9" s="250"/>
      <c r="AD9" s="251"/>
      <c r="AE9" s="252" t="str">
        <f>入力規則等!K13</f>
        <v>その他の事項経費</v>
      </c>
      <c r="AF9" s="247"/>
      <c r="AG9" s="247"/>
      <c r="AH9" s="247"/>
      <c r="AI9" s="247"/>
      <c r="AJ9" s="247"/>
      <c r="AK9" s="247"/>
      <c r="AL9" s="247"/>
      <c r="AM9" s="247"/>
      <c r="AN9" s="247"/>
      <c r="AO9" s="247"/>
      <c r="AP9" s="247"/>
      <c r="AQ9" s="247"/>
      <c r="AR9" s="247"/>
      <c r="AS9" s="247"/>
      <c r="AT9" s="247"/>
      <c r="AU9" s="247"/>
      <c r="AV9" s="247"/>
      <c r="AW9" s="247"/>
      <c r="AX9" s="253"/>
    </row>
    <row r="10" spans="1:59" ht="59.25" customHeight="1" x14ac:dyDescent="0.15">
      <c r="A10" s="299" t="s">
        <v>203</v>
      </c>
      <c r="B10" s="300"/>
      <c r="C10" s="300"/>
      <c r="D10" s="300"/>
      <c r="E10" s="300"/>
      <c r="F10" s="300"/>
      <c r="G10" s="301" t="s">
        <v>634</v>
      </c>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3"/>
    </row>
    <row r="11" spans="1:59" ht="59.25" customHeight="1" x14ac:dyDescent="0.15">
      <c r="A11" s="304" t="s">
        <v>204</v>
      </c>
      <c r="B11" s="305"/>
      <c r="C11" s="305"/>
      <c r="D11" s="305"/>
      <c r="E11" s="305"/>
      <c r="F11" s="305"/>
      <c r="G11" s="306" t="s">
        <v>635</v>
      </c>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8"/>
    </row>
    <row r="12" spans="1:59" ht="36" customHeight="1" x14ac:dyDescent="0.15">
      <c r="A12" s="304" t="s">
        <v>5</v>
      </c>
      <c r="B12" s="305"/>
      <c r="C12" s="305"/>
      <c r="D12" s="305"/>
      <c r="E12" s="305"/>
      <c r="F12" s="309"/>
      <c r="G12" s="310" t="str">
        <f>入力規則等!P10</f>
        <v>交付</v>
      </c>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2"/>
    </row>
    <row r="13" spans="1:59" ht="24" customHeight="1" x14ac:dyDescent="0.15">
      <c r="A13" s="343" t="s">
        <v>84</v>
      </c>
      <c r="B13" s="344"/>
      <c r="C13" s="344"/>
      <c r="D13" s="344"/>
      <c r="E13" s="344"/>
      <c r="F13" s="345"/>
      <c r="G13" s="350"/>
      <c r="H13" s="351"/>
      <c r="I13" s="351"/>
      <c r="J13" s="351"/>
      <c r="K13" s="351"/>
      <c r="L13" s="351"/>
      <c r="M13" s="351"/>
      <c r="N13" s="351"/>
      <c r="O13" s="351"/>
      <c r="P13" s="105" t="s">
        <v>391</v>
      </c>
      <c r="Q13" s="313"/>
      <c r="R13" s="313"/>
      <c r="S13" s="313"/>
      <c r="T13" s="313"/>
      <c r="U13" s="313"/>
      <c r="V13" s="352"/>
      <c r="W13" s="105" t="s">
        <v>262</v>
      </c>
      <c r="X13" s="313"/>
      <c r="Y13" s="313"/>
      <c r="Z13" s="313"/>
      <c r="AA13" s="313"/>
      <c r="AB13" s="313"/>
      <c r="AC13" s="352"/>
      <c r="AD13" s="105" t="s">
        <v>620</v>
      </c>
      <c r="AE13" s="313"/>
      <c r="AF13" s="313"/>
      <c r="AG13" s="313"/>
      <c r="AH13" s="313"/>
      <c r="AI13" s="313"/>
      <c r="AJ13" s="352"/>
      <c r="AK13" s="105" t="s">
        <v>622</v>
      </c>
      <c r="AL13" s="313"/>
      <c r="AM13" s="313"/>
      <c r="AN13" s="313"/>
      <c r="AO13" s="313"/>
      <c r="AP13" s="313"/>
      <c r="AQ13" s="352"/>
      <c r="AR13" s="105" t="s">
        <v>623</v>
      </c>
      <c r="AS13" s="313"/>
      <c r="AT13" s="313"/>
      <c r="AU13" s="313"/>
      <c r="AV13" s="313"/>
      <c r="AW13" s="313"/>
      <c r="AX13" s="314"/>
    </row>
    <row r="14" spans="1:59" ht="24" customHeight="1" x14ac:dyDescent="0.15">
      <c r="A14" s="346"/>
      <c r="B14" s="347"/>
      <c r="C14" s="347"/>
      <c r="D14" s="347"/>
      <c r="E14" s="347"/>
      <c r="F14" s="348"/>
      <c r="G14" s="315" t="s">
        <v>81</v>
      </c>
      <c r="H14" s="254" t="s">
        <v>72</v>
      </c>
      <c r="I14" s="254"/>
      <c r="J14" s="254"/>
      <c r="K14" s="254"/>
      <c r="L14" s="254"/>
      <c r="M14" s="254"/>
      <c r="N14" s="254"/>
      <c r="O14" s="254"/>
      <c r="P14" s="316">
        <v>237</v>
      </c>
      <c r="Q14" s="317"/>
      <c r="R14" s="317"/>
      <c r="S14" s="317"/>
      <c r="T14" s="317"/>
      <c r="U14" s="317"/>
      <c r="V14" s="317"/>
      <c r="W14" s="317">
        <v>226</v>
      </c>
      <c r="X14" s="317"/>
      <c r="Y14" s="317"/>
      <c r="Z14" s="317"/>
      <c r="AA14" s="317"/>
      <c r="AB14" s="317"/>
      <c r="AC14" s="317"/>
      <c r="AD14" s="317">
        <v>226</v>
      </c>
      <c r="AE14" s="317"/>
      <c r="AF14" s="317"/>
      <c r="AG14" s="317"/>
      <c r="AH14" s="317"/>
      <c r="AI14" s="317"/>
      <c r="AJ14" s="317"/>
      <c r="AK14" s="317">
        <v>224</v>
      </c>
      <c r="AL14" s="317"/>
      <c r="AM14" s="317"/>
      <c r="AN14" s="317"/>
      <c r="AO14" s="317"/>
      <c r="AP14" s="317"/>
      <c r="AQ14" s="317"/>
      <c r="AR14" s="317">
        <v>217</v>
      </c>
      <c r="AS14" s="317"/>
      <c r="AT14" s="317"/>
      <c r="AU14" s="317"/>
      <c r="AV14" s="317"/>
      <c r="AW14" s="317"/>
      <c r="AX14" s="318"/>
    </row>
    <row r="15" spans="1:59" ht="24" customHeight="1" x14ac:dyDescent="0.15">
      <c r="A15" s="346"/>
      <c r="B15" s="347"/>
      <c r="C15" s="347"/>
      <c r="D15" s="347"/>
      <c r="E15" s="347"/>
      <c r="F15" s="348"/>
      <c r="G15" s="315"/>
      <c r="H15" s="254" t="s">
        <v>73</v>
      </c>
      <c r="I15" s="254" t="s">
        <v>77</v>
      </c>
      <c r="J15" s="254"/>
      <c r="K15" s="254"/>
      <c r="L15" s="254"/>
      <c r="M15" s="254"/>
      <c r="N15" s="254"/>
      <c r="O15" s="254"/>
      <c r="P15" s="72">
        <v>97</v>
      </c>
      <c r="Q15" s="73"/>
      <c r="R15" s="73"/>
      <c r="S15" s="73"/>
      <c r="T15" s="73"/>
      <c r="U15" s="73"/>
      <c r="V15" s="74"/>
      <c r="W15" s="353">
        <v>93</v>
      </c>
      <c r="X15" s="354"/>
      <c r="Y15" s="354"/>
      <c r="Z15" s="354"/>
      <c r="AA15" s="354"/>
      <c r="AB15" s="354"/>
      <c r="AC15" s="355"/>
      <c r="AD15" s="353">
        <v>80</v>
      </c>
      <c r="AE15" s="354"/>
      <c r="AF15" s="354"/>
      <c r="AG15" s="354"/>
      <c r="AH15" s="354"/>
      <c r="AI15" s="354"/>
      <c r="AJ15" s="355"/>
      <c r="AK15" s="292"/>
      <c r="AL15" s="293"/>
      <c r="AM15" s="293"/>
      <c r="AN15" s="293"/>
      <c r="AO15" s="293"/>
      <c r="AP15" s="293"/>
      <c r="AQ15" s="294"/>
      <c r="AR15" s="292"/>
      <c r="AS15" s="293"/>
      <c r="AT15" s="293"/>
      <c r="AU15" s="293"/>
      <c r="AV15" s="293"/>
      <c r="AW15" s="293"/>
      <c r="AX15" s="356"/>
    </row>
    <row r="16" spans="1:59" ht="24" customHeight="1" x14ac:dyDescent="0.15">
      <c r="A16" s="346"/>
      <c r="B16" s="347"/>
      <c r="C16" s="347"/>
      <c r="D16" s="347"/>
      <c r="E16" s="347"/>
      <c r="F16" s="348"/>
      <c r="G16" s="315"/>
      <c r="H16" s="254"/>
      <c r="I16" s="254" t="s">
        <v>78</v>
      </c>
      <c r="J16" s="254"/>
      <c r="K16" s="254"/>
      <c r="L16" s="254"/>
      <c r="M16" s="254"/>
      <c r="N16" s="254"/>
      <c r="O16" s="254"/>
      <c r="P16" s="72" t="s">
        <v>670</v>
      </c>
      <c r="Q16" s="255"/>
      <c r="R16" s="255"/>
      <c r="S16" s="255"/>
      <c r="T16" s="255"/>
      <c r="U16" s="255"/>
      <c r="V16" s="256"/>
      <c r="W16" s="72" t="s">
        <v>670</v>
      </c>
      <c r="X16" s="255"/>
      <c r="Y16" s="255"/>
      <c r="Z16" s="255"/>
      <c r="AA16" s="255"/>
      <c r="AB16" s="255"/>
      <c r="AC16" s="256"/>
      <c r="AD16" s="72" t="s">
        <v>670</v>
      </c>
      <c r="AE16" s="255"/>
      <c r="AF16" s="255"/>
      <c r="AG16" s="255"/>
      <c r="AH16" s="255"/>
      <c r="AI16" s="255"/>
      <c r="AJ16" s="256"/>
      <c r="AK16" s="289"/>
      <c r="AL16" s="290"/>
      <c r="AM16" s="290"/>
      <c r="AN16" s="290"/>
      <c r="AO16" s="290"/>
      <c r="AP16" s="290"/>
      <c r="AQ16" s="298"/>
      <c r="AR16" s="289"/>
      <c r="AS16" s="290"/>
      <c r="AT16" s="290"/>
      <c r="AU16" s="290"/>
      <c r="AV16" s="290"/>
      <c r="AW16" s="290"/>
      <c r="AX16" s="291"/>
    </row>
    <row r="17" spans="1:50" ht="24" customHeight="1" x14ac:dyDescent="0.15">
      <c r="A17" s="346"/>
      <c r="B17" s="347"/>
      <c r="C17" s="347"/>
      <c r="D17" s="347"/>
      <c r="E17" s="347"/>
      <c r="F17" s="348"/>
      <c r="G17" s="315"/>
      <c r="H17" s="254"/>
      <c r="I17" s="254" t="s">
        <v>79</v>
      </c>
      <c r="J17" s="254"/>
      <c r="K17" s="254"/>
      <c r="L17" s="254"/>
      <c r="M17" s="254"/>
      <c r="N17" s="254"/>
      <c r="O17" s="254"/>
      <c r="P17" s="72" t="s">
        <v>670</v>
      </c>
      <c r="Q17" s="255"/>
      <c r="R17" s="255"/>
      <c r="S17" s="255"/>
      <c r="T17" s="255"/>
      <c r="U17" s="255"/>
      <c r="V17" s="256"/>
      <c r="W17" s="72" t="s">
        <v>670</v>
      </c>
      <c r="X17" s="255"/>
      <c r="Y17" s="255"/>
      <c r="Z17" s="255"/>
      <c r="AA17" s="255"/>
      <c r="AB17" s="255"/>
      <c r="AC17" s="256"/>
      <c r="AD17" s="72" t="s">
        <v>670</v>
      </c>
      <c r="AE17" s="255"/>
      <c r="AF17" s="255"/>
      <c r="AG17" s="255"/>
      <c r="AH17" s="255"/>
      <c r="AI17" s="255"/>
      <c r="AJ17" s="256"/>
      <c r="AK17" s="289"/>
      <c r="AL17" s="290"/>
      <c r="AM17" s="290"/>
      <c r="AN17" s="290"/>
      <c r="AO17" s="290"/>
      <c r="AP17" s="290"/>
      <c r="AQ17" s="298"/>
      <c r="AR17" s="289"/>
      <c r="AS17" s="290"/>
      <c r="AT17" s="290"/>
      <c r="AU17" s="290"/>
      <c r="AV17" s="290"/>
      <c r="AW17" s="290"/>
      <c r="AX17" s="291"/>
    </row>
    <row r="18" spans="1:50" ht="24" customHeight="1" x14ac:dyDescent="0.15">
      <c r="A18" s="346"/>
      <c r="B18" s="347"/>
      <c r="C18" s="347"/>
      <c r="D18" s="347"/>
      <c r="E18" s="347"/>
      <c r="F18" s="348"/>
      <c r="G18" s="315"/>
      <c r="H18" s="254"/>
      <c r="I18" s="254" t="s">
        <v>74</v>
      </c>
      <c r="J18" s="254"/>
      <c r="K18" s="254"/>
      <c r="L18" s="254"/>
      <c r="M18" s="254"/>
      <c r="N18" s="254"/>
      <c r="O18" s="254"/>
      <c r="P18" s="295">
        <f>SUM(P15:V17)</f>
        <v>97</v>
      </c>
      <c r="Q18" s="296"/>
      <c r="R18" s="296"/>
      <c r="S18" s="296"/>
      <c r="T18" s="296"/>
      <c r="U18" s="296"/>
      <c r="V18" s="297"/>
      <c r="W18" s="295">
        <f t="shared" ref="W18" si="0">SUM(W15:AC17)</f>
        <v>93</v>
      </c>
      <c r="X18" s="296"/>
      <c r="Y18" s="296"/>
      <c r="Z18" s="296"/>
      <c r="AA18" s="296"/>
      <c r="AB18" s="296"/>
      <c r="AC18" s="297"/>
      <c r="AD18" s="295">
        <f t="shared" ref="AD18" si="1">SUM(AD15:AJ17)</f>
        <v>80</v>
      </c>
      <c r="AE18" s="296"/>
      <c r="AF18" s="296"/>
      <c r="AG18" s="296"/>
      <c r="AH18" s="296"/>
      <c r="AI18" s="296"/>
      <c r="AJ18" s="297"/>
      <c r="AK18" s="289"/>
      <c r="AL18" s="290"/>
      <c r="AM18" s="290"/>
      <c r="AN18" s="290"/>
      <c r="AO18" s="290"/>
      <c r="AP18" s="290"/>
      <c r="AQ18" s="298"/>
      <c r="AR18" s="289"/>
      <c r="AS18" s="290"/>
      <c r="AT18" s="290"/>
      <c r="AU18" s="290"/>
      <c r="AV18" s="290"/>
      <c r="AW18" s="290"/>
      <c r="AX18" s="291"/>
    </row>
    <row r="19" spans="1:50" ht="36" customHeight="1" x14ac:dyDescent="0.15">
      <c r="A19" s="346"/>
      <c r="B19" s="347"/>
      <c r="C19" s="347"/>
      <c r="D19" s="347"/>
      <c r="E19" s="347"/>
      <c r="F19" s="348"/>
      <c r="G19" s="315"/>
      <c r="H19" s="254" t="s">
        <v>82</v>
      </c>
      <c r="I19" s="254"/>
      <c r="J19" s="254"/>
      <c r="K19" s="254"/>
      <c r="L19" s="254"/>
      <c r="M19" s="254"/>
      <c r="N19" s="254"/>
      <c r="O19" s="254"/>
      <c r="P19" s="330">
        <f>P15/P18</f>
        <v>1</v>
      </c>
      <c r="Q19" s="330"/>
      <c r="R19" s="330"/>
      <c r="S19" s="330"/>
      <c r="T19" s="330"/>
      <c r="U19" s="330"/>
      <c r="V19" s="330"/>
      <c r="W19" s="330">
        <f>W15/W18</f>
        <v>1</v>
      </c>
      <c r="X19" s="330"/>
      <c r="Y19" s="330"/>
      <c r="Z19" s="330"/>
      <c r="AA19" s="330"/>
      <c r="AB19" s="330"/>
      <c r="AC19" s="330"/>
      <c r="AD19" s="330">
        <f>AD15/AD18</f>
        <v>1</v>
      </c>
      <c r="AE19" s="330"/>
      <c r="AF19" s="330"/>
      <c r="AG19" s="330"/>
      <c r="AH19" s="330"/>
      <c r="AI19" s="330"/>
      <c r="AJ19" s="330"/>
      <c r="AK19" s="324"/>
      <c r="AL19" s="324"/>
      <c r="AM19" s="324"/>
      <c r="AN19" s="324"/>
      <c r="AO19" s="324"/>
      <c r="AP19" s="324"/>
      <c r="AQ19" s="324"/>
      <c r="AR19" s="324"/>
      <c r="AS19" s="324"/>
      <c r="AT19" s="324"/>
      <c r="AU19" s="324"/>
      <c r="AV19" s="324"/>
      <c r="AW19" s="324"/>
      <c r="AX19" s="325"/>
    </row>
    <row r="20" spans="1:50" ht="36" customHeight="1" x14ac:dyDescent="0.15">
      <c r="A20" s="346"/>
      <c r="B20" s="347"/>
      <c r="C20" s="347"/>
      <c r="D20" s="347"/>
      <c r="E20" s="347"/>
      <c r="F20" s="348"/>
      <c r="G20" s="315"/>
      <c r="H20" s="254" t="s">
        <v>83</v>
      </c>
      <c r="I20" s="254"/>
      <c r="J20" s="254"/>
      <c r="K20" s="254"/>
      <c r="L20" s="254"/>
      <c r="M20" s="254"/>
      <c r="N20" s="254"/>
      <c r="O20" s="254"/>
      <c r="P20" s="319" t="s">
        <v>661</v>
      </c>
      <c r="Q20" s="320"/>
      <c r="R20" s="320"/>
      <c r="S20" s="320"/>
      <c r="T20" s="320"/>
      <c r="U20" s="320"/>
      <c r="V20" s="320"/>
      <c r="W20" s="320" t="s">
        <v>661</v>
      </c>
      <c r="X20" s="320"/>
      <c r="Y20" s="320"/>
      <c r="Z20" s="320"/>
      <c r="AA20" s="320"/>
      <c r="AB20" s="320"/>
      <c r="AC20" s="320"/>
      <c r="AD20" s="320" t="s">
        <v>661</v>
      </c>
      <c r="AE20" s="320"/>
      <c r="AF20" s="320"/>
      <c r="AG20" s="320"/>
      <c r="AH20" s="320"/>
      <c r="AI20" s="320"/>
      <c r="AJ20" s="320"/>
      <c r="AK20" s="320" t="s">
        <v>661</v>
      </c>
      <c r="AL20" s="320"/>
      <c r="AM20" s="320"/>
      <c r="AN20" s="320"/>
      <c r="AO20" s="320"/>
      <c r="AP20" s="320"/>
      <c r="AQ20" s="320"/>
      <c r="AR20" s="321"/>
      <c r="AS20" s="321"/>
      <c r="AT20" s="321"/>
      <c r="AU20" s="322"/>
      <c r="AV20" s="322"/>
      <c r="AW20" s="322"/>
      <c r="AX20" s="323"/>
    </row>
    <row r="21" spans="1:50" ht="24" customHeight="1" x14ac:dyDescent="0.15">
      <c r="A21" s="346"/>
      <c r="B21" s="347"/>
      <c r="C21" s="347"/>
      <c r="D21" s="347"/>
      <c r="E21" s="347"/>
      <c r="F21" s="348"/>
      <c r="G21" s="315" t="s">
        <v>80</v>
      </c>
      <c r="H21" s="326" t="s">
        <v>75</v>
      </c>
      <c r="I21" s="326"/>
      <c r="J21" s="326"/>
      <c r="K21" s="326"/>
      <c r="L21" s="326"/>
      <c r="M21" s="326"/>
      <c r="N21" s="326"/>
      <c r="O21" s="326"/>
      <c r="P21" s="316">
        <v>237</v>
      </c>
      <c r="Q21" s="317"/>
      <c r="R21" s="317"/>
      <c r="S21" s="317"/>
      <c r="T21" s="317"/>
      <c r="U21" s="317"/>
      <c r="V21" s="317"/>
      <c r="W21" s="317">
        <v>226</v>
      </c>
      <c r="X21" s="317"/>
      <c r="Y21" s="317"/>
      <c r="Z21" s="317"/>
      <c r="AA21" s="317"/>
      <c r="AB21" s="317"/>
      <c r="AC21" s="317"/>
      <c r="AD21" s="317">
        <v>226</v>
      </c>
      <c r="AE21" s="317"/>
      <c r="AF21" s="317"/>
      <c r="AG21" s="317"/>
      <c r="AH21" s="317"/>
      <c r="AI21" s="317"/>
      <c r="AJ21" s="317"/>
      <c r="AK21" s="317">
        <v>224</v>
      </c>
      <c r="AL21" s="317"/>
      <c r="AM21" s="317"/>
      <c r="AN21" s="317"/>
      <c r="AO21" s="317"/>
      <c r="AP21" s="317"/>
      <c r="AQ21" s="317"/>
      <c r="AR21" s="317">
        <v>217</v>
      </c>
      <c r="AS21" s="317"/>
      <c r="AT21" s="317"/>
      <c r="AU21" s="317"/>
      <c r="AV21" s="317"/>
      <c r="AW21" s="317"/>
      <c r="AX21" s="318"/>
    </row>
    <row r="22" spans="1:50" ht="24" customHeight="1" x14ac:dyDescent="0.15">
      <c r="A22" s="346"/>
      <c r="B22" s="347"/>
      <c r="C22" s="347"/>
      <c r="D22" s="347"/>
      <c r="E22" s="347"/>
      <c r="F22" s="348"/>
      <c r="G22" s="315"/>
      <c r="H22" s="326" t="s">
        <v>73</v>
      </c>
      <c r="I22" s="326"/>
      <c r="J22" s="326"/>
      <c r="K22" s="326"/>
      <c r="L22" s="326"/>
      <c r="M22" s="326"/>
      <c r="N22" s="326"/>
      <c r="O22" s="326"/>
      <c r="P22" s="317">
        <v>97</v>
      </c>
      <c r="Q22" s="317"/>
      <c r="R22" s="317"/>
      <c r="S22" s="317"/>
      <c r="T22" s="317"/>
      <c r="U22" s="317"/>
      <c r="V22" s="317"/>
      <c r="W22" s="317">
        <v>93</v>
      </c>
      <c r="X22" s="317"/>
      <c r="Y22" s="317"/>
      <c r="Z22" s="317"/>
      <c r="AA22" s="317"/>
      <c r="AB22" s="317"/>
      <c r="AC22" s="317"/>
      <c r="AD22" s="317">
        <v>80</v>
      </c>
      <c r="AE22" s="317"/>
      <c r="AF22" s="317"/>
      <c r="AG22" s="317"/>
      <c r="AH22" s="317"/>
      <c r="AI22" s="317"/>
      <c r="AJ22" s="317"/>
      <c r="AK22" s="327"/>
      <c r="AL22" s="327"/>
      <c r="AM22" s="327"/>
      <c r="AN22" s="327"/>
      <c r="AO22" s="327"/>
      <c r="AP22" s="327"/>
      <c r="AQ22" s="327"/>
      <c r="AR22" s="327"/>
      <c r="AS22" s="327"/>
      <c r="AT22" s="327"/>
      <c r="AU22" s="327"/>
      <c r="AV22" s="327"/>
      <c r="AW22" s="327"/>
      <c r="AX22" s="328"/>
    </row>
    <row r="23" spans="1:50" ht="24" customHeight="1" x14ac:dyDescent="0.15">
      <c r="A23" s="299"/>
      <c r="B23" s="300"/>
      <c r="C23" s="300"/>
      <c r="D23" s="300"/>
      <c r="E23" s="300"/>
      <c r="F23" s="349"/>
      <c r="G23" s="315"/>
      <c r="H23" s="254" t="s">
        <v>76</v>
      </c>
      <c r="I23" s="254"/>
      <c r="J23" s="254"/>
      <c r="K23" s="254"/>
      <c r="L23" s="254"/>
      <c r="M23" s="254"/>
      <c r="N23" s="254"/>
      <c r="O23" s="254"/>
      <c r="P23" s="329">
        <f>IF(P21=0, "-",P22/P21)</f>
        <v>0.40928270042194093</v>
      </c>
      <c r="Q23" s="329"/>
      <c r="R23" s="329"/>
      <c r="S23" s="329"/>
      <c r="T23" s="329"/>
      <c r="U23" s="329"/>
      <c r="V23" s="329"/>
      <c r="W23" s="329">
        <f t="shared" ref="W23" si="2">IF(W21=0, "-",W22/W21)</f>
        <v>0.41150442477876104</v>
      </c>
      <c r="X23" s="329"/>
      <c r="Y23" s="329"/>
      <c r="Z23" s="329"/>
      <c r="AA23" s="329"/>
      <c r="AB23" s="329"/>
      <c r="AC23" s="329"/>
      <c r="AD23" s="329">
        <f>IF(AD21=0, "-",AD22/AD21)</f>
        <v>0.35398230088495575</v>
      </c>
      <c r="AE23" s="329"/>
      <c r="AF23" s="329"/>
      <c r="AG23" s="329"/>
      <c r="AH23" s="329"/>
      <c r="AI23" s="329"/>
      <c r="AJ23" s="329"/>
      <c r="AK23" s="327"/>
      <c r="AL23" s="327"/>
      <c r="AM23" s="327"/>
      <c r="AN23" s="327"/>
      <c r="AO23" s="327"/>
      <c r="AP23" s="327"/>
      <c r="AQ23" s="336"/>
      <c r="AR23" s="327"/>
      <c r="AS23" s="327"/>
      <c r="AT23" s="327"/>
      <c r="AU23" s="327"/>
      <c r="AV23" s="327"/>
      <c r="AW23" s="327"/>
      <c r="AX23" s="328"/>
    </row>
    <row r="24" spans="1:50" ht="45" customHeight="1" x14ac:dyDescent="0.15">
      <c r="A24" s="64" t="s">
        <v>626</v>
      </c>
      <c r="B24" s="65"/>
      <c r="C24" s="331" t="s">
        <v>64</v>
      </c>
      <c r="D24" s="331"/>
      <c r="E24" s="331"/>
      <c r="F24" s="331"/>
      <c r="G24" s="331"/>
      <c r="H24" s="331"/>
      <c r="I24" s="331"/>
      <c r="J24" s="331"/>
      <c r="K24" s="332"/>
      <c r="L24" s="333" t="s">
        <v>624</v>
      </c>
      <c r="M24" s="333"/>
      <c r="N24" s="333"/>
      <c r="O24" s="333"/>
      <c r="P24" s="333"/>
      <c r="Q24" s="333"/>
      <c r="R24" s="333" t="s">
        <v>623</v>
      </c>
      <c r="S24" s="333"/>
      <c r="T24" s="333"/>
      <c r="U24" s="333"/>
      <c r="V24" s="333"/>
      <c r="W24" s="333"/>
      <c r="X24" s="334" t="s">
        <v>65</v>
      </c>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5"/>
    </row>
    <row r="25" spans="1:50" ht="27" customHeight="1" x14ac:dyDescent="0.15">
      <c r="A25" s="66"/>
      <c r="B25" s="67"/>
      <c r="C25" s="70" t="s">
        <v>662</v>
      </c>
      <c r="D25" s="70"/>
      <c r="E25" s="70"/>
      <c r="F25" s="70"/>
      <c r="G25" s="70"/>
      <c r="H25" s="70"/>
      <c r="I25" s="70"/>
      <c r="J25" s="70"/>
      <c r="K25" s="71"/>
      <c r="L25" s="72">
        <v>224</v>
      </c>
      <c r="M25" s="73"/>
      <c r="N25" s="73"/>
      <c r="O25" s="73"/>
      <c r="P25" s="73"/>
      <c r="Q25" s="74"/>
      <c r="R25" s="75">
        <v>217</v>
      </c>
      <c r="S25" s="76"/>
      <c r="T25" s="76"/>
      <c r="U25" s="76"/>
      <c r="V25" s="76"/>
      <c r="W25" s="77"/>
      <c r="X25" s="78"/>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80"/>
    </row>
    <row r="26" spans="1:50" ht="27" customHeight="1" x14ac:dyDescent="0.15">
      <c r="A26" s="66"/>
      <c r="B26" s="67"/>
      <c r="C26" s="127" t="s">
        <v>138</v>
      </c>
      <c r="D26" s="127"/>
      <c r="E26" s="127"/>
      <c r="F26" s="127"/>
      <c r="G26" s="127"/>
      <c r="H26" s="127"/>
      <c r="I26" s="127"/>
      <c r="J26" s="127"/>
      <c r="K26" s="128"/>
      <c r="L26" s="129">
        <f>L27-SUM(L25:L25)</f>
        <v>0</v>
      </c>
      <c r="M26" s="130"/>
      <c r="N26" s="130"/>
      <c r="O26" s="130"/>
      <c r="P26" s="130"/>
      <c r="Q26" s="131"/>
      <c r="R26" s="132">
        <f>R27-SUM(R25:R25)</f>
        <v>0</v>
      </c>
      <c r="S26" s="133"/>
      <c r="T26" s="133"/>
      <c r="U26" s="133"/>
      <c r="V26" s="133"/>
      <c r="W26" s="134"/>
      <c r="X26" s="81"/>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3"/>
    </row>
    <row r="27" spans="1:50" ht="27" customHeight="1" thickBot="1" x14ac:dyDescent="0.2">
      <c r="A27" s="68"/>
      <c r="B27" s="69"/>
      <c r="C27" s="135" t="s">
        <v>14</v>
      </c>
      <c r="D27" s="135"/>
      <c r="E27" s="135"/>
      <c r="F27" s="135"/>
      <c r="G27" s="135"/>
      <c r="H27" s="135"/>
      <c r="I27" s="135"/>
      <c r="J27" s="135"/>
      <c r="K27" s="136"/>
      <c r="L27" s="137">
        <f>AK14</f>
        <v>224</v>
      </c>
      <c r="M27" s="138"/>
      <c r="N27" s="138"/>
      <c r="O27" s="138"/>
      <c r="P27" s="138"/>
      <c r="Q27" s="139"/>
      <c r="R27" s="137">
        <f>AR14</f>
        <v>217</v>
      </c>
      <c r="S27" s="138"/>
      <c r="T27" s="138"/>
      <c r="U27" s="138"/>
      <c r="V27" s="138"/>
      <c r="W27" s="139"/>
      <c r="X27" s="84"/>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6"/>
    </row>
    <row r="28" spans="1:50" ht="18.75" customHeight="1" x14ac:dyDescent="0.15">
      <c r="A28" s="141" t="s">
        <v>194</v>
      </c>
      <c r="B28" s="142"/>
      <c r="C28" s="142"/>
      <c r="D28" s="142"/>
      <c r="E28" s="142"/>
      <c r="F28" s="143"/>
      <c r="G28" s="148" t="s">
        <v>45</v>
      </c>
      <c r="H28" s="149"/>
      <c r="I28" s="149"/>
      <c r="J28" s="149"/>
      <c r="K28" s="149"/>
      <c r="L28" s="149"/>
      <c r="M28" s="149"/>
      <c r="N28" s="149"/>
      <c r="O28" s="150"/>
      <c r="P28" s="154" t="s">
        <v>35</v>
      </c>
      <c r="Q28" s="149"/>
      <c r="R28" s="149"/>
      <c r="S28" s="149"/>
      <c r="T28" s="149"/>
      <c r="U28" s="149"/>
      <c r="V28" s="149"/>
      <c r="W28" s="149"/>
      <c r="X28" s="150"/>
      <c r="Y28" s="156"/>
      <c r="Z28" s="157"/>
      <c r="AA28" s="158"/>
      <c r="AB28" s="159" t="s">
        <v>6</v>
      </c>
      <c r="AC28" s="160"/>
      <c r="AD28" s="161"/>
      <c r="AE28" s="337" t="s">
        <v>391</v>
      </c>
      <c r="AF28" s="337"/>
      <c r="AG28" s="337"/>
      <c r="AH28" s="337"/>
      <c r="AI28" s="337" t="s">
        <v>262</v>
      </c>
      <c r="AJ28" s="337"/>
      <c r="AK28" s="337"/>
      <c r="AL28" s="159"/>
      <c r="AM28" s="337" t="s">
        <v>361</v>
      </c>
      <c r="AN28" s="337"/>
      <c r="AO28" s="337"/>
      <c r="AP28" s="159"/>
      <c r="AQ28" s="339" t="s">
        <v>48</v>
      </c>
      <c r="AR28" s="340"/>
      <c r="AS28" s="340"/>
      <c r="AT28" s="341"/>
      <c r="AU28" s="149" t="s">
        <v>40</v>
      </c>
      <c r="AV28" s="149"/>
      <c r="AW28" s="149"/>
      <c r="AX28" s="342"/>
    </row>
    <row r="29" spans="1:50" ht="18.75" customHeight="1" x14ac:dyDescent="0.15">
      <c r="A29" s="141"/>
      <c r="B29" s="142"/>
      <c r="C29" s="142"/>
      <c r="D29" s="142"/>
      <c r="E29" s="142"/>
      <c r="F29" s="143"/>
      <c r="G29" s="151"/>
      <c r="H29" s="152"/>
      <c r="I29" s="152"/>
      <c r="J29" s="152"/>
      <c r="K29" s="152"/>
      <c r="L29" s="152"/>
      <c r="M29" s="152"/>
      <c r="N29" s="152"/>
      <c r="O29" s="153"/>
      <c r="P29" s="155"/>
      <c r="Q29" s="152"/>
      <c r="R29" s="152"/>
      <c r="S29" s="152"/>
      <c r="T29" s="152"/>
      <c r="U29" s="152"/>
      <c r="V29" s="152"/>
      <c r="W29" s="152"/>
      <c r="X29" s="153"/>
      <c r="Y29" s="156"/>
      <c r="Z29" s="157"/>
      <c r="AA29" s="158"/>
      <c r="AB29" s="162"/>
      <c r="AC29" s="163"/>
      <c r="AD29" s="164"/>
      <c r="AE29" s="338"/>
      <c r="AF29" s="338"/>
      <c r="AG29" s="338"/>
      <c r="AH29" s="338"/>
      <c r="AI29" s="338"/>
      <c r="AJ29" s="338"/>
      <c r="AK29" s="338"/>
      <c r="AL29" s="162"/>
      <c r="AM29" s="338"/>
      <c r="AN29" s="338"/>
      <c r="AO29" s="338"/>
      <c r="AP29" s="162"/>
      <c r="AQ29" s="87" t="s">
        <v>640</v>
      </c>
      <c r="AR29" s="88"/>
      <c r="AS29" s="89" t="s">
        <v>49</v>
      </c>
      <c r="AT29" s="90"/>
      <c r="AU29" s="221">
        <v>3</v>
      </c>
      <c r="AV29" s="221"/>
      <c r="AW29" s="152" t="s">
        <v>46</v>
      </c>
      <c r="AX29" s="222"/>
    </row>
    <row r="30" spans="1:50" ht="23.25" customHeight="1" x14ac:dyDescent="0.15">
      <c r="A30" s="144"/>
      <c r="B30" s="142"/>
      <c r="C30" s="142"/>
      <c r="D30" s="142"/>
      <c r="E30" s="142"/>
      <c r="F30" s="143"/>
      <c r="G30" s="176" t="s">
        <v>668</v>
      </c>
      <c r="H30" s="177"/>
      <c r="I30" s="177"/>
      <c r="J30" s="177"/>
      <c r="K30" s="177"/>
      <c r="L30" s="177"/>
      <c r="M30" s="177"/>
      <c r="N30" s="177"/>
      <c r="O30" s="178"/>
      <c r="P30" s="168" t="s">
        <v>637</v>
      </c>
      <c r="Q30" s="168"/>
      <c r="R30" s="168"/>
      <c r="S30" s="168"/>
      <c r="T30" s="168"/>
      <c r="U30" s="168"/>
      <c r="V30" s="168"/>
      <c r="W30" s="168"/>
      <c r="X30" s="169"/>
      <c r="Y30" s="218" t="s">
        <v>7</v>
      </c>
      <c r="Z30" s="219"/>
      <c r="AA30" s="220"/>
      <c r="AB30" s="175" t="s">
        <v>638</v>
      </c>
      <c r="AC30" s="175"/>
      <c r="AD30" s="175"/>
      <c r="AE30" s="121">
        <v>440000</v>
      </c>
      <c r="AF30" s="122"/>
      <c r="AG30" s="122"/>
      <c r="AH30" s="122"/>
      <c r="AI30" s="121">
        <v>370000</v>
      </c>
      <c r="AJ30" s="122"/>
      <c r="AK30" s="122"/>
      <c r="AL30" s="122"/>
      <c r="AM30" s="121">
        <v>370000</v>
      </c>
      <c r="AN30" s="122"/>
      <c r="AO30" s="122"/>
      <c r="AP30" s="122"/>
      <c r="AQ30" s="208"/>
      <c r="AR30" s="209"/>
      <c r="AS30" s="209"/>
      <c r="AT30" s="210"/>
      <c r="AU30" s="211"/>
      <c r="AV30" s="212"/>
      <c r="AW30" s="212"/>
      <c r="AX30" s="213"/>
    </row>
    <row r="31" spans="1:50" ht="23.25" customHeight="1" x14ac:dyDescent="0.15">
      <c r="A31" s="145"/>
      <c r="B31" s="146"/>
      <c r="C31" s="146"/>
      <c r="D31" s="146"/>
      <c r="E31" s="146"/>
      <c r="F31" s="147"/>
      <c r="G31" s="179"/>
      <c r="H31" s="180"/>
      <c r="I31" s="180"/>
      <c r="J31" s="180"/>
      <c r="K31" s="180"/>
      <c r="L31" s="180"/>
      <c r="M31" s="180"/>
      <c r="N31" s="180"/>
      <c r="O31" s="181"/>
      <c r="P31" s="185"/>
      <c r="Q31" s="185"/>
      <c r="R31" s="185"/>
      <c r="S31" s="185"/>
      <c r="T31" s="185"/>
      <c r="U31" s="185"/>
      <c r="V31" s="185"/>
      <c r="W31" s="185"/>
      <c r="X31" s="186"/>
      <c r="Y31" s="105" t="s">
        <v>31</v>
      </c>
      <c r="Z31" s="100"/>
      <c r="AA31" s="101"/>
      <c r="AB31" s="214" t="s">
        <v>638</v>
      </c>
      <c r="AC31" s="214"/>
      <c r="AD31" s="214"/>
      <c r="AE31" s="121">
        <v>440000</v>
      </c>
      <c r="AF31" s="122"/>
      <c r="AG31" s="122"/>
      <c r="AH31" s="122"/>
      <c r="AI31" s="121">
        <v>370000</v>
      </c>
      <c r="AJ31" s="122"/>
      <c r="AK31" s="122"/>
      <c r="AL31" s="122"/>
      <c r="AM31" s="121">
        <v>370000</v>
      </c>
      <c r="AN31" s="122"/>
      <c r="AO31" s="122"/>
      <c r="AP31" s="122"/>
      <c r="AQ31" s="215" t="s">
        <v>254</v>
      </c>
      <c r="AR31" s="216"/>
      <c r="AS31" s="216"/>
      <c r="AT31" s="217"/>
      <c r="AU31" s="122">
        <v>460000</v>
      </c>
      <c r="AV31" s="122"/>
      <c r="AW31" s="122"/>
      <c r="AX31" s="123"/>
    </row>
    <row r="32" spans="1:50" ht="23.25" customHeight="1" x14ac:dyDescent="0.15">
      <c r="A32" s="145"/>
      <c r="B32" s="146"/>
      <c r="C32" s="146"/>
      <c r="D32" s="146"/>
      <c r="E32" s="146"/>
      <c r="F32" s="147"/>
      <c r="G32" s="182"/>
      <c r="H32" s="183"/>
      <c r="I32" s="183"/>
      <c r="J32" s="183"/>
      <c r="K32" s="183"/>
      <c r="L32" s="183"/>
      <c r="M32" s="183"/>
      <c r="N32" s="183"/>
      <c r="O32" s="184"/>
      <c r="P32" s="170"/>
      <c r="Q32" s="170"/>
      <c r="R32" s="170"/>
      <c r="S32" s="170"/>
      <c r="T32" s="170"/>
      <c r="U32" s="170"/>
      <c r="V32" s="170"/>
      <c r="W32" s="170"/>
      <c r="X32" s="171"/>
      <c r="Y32" s="105" t="s">
        <v>8</v>
      </c>
      <c r="Z32" s="100"/>
      <c r="AA32" s="101"/>
      <c r="AB32" s="140" t="s">
        <v>47</v>
      </c>
      <c r="AC32" s="140"/>
      <c r="AD32" s="140"/>
      <c r="AE32" s="121">
        <v>100</v>
      </c>
      <c r="AF32" s="122"/>
      <c r="AG32" s="122"/>
      <c r="AH32" s="122"/>
      <c r="AI32" s="121">
        <v>100</v>
      </c>
      <c r="AJ32" s="122"/>
      <c r="AK32" s="122"/>
      <c r="AL32" s="122"/>
      <c r="AM32" s="121">
        <v>100</v>
      </c>
      <c r="AN32" s="122"/>
      <c r="AO32" s="122"/>
      <c r="AP32" s="122"/>
      <c r="AQ32" s="208"/>
      <c r="AR32" s="209"/>
      <c r="AS32" s="209"/>
      <c r="AT32" s="210"/>
      <c r="AU32" s="211"/>
      <c r="AV32" s="212"/>
      <c r="AW32" s="212"/>
      <c r="AX32" s="213"/>
    </row>
    <row r="33" spans="1:61" ht="23.25" customHeight="1" x14ac:dyDescent="0.15">
      <c r="A33" s="187" t="s">
        <v>216</v>
      </c>
      <c r="B33" s="188"/>
      <c r="C33" s="188"/>
      <c r="D33" s="188"/>
      <c r="E33" s="188"/>
      <c r="F33" s="189"/>
      <c r="G33" s="361" t="s">
        <v>669</v>
      </c>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3"/>
    </row>
    <row r="34" spans="1:61" ht="23.25" customHeight="1" thickBot="1" x14ac:dyDescent="0.2">
      <c r="A34" s="190"/>
      <c r="B34" s="191"/>
      <c r="C34" s="191"/>
      <c r="D34" s="191"/>
      <c r="E34" s="191"/>
      <c r="F34" s="192"/>
      <c r="G34" s="364"/>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6"/>
    </row>
    <row r="35" spans="1:61" ht="31.5" customHeight="1" x14ac:dyDescent="0.15">
      <c r="A35" s="193" t="s">
        <v>195</v>
      </c>
      <c r="B35" s="194"/>
      <c r="C35" s="194"/>
      <c r="D35" s="194"/>
      <c r="E35" s="194"/>
      <c r="F35" s="195"/>
      <c r="G35" s="202" t="s">
        <v>36</v>
      </c>
      <c r="H35" s="202"/>
      <c r="I35" s="202"/>
      <c r="J35" s="202"/>
      <c r="K35" s="202"/>
      <c r="L35" s="202"/>
      <c r="M35" s="202"/>
      <c r="N35" s="202"/>
      <c r="O35" s="202"/>
      <c r="P35" s="202"/>
      <c r="Q35" s="202"/>
      <c r="R35" s="202"/>
      <c r="S35" s="202"/>
      <c r="T35" s="202"/>
      <c r="U35" s="202"/>
      <c r="V35" s="202"/>
      <c r="W35" s="202"/>
      <c r="X35" s="203"/>
      <c r="Y35" s="204"/>
      <c r="Z35" s="205"/>
      <c r="AA35" s="206"/>
      <c r="AB35" s="207" t="s">
        <v>6</v>
      </c>
      <c r="AC35" s="207"/>
      <c r="AD35" s="207"/>
      <c r="AE35" s="165" t="s">
        <v>391</v>
      </c>
      <c r="AF35" s="166"/>
      <c r="AG35" s="166"/>
      <c r="AH35" s="167"/>
      <c r="AI35" s="165" t="s">
        <v>262</v>
      </c>
      <c r="AJ35" s="166"/>
      <c r="AK35" s="166"/>
      <c r="AL35" s="167"/>
      <c r="AM35" s="165" t="s">
        <v>361</v>
      </c>
      <c r="AN35" s="166"/>
      <c r="AO35" s="166"/>
      <c r="AP35" s="167"/>
      <c r="AQ35" s="367" t="s">
        <v>267</v>
      </c>
      <c r="AR35" s="368"/>
      <c r="AS35" s="368"/>
      <c r="AT35" s="369"/>
      <c r="AU35" s="367" t="s">
        <v>392</v>
      </c>
      <c r="AV35" s="368"/>
      <c r="AW35" s="368"/>
      <c r="AX35" s="370"/>
    </row>
    <row r="36" spans="1:61" ht="23.25" customHeight="1" x14ac:dyDescent="0.15">
      <c r="A36" s="196"/>
      <c r="B36" s="197"/>
      <c r="C36" s="197"/>
      <c r="D36" s="197"/>
      <c r="E36" s="197"/>
      <c r="F36" s="198"/>
      <c r="G36" s="168" t="s">
        <v>641</v>
      </c>
      <c r="H36" s="168"/>
      <c r="I36" s="168"/>
      <c r="J36" s="168"/>
      <c r="K36" s="168"/>
      <c r="L36" s="168"/>
      <c r="M36" s="168"/>
      <c r="N36" s="168"/>
      <c r="O36" s="168"/>
      <c r="P36" s="168"/>
      <c r="Q36" s="168"/>
      <c r="R36" s="168"/>
      <c r="S36" s="168"/>
      <c r="T36" s="168"/>
      <c r="U36" s="168"/>
      <c r="V36" s="168"/>
      <c r="W36" s="168"/>
      <c r="X36" s="169"/>
      <c r="Y36" s="172" t="s">
        <v>32</v>
      </c>
      <c r="Z36" s="173"/>
      <c r="AA36" s="174"/>
      <c r="AB36" s="175" t="s">
        <v>642</v>
      </c>
      <c r="AC36" s="175"/>
      <c r="AD36" s="175"/>
      <c r="AE36" s="121">
        <v>427151</v>
      </c>
      <c r="AF36" s="122"/>
      <c r="AG36" s="122"/>
      <c r="AH36" s="357"/>
      <c r="AI36" s="121">
        <v>447005</v>
      </c>
      <c r="AJ36" s="122"/>
      <c r="AK36" s="122"/>
      <c r="AL36" s="357"/>
      <c r="AM36" s="121">
        <v>520253</v>
      </c>
      <c r="AN36" s="122"/>
      <c r="AO36" s="122"/>
      <c r="AP36" s="357"/>
      <c r="AQ36" s="121" t="s">
        <v>663</v>
      </c>
      <c r="AR36" s="122"/>
      <c r="AS36" s="122"/>
      <c r="AT36" s="357"/>
      <c r="AU36" s="121" t="s">
        <v>663</v>
      </c>
      <c r="AV36" s="122"/>
      <c r="AW36" s="122"/>
      <c r="AX36" s="123"/>
    </row>
    <row r="37" spans="1:61" ht="23.25" customHeight="1" x14ac:dyDescent="0.15">
      <c r="A37" s="199"/>
      <c r="B37" s="200"/>
      <c r="C37" s="200"/>
      <c r="D37" s="200"/>
      <c r="E37" s="200"/>
      <c r="F37" s="201"/>
      <c r="G37" s="170"/>
      <c r="H37" s="170"/>
      <c r="I37" s="170"/>
      <c r="J37" s="170"/>
      <c r="K37" s="170"/>
      <c r="L37" s="170"/>
      <c r="M37" s="170"/>
      <c r="N37" s="170"/>
      <c r="O37" s="170"/>
      <c r="P37" s="170"/>
      <c r="Q37" s="170"/>
      <c r="R37" s="170"/>
      <c r="S37" s="170"/>
      <c r="T37" s="170"/>
      <c r="U37" s="170"/>
      <c r="V37" s="170"/>
      <c r="W37" s="170"/>
      <c r="X37" s="171"/>
      <c r="Y37" s="358" t="s">
        <v>196</v>
      </c>
      <c r="Z37" s="359"/>
      <c r="AA37" s="360"/>
      <c r="AB37" s="175" t="s">
        <v>642</v>
      </c>
      <c r="AC37" s="175"/>
      <c r="AD37" s="175"/>
      <c r="AE37" s="120">
        <v>470000</v>
      </c>
      <c r="AF37" s="120"/>
      <c r="AG37" s="120"/>
      <c r="AH37" s="120"/>
      <c r="AI37" s="120">
        <v>430000</v>
      </c>
      <c r="AJ37" s="120"/>
      <c r="AK37" s="120"/>
      <c r="AL37" s="120"/>
      <c r="AM37" s="120">
        <v>450000</v>
      </c>
      <c r="AN37" s="120"/>
      <c r="AO37" s="120"/>
      <c r="AP37" s="120"/>
      <c r="AQ37" s="371">
        <v>520000</v>
      </c>
      <c r="AR37" s="372"/>
      <c r="AS37" s="372"/>
      <c r="AT37" s="373"/>
      <c r="AU37" s="121" t="s">
        <v>663</v>
      </c>
      <c r="AV37" s="122"/>
      <c r="AW37" s="122"/>
      <c r="AX37" s="123"/>
    </row>
    <row r="38" spans="1:61" ht="31.5" customHeight="1" x14ac:dyDescent="0.15">
      <c r="A38" s="91" t="s">
        <v>9</v>
      </c>
      <c r="B38" s="92"/>
      <c r="C38" s="92"/>
      <c r="D38" s="92"/>
      <c r="E38" s="92"/>
      <c r="F38" s="93"/>
      <c r="G38" s="100" t="s">
        <v>10</v>
      </c>
      <c r="H38" s="100"/>
      <c r="I38" s="100"/>
      <c r="J38" s="100"/>
      <c r="K38" s="100"/>
      <c r="L38" s="100"/>
      <c r="M38" s="100"/>
      <c r="N38" s="100"/>
      <c r="O38" s="100"/>
      <c r="P38" s="100"/>
      <c r="Q38" s="100"/>
      <c r="R38" s="100"/>
      <c r="S38" s="100"/>
      <c r="T38" s="100"/>
      <c r="U38" s="100"/>
      <c r="V38" s="100"/>
      <c r="W38" s="100"/>
      <c r="X38" s="101"/>
      <c r="Y38" s="102"/>
      <c r="Z38" s="103"/>
      <c r="AA38" s="104"/>
      <c r="AB38" s="105" t="s">
        <v>6</v>
      </c>
      <c r="AC38" s="100"/>
      <c r="AD38" s="101"/>
      <c r="AE38" s="105" t="s">
        <v>391</v>
      </c>
      <c r="AF38" s="100"/>
      <c r="AG38" s="100"/>
      <c r="AH38" s="101"/>
      <c r="AI38" s="105" t="s">
        <v>262</v>
      </c>
      <c r="AJ38" s="100"/>
      <c r="AK38" s="100"/>
      <c r="AL38" s="101"/>
      <c r="AM38" s="105" t="s">
        <v>361</v>
      </c>
      <c r="AN38" s="100"/>
      <c r="AO38" s="100"/>
      <c r="AP38" s="101"/>
      <c r="AQ38" s="118" t="s">
        <v>393</v>
      </c>
      <c r="AR38" s="118"/>
      <c r="AS38" s="118"/>
      <c r="AT38" s="118"/>
      <c r="AU38" s="118"/>
      <c r="AV38" s="118"/>
      <c r="AW38" s="118"/>
      <c r="AX38" s="119"/>
    </row>
    <row r="39" spans="1:61" ht="23.25" customHeight="1" x14ac:dyDescent="0.15">
      <c r="A39" s="94"/>
      <c r="B39" s="95"/>
      <c r="C39" s="95"/>
      <c r="D39" s="95"/>
      <c r="E39" s="95"/>
      <c r="F39" s="96"/>
      <c r="G39" s="62" t="s">
        <v>643</v>
      </c>
      <c r="H39" s="62"/>
      <c r="I39" s="62"/>
      <c r="J39" s="62"/>
      <c r="K39" s="62"/>
      <c r="L39" s="62"/>
      <c r="M39" s="62"/>
      <c r="N39" s="62"/>
      <c r="O39" s="62"/>
      <c r="P39" s="62"/>
      <c r="Q39" s="62"/>
      <c r="R39" s="62"/>
      <c r="S39" s="62"/>
      <c r="T39" s="62"/>
      <c r="U39" s="62"/>
      <c r="V39" s="62"/>
      <c r="W39" s="62"/>
      <c r="X39" s="62"/>
      <c r="Y39" s="106" t="s">
        <v>9</v>
      </c>
      <c r="Z39" s="107"/>
      <c r="AA39" s="108"/>
      <c r="AB39" s="109" t="s">
        <v>644</v>
      </c>
      <c r="AC39" s="110"/>
      <c r="AD39" s="111"/>
      <c r="AE39" s="120">
        <v>63</v>
      </c>
      <c r="AF39" s="120"/>
      <c r="AG39" s="120"/>
      <c r="AH39" s="120"/>
      <c r="AI39" s="120">
        <v>44</v>
      </c>
      <c r="AJ39" s="120"/>
      <c r="AK39" s="120"/>
      <c r="AL39" s="120"/>
      <c r="AM39" s="120">
        <v>34</v>
      </c>
      <c r="AN39" s="120"/>
      <c r="AO39" s="120"/>
      <c r="AP39" s="120"/>
      <c r="AQ39" s="121">
        <v>48</v>
      </c>
      <c r="AR39" s="122"/>
      <c r="AS39" s="122"/>
      <c r="AT39" s="122"/>
      <c r="AU39" s="122"/>
      <c r="AV39" s="122"/>
      <c r="AW39" s="122"/>
      <c r="AX39" s="123"/>
    </row>
    <row r="40" spans="1:61" ht="46.5" customHeight="1" thickBot="1" x14ac:dyDescent="0.2">
      <c r="A40" s="97"/>
      <c r="B40" s="98"/>
      <c r="C40" s="98"/>
      <c r="D40" s="98"/>
      <c r="E40" s="98"/>
      <c r="F40" s="99"/>
      <c r="G40" s="63"/>
      <c r="H40" s="63"/>
      <c r="I40" s="63"/>
      <c r="J40" s="63"/>
      <c r="K40" s="63"/>
      <c r="L40" s="63"/>
      <c r="M40" s="63"/>
      <c r="N40" s="63"/>
      <c r="O40" s="63"/>
      <c r="P40" s="63"/>
      <c r="Q40" s="63"/>
      <c r="R40" s="63"/>
      <c r="S40" s="63"/>
      <c r="T40" s="63"/>
      <c r="U40" s="63"/>
      <c r="V40" s="63"/>
      <c r="W40" s="63"/>
      <c r="X40" s="63"/>
      <c r="Y40" s="112" t="s">
        <v>29</v>
      </c>
      <c r="Z40" s="113"/>
      <c r="AA40" s="114"/>
      <c r="AB40" s="115" t="s">
        <v>645</v>
      </c>
      <c r="AC40" s="116"/>
      <c r="AD40" s="117"/>
      <c r="AE40" s="124" t="s">
        <v>664</v>
      </c>
      <c r="AF40" s="125"/>
      <c r="AG40" s="125"/>
      <c r="AH40" s="125"/>
      <c r="AI40" s="124" t="s">
        <v>665</v>
      </c>
      <c r="AJ40" s="125"/>
      <c r="AK40" s="125"/>
      <c r="AL40" s="125"/>
      <c r="AM40" s="124" t="s">
        <v>666</v>
      </c>
      <c r="AN40" s="125"/>
      <c r="AO40" s="125"/>
      <c r="AP40" s="125"/>
      <c r="AQ40" s="124" t="s">
        <v>667</v>
      </c>
      <c r="AR40" s="125"/>
      <c r="AS40" s="125"/>
      <c r="AT40" s="125"/>
      <c r="AU40" s="125"/>
      <c r="AV40" s="125"/>
      <c r="AW40" s="125"/>
      <c r="AX40" s="126"/>
    </row>
    <row r="41" spans="1:61" ht="32.1" customHeight="1" x14ac:dyDescent="0.15">
      <c r="A41" s="388" t="s">
        <v>63</v>
      </c>
      <c r="B41" s="389"/>
      <c r="C41" s="389"/>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90"/>
    </row>
    <row r="42" spans="1:61" ht="32.1" customHeight="1" x14ac:dyDescent="0.15">
      <c r="A42" s="2"/>
      <c r="B42" s="3"/>
      <c r="C42" s="391" t="s">
        <v>17</v>
      </c>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3"/>
      <c r="AD42" s="392" t="s">
        <v>18</v>
      </c>
      <c r="AE42" s="392"/>
      <c r="AF42" s="392"/>
      <c r="AG42" s="394" t="s">
        <v>16</v>
      </c>
      <c r="AH42" s="392"/>
      <c r="AI42" s="392"/>
      <c r="AJ42" s="392"/>
      <c r="AK42" s="392"/>
      <c r="AL42" s="392"/>
      <c r="AM42" s="392"/>
      <c r="AN42" s="392"/>
      <c r="AO42" s="392"/>
      <c r="AP42" s="392"/>
      <c r="AQ42" s="392"/>
      <c r="AR42" s="392"/>
      <c r="AS42" s="392"/>
      <c r="AT42" s="392"/>
      <c r="AU42" s="392"/>
      <c r="AV42" s="392"/>
      <c r="AW42" s="392"/>
      <c r="AX42" s="395"/>
    </row>
    <row r="43" spans="1:61" ht="37.15" customHeight="1" x14ac:dyDescent="0.15">
      <c r="A43" s="396" t="s">
        <v>41</v>
      </c>
      <c r="B43" s="397"/>
      <c r="C43" s="402" t="s">
        <v>42</v>
      </c>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4"/>
      <c r="AD43" s="405" t="s">
        <v>631</v>
      </c>
      <c r="AE43" s="406"/>
      <c r="AF43" s="406"/>
      <c r="AG43" s="407" t="s">
        <v>646</v>
      </c>
      <c r="AH43" s="408"/>
      <c r="AI43" s="408"/>
      <c r="AJ43" s="408"/>
      <c r="AK43" s="408"/>
      <c r="AL43" s="408"/>
      <c r="AM43" s="408"/>
      <c r="AN43" s="408"/>
      <c r="AO43" s="408"/>
      <c r="AP43" s="408"/>
      <c r="AQ43" s="408"/>
      <c r="AR43" s="408"/>
      <c r="AS43" s="408"/>
      <c r="AT43" s="408"/>
      <c r="AU43" s="408"/>
      <c r="AV43" s="408"/>
      <c r="AW43" s="408"/>
      <c r="AX43" s="409"/>
    </row>
    <row r="44" spans="1:61" ht="48" customHeight="1" x14ac:dyDescent="0.15">
      <c r="A44" s="398"/>
      <c r="B44" s="399"/>
      <c r="C44" s="410" t="s">
        <v>19</v>
      </c>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382"/>
      <c r="AD44" s="383" t="s">
        <v>631</v>
      </c>
      <c r="AE44" s="384"/>
      <c r="AF44" s="384"/>
      <c r="AG44" s="385" t="s">
        <v>647</v>
      </c>
      <c r="AH44" s="386"/>
      <c r="AI44" s="386"/>
      <c r="AJ44" s="386"/>
      <c r="AK44" s="386"/>
      <c r="AL44" s="386"/>
      <c r="AM44" s="386"/>
      <c r="AN44" s="386"/>
      <c r="AO44" s="386"/>
      <c r="AP44" s="386"/>
      <c r="AQ44" s="386"/>
      <c r="AR44" s="386"/>
      <c r="AS44" s="386"/>
      <c r="AT44" s="386"/>
      <c r="AU44" s="386"/>
      <c r="AV44" s="386"/>
      <c r="AW44" s="386"/>
      <c r="AX44" s="387"/>
    </row>
    <row r="45" spans="1:61" ht="43.15" customHeight="1" x14ac:dyDescent="0.15">
      <c r="A45" s="400"/>
      <c r="B45" s="401"/>
      <c r="C45" s="429" t="s">
        <v>43</v>
      </c>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1"/>
      <c r="AD45" s="423" t="s">
        <v>631</v>
      </c>
      <c r="AE45" s="424"/>
      <c r="AF45" s="425"/>
      <c r="AG45" s="432" t="s">
        <v>648</v>
      </c>
      <c r="AH45" s="185"/>
      <c r="AI45" s="185"/>
      <c r="AJ45" s="185"/>
      <c r="AK45" s="185"/>
      <c r="AL45" s="185"/>
      <c r="AM45" s="185"/>
      <c r="AN45" s="185"/>
      <c r="AO45" s="185"/>
      <c r="AP45" s="185"/>
      <c r="AQ45" s="185"/>
      <c r="AR45" s="185"/>
      <c r="AS45" s="185"/>
      <c r="AT45" s="185"/>
      <c r="AU45" s="185"/>
      <c r="AV45" s="185"/>
      <c r="AW45" s="185"/>
      <c r="AX45" s="433"/>
    </row>
    <row r="46" spans="1:61" ht="24.75" customHeight="1" x14ac:dyDescent="0.15">
      <c r="A46" s="374" t="s">
        <v>21</v>
      </c>
      <c r="B46" s="375"/>
      <c r="C46" s="434" t="s">
        <v>23</v>
      </c>
      <c r="D46" s="435"/>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7"/>
      <c r="AD46" s="412" t="s">
        <v>631</v>
      </c>
      <c r="AE46" s="413"/>
      <c r="AF46" s="438"/>
      <c r="AG46" s="439" t="s">
        <v>649</v>
      </c>
      <c r="AH46" s="168"/>
      <c r="AI46" s="168"/>
      <c r="AJ46" s="168"/>
      <c r="AK46" s="168"/>
      <c r="AL46" s="168"/>
      <c r="AM46" s="168"/>
      <c r="AN46" s="168"/>
      <c r="AO46" s="168"/>
      <c r="AP46" s="168"/>
      <c r="AQ46" s="168"/>
      <c r="AR46" s="168"/>
      <c r="AS46" s="168"/>
      <c r="AT46" s="168"/>
      <c r="AU46" s="168"/>
      <c r="AV46" s="168"/>
      <c r="AW46" s="168"/>
      <c r="AX46" s="440"/>
      <c r="BF46" s="5"/>
      <c r="BG46" s="5"/>
      <c r="BH46" s="5"/>
      <c r="BI46" s="5"/>
    </row>
    <row r="47" spans="1:61" ht="32.1" customHeight="1" x14ac:dyDescent="0.15">
      <c r="A47" s="376"/>
      <c r="B47" s="377"/>
      <c r="C47" s="441"/>
      <c r="D47" s="442"/>
      <c r="E47" s="445" t="s">
        <v>217</v>
      </c>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7"/>
      <c r="AD47" s="383" t="s">
        <v>650</v>
      </c>
      <c r="AE47" s="384"/>
      <c r="AF47" s="417"/>
      <c r="AG47" s="432"/>
      <c r="AH47" s="185"/>
      <c r="AI47" s="185"/>
      <c r="AJ47" s="185"/>
      <c r="AK47" s="185"/>
      <c r="AL47" s="185"/>
      <c r="AM47" s="185"/>
      <c r="AN47" s="185"/>
      <c r="AO47" s="185"/>
      <c r="AP47" s="185"/>
      <c r="AQ47" s="185"/>
      <c r="AR47" s="185"/>
      <c r="AS47" s="185"/>
      <c r="AT47" s="185"/>
      <c r="AU47" s="185"/>
      <c r="AV47" s="185"/>
      <c r="AW47" s="185"/>
      <c r="AX47" s="433"/>
    </row>
    <row r="48" spans="1:61" ht="24.75" customHeight="1" x14ac:dyDescent="0.15">
      <c r="A48" s="376"/>
      <c r="B48" s="377"/>
      <c r="C48" s="443"/>
      <c r="D48" s="444"/>
      <c r="E48" s="454" t="s">
        <v>54</v>
      </c>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6"/>
      <c r="AD48" s="457" t="s">
        <v>651</v>
      </c>
      <c r="AE48" s="458"/>
      <c r="AF48" s="458"/>
      <c r="AG48" s="432"/>
      <c r="AH48" s="185"/>
      <c r="AI48" s="185"/>
      <c r="AJ48" s="185"/>
      <c r="AK48" s="185"/>
      <c r="AL48" s="185"/>
      <c r="AM48" s="185"/>
      <c r="AN48" s="185"/>
      <c r="AO48" s="185"/>
      <c r="AP48" s="185"/>
      <c r="AQ48" s="185"/>
      <c r="AR48" s="185"/>
      <c r="AS48" s="185"/>
      <c r="AT48" s="185"/>
      <c r="AU48" s="185"/>
      <c r="AV48" s="185"/>
      <c r="AW48" s="185"/>
      <c r="AX48" s="433"/>
    </row>
    <row r="49" spans="1:51" ht="24.75" customHeight="1" x14ac:dyDescent="0.15">
      <c r="A49" s="376"/>
      <c r="B49" s="378"/>
      <c r="C49" s="459" t="s">
        <v>24</v>
      </c>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12" t="s">
        <v>639</v>
      </c>
      <c r="AE49" s="413"/>
      <c r="AF49" s="413"/>
      <c r="AG49" s="414" t="s">
        <v>640</v>
      </c>
      <c r="AH49" s="415"/>
      <c r="AI49" s="415"/>
      <c r="AJ49" s="415"/>
      <c r="AK49" s="415"/>
      <c r="AL49" s="415"/>
      <c r="AM49" s="415"/>
      <c r="AN49" s="415"/>
      <c r="AO49" s="415"/>
      <c r="AP49" s="415"/>
      <c r="AQ49" s="415"/>
      <c r="AR49" s="415"/>
      <c r="AS49" s="415"/>
      <c r="AT49" s="415"/>
      <c r="AU49" s="415"/>
      <c r="AV49" s="415"/>
      <c r="AW49" s="415"/>
      <c r="AX49" s="416"/>
    </row>
    <row r="50" spans="1:51" ht="48" customHeight="1" x14ac:dyDescent="0.15">
      <c r="A50" s="376"/>
      <c r="B50" s="378"/>
      <c r="C50" s="381" t="s">
        <v>44</v>
      </c>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3" t="s">
        <v>631</v>
      </c>
      <c r="AE50" s="384"/>
      <c r="AF50" s="417"/>
      <c r="AG50" s="385" t="s">
        <v>672</v>
      </c>
      <c r="AH50" s="386"/>
      <c r="AI50" s="386"/>
      <c r="AJ50" s="386"/>
      <c r="AK50" s="386"/>
      <c r="AL50" s="386"/>
      <c r="AM50" s="386"/>
      <c r="AN50" s="386"/>
      <c r="AO50" s="386"/>
      <c r="AP50" s="386"/>
      <c r="AQ50" s="386"/>
      <c r="AR50" s="386"/>
      <c r="AS50" s="386"/>
      <c r="AT50" s="386"/>
      <c r="AU50" s="386"/>
      <c r="AV50" s="386"/>
      <c r="AW50" s="386"/>
      <c r="AX50" s="387"/>
    </row>
    <row r="51" spans="1:51" ht="24.75" customHeight="1" x14ac:dyDescent="0.15">
      <c r="A51" s="376"/>
      <c r="B51" s="378"/>
      <c r="C51" s="381" t="s">
        <v>20</v>
      </c>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3" t="s">
        <v>639</v>
      </c>
      <c r="AE51" s="384"/>
      <c r="AF51" s="384"/>
      <c r="AG51" s="385" t="s">
        <v>640</v>
      </c>
      <c r="AH51" s="386"/>
      <c r="AI51" s="386"/>
      <c r="AJ51" s="386"/>
      <c r="AK51" s="386"/>
      <c r="AL51" s="386"/>
      <c r="AM51" s="386"/>
      <c r="AN51" s="386"/>
      <c r="AO51" s="386"/>
      <c r="AP51" s="386"/>
      <c r="AQ51" s="386"/>
      <c r="AR51" s="386"/>
      <c r="AS51" s="386"/>
      <c r="AT51" s="386"/>
      <c r="AU51" s="386"/>
      <c r="AV51" s="386"/>
      <c r="AW51" s="386"/>
      <c r="AX51" s="387"/>
    </row>
    <row r="52" spans="1:51" ht="50.45" customHeight="1" x14ac:dyDescent="0.15">
      <c r="A52" s="376"/>
      <c r="B52" s="378"/>
      <c r="C52" s="381" t="s">
        <v>25</v>
      </c>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453"/>
      <c r="AD52" s="383" t="s">
        <v>631</v>
      </c>
      <c r="AE52" s="384"/>
      <c r="AF52" s="384"/>
      <c r="AG52" s="385" t="s">
        <v>652</v>
      </c>
      <c r="AH52" s="386"/>
      <c r="AI52" s="386"/>
      <c r="AJ52" s="386"/>
      <c r="AK52" s="386"/>
      <c r="AL52" s="386"/>
      <c r="AM52" s="386"/>
      <c r="AN52" s="386"/>
      <c r="AO52" s="386"/>
      <c r="AP52" s="386"/>
      <c r="AQ52" s="386"/>
      <c r="AR52" s="386"/>
      <c r="AS52" s="386"/>
      <c r="AT52" s="386"/>
      <c r="AU52" s="386"/>
      <c r="AV52" s="386"/>
      <c r="AW52" s="386"/>
      <c r="AX52" s="387"/>
    </row>
    <row r="53" spans="1:51" ht="43.15" customHeight="1" x14ac:dyDescent="0.15">
      <c r="A53" s="379"/>
      <c r="B53" s="380"/>
      <c r="C53" s="420" t="s">
        <v>55</v>
      </c>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2"/>
      <c r="AD53" s="423" t="s">
        <v>631</v>
      </c>
      <c r="AE53" s="424"/>
      <c r="AF53" s="425"/>
      <c r="AG53" s="426" t="s">
        <v>653</v>
      </c>
      <c r="AH53" s="427"/>
      <c r="AI53" s="427"/>
      <c r="AJ53" s="427"/>
      <c r="AK53" s="427"/>
      <c r="AL53" s="427"/>
      <c r="AM53" s="427"/>
      <c r="AN53" s="427"/>
      <c r="AO53" s="427"/>
      <c r="AP53" s="427"/>
      <c r="AQ53" s="427"/>
      <c r="AR53" s="427"/>
      <c r="AS53" s="427"/>
      <c r="AT53" s="427"/>
      <c r="AU53" s="427"/>
      <c r="AV53" s="427"/>
      <c r="AW53" s="427"/>
      <c r="AX53" s="428"/>
    </row>
    <row r="54" spans="1:51" ht="43.15" customHeight="1" x14ac:dyDescent="0.15">
      <c r="A54" s="374" t="s">
        <v>22</v>
      </c>
      <c r="B54" s="461"/>
      <c r="C54" s="563" t="s">
        <v>56</v>
      </c>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5"/>
      <c r="AD54" s="412" t="s">
        <v>631</v>
      </c>
      <c r="AE54" s="413"/>
      <c r="AF54" s="438"/>
      <c r="AG54" s="414" t="s">
        <v>654</v>
      </c>
      <c r="AH54" s="415"/>
      <c r="AI54" s="415"/>
      <c r="AJ54" s="415"/>
      <c r="AK54" s="415"/>
      <c r="AL54" s="415"/>
      <c r="AM54" s="415"/>
      <c r="AN54" s="415"/>
      <c r="AO54" s="415"/>
      <c r="AP54" s="415"/>
      <c r="AQ54" s="415"/>
      <c r="AR54" s="415"/>
      <c r="AS54" s="415"/>
      <c r="AT54" s="415"/>
      <c r="AU54" s="415"/>
      <c r="AV54" s="415"/>
      <c r="AW54" s="415"/>
      <c r="AX54" s="416"/>
    </row>
    <row r="55" spans="1:51" ht="48" customHeight="1" x14ac:dyDescent="0.15">
      <c r="A55" s="376"/>
      <c r="B55" s="378"/>
      <c r="C55" s="448" t="s">
        <v>27</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50"/>
      <c r="AD55" s="451" t="s">
        <v>631</v>
      </c>
      <c r="AE55" s="452"/>
      <c r="AF55" s="452"/>
      <c r="AG55" s="385" t="s">
        <v>655</v>
      </c>
      <c r="AH55" s="386"/>
      <c r="AI55" s="386"/>
      <c r="AJ55" s="386"/>
      <c r="AK55" s="386"/>
      <c r="AL55" s="386"/>
      <c r="AM55" s="386"/>
      <c r="AN55" s="386"/>
      <c r="AO55" s="386"/>
      <c r="AP55" s="386"/>
      <c r="AQ55" s="386"/>
      <c r="AR55" s="386"/>
      <c r="AS55" s="386"/>
      <c r="AT55" s="386"/>
      <c r="AU55" s="386"/>
      <c r="AV55" s="386"/>
      <c r="AW55" s="386"/>
      <c r="AX55" s="387"/>
    </row>
    <row r="56" spans="1:51" ht="40.15" customHeight="1" x14ac:dyDescent="0.15">
      <c r="A56" s="376"/>
      <c r="B56" s="378"/>
      <c r="C56" s="381" t="s">
        <v>50</v>
      </c>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3" t="s">
        <v>631</v>
      </c>
      <c r="AE56" s="384"/>
      <c r="AF56" s="384"/>
      <c r="AG56" s="385" t="s">
        <v>671</v>
      </c>
      <c r="AH56" s="386"/>
      <c r="AI56" s="386"/>
      <c r="AJ56" s="386"/>
      <c r="AK56" s="386"/>
      <c r="AL56" s="386"/>
      <c r="AM56" s="386"/>
      <c r="AN56" s="386"/>
      <c r="AO56" s="386"/>
      <c r="AP56" s="386"/>
      <c r="AQ56" s="386"/>
      <c r="AR56" s="386"/>
      <c r="AS56" s="386"/>
      <c r="AT56" s="386"/>
      <c r="AU56" s="386"/>
      <c r="AV56" s="386"/>
      <c r="AW56" s="386"/>
      <c r="AX56" s="387"/>
    </row>
    <row r="57" spans="1:51" ht="26.25" customHeight="1" x14ac:dyDescent="0.15">
      <c r="A57" s="379"/>
      <c r="B57" s="380"/>
      <c r="C57" s="381" t="s">
        <v>26</v>
      </c>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3" t="s">
        <v>631</v>
      </c>
      <c r="AE57" s="384"/>
      <c r="AF57" s="384"/>
      <c r="AG57" s="418" t="s">
        <v>656</v>
      </c>
      <c r="AH57" s="170"/>
      <c r="AI57" s="170"/>
      <c r="AJ57" s="170"/>
      <c r="AK57" s="170"/>
      <c r="AL57" s="170"/>
      <c r="AM57" s="170"/>
      <c r="AN57" s="170"/>
      <c r="AO57" s="170"/>
      <c r="AP57" s="170"/>
      <c r="AQ57" s="170"/>
      <c r="AR57" s="170"/>
      <c r="AS57" s="170"/>
      <c r="AT57" s="170"/>
      <c r="AU57" s="170"/>
      <c r="AV57" s="170"/>
      <c r="AW57" s="170"/>
      <c r="AX57" s="419"/>
      <c r="AY57" s="12"/>
    </row>
    <row r="58" spans="1:51" ht="41.25" customHeight="1" x14ac:dyDescent="0.15">
      <c r="A58" s="566" t="s">
        <v>34</v>
      </c>
      <c r="B58" s="567"/>
      <c r="C58" s="572" t="s">
        <v>197</v>
      </c>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436"/>
      <c r="AD58" s="412" t="s">
        <v>657</v>
      </c>
      <c r="AE58" s="413"/>
      <c r="AF58" s="413"/>
      <c r="AG58" s="439"/>
      <c r="AH58" s="168"/>
      <c r="AI58" s="168"/>
      <c r="AJ58" s="168"/>
      <c r="AK58" s="168"/>
      <c r="AL58" s="168"/>
      <c r="AM58" s="168"/>
      <c r="AN58" s="168"/>
      <c r="AO58" s="168"/>
      <c r="AP58" s="168"/>
      <c r="AQ58" s="168"/>
      <c r="AR58" s="168"/>
      <c r="AS58" s="168"/>
      <c r="AT58" s="168"/>
      <c r="AU58" s="168"/>
      <c r="AV58" s="168"/>
      <c r="AW58" s="168"/>
      <c r="AX58" s="440"/>
    </row>
    <row r="59" spans="1:51" ht="19.7" customHeight="1" x14ac:dyDescent="0.15">
      <c r="A59" s="568"/>
      <c r="B59" s="569"/>
      <c r="C59" s="574" t="s">
        <v>188</v>
      </c>
      <c r="D59" s="575"/>
      <c r="E59" s="575"/>
      <c r="F59" s="576"/>
      <c r="G59" s="577" t="s">
        <v>198</v>
      </c>
      <c r="H59" s="575"/>
      <c r="I59" s="575"/>
      <c r="J59" s="575"/>
      <c r="K59" s="575"/>
      <c r="L59" s="575"/>
      <c r="M59" s="575"/>
      <c r="N59" s="577" t="s">
        <v>199</v>
      </c>
      <c r="O59" s="575"/>
      <c r="P59" s="575"/>
      <c r="Q59" s="575"/>
      <c r="R59" s="575"/>
      <c r="S59" s="575"/>
      <c r="T59" s="575"/>
      <c r="U59" s="575"/>
      <c r="V59" s="575"/>
      <c r="W59" s="575"/>
      <c r="X59" s="575"/>
      <c r="Y59" s="575"/>
      <c r="Z59" s="575"/>
      <c r="AA59" s="575"/>
      <c r="AB59" s="575"/>
      <c r="AC59" s="575"/>
      <c r="AD59" s="575"/>
      <c r="AE59" s="575"/>
      <c r="AF59" s="578"/>
      <c r="AG59" s="432"/>
      <c r="AH59" s="185"/>
      <c r="AI59" s="185"/>
      <c r="AJ59" s="185"/>
      <c r="AK59" s="185"/>
      <c r="AL59" s="185"/>
      <c r="AM59" s="185"/>
      <c r="AN59" s="185"/>
      <c r="AO59" s="185"/>
      <c r="AP59" s="185"/>
      <c r="AQ59" s="185"/>
      <c r="AR59" s="185"/>
      <c r="AS59" s="185"/>
      <c r="AT59" s="185"/>
      <c r="AU59" s="185"/>
      <c r="AV59" s="185"/>
      <c r="AW59" s="185"/>
      <c r="AX59" s="433"/>
    </row>
    <row r="60" spans="1:51" ht="24.75" customHeight="1" x14ac:dyDescent="0.15">
      <c r="A60" s="568"/>
      <c r="B60" s="569"/>
      <c r="C60" s="560"/>
      <c r="D60" s="561"/>
      <c r="E60" s="561"/>
      <c r="F60" s="562"/>
      <c r="G60" s="554"/>
      <c r="H60" s="555"/>
      <c r="I60" s="49" t="str">
        <f>IF(OR(G60="　", G60=""), "", "-")</f>
        <v/>
      </c>
      <c r="J60" s="556"/>
      <c r="K60" s="556"/>
      <c r="L60" s="49" t="str">
        <f>IF(M60="","","-")</f>
        <v/>
      </c>
      <c r="M60" s="50"/>
      <c r="N60" s="557"/>
      <c r="O60" s="558"/>
      <c r="P60" s="558"/>
      <c r="Q60" s="558"/>
      <c r="R60" s="558"/>
      <c r="S60" s="558"/>
      <c r="T60" s="558"/>
      <c r="U60" s="558"/>
      <c r="V60" s="558"/>
      <c r="W60" s="558"/>
      <c r="X60" s="558"/>
      <c r="Y60" s="558"/>
      <c r="Z60" s="558"/>
      <c r="AA60" s="558"/>
      <c r="AB60" s="558"/>
      <c r="AC60" s="558"/>
      <c r="AD60" s="558"/>
      <c r="AE60" s="558"/>
      <c r="AF60" s="559"/>
      <c r="AG60" s="432"/>
      <c r="AH60" s="185"/>
      <c r="AI60" s="185"/>
      <c r="AJ60" s="185"/>
      <c r="AK60" s="185"/>
      <c r="AL60" s="185"/>
      <c r="AM60" s="185"/>
      <c r="AN60" s="185"/>
      <c r="AO60" s="185"/>
      <c r="AP60" s="185"/>
      <c r="AQ60" s="185"/>
      <c r="AR60" s="185"/>
      <c r="AS60" s="185"/>
      <c r="AT60" s="185"/>
      <c r="AU60" s="185"/>
      <c r="AV60" s="185"/>
      <c r="AW60" s="185"/>
      <c r="AX60" s="433"/>
    </row>
    <row r="61" spans="1:51" ht="24.75" customHeight="1" x14ac:dyDescent="0.15">
      <c r="A61" s="568"/>
      <c r="B61" s="569"/>
      <c r="C61" s="560"/>
      <c r="D61" s="561"/>
      <c r="E61" s="561"/>
      <c r="F61" s="562"/>
      <c r="G61" s="554"/>
      <c r="H61" s="555"/>
      <c r="I61" s="49" t="str">
        <f t="shared" ref="I61:I64" si="3">IF(OR(G61="　", G61=""), "", "-")</f>
        <v/>
      </c>
      <c r="J61" s="556"/>
      <c r="K61" s="556"/>
      <c r="L61" s="49" t="str">
        <f t="shared" ref="L61:L64" si="4">IF(M61="","","-")</f>
        <v/>
      </c>
      <c r="M61" s="50"/>
      <c r="N61" s="557"/>
      <c r="O61" s="558"/>
      <c r="P61" s="558"/>
      <c r="Q61" s="558"/>
      <c r="R61" s="558"/>
      <c r="S61" s="558"/>
      <c r="T61" s="558"/>
      <c r="U61" s="558"/>
      <c r="V61" s="558"/>
      <c r="W61" s="558"/>
      <c r="X61" s="558"/>
      <c r="Y61" s="558"/>
      <c r="Z61" s="558"/>
      <c r="AA61" s="558"/>
      <c r="AB61" s="558"/>
      <c r="AC61" s="558"/>
      <c r="AD61" s="558"/>
      <c r="AE61" s="558"/>
      <c r="AF61" s="559"/>
      <c r="AG61" s="432"/>
      <c r="AH61" s="185"/>
      <c r="AI61" s="185"/>
      <c r="AJ61" s="185"/>
      <c r="AK61" s="185"/>
      <c r="AL61" s="185"/>
      <c r="AM61" s="185"/>
      <c r="AN61" s="185"/>
      <c r="AO61" s="185"/>
      <c r="AP61" s="185"/>
      <c r="AQ61" s="185"/>
      <c r="AR61" s="185"/>
      <c r="AS61" s="185"/>
      <c r="AT61" s="185"/>
      <c r="AU61" s="185"/>
      <c r="AV61" s="185"/>
      <c r="AW61" s="185"/>
      <c r="AX61" s="433"/>
    </row>
    <row r="62" spans="1:51" ht="24.75" customHeight="1" x14ac:dyDescent="0.15">
      <c r="A62" s="568"/>
      <c r="B62" s="569"/>
      <c r="C62" s="560"/>
      <c r="D62" s="561"/>
      <c r="E62" s="561"/>
      <c r="F62" s="562"/>
      <c r="G62" s="554"/>
      <c r="H62" s="555"/>
      <c r="I62" s="49" t="str">
        <f t="shared" si="3"/>
        <v/>
      </c>
      <c r="J62" s="556"/>
      <c r="K62" s="556"/>
      <c r="L62" s="49" t="str">
        <f t="shared" si="4"/>
        <v/>
      </c>
      <c r="M62" s="50"/>
      <c r="N62" s="557"/>
      <c r="O62" s="558"/>
      <c r="P62" s="558"/>
      <c r="Q62" s="558"/>
      <c r="R62" s="558"/>
      <c r="S62" s="558"/>
      <c r="T62" s="558"/>
      <c r="U62" s="558"/>
      <c r="V62" s="558"/>
      <c r="W62" s="558"/>
      <c r="X62" s="558"/>
      <c r="Y62" s="558"/>
      <c r="Z62" s="558"/>
      <c r="AA62" s="558"/>
      <c r="AB62" s="558"/>
      <c r="AC62" s="558"/>
      <c r="AD62" s="558"/>
      <c r="AE62" s="558"/>
      <c r="AF62" s="559"/>
      <c r="AG62" s="432"/>
      <c r="AH62" s="185"/>
      <c r="AI62" s="185"/>
      <c r="AJ62" s="185"/>
      <c r="AK62" s="185"/>
      <c r="AL62" s="185"/>
      <c r="AM62" s="185"/>
      <c r="AN62" s="185"/>
      <c r="AO62" s="185"/>
      <c r="AP62" s="185"/>
      <c r="AQ62" s="185"/>
      <c r="AR62" s="185"/>
      <c r="AS62" s="185"/>
      <c r="AT62" s="185"/>
      <c r="AU62" s="185"/>
      <c r="AV62" s="185"/>
      <c r="AW62" s="185"/>
      <c r="AX62" s="433"/>
    </row>
    <row r="63" spans="1:51" ht="24.75" customHeight="1" x14ac:dyDescent="0.15">
      <c r="A63" s="568"/>
      <c r="B63" s="569"/>
      <c r="C63" s="560"/>
      <c r="D63" s="561"/>
      <c r="E63" s="561"/>
      <c r="F63" s="562"/>
      <c r="G63" s="554"/>
      <c r="H63" s="555"/>
      <c r="I63" s="49" t="str">
        <f t="shared" si="3"/>
        <v/>
      </c>
      <c r="J63" s="556"/>
      <c r="K63" s="556"/>
      <c r="L63" s="49" t="str">
        <f t="shared" si="4"/>
        <v/>
      </c>
      <c r="M63" s="50"/>
      <c r="N63" s="557"/>
      <c r="O63" s="558"/>
      <c r="P63" s="558"/>
      <c r="Q63" s="558"/>
      <c r="R63" s="558"/>
      <c r="S63" s="558"/>
      <c r="T63" s="558"/>
      <c r="U63" s="558"/>
      <c r="V63" s="558"/>
      <c r="W63" s="558"/>
      <c r="X63" s="558"/>
      <c r="Y63" s="558"/>
      <c r="Z63" s="558"/>
      <c r="AA63" s="558"/>
      <c r="AB63" s="558"/>
      <c r="AC63" s="558"/>
      <c r="AD63" s="558"/>
      <c r="AE63" s="558"/>
      <c r="AF63" s="559"/>
      <c r="AG63" s="432"/>
      <c r="AH63" s="185"/>
      <c r="AI63" s="185"/>
      <c r="AJ63" s="185"/>
      <c r="AK63" s="185"/>
      <c r="AL63" s="185"/>
      <c r="AM63" s="185"/>
      <c r="AN63" s="185"/>
      <c r="AO63" s="185"/>
      <c r="AP63" s="185"/>
      <c r="AQ63" s="185"/>
      <c r="AR63" s="185"/>
      <c r="AS63" s="185"/>
      <c r="AT63" s="185"/>
      <c r="AU63" s="185"/>
      <c r="AV63" s="185"/>
      <c r="AW63" s="185"/>
      <c r="AX63" s="433"/>
    </row>
    <row r="64" spans="1:51" ht="24.75" customHeight="1" x14ac:dyDescent="0.15">
      <c r="A64" s="570"/>
      <c r="B64" s="571"/>
      <c r="C64" s="560"/>
      <c r="D64" s="561"/>
      <c r="E64" s="561"/>
      <c r="F64" s="562"/>
      <c r="G64" s="554"/>
      <c r="H64" s="555"/>
      <c r="I64" s="51" t="str">
        <f t="shared" si="3"/>
        <v/>
      </c>
      <c r="J64" s="550"/>
      <c r="K64" s="550"/>
      <c r="L64" s="51" t="str">
        <f t="shared" si="4"/>
        <v/>
      </c>
      <c r="M64" s="52"/>
      <c r="N64" s="551"/>
      <c r="O64" s="552"/>
      <c r="P64" s="552"/>
      <c r="Q64" s="552"/>
      <c r="R64" s="552"/>
      <c r="S64" s="552"/>
      <c r="T64" s="552"/>
      <c r="U64" s="552"/>
      <c r="V64" s="552"/>
      <c r="W64" s="552"/>
      <c r="X64" s="552"/>
      <c r="Y64" s="552"/>
      <c r="Z64" s="552"/>
      <c r="AA64" s="552"/>
      <c r="AB64" s="552"/>
      <c r="AC64" s="552"/>
      <c r="AD64" s="552"/>
      <c r="AE64" s="552"/>
      <c r="AF64" s="553"/>
      <c r="AG64" s="418"/>
      <c r="AH64" s="170"/>
      <c r="AI64" s="170"/>
      <c r="AJ64" s="170"/>
      <c r="AK64" s="170"/>
      <c r="AL64" s="170"/>
      <c r="AM64" s="170"/>
      <c r="AN64" s="170"/>
      <c r="AO64" s="170"/>
      <c r="AP64" s="170"/>
      <c r="AQ64" s="170"/>
      <c r="AR64" s="170"/>
      <c r="AS64" s="170"/>
      <c r="AT64" s="170"/>
      <c r="AU64" s="170"/>
      <c r="AV64" s="170"/>
      <c r="AW64" s="170"/>
      <c r="AX64" s="419"/>
    </row>
    <row r="65" spans="1:50" ht="86.25" customHeight="1" x14ac:dyDescent="0.15">
      <c r="A65" s="374" t="s">
        <v>28</v>
      </c>
      <c r="B65" s="461"/>
      <c r="C65" s="462" t="s">
        <v>30</v>
      </c>
      <c r="D65" s="463"/>
      <c r="E65" s="463"/>
      <c r="F65" s="464"/>
      <c r="G65" s="465" t="s">
        <v>658</v>
      </c>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466"/>
      <c r="AL65" s="466"/>
      <c r="AM65" s="466"/>
      <c r="AN65" s="466"/>
      <c r="AO65" s="466"/>
      <c r="AP65" s="466"/>
      <c r="AQ65" s="466"/>
      <c r="AR65" s="466"/>
      <c r="AS65" s="466"/>
      <c r="AT65" s="466"/>
      <c r="AU65" s="466"/>
      <c r="AV65" s="466"/>
      <c r="AW65" s="466"/>
      <c r="AX65" s="467"/>
    </row>
    <row r="66" spans="1:50" ht="86.25" customHeight="1" x14ac:dyDescent="0.15">
      <c r="A66" s="376"/>
      <c r="B66" s="378"/>
      <c r="C66" s="468" t="s">
        <v>33</v>
      </c>
      <c r="D66" s="469"/>
      <c r="E66" s="469"/>
      <c r="F66" s="470"/>
      <c r="G66" s="471" t="s">
        <v>659</v>
      </c>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2"/>
      <c r="AK66" s="472"/>
      <c r="AL66" s="472"/>
      <c r="AM66" s="472"/>
      <c r="AN66" s="472"/>
      <c r="AO66" s="472"/>
      <c r="AP66" s="472"/>
      <c r="AQ66" s="472"/>
      <c r="AR66" s="472"/>
      <c r="AS66" s="472"/>
      <c r="AT66" s="472"/>
      <c r="AU66" s="472"/>
      <c r="AV66" s="472"/>
      <c r="AW66" s="472"/>
      <c r="AX66" s="473"/>
    </row>
    <row r="67" spans="1:50" ht="125.45" customHeight="1" thickBot="1" x14ac:dyDescent="0.2">
      <c r="A67" s="474" t="s">
        <v>57</v>
      </c>
      <c r="B67" s="475"/>
      <c r="C67" s="476" t="s">
        <v>660</v>
      </c>
      <c r="D67" s="477"/>
      <c r="E67" s="477"/>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8"/>
    </row>
    <row r="68" spans="1:50" ht="30" customHeight="1" x14ac:dyDescent="0.15">
      <c r="A68" s="479" t="s">
        <v>191</v>
      </c>
      <c r="B68" s="480"/>
      <c r="C68" s="480"/>
      <c r="D68" s="480"/>
      <c r="E68" s="480"/>
      <c r="F68" s="481"/>
      <c r="G68" s="55" t="s">
        <v>625</v>
      </c>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4"/>
    </row>
    <row r="69" spans="1:50" ht="30" customHeight="1" x14ac:dyDescent="0.15">
      <c r="A69" s="346"/>
      <c r="B69" s="347"/>
      <c r="C69" s="347"/>
      <c r="D69" s="347"/>
      <c r="E69" s="347"/>
      <c r="F69" s="348"/>
      <c r="G69" s="15"/>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0" customHeight="1" x14ac:dyDescent="0.15">
      <c r="A70" s="346"/>
      <c r="B70" s="347"/>
      <c r="C70" s="347"/>
      <c r="D70" s="347"/>
      <c r="E70" s="347"/>
      <c r="F70" s="348"/>
      <c r="G70" s="1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0" customHeight="1" x14ac:dyDescent="0.15">
      <c r="A71" s="346"/>
      <c r="B71" s="347"/>
      <c r="C71" s="347"/>
      <c r="D71" s="347"/>
      <c r="E71" s="347"/>
      <c r="F71" s="348"/>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30" customHeight="1" x14ac:dyDescent="0.15">
      <c r="A72" s="346"/>
      <c r="B72" s="347"/>
      <c r="C72" s="347"/>
      <c r="D72" s="347"/>
      <c r="E72" s="347"/>
      <c r="F72" s="348"/>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0" customHeight="1" x14ac:dyDescent="0.15">
      <c r="A73" s="346"/>
      <c r="B73" s="347"/>
      <c r="C73" s="347"/>
      <c r="D73" s="347"/>
      <c r="E73" s="347"/>
      <c r="F73" s="348"/>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30" customHeight="1" x14ac:dyDescent="0.15">
      <c r="A74" s="346"/>
      <c r="B74" s="347"/>
      <c r="C74" s="347"/>
      <c r="D74" s="347"/>
      <c r="E74" s="347"/>
      <c r="F74" s="348"/>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30" customHeight="1" x14ac:dyDescent="0.15">
      <c r="A75" s="346"/>
      <c r="B75" s="347"/>
      <c r="C75" s="347"/>
      <c r="D75" s="347"/>
      <c r="E75" s="347"/>
      <c r="F75" s="348"/>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30" customHeight="1" x14ac:dyDescent="0.15">
      <c r="A76" s="346"/>
      <c r="B76" s="347"/>
      <c r="C76" s="347"/>
      <c r="D76" s="347"/>
      <c r="E76" s="347"/>
      <c r="F76" s="348"/>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30" customHeight="1" x14ac:dyDescent="0.15">
      <c r="A77" s="346"/>
      <c r="B77" s="347"/>
      <c r="C77" s="347"/>
      <c r="D77" s="347"/>
      <c r="E77" s="347"/>
      <c r="F77" s="348"/>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30" customHeight="1" x14ac:dyDescent="0.15">
      <c r="A78" s="346"/>
      <c r="B78" s="347"/>
      <c r="C78" s="347"/>
      <c r="D78" s="347"/>
      <c r="E78" s="347"/>
      <c r="F78" s="348"/>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30" customHeight="1" x14ac:dyDescent="0.15">
      <c r="A79" s="346"/>
      <c r="B79" s="347"/>
      <c r="C79" s="347"/>
      <c r="D79" s="347"/>
      <c r="E79" s="347"/>
      <c r="F79" s="348"/>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30" customHeight="1" x14ac:dyDescent="0.15">
      <c r="A80" s="346"/>
      <c r="B80" s="347"/>
      <c r="C80" s="347"/>
      <c r="D80" s="347"/>
      <c r="E80" s="347"/>
      <c r="F80" s="348"/>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1" ht="30" customHeight="1" x14ac:dyDescent="0.15">
      <c r="A81" s="346"/>
      <c r="B81" s="347"/>
      <c r="C81" s="347"/>
      <c r="D81" s="347"/>
      <c r="E81" s="347"/>
      <c r="F81" s="348"/>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1" ht="30" customHeight="1" thickBot="1" x14ac:dyDescent="0.2">
      <c r="A82" s="346"/>
      <c r="B82" s="347"/>
      <c r="C82" s="347"/>
      <c r="D82" s="347"/>
      <c r="E82" s="347"/>
      <c r="F82" s="348"/>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1" ht="21" customHeight="1" x14ac:dyDescent="0.15">
      <c r="A83" s="482" t="s">
        <v>218</v>
      </c>
      <c r="B83" s="483"/>
      <c r="C83" s="483"/>
      <c r="D83" s="483"/>
      <c r="E83" s="483"/>
      <c r="F83" s="484"/>
      <c r="G83" s="488" t="s">
        <v>673</v>
      </c>
      <c r="H83" s="489"/>
      <c r="I83" s="489"/>
      <c r="J83" s="489"/>
      <c r="K83" s="489"/>
      <c r="L83" s="489"/>
      <c r="M83" s="489"/>
      <c r="N83" s="489"/>
      <c r="O83" s="489"/>
      <c r="P83" s="489"/>
      <c r="Q83" s="489"/>
      <c r="R83" s="489"/>
      <c r="S83" s="489"/>
      <c r="T83" s="489"/>
      <c r="U83" s="489"/>
      <c r="V83" s="489"/>
      <c r="W83" s="489"/>
      <c r="X83" s="489"/>
      <c r="Y83" s="489"/>
      <c r="Z83" s="489"/>
      <c r="AA83" s="489"/>
      <c r="AB83" s="490"/>
      <c r="AC83" s="488" t="s">
        <v>66</v>
      </c>
      <c r="AD83" s="489"/>
      <c r="AE83" s="489"/>
      <c r="AF83" s="489"/>
      <c r="AG83" s="489"/>
      <c r="AH83" s="489"/>
      <c r="AI83" s="489"/>
      <c r="AJ83" s="489"/>
      <c r="AK83" s="489"/>
      <c r="AL83" s="489"/>
      <c r="AM83" s="489"/>
      <c r="AN83" s="489"/>
      <c r="AO83" s="489"/>
      <c r="AP83" s="489"/>
      <c r="AQ83" s="489"/>
      <c r="AR83" s="489"/>
      <c r="AS83" s="489"/>
      <c r="AT83" s="489"/>
      <c r="AU83" s="489"/>
      <c r="AV83" s="489"/>
      <c r="AW83" s="489"/>
      <c r="AX83" s="491"/>
      <c r="AY83">
        <f>COUNTA($G$85,$AC$85)</f>
        <v>1</v>
      </c>
    </row>
    <row r="84" spans="1:51" ht="24.75" customHeight="1" x14ac:dyDescent="0.15">
      <c r="A84" s="485"/>
      <c r="B84" s="486"/>
      <c r="C84" s="486"/>
      <c r="D84" s="486"/>
      <c r="E84" s="486"/>
      <c r="F84" s="487"/>
      <c r="G84" s="462" t="s">
        <v>11</v>
      </c>
      <c r="H84" s="492"/>
      <c r="I84" s="492"/>
      <c r="J84" s="492"/>
      <c r="K84" s="492"/>
      <c r="L84" s="493" t="s">
        <v>12</v>
      </c>
      <c r="M84" s="492"/>
      <c r="N84" s="492"/>
      <c r="O84" s="492"/>
      <c r="P84" s="492"/>
      <c r="Q84" s="492"/>
      <c r="R84" s="492"/>
      <c r="S84" s="492"/>
      <c r="T84" s="492"/>
      <c r="U84" s="492"/>
      <c r="V84" s="492"/>
      <c r="W84" s="492"/>
      <c r="X84" s="494"/>
      <c r="Y84" s="495" t="s">
        <v>13</v>
      </c>
      <c r="Z84" s="496"/>
      <c r="AA84" s="496"/>
      <c r="AB84" s="497"/>
      <c r="AC84" s="462" t="s">
        <v>11</v>
      </c>
      <c r="AD84" s="492"/>
      <c r="AE84" s="492"/>
      <c r="AF84" s="492"/>
      <c r="AG84" s="492"/>
      <c r="AH84" s="493" t="s">
        <v>12</v>
      </c>
      <c r="AI84" s="492"/>
      <c r="AJ84" s="492"/>
      <c r="AK84" s="492"/>
      <c r="AL84" s="492"/>
      <c r="AM84" s="492"/>
      <c r="AN84" s="492"/>
      <c r="AO84" s="492"/>
      <c r="AP84" s="492"/>
      <c r="AQ84" s="492"/>
      <c r="AR84" s="492"/>
      <c r="AS84" s="492"/>
      <c r="AT84" s="494"/>
      <c r="AU84" s="495" t="s">
        <v>13</v>
      </c>
      <c r="AV84" s="496"/>
      <c r="AW84" s="496"/>
      <c r="AX84" s="498"/>
      <c r="AY84">
        <f>$AY$83</f>
        <v>1</v>
      </c>
    </row>
    <row r="85" spans="1:51" ht="24.75" customHeight="1" x14ac:dyDescent="0.15">
      <c r="A85" s="485"/>
      <c r="B85" s="486"/>
      <c r="C85" s="486"/>
      <c r="D85" s="486"/>
      <c r="E85" s="486"/>
      <c r="F85" s="487"/>
      <c r="G85" s="499" t="s">
        <v>674</v>
      </c>
      <c r="H85" s="500"/>
      <c r="I85" s="500"/>
      <c r="J85" s="500"/>
      <c r="K85" s="501"/>
      <c r="L85" s="502" t="s">
        <v>675</v>
      </c>
      <c r="M85" s="503"/>
      <c r="N85" s="503"/>
      <c r="O85" s="503"/>
      <c r="P85" s="503"/>
      <c r="Q85" s="503"/>
      <c r="R85" s="503"/>
      <c r="S85" s="503"/>
      <c r="T85" s="503"/>
      <c r="U85" s="503"/>
      <c r="V85" s="503"/>
      <c r="W85" s="503"/>
      <c r="X85" s="504"/>
      <c r="Y85" s="505">
        <v>80</v>
      </c>
      <c r="Z85" s="506"/>
      <c r="AA85" s="506"/>
      <c r="AB85" s="507"/>
      <c r="AC85" s="499"/>
      <c r="AD85" s="500"/>
      <c r="AE85" s="500"/>
      <c r="AF85" s="500"/>
      <c r="AG85" s="501"/>
      <c r="AH85" s="502"/>
      <c r="AI85" s="503"/>
      <c r="AJ85" s="503"/>
      <c r="AK85" s="503"/>
      <c r="AL85" s="503"/>
      <c r="AM85" s="503"/>
      <c r="AN85" s="503"/>
      <c r="AO85" s="503"/>
      <c r="AP85" s="503"/>
      <c r="AQ85" s="503"/>
      <c r="AR85" s="503"/>
      <c r="AS85" s="503"/>
      <c r="AT85" s="504"/>
      <c r="AU85" s="505"/>
      <c r="AV85" s="506"/>
      <c r="AW85" s="506"/>
      <c r="AX85" s="508"/>
      <c r="AY85">
        <f>$AY$83</f>
        <v>1</v>
      </c>
    </row>
    <row r="86" spans="1:51" ht="24.75" customHeight="1" x14ac:dyDescent="0.15">
      <c r="A86" s="485"/>
      <c r="B86" s="486"/>
      <c r="C86" s="486"/>
      <c r="D86" s="486"/>
      <c r="E86" s="486"/>
      <c r="F86" s="487"/>
      <c r="G86" s="509" t="s">
        <v>14</v>
      </c>
      <c r="H86" s="510"/>
      <c r="I86" s="510"/>
      <c r="J86" s="510"/>
      <c r="K86" s="510"/>
      <c r="L86" s="511"/>
      <c r="M86" s="512"/>
      <c r="N86" s="512"/>
      <c r="O86" s="512"/>
      <c r="P86" s="512"/>
      <c r="Q86" s="512"/>
      <c r="R86" s="512"/>
      <c r="S86" s="512"/>
      <c r="T86" s="512"/>
      <c r="U86" s="512"/>
      <c r="V86" s="512"/>
      <c r="W86" s="512"/>
      <c r="X86" s="513"/>
      <c r="Y86" s="514">
        <f>SUM(Y85:AB85)</f>
        <v>80</v>
      </c>
      <c r="Z86" s="515"/>
      <c r="AA86" s="515"/>
      <c r="AB86" s="516"/>
      <c r="AC86" s="509" t="s">
        <v>14</v>
      </c>
      <c r="AD86" s="510"/>
      <c r="AE86" s="510"/>
      <c r="AF86" s="510"/>
      <c r="AG86" s="510"/>
      <c r="AH86" s="511"/>
      <c r="AI86" s="512"/>
      <c r="AJ86" s="512"/>
      <c r="AK86" s="512"/>
      <c r="AL86" s="512"/>
      <c r="AM86" s="512"/>
      <c r="AN86" s="512"/>
      <c r="AO86" s="512"/>
      <c r="AP86" s="512"/>
      <c r="AQ86" s="512"/>
      <c r="AR86" s="512"/>
      <c r="AS86" s="512"/>
      <c r="AT86" s="513"/>
      <c r="AU86" s="514">
        <f>SUM(AU85:AX85)</f>
        <v>0</v>
      </c>
      <c r="AV86" s="515"/>
      <c r="AW86" s="515"/>
      <c r="AX86" s="517"/>
      <c r="AY86">
        <f>$AY$83</f>
        <v>1</v>
      </c>
    </row>
    <row r="87" spans="1:51" ht="19.5" customHeight="1" thickBot="1" x14ac:dyDescent="0.2">
      <c r="A87" s="518" t="s">
        <v>67</v>
      </c>
      <c r="B87" s="519"/>
      <c r="C87" s="519"/>
      <c r="D87" s="519"/>
      <c r="E87" s="519"/>
      <c r="F87" s="519"/>
      <c r="G87" s="519"/>
      <c r="H87" s="519"/>
      <c r="I87" s="519"/>
      <c r="J87" s="519"/>
      <c r="K87" s="519"/>
      <c r="L87" s="519"/>
      <c r="M87" s="519"/>
      <c r="N87" s="519"/>
      <c r="O87" s="519"/>
      <c r="P87" s="519"/>
      <c r="Q87" s="519"/>
      <c r="R87" s="519"/>
      <c r="S87" s="519"/>
      <c r="T87" s="519"/>
      <c r="U87" s="519"/>
      <c r="V87" s="519"/>
      <c r="W87" s="519"/>
      <c r="X87" s="519"/>
      <c r="Y87" s="519"/>
      <c r="Z87" s="519"/>
      <c r="AA87" s="519"/>
      <c r="AB87" s="519"/>
      <c r="AC87" s="519"/>
      <c r="AD87" s="519"/>
      <c r="AE87" s="519"/>
      <c r="AF87" s="519"/>
      <c r="AG87" s="519"/>
      <c r="AH87" s="519"/>
      <c r="AI87" s="519"/>
      <c r="AJ87" s="519"/>
      <c r="AK87" s="520"/>
      <c r="AL87" s="526" t="s">
        <v>193</v>
      </c>
      <c r="AM87" s="527"/>
      <c r="AN87" s="527"/>
      <c r="AO87" s="48" t="s">
        <v>189</v>
      </c>
      <c r="AP87" s="528"/>
      <c r="AQ87" s="529"/>
      <c r="AR87" s="529"/>
      <c r="AS87" s="529"/>
      <c r="AT87" s="529"/>
      <c r="AU87" s="529"/>
      <c r="AV87" s="529"/>
      <c r="AW87" s="529"/>
      <c r="AX87" s="530"/>
      <c r="AY87">
        <f>COUNTIF($AO$87,"☑")</f>
        <v>0</v>
      </c>
    </row>
    <row r="88" spans="1:51" ht="30" customHeight="1" x14ac:dyDescent="0.15">
      <c r="A88" s="18"/>
      <c r="B88" s="18"/>
      <c r="C88" s="18"/>
      <c r="D88" s="18"/>
      <c r="E88" s="18"/>
      <c r="F88" s="18"/>
      <c r="G88" s="19"/>
      <c r="H88" s="19"/>
      <c r="I88" s="19"/>
      <c r="J88" s="19"/>
      <c r="K88" s="19"/>
      <c r="L88" s="20"/>
      <c r="M88" s="19"/>
      <c r="N88" s="19"/>
      <c r="O88" s="19"/>
      <c r="P88" s="19"/>
      <c r="Q88" s="19"/>
      <c r="R88" s="19"/>
      <c r="S88" s="19"/>
      <c r="T88" s="19"/>
      <c r="U88" s="19"/>
      <c r="V88" s="19"/>
      <c r="W88" s="19"/>
      <c r="X88" s="19"/>
      <c r="Y88" s="21"/>
      <c r="Z88" s="21"/>
      <c r="AA88" s="21"/>
      <c r="AB88" s="21"/>
      <c r="AC88" s="19"/>
      <c r="AD88" s="19"/>
      <c r="AE88" s="19"/>
      <c r="AF88" s="19"/>
      <c r="AG88" s="19"/>
      <c r="AH88" s="20"/>
      <c r="AI88" s="19"/>
      <c r="AJ88" s="19"/>
      <c r="AK88" s="19"/>
      <c r="AL88" s="19"/>
      <c r="AM88" s="19"/>
      <c r="AN88" s="19"/>
      <c r="AO88" s="19"/>
      <c r="AP88" s="19"/>
      <c r="AQ88" s="19"/>
      <c r="AR88" s="19"/>
      <c r="AS88" s="19"/>
      <c r="AT88" s="19"/>
      <c r="AU88" s="21"/>
      <c r="AV88" s="21"/>
      <c r="AW88" s="21"/>
      <c r="AX88" s="21"/>
    </row>
    <row r="89" spans="1:51" ht="30" customHeight="1" x14ac:dyDescent="0.15">
      <c r="A89" s="4"/>
      <c r="B89" s="22" t="s">
        <v>68</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row>
    <row r="90" spans="1:51" ht="30" customHeight="1" x14ac:dyDescent="0.15">
      <c r="A90" s="4"/>
      <c r="B90" s="9" t="s">
        <v>673</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row>
    <row r="91" spans="1:51" ht="64.5" customHeight="1" x14ac:dyDescent="0.15">
      <c r="A91" s="521"/>
      <c r="B91" s="521"/>
      <c r="C91" s="521" t="s">
        <v>69</v>
      </c>
      <c r="D91" s="521"/>
      <c r="E91" s="521"/>
      <c r="F91" s="521"/>
      <c r="G91" s="521"/>
      <c r="H91" s="521"/>
      <c r="I91" s="521"/>
      <c r="J91" s="522" t="s">
        <v>53</v>
      </c>
      <c r="K91" s="523"/>
      <c r="L91" s="523"/>
      <c r="M91" s="523"/>
      <c r="N91" s="523"/>
      <c r="O91" s="523"/>
      <c r="P91" s="524" t="s">
        <v>70</v>
      </c>
      <c r="Q91" s="524"/>
      <c r="R91" s="524"/>
      <c r="S91" s="524"/>
      <c r="T91" s="524"/>
      <c r="U91" s="524"/>
      <c r="V91" s="524"/>
      <c r="W91" s="524"/>
      <c r="X91" s="524"/>
      <c r="Y91" s="525" t="s">
        <v>71</v>
      </c>
      <c r="Z91" s="326"/>
      <c r="AA91" s="326"/>
      <c r="AB91" s="326"/>
      <c r="AC91" s="522" t="s">
        <v>187</v>
      </c>
      <c r="AD91" s="522"/>
      <c r="AE91" s="522"/>
      <c r="AF91" s="522"/>
      <c r="AG91" s="522"/>
      <c r="AH91" s="525" t="s">
        <v>52</v>
      </c>
      <c r="AI91" s="521"/>
      <c r="AJ91" s="521"/>
      <c r="AK91" s="521"/>
      <c r="AL91" s="521" t="s">
        <v>15</v>
      </c>
      <c r="AM91" s="521"/>
      <c r="AN91" s="521"/>
      <c r="AO91" s="531"/>
      <c r="AP91" s="532" t="s">
        <v>192</v>
      </c>
      <c r="AQ91" s="532"/>
      <c r="AR91" s="532"/>
      <c r="AS91" s="532"/>
      <c r="AT91" s="532"/>
      <c r="AU91" s="532"/>
      <c r="AV91" s="532"/>
      <c r="AW91" s="532"/>
      <c r="AX91" s="532"/>
    </row>
    <row r="92" spans="1:51" ht="24.75" customHeight="1" x14ac:dyDescent="0.15">
      <c r="A92" s="534">
        <v>1</v>
      </c>
      <c r="B92" s="534">
        <v>1</v>
      </c>
      <c r="C92" s="535" t="s">
        <v>676</v>
      </c>
      <c r="D92" s="536"/>
      <c r="E92" s="536"/>
      <c r="F92" s="536"/>
      <c r="G92" s="536"/>
      <c r="H92" s="536"/>
      <c r="I92" s="536"/>
      <c r="J92" s="537" t="s">
        <v>677</v>
      </c>
      <c r="K92" s="538"/>
      <c r="L92" s="538"/>
      <c r="M92" s="538"/>
      <c r="N92" s="538"/>
      <c r="O92" s="538"/>
      <c r="P92" s="539" t="s">
        <v>675</v>
      </c>
      <c r="Q92" s="540"/>
      <c r="R92" s="540"/>
      <c r="S92" s="540"/>
      <c r="T92" s="540"/>
      <c r="U92" s="540"/>
      <c r="V92" s="540"/>
      <c r="W92" s="540"/>
      <c r="X92" s="540"/>
      <c r="Y92" s="541">
        <v>56</v>
      </c>
      <c r="Z92" s="542"/>
      <c r="AA92" s="542"/>
      <c r="AB92" s="543"/>
      <c r="AC92" s="544" t="s">
        <v>138</v>
      </c>
      <c r="AD92" s="544"/>
      <c r="AE92" s="544"/>
      <c r="AF92" s="544"/>
      <c r="AG92" s="544"/>
      <c r="AH92" s="545" t="s">
        <v>677</v>
      </c>
      <c r="AI92" s="546"/>
      <c r="AJ92" s="546"/>
      <c r="AK92" s="546"/>
      <c r="AL92" s="547" t="s">
        <v>677</v>
      </c>
      <c r="AM92" s="548"/>
      <c r="AN92" s="548"/>
      <c r="AO92" s="549"/>
      <c r="AP92" s="533"/>
      <c r="AQ92" s="533"/>
      <c r="AR92" s="533"/>
      <c r="AS92" s="533"/>
      <c r="AT92" s="533"/>
      <c r="AU92" s="533"/>
      <c r="AV92" s="533"/>
      <c r="AW92" s="533"/>
      <c r="AX92" s="533"/>
    </row>
    <row r="93" spans="1:51" ht="24.75" customHeight="1" x14ac:dyDescent="0.15">
      <c r="A93" s="534">
        <v>2</v>
      </c>
      <c r="B93" s="534">
        <v>1</v>
      </c>
      <c r="C93" s="535" t="s">
        <v>678</v>
      </c>
      <c r="D93" s="536"/>
      <c r="E93" s="536"/>
      <c r="F93" s="536"/>
      <c r="G93" s="536"/>
      <c r="H93" s="536"/>
      <c r="I93" s="536"/>
      <c r="J93" s="537">
        <v>7700150001332</v>
      </c>
      <c r="K93" s="538"/>
      <c r="L93" s="538"/>
      <c r="M93" s="538"/>
      <c r="N93" s="538"/>
      <c r="O93" s="538"/>
      <c r="P93" s="539" t="s">
        <v>679</v>
      </c>
      <c r="Q93" s="540"/>
      <c r="R93" s="540"/>
      <c r="S93" s="540"/>
      <c r="T93" s="540"/>
      <c r="U93" s="540"/>
      <c r="V93" s="540"/>
      <c r="W93" s="540"/>
      <c r="X93" s="540"/>
      <c r="Y93" s="541">
        <v>5</v>
      </c>
      <c r="Z93" s="542"/>
      <c r="AA93" s="542"/>
      <c r="AB93" s="543"/>
      <c r="AC93" s="544" t="s">
        <v>138</v>
      </c>
      <c r="AD93" s="544"/>
      <c r="AE93" s="544"/>
      <c r="AF93" s="544"/>
      <c r="AG93" s="544"/>
      <c r="AH93" s="545" t="s">
        <v>677</v>
      </c>
      <c r="AI93" s="546"/>
      <c r="AJ93" s="546"/>
      <c r="AK93" s="546"/>
      <c r="AL93" s="547" t="s">
        <v>677</v>
      </c>
      <c r="AM93" s="548"/>
      <c r="AN93" s="548"/>
      <c r="AO93" s="549"/>
      <c r="AP93" s="533"/>
      <c r="AQ93" s="533"/>
      <c r="AR93" s="533"/>
      <c r="AS93" s="533"/>
      <c r="AT93" s="533"/>
      <c r="AU93" s="533"/>
      <c r="AV93" s="533"/>
      <c r="AW93" s="533"/>
      <c r="AX93" s="533"/>
      <c r="AY93">
        <f>COUNTA($C$93)</f>
        <v>1</v>
      </c>
    </row>
    <row r="94" spans="1:51" ht="24.75" customHeight="1" x14ac:dyDescent="0.15">
      <c r="A94" s="534">
        <v>3</v>
      </c>
      <c r="B94" s="534">
        <v>1</v>
      </c>
      <c r="C94" s="535" t="s">
        <v>680</v>
      </c>
      <c r="D94" s="536"/>
      <c r="E94" s="536"/>
      <c r="F94" s="536"/>
      <c r="G94" s="536"/>
      <c r="H94" s="536"/>
      <c r="I94" s="536"/>
      <c r="J94" s="537">
        <v>7180001038503</v>
      </c>
      <c r="K94" s="538"/>
      <c r="L94" s="538"/>
      <c r="M94" s="538"/>
      <c r="N94" s="538"/>
      <c r="O94" s="538"/>
      <c r="P94" s="539" t="s">
        <v>681</v>
      </c>
      <c r="Q94" s="540"/>
      <c r="R94" s="540"/>
      <c r="S94" s="540"/>
      <c r="T94" s="540"/>
      <c r="U94" s="540"/>
      <c r="V94" s="540"/>
      <c r="W94" s="540"/>
      <c r="X94" s="540"/>
      <c r="Y94" s="541">
        <v>5</v>
      </c>
      <c r="Z94" s="542"/>
      <c r="AA94" s="542"/>
      <c r="AB94" s="543"/>
      <c r="AC94" s="544" t="s">
        <v>208</v>
      </c>
      <c r="AD94" s="544"/>
      <c r="AE94" s="544"/>
      <c r="AF94" s="544"/>
      <c r="AG94" s="544"/>
      <c r="AH94" s="545">
        <v>1</v>
      </c>
      <c r="AI94" s="546"/>
      <c r="AJ94" s="546"/>
      <c r="AK94" s="546"/>
      <c r="AL94" s="547" t="s">
        <v>677</v>
      </c>
      <c r="AM94" s="548"/>
      <c r="AN94" s="548"/>
      <c r="AO94" s="549"/>
      <c r="AP94" s="533"/>
      <c r="AQ94" s="533"/>
      <c r="AR94" s="533"/>
      <c r="AS94" s="533"/>
      <c r="AT94" s="533"/>
      <c r="AU94" s="533"/>
      <c r="AV94" s="533"/>
      <c r="AW94" s="533"/>
      <c r="AX94" s="533"/>
      <c r="AY94">
        <f>COUNTA($C$94)</f>
        <v>1</v>
      </c>
    </row>
    <row r="95" spans="1:51" ht="24.75" customHeight="1" x14ac:dyDescent="0.15">
      <c r="A95" s="534">
        <v>4</v>
      </c>
      <c r="B95" s="534">
        <v>1</v>
      </c>
      <c r="C95" s="535" t="s">
        <v>682</v>
      </c>
      <c r="D95" s="536"/>
      <c r="E95" s="536"/>
      <c r="F95" s="536"/>
      <c r="G95" s="536"/>
      <c r="H95" s="536"/>
      <c r="I95" s="536"/>
      <c r="J95" s="537">
        <v>2011101045039</v>
      </c>
      <c r="K95" s="538"/>
      <c r="L95" s="538"/>
      <c r="M95" s="538"/>
      <c r="N95" s="538"/>
      <c r="O95" s="538"/>
      <c r="P95" s="539" t="s">
        <v>683</v>
      </c>
      <c r="Q95" s="540"/>
      <c r="R95" s="540"/>
      <c r="S95" s="540"/>
      <c r="T95" s="540"/>
      <c r="U95" s="540"/>
      <c r="V95" s="540"/>
      <c r="W95" s="540"/>
      <c r="X95" s="540"/>
      <c r="Y95" s="541">
        <v>4</v>
      </c>
      <c r="Z95" s="542"/>
      <c r="AA95" s="542"/>
      <c r="AB95" s="543"/>
      <c r="AC95" s="544" t="s">
        <v>208</v>
      </c>
      <c r="AD95" s="544"/>
      <c r="AE95" s="544"/>
      <c r="AF95" s="544"/>
      <c r="AG95" s="544"/>
      <c r="AH95" s="545">
        <v>1</v>
      </c>
      <c r="AI95" s="546"/>
      <c r="AJ95" s="546"/>
      <c r="AK95" s="546"/>
      <c r="AL95" s="547" t="s">
        <v>677</v>
      </c>
      <c r="AM95" s="548"/>
      <c r="AN95" s="548"/>
      <c r="AO95" s="549"/>
      <c r="AP95" s="533"/>
      <c r="AQ95" s="533"/>
      <c r="AR95" s="533"/>
      <c r="AS95" s="533"/>
      <c r="AT95" s="533"/>
      <c r="AU95" s="533"/>
      <c r="AV95" s="533"/>
      <c r="AW95" s="533"/>
      <c r="AX95" s="533"/>
      <c r="AY95">
        <f>COUNTA($C$95)</f>
        <v>1</v>
      </c>
    </row>
    <row r="96" spans="1:51" ht="24.75" customHeight="1" x14ac:dyDescent="0.15">
      <c r="A96" s="534">
        <v>5</v>
      </c>
      <c r="B96" s="534">
        <v>1</v>
      </c>
      <c r="C96" s="535" t="s">
        <v>684</v>
      </c>
      <c r="D96" s="536"/>
      <c r="E96" s="536"/>
      <c r="F96" s="536"/>
      <c r="G96" s="536"/>
      <c r="H96" s="536"/>
      <c r="I96" s="536"/>
      <c r="J96" s="537">
        <v>6030001048831</v>
      </c>
      <c r="K96" s="538"/>
      <c r="L96" s="538"/>
      <c r="M96" s="538"/>
      <c r="N96" s="538"/>
      <c r="O96" s="538"/>
      <c r="P96" s="539" t="s">
        <v>685</v>
      </c>
      <c r="Q96" s="540"/>
      <c r="R96" s="540"/>
      <c r="S96" s="540"/>
      <c r="T96" s="540"/>
      <c r="U96" s="540"/>
      <c r="V96" s="540"/>
      <c r="W96" s="540"/>
      <c r="X96" s="540"/>
      <c r="Y96" s="541">
        <v>2</v>
      </c>
      <c r="Z96" s="542"/>
      <c r="AA96" s="542"/>
      <c r="AB96" s="543"/>
      <c r="AC96" s="544" t="s">
        <v>208</v>
      </c>
      <c r="AD96" s="544"/>
      <c r="AE96" s="544"/>
      <c r="AF96" s="544"/>
      <c r="AG96" s="544"/>
      <c r="AH96" s="545">
        <v>4</v>
      </c>
      <c r="AI96" s="546"/>
      <c r="AJ96" s="546"/>
      <c r="AK96" s="546"/>
      <c r="AL96" s="547" t="s">
        <v>677</v>
      </c>
      <c r="AM96" s="548"/>
      <c r="AN96" s="548"/>
      <c r="AO96" s="549"/>
      <c r="AP96" s="533"/>
      <c r="AQ96" s="533"/>
      <c r="AR96" s="533"/>
      <c r="AS96" s="533"/>
      <c r="AT96" s="533"/>
      <c r="AU96" s="533"/>
      <c r="AV96" s="533"/>
      <c r="AW96" s="533"/>
      <c r="AX96" s="533"/>
      <c r="AY96">
        <f>COUNTA($C$96)</f>
        <v>1</v>
      </c>
    </row>
    <row r="97" spans="1:51" ht="24.75" customHeight="1" x14ac:dyDescent="0.15">
      <c r="A97" s="534">
        <v>6</v>
      </c>
      <c r="B97" s="534">
        <v>1</v>
      </c>
      <c r="C97" s="535" t="s">
        <v>686</v>
      </c>
      <c r="D97" s="536"/>
      <c r="E97" s="536"/>
      <c r="F97" s="536"/>
      <c r="G97" s="536"/>
      <c r="H97" s="536"/>
      <c r="I97" s="536"/>
      <c r="J97" s="537" t="s">
        <v>677</v>
      </c>
      <c r="K97" s="538"/>
      <c r="L97" s="538"/>
      <c r="M97" s="538"/>
      <c r="N97" s="538"/>
      <c r="O97" s="538"/>
      <c r="P97" s="539" t="s">
        <v>691</v>
      </c>
      <c r="Q97" s="540"/>
      <c r="R97" s="540"/>
      <c r="S97" s="540"/>
      <c r="T97" s="540"/>
      <c r="U97" s="540"/>
      <c r="V97" s="540"/>
      <c r="W97" s="540"/>
      <c r="X97" s="540"/>
      <c r="Y97" s="541">
        <v>2</v>
      </c>
      <c r="Z97" s="542"/>
      <c r="AA97" s="542"/>
      <c r="AB97" s="543"/>
      <c r="AC97" s="544" t="s">
        <v>138</v>
      </c>
      <c r="AD97" s="544"/>
      <c r="AE97" s="544"/>
      <c r="AF97" s="544"/>
      <c r="AG97" s="544"/>
      <c r="AH97" s="545" t="s">
        <v>677</v>
      </c>
      <c r="AI97" s="546"/>
      <c r="AJ97" s="546"/>
      <c r="AK97" s="546"/>
      <c r="AL97" s="547" t="s">
        <v>677</v>
      </c>
      <c r="AM97" s="548"/>
      <c r="AN97" s="548"/>
      <c r="AO97" s="549"/>
      <c r="AP97" s="533"/>
      <c r="AQ97" s="533"/>
      <c r="AR97" s="533"/>
      <c r="AS97" s="533"/>
      <c r="AT97" s="533"/>
      <c r="AU97" s="533"/>
      <c r="AV97" s="533"/>
      <c r="AW97" s="533"/>
      <c r="AX97" s="533"/>
      <c r="AY97">
        <f>COUNTA($C$97)</f>
        <v>1</v>
      </c>
    </row>
    <row r="98" spans="1:51" ht="24.75" customHeight="1" x14ac:dyDescent="0.15">
      <c r="A98" s="534">
        <v>7</v>
      </c>
      <c r="B98" s="534">
        <v>1</v>
      </c>
      <c r="C98" s="535" t="s">
        <v>687</v>
      </c>
      <c r="D98" s="536"/>
      <c r="E98" s="536"/>
      <c r="F98" s="536"/>
      <c r="G98" s="536"/>
      <c r="H98" s="536"/>
      <c r="I98" s="536"/>
      <c r="J98" s="537" t="s">
        <v>677</v>
      </c>
      <c r="K98" s="538"/>
      <c r="L98" s="538"/>
      <c r="M98" s="538"/>
      <c r="N98" s="538"/>
      <c r="O98" s="538"/>
      <c r="P98" s="539" t="s">
        <v>691</v>
      </c>
      <c r="Q98" s="540"/>
      <c r="R98" s="540"/>
      <c r="S98" s="540"/>
      <c r="T98" s="540"/>
      <c r="U98" s="540"/>
      <c r="V98" s="540"/>
      <c r="W98" s="540"/>
      <c r="X98" s="540"/>
      <c r="Y98" s="541">
        <v>2</v>
      </c>
      <c r="Z98" s="542"/>
      <c r="AA98" s="542"/>
      <c r="AB98" s="543"/>
      <c r="AC98" s="544" t="s">
        <v>138</v>
      </c>
      <c r="AD98" s="544"/>
      <c r="AE98" s="544"/>
      <c r="AF98" s="544"/>
      <c r="AG98" s="544"/>
      <c r="AH98" s="545" t="s">
        <v>677</v>
      </c>
      <c r="AI98" s="546"/>
      <c r="AJ98" s="546"/>
      <c r="AK98" s="546"/>
      <c r="AL98" s="547" t="s">
        <v>677</v>
      </c>
      <c r="AM98" s="548"/>
      <c r="AN98" s="548"/>
      <c r="AO98" s="549"/>
      <c r="AP98" s="533"/>
      <c r="AQ98" s="533"/>
      <c r="AR98" s="533"/>
      <c r="AS98" s="533"/>
      <c r="AT98" s="533"/>
      <c r="AU98" s="533"/>
      <c r="AV98" s="533"/>
      <c r="AW98" s="533"/>
      <c r="AX98" s="533"/>
      <c r="AY98">
        <f>COUNTA($C$98)</f>
        <v>1</v>
      </c>
    </row>
    <row r="99" spans="1:51" ht="24.75" customHeight="1" x14ac:dyDescent="0.15">
      <c r="A99" s="534">
        <v>8</v>
      </c>
      <c r="B99" s="534">
        <v>1</v>
      </c>
      <c r="C99" s="535" t="s">
        <v>688</v>
      </c>
      <c r="D99" s="536"/>
      <c r="E99" s="536"/>
      <c r="F99" s="536"/>
      <c r="G99" s="536"/>
      <c r="H99" s="536"/>
      <c r="I99" s="536"/>
      <c r="J99" s="537" t="s">
        <v>677</v>
      </c>
      <c r="K99" s="538"/>
      <c r="L99" s="538"/>
      <c r="M99" s="538"/>
      <c r="N99" s="538"/>
      <c r="O99" s="538"/>
      <c r="P99" s="539" t="s">
        <v>691</v>
      </c>
      <c r="Q99" s="540"/>
      <c r="R99" s="540"/>
      <c r="S99" s="540"/>
      <c r="T99" s="540"/>
      <c r="U99" s="540"/>
      <c r="V99" s="540"/>
      <c r="W99" s="540"/>
      <c r="X99" s="540"/>
      <c r="Y99" s="541">
        <v>1</v>
      </c>
      <c r="Z99" s="542"/>
      <c r="AA99" s="542"/>
      <c r="AB99" s="543"/>
      <c r="AC99" s="544" t="s">
        <v>138</v>
      </c>
      <c r="AD99" s="544"/>
      <c r="AE99" s="544"/>
      <c r="AF99" s="544"/>
      <c r="AG99" s="544"/>
      <c r="AH99" s="545" t="s">
        <v>677</v>
      </c>
      <c r="AI99" s="546"/>
      <c r="AJ99" s="546"/>
      <c r="AK99" s="546"/>
      <c r="AL99" s="547" t="s">
        <v>677</v>
      </c>
      <c r="AM99" s="548"/>
      <c r="AN99" s="548"/>
      <c r="AO99" s="549"/>
      <c r="AP99" s="533"/>
      <c r="AQ99" s="533"/>
      <c r="AR99" s="533"/>
      <c r="AS99" s="533"/>
      <c r="AT99" s="533"/>
      <c r="AU99" s="533"/>
      <c r="AV99" s="533"/>
      <c r="AW99" s="533"/>
      <c r="AX99" s="533"/>
      <c r="AY99">
        <f>COUNTA($C$99)</f>
        <v>1</v>
      </c>
    </row>
    <row r="100" spans="1:51" ht="24.75" customHeight="1" x14ac:dyDescent="0.15">
      <c r="A100" s="534">
        <v>9</v>
      </c>
      <c r="B100" s="534">
        <v>1</v>
      </c>
      <c r="C100" s="535" t="s">
        <v>689</v>
      </c>
      <c r="D100" s="536"/>
      <c r="E100" s="536"/>
      <c r="F100" s="536"/>
      <c r="G100" s="536"/>
      <c r="H100" s="536"/>
      <c r="I100" s="536"/>
      <c r="J100" s="537" t="s">
        <v>694</v>
      </c>
      <c r="K100" s="538"/>
      <c r="L100" s="538"/>
      <c r="M100" s="538"/>
      <c r="N100" s="538"/>
      <c r="O100" s="538"/>
      <c r="P100" s="539" t="s">
        <v>690</v>
      </c>
      <c r="Q100" s="540"/>
      <c r="R100" s="540"/>
      <c r="S100" s="540"/>
      <c r="T100" s="540"/>
      <c r="U100" s="540"/>
      <c r="V100" s="540"/>
      <c r="W100" s="540"/>
      <c r="X100" s="540"/>
      <c r="Y100" s="541">
        <v>1</v>
      </c>
      <c r="Z100" s="542"/>
      <c r="AA100" s="542"/>
      <c r="AB100" s="543"/>
      <c r="AC100" s="544" t="s">
        <v>138</v>
      </c>
      <c r="AD100" s="544"/>
      <c r="AE100" s="544"/>
      <c r="AF100" s="544"/>
      <c r="AG100" s="544"/>
      <c r="AH100" s="545" t="s">
        <v>694</v>
      </c>
      <c r="AI100" s="546"/>
      <c r="AJ100" s="546"/>
      <c r="AK100" s="546"/>
      <c r="AL100" s="547" t="s">
        <v>677</v>
      </c>
      <c r="AM100" s="548"/>
      <c r="AN100" s="548"/>
      <c r="AO100" s="549"/>
      <c r="AP100" s="533"/>
      <c r="AQ100" s="533"/>
      <c r="AR100" s="533"/>
      <c r="AS100" s="533"/>
      <c r="AT100" s="533"/>
      <c r="AU100" s="533"/>
      <c r="AV100" s="533"/>
      <c r="AW100" s="533"/>
      <c r="AX100" s="533"/>
      <c r="AY100">
        <f>COUNTA($C$100)</f>
        <v>1</v>
      </c>
    </row>
    <row r="101" spans="1:51" ht="24.75" customHeight="1" x14ac:dyDescent="0.15">
      <c r="A101" s="534">
        <v>10</v>
      </c>
      <c r="B101" s="534">
        <v>1</v>
      </c>
      <c r="C101" s="535" t="s">
        <v>692</v>
      </c>
      <c r="D101" s="536"/>
      <c r="E101" s="536"/>
      <c r="F101" s="536"/>
      <c r="G101" s="536"/>
      <c r="H101" s="536"/>
      <c r="I101" s="536"/>
      <c r="J101" s="537">
        <v>8430001022439</v>
      </c>
      <c r="K101" s="538"/>
      <c r="L101" s="538"/>
      <c r="M101" s="538"/>
      <c r="N101" s="538"/>
      <c r="O101" s="538"/>
      <c r="P101" s="539" t="s">
        <v>693</v>
      </c>
      <c r="Q101" s="540"/>
      <c r="R101" s="540"/>
      <c r="S101" s="540"/>
      <c r="T101" s="540"/>
      <c r="U101" s="540"/>
      <c r="V101" s="540"/>
      <c r="W101" s="540"/>
      <c r="X101" s="540"/>
      <c r="Y101" s="541">
        <v>1</v>
      </c>
      <c r="Z101" s="542"/>
      <c r="AA101" s="542"/>
      <c r="AB101" s="543"/>
      <c r="AC101" s="544" t="s">
        <v>214</v>
      </c>
      <c r="AD101" s="544"/>
      <c r="AE101" s="544"/>
      <c r="AF101" s="544"/>
      <c r="AG101" s="544"/>
      <c r="AH101" s="545" t="s">
        <v>694</v>
      </c>
      <c r="AI101" s="546"/>
      <c r="AJ101" s="546"/>
      <c r="AK101" s="546"/>
      <c r="AL101" s="547" t="s">
        <v>677</v>
      </c>
      <c r="AM101" s="548"/>
      <c r="AN101" s="548"/>
      <c r="AO101" s="549"/>
      <c r="AP101" s="533"/>
      <c r="AQ101" s="533"/>
      <c r="AR101" s="533"/>
      <c r="AS101" s="533"/>
      <c r="AT101" s="533"/>
      <c r="AU101" s="533"/>
      <c r="AV101" s="533"/>
      <c r="AW101" s="533"/>
      <c r="AX101" s="533"/>
      <c r="AY101">
        <f>COUNTA($C$101)</f>
        <v>1</v>
      </c>
    </row>
    <row r="102" spans="1:51" ht="30" customHeight="1" x14ac:dyDescent="0.15">
      <c r="A102" s="11"/>
      <c r="B102" s="11"/>
      <c r="C102" s="11"/>
      <c r="D102" s="11"/>
      <c r="E102" s="11"/>
      <c r="F102" s="11"/>
      <c r="G102" s="11"/>
      <c r="H102" s="11"/>
      <c r="I102" s="11"/>
      <c r="J102" s="23"/>
      <c r="K102" s="23"/>
      <c r="L102" s="23"/>
      <c r="M102" s="23"/>
      <c r="N102" s="23"/>
      <c r="O102" s="23"/>
      <c r="P102" s="24"/>
      <c r="Q102" s="24"/>
      <c r="R102" s="24"/>
      <c r="S102" s="24"/>
      <c r="T102" s="24"/>
      <c r="U102" s="24"/>
      <c r="V102" s="24"/>
      <c r="W102" s="24"/>
      <c r="X102" s="24"/>
      <c r="Y102" s="25"/>
      <c r="Z102" s="25"/>
      <c r="AA102" s="25"/>
      <c r="AB102" s="25"/>
      <c r="AC102" s="25"/>
      <c r="AD102" s="25"/>
      <c r="AE102" s="25"/>
      <c r="AF102" s="25"/>
      <c r="AG102" s="25"/>
      <c r="AH102" s="25"/>
      <c r="AI102" s="25"/>
      <c r="AJ102" s="25"/>
      <c r="AK102" s="25"/>
      <c r="AL102" s="25"/>
      <c r="AM102" s="25"/>
      <c r="AN102" s="25"/>
      <c r="AO102" s="25"/>
      <c r="AP102" s="24"/>
      <c r="AQ102" s="24"/>
      <c r="AR102" s="24"/>
      <c r="AS102" s="24"/>
      <c r="AT102" s="24"/>
      <c r="AU102" s="24"/>
      <c r="AV102" s="24"/>
      <c r="AW102" s="24"/>
      <c r="AX102" s="24"/>
      <c r="AY102">
        <f>COUNTA(#REF!)</f>
        <v>1</v>
      </c>
    </row>
  </sheetData>
  <sheetProtection formatRows="0"/>
  <dataConsolidate/>
  <mergeCells count="415">
    <mergeCell ref="A54:B57"/>
    <mergeCell ref="C54:AC54"/>
    <mergeCell ref="AD54:AF54"/>
    <mergeCell ref="A58:B64"/>
    <mergeCell ref="C58:AC58"/>
    <mergeCell ref="AD58:AF58"/>
    <mergeCell ref="AG58:AX64"/>
    <mergeCell ref="C59:F59"/>
    <mergeCell ref="G59:M59"/>
    <mergeCell ref="N59:AF59"/>
    <mergeCell ref="C60:F60"/>
    <mergeCell ref="G60:H60"/>
    <mergeCell ref="J60:K60"/>
    <mergeCell ref="N60:AF60"/>
    <mergeCell ref="C61:F61"/>
    <mergeCell ref="C56:AC56"/>
    <mergeCell ref="AD56:AF56"/>
    <mergeCell ref="AG56:AX56"/>
    <mergeCell ref="C57:AC57"/>
    <mergeCell ref="AD57:AF57"/>
    <mergeCell ref="J63:K63"/>
    <mergeCell ref="N63:AF63"/>
    <mergeCell ref="C64:F64"/>
    <mergeCell ref="G64:H64"/>
    <mergeCell ref="J64:K64"/>
    <mergeCell ref="N64:AF64"/>
    <mergeCell ref="G61:H61"/>
    <mergeCell ref="J61:K61"/>
    <mergeCell ref="N61:AF61"/>
    <mergeCell ref="C62:F62"/>
    <mergeCell ref="G62:H62"/>
    <mergeCell ref="J62:K62"/>
    <mergeCell ref="N62:AF62"/>
    <mergeCell ref="C63:F63"/>
    <mergeCell ref="G63:H63"/>
    <mergeCell ref="AP100:AX100"/>
    <mergeCell ref="A101:B101"/>
    <mergeCell ref="C101:I101"/>
    <mergeCell ref="J101:O101"/>
    <mergeCell ref="P101:X101"/>
    <mergeCell ref="Y101:AB101"/>
    <mergeCell ref="AC101:AG101"/>
    <mergeCell ref="AH101:AK101"/>
    <mergeCell ref="AL101:AO101"/>
    <mergeCell ref="AP101:AX101"/>
    <mergeCell ref="A100:B100"/>
    <mergeCell ref="C100:I100"/>
    <mergeCell ref="J100:O100"/>
    <mergeCell ref="P100:X100"/>
    <mergeCell ref="Y100:AB100"/>
    <mergeCell ref="AC100:AG100"/>
    <mergeCell ref="AH100:AK100"/>
    <mergeCell ref="AL100:AO100"/>
    <mergeCell ref="A97:B97"/>
    <mergeCell ref="C97:I97"/>
    <mergeCell ref="J97:O97"/>
    <mergeCell ref="P97:X97"/>
    <mergeCell ref="Y97:AB97"/>
    <mergeCell ref="AC97:AG97"/>
    <mergeCell ref="AH97:AK97"/>
    <mergeCell ref="AL97:AO97"/>
    <mergeCell ref="AP97:AX97"/>
    <mergeCell ref="AH98:AK98"/>
    <mergeCell ref="AL98:AO98"/>
    <mergeCell ref="AP98:AX98"/>
    <mergeCell ref="A99:B99"/>
    <mergeCell ref="C99:I99"/>
    <mergeCell ref="J99:O99"/>
    <mergeCell ref="P99:X99"/>
    <mergeCell ref="Y99:AB99"/>
    <mergeCell ref="AC99:AG99"/>
    <mergeCell ref="AH99:AK99"/>
    <mergeCell ref="A98:B98"/>
    <mergeCell ref="C98:I98"/>
    <mergeCell ref="J98:O98"/>
    <mergeCell ref="P98:X98"/>
    <mergeCell ref="Y98:AB98"/>
    <mergeCell ref="AC98:AG98"/>
    <mergeCell ref="AL99:AO99"/>
    <mergeCell ref="AP99:AX99"/>
    <mergeCell ref="AH94:AK94"/>
    <mergeCell ref="AL94:AO94"/>
    <mergeCell ref="AP94:AX94"/>
    <mergeCell ref="A95:B95"/>
    <mergeCell ref="C95:I95"/>
    <mergeCell ref="J95:O95"/>
    <mergeCell ref="P95:X95"/>
    <mergeCell ref="Y95:AB95"/>
    <mergeCell ref="AC95:AG95"/>
    <mergeCell ref="AH95:AK95"/>
    <mergeCell ref="A94:B94"/>
    <mergeCell ref="C94:I94"/>
    <mergeCell ref="J94:O94"/>
    <mergeCell ref="P94:X94"/>
    <mergeCell ref="Y94:AB94"/>
    <mergeCell ref="AC94:AG94"/>
    <mergeCell ref="AL95:AO95"/>
    <mergeCell ref="AP95:AX95"/>
    <mergeCell ref="A96:B96"/>
    <mergeCell ref="C96:I96"/>
    <mergeCell ref="J96:O96"/>
    <mergeCell ref="P96:X96"/>
    <mergeCell ref="Y96:AB96"/>
    <mergeCell ref="AC96:AG96"/>
    <mergeCell ref="AH96:AK96"/>
    <mergeCell ref="AL96:AO96"/>
    <mergeCell ref="AP96:AX96"/>
    <mergeCell ref="AP92:AX92"/>
    <mergeCell ref="A93:B93"/>
    <mergeCell ref="C93:I93"/>
    <mergeCell ref="J93:O93"/>
    <mergeCell ref="P93:X93"/>
    <mergeCell ref="Y93:AB93"/>
    <mergeCell ref="AC93:AG93"/>
    <mergeCell ref="AH93:AK93"/>
    <mergeCell ref="AL93:AO93"/>
    <mergeCell ref="AP93:AX93"/>
    <mergeCell ref="A92:B92"/>
    <mergeCell ref="C92:I92"/>
    <mergeCell ref="J92:O92"/>
    <mergeCell ref="P92:X92"/>
    <mergeCell ref="Y92:AB92"/>
    <mergeCell ref="AC92:AG92"/>
    <mergeCell ref="AH92:AK92"/>
    <mergeCell ref="AL92:AO92"/>
    <mergeCell ref="L86:X86"/>
    <mergeCell ref="Y86:AB86"/>
    <mergeCell ref="AC86:AG86"/>
    <mergeCell ref="AH86:AT86"/>
    <mergeCell ref="AU86:AX86"/>
    <mergeCell ref="A87:AK87"/>
    <mergeCell ref="A91:B91"/>
    <mergeCell ref="C91:I91"/>
    <mergeCell ref="J91:O91"/>
    <mergeCell ref="P91:X91"/>
    <mergeCell ref="Y91:AB91"/>
    <mergeCell ref="AC91:AG91"/>
    <mergeCell ref="AH91:AK91"/>
    <mergeCell ref="AL87:AN87"/>
    <mergeCell ref="AP87:AX87"/>
    <mergeCell ref="AL91:AO91"/>
    <mergeCell ref="AP91:AX91"/>
    <mergeCell ref="A65:B66"/>
    <mergeCell ref="C65:F65"/>
    <mergeCell ref="G65:AX65"/>
    <mergeCell ref="C66:F66"/>
    <mergeCell ref="G66:AX66"/>
    <mergeCell ref="A67:B67"/>
    <mergeCell ref="C67:AX67"/>
    <mergeCell ref="A68:F82"/>
    <mergeCell ref="A83:F86"/>
    <mergeCell ref="G83:AB83"/>
    <mergeCell ref="AC83:AX83"/>
    <mergeCell ref="G84:K84"/>
    <mergeCell ref="L84:X84"/>
    <mergeCell ref="Y84:AB84"/>
    <mergeCell ref="AC84:AG84"/>
    <mergeCell ref="AH84:AT84"/>
    <mergeCell ref="AU84:AX84"/>
    <mergeCell ref="G85:K85"/>
    <mergeCell ref="L85:X85"/>
    <mergeCell ref="Y85:AB85"/>
    <mergeCell ref="AC85:AG85"/>
    <mergeCell ref="AH85:AT85"/>
    <mergeCell ref="AU85:AX85"/>
    <mergeCell ref="G86:K86"/>
    <mergeCell ref="AG57:AX57"/>
    <mergeCell ref="C53:AC53"/>
    <mergeCell ref="AD53:AF53"/>
    <mergeCell ref="AG53:AX53"/>
    <mergeCell ref="AG44:AX44"/>
    <mergeCell ref="C45:AC45"/>
    <mergeCell ref="AD45:AF45"/>
    <mergeCell ref="AG45:AX45"/>
    <mergeCell ref="C46:AC46"/>
    <mergeCell ref="AD46:AF46"/>
    <mergeCell ref="AG46:AX48"/>
    <mergeCell ref="C47:D48"/>
    <mergeCell ref="E47:AC47"/>
    <mergeCell ref="AG54:AX54"/>
    <mergeCell ref="C55:AC55"/>
    <mergeCell ref="AD55:AF55"/>
    <mergeCell ref="AG55:AX55"/>
    <mergeCell ref="C52:AC52"/>
    <mergeCell ref="AD52:AF52"/>
    <mergeCell ref="AG52:AX52"/>
    <mergeCell ref="AD47:AF47"/>
    <mergeCell ref="E48:AC48"/>
    <mergeCell ref="AD48:AF48"/>
    <mergeCell ref="C49:AC49"/>
    <mergeCell ref="A46:B53"/>
    <mergeCell ref="C50:AC50"/>
    <mergeCell ref="C51:AC51"/>
    <mergeCell ref="AD51:AF51"/>
    <mergeCell ref="AG51:AX51"/>
    <mergeCell ref="A41:AX41"/>
    <mergeCell ref="C42:AC42"/>
    <mergeCell ref="AD42:AF42"/>
    <mergeCell ref="AG42:AX42"/>
    <mergeCell ref="A43:B45"/>
    <mergeCell ref="C43:AC43"/>
    <mergeCell ref="AD43:AF43"/>
    <mergeCell ref="AG43:AX43"/>
    <mergeCell ref="C44:AC44"/>
    <mergeCell ref="AD44:AF44"/>
    <mergeCell ref="AD49:AF49"/>
    <mergeCell ref="AG49:AX49"/>
    <mergeCell ref="AD50:AF50"/>
    <mergeCell ref="AG50:AX50"/>
    <mergeCell ref="Y37:AA37"/>
    <mergeCell ref="AB37:AD37"/>
    <mergeCell ref="AE37:AH37"/>
    <mergeCell ref="AE38:AH38"/>
    <mergeCell ref="AI38:AL38"/>
    <mergeCell ref="AM38:AP38"/>
    <mergeCell ref="G33:AX34"/>
    <mergeCell ref="AQ35:AT35"/>
    <mergeCell ref="AU35:AX35"/>
    <mergeCell ref="AQ36:AT36"/>
    <mergeCell ref="AU36:AX36"/>
    <mergeCell ref="AQ37:AT37"/>
    <mergeCell ref="AU37:AX37"/>
    <mergeCell ref="AM37:AP37"/>
    <mergeCell ref="C24:K24"/>
    <mergeCell ref="L24:Q24"/>
    <mergeCell ref="R24:W24"/>
    <mergeCell ref="X24:AX24"/>
    <mergeCell ref="AK23:AQ23"/>
    <mergeCell ref="AR23:AX23"/>
    <mergeCell ref="AE28:AH29"/>
    <mergeCell ref="AI28:AL29"/>
    <mergeCell ref="AM28:AP29"/>
    <mergeCell ref="AQ28:AT28"/>
    <mergeCell ref="AU28:AX28"/>
    <mergeCell ref="A13:F23"/>
    <mergeCell ref="G13:O13"/>
    <mergeCell ref="P13:V13"/>
    <mergeCell ref="W13:AC13"/>
    <mergeCell ref="AD13:AJ13"/>
    <mergeCell ref="AK13:AQ13"/>
    <mergeCell ref="P15:V15"/>
    <mergeCell ref="W15:AC15"/>
    <mergeCell ref="AD15:AJ15"/>
    <mergeCell ref="AD17:AJ17"/>
    <mergeCell ref="AK17:AQ17"/>
    <mergeCell ref="AR17:AX17"/>
    <mergeCell ref="AR15:AX15"/>
    <mergeCell ref="AR19:AX19"/>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R21:AX21"/>
    <mergeCell ref="AD23:AJ23"/>
    <mergeCell ref="H19:O19"/>
    <mergeCell ref="P19:V19"/>
    <mergeCell ref="W19:AC19"/>
    <mergeCell ref="AD19:AJ19"/>
    <mergeCell ref="AK19:AQ19"/>
    <mergeCell ref="A10:F10"/>
    <mergeCell ref="G10:AX10"/>
    <mergeCell ref="A11:F11"/>
    <mergeCell ref="G11:AX11"/>
    <mergeCell ref="A12:F12"/>
    <mergeCell ref="G12:AX12"/>
    <mergeCell ref="W16:AC16"/>
    <mergeCell ref="AD16:AJ16"/>
    <mergeCell ref="AK16:AQ16"/>
    <mergeCell ref="AR16:AX16"/>
    <mergeCell ref="AR13:AX13"/>
    <mergeCell ref="G14:G20"/>
    <mergeCell ref="H14:O14"/>
    <mergeCell ref="P14:V14"/>
    <mergeCell ref="W14:AC14"/>
    <mergeCell ref="AD14:AJ14"/>
    <mergeCell ref="AK14:AQ14"/>
    <mergeCell ref="AR14:AX14"/>
    <mergeCell ref="H20:O20"/>
    <mergeCell ref="P20:V20"/>
    <mergeCell ref="W20:AC20"/>
    <mergeCell ref="AD20:AJ20"/>
    <mergeCell ref="AK20:AQ20"/>
    <mergeCell ref="AR20:AX20"/>
    <mergeCell ref="I16:O16"/>
    <mergeCell ref="P16:V16"/>
    <mergeCell ref="H15:H18"/>
    <mergeCell ref="I15:O15"/>
    <mergeCell ref="AR18:AX18"/>
    <mergeCell ref="AK15:AQ15"/>
    <mergeCell ref="I18:O18"/>
    <mergeCell ref="P18:V18"/>
    <mergeCell ref="W18:AC18"/>
    <mergeCell ref="AD18:AJ18"/>
    <mergeCell ref="AK18:AQ18"/>
    <mergeCell ref="A6:F6"/>
    <mergeCell ref="G6:AX6"/>
    <mergeCell ref="A7:F7"/>
    <mergeCell ref="G7:AX7"/>
    <mergeCell ref="A4:F4"/>
    <mergeCell ref="G4:X4"/>
    <mergeCell ref="Y4:AD4"/>
    <mergeCell ref="AE4:AP4"/>
    <mergeCell ref="AQ4:AX4"/>
    <mergeCell ref="A5:F5"/>
    <mergeCell ref="G5:L5"/>
    <mergeCell ref="M5:R5"/>
    <mergeCell ref="S5:X5"/>
    <mergeCell ref="Y5:AD5"/>
    <mergeCell ref="AU29:AV29"/>
    <mergeCell ref="AW29:AX29"/>
    <mergeCell ref="AM32:AP32"/>
    <mergeCell ref="AQ32:AT32"/>
    <mergeCell ref="AW2:AX2"/>
    <mergeCell ref="AS2:AU2"/>
    <mergeCell ref="AO2:AQ2"/>
    <mergeCell ref="AE5:AP5"/>
    <mergeCell ref="AQ5:AX5"/>
    <mergeCell ref="A3:AH3"/>
    <mergeCell ref="AJ3:AW3"/>
    <mergeCell ref="AD2:AH2"/>
    <mergeCell ref="AJ2:AM2"/>
    <mergeCell ref="A8:F8"/>
    <mergeCell ref="G8:X8"/>
    <mergeCell ref="Y8:AD8"/>
    <mergeCell ref="AE8:AX8"/>
    <mergeCell ref="A9:F9"/>
    <mergeCell ref="G9:X9"/>
    <mergeCell ref="Y9:AD9"/>
    <mergeCell ref="AE9:AX9"/>
    <mergeCell ref="I17:O17"/>
    <mergeCell ref="P17:V17"/>
    <mergeCell ref="W17:AC17"/>
    <mergeCell ref="G35:X35"/>
    <mergeCell ref="Y35:AA35"/>
    <mergeCell ref="AB35:AD35"/>
    <mergeCell ref="AE35:AH35"/>
    <mergeCell ref="AI35:AL35"/>
    <mergeCell ref="AI32:AL32"/>
    <mergeCell ref="AI37:AL37"/>
    <mergeCell ref="AQ30:AT30"/>
    <mergeCell ref="AU30:AX30"/>
    <mergeCell ref="Y31:AA31"/>
    <mergeCell ref="AB31:AD31"/>
    <mergeCell ref="AE31:AH31"/>
    <mergeCell ref="AI31:AL31"/>
    <mergeCell ref="AM31:AP31"/>
    <mergeCell ref="AQ31:AT31"/>
    <mergeCell ref="AU31:AX31"/>
    <mergeCell ref="Y30:AA30"/>
    <mergeCell ref="AB30:AD30"/>
    <mergeCell ref="AE30:AH30"/>
    <mergeCell ref="AI30:AL30"/>
    <mergeCell ref="AU32:AX32"/>
    <mergeCell ref="AE36:AH36"/>
    <mergeCell ref="AI36:AL36"/>
    <mergeCell ref="AM36:AP36"/>
    <mergeCell ref="AQ40:AX40"/>
    <mergeCell ref="C26:K26"/>
    <mergeCell ref="L26:Q26"/>
    <mergeCell ref="R26:W26"/>
    <mergeCell ref="C27:K27"/>
    <mergeCell ref="L27:Q27"/>
    <mergeCell ref="R27:W27"/>
    <mergeCell ref="Y32:AA32"/>
    <mergeCell ref="AB32:AD32"/>
    <mergeCell ref="AE32:AH32"/>
    <mergeCell ref="A28:F32"/>
    <mergeCell ref="G28:O29"/>
    <mergeCell ref="P28:X29"/>
    <mergeCell ref="Y28:AA29"/>
    <mergeCell ref="AB28:AD29"/>
    <mergeCell ref="AM35:AP35"/>
    <mergeCell ref="G36:X37"/>
    <mergeCell ref="Y36:AA36"/>
    <mergeCell ref="AB36:AD36"/>
    <mergeCell ref="AM30:AP30"/>
    <mergeCell ref="G30:O32"/>
    <mergeCell ref="P30:X32"/>
    <mergeCell ref="A33:F34"/>
    <mergeCell ref="A35:F37"/>
    <mergeCell ref="G39:X40"/>
    <mergeCell ref="A24:B27"/>
    <mergeCell ref="C25:K25"/>
    <mergeCell ref="L25:Q25"/>
    <mergeCell ref="R25:W25"/>
    <mergeCell ref="X25:AX27"/>
    <mergeCell ref="AQ29:AR29"/>
    <mergeCell ref="AS29:AT29"/>
    <mergeCell ref="A38:F40"/>
    <mergeCell ref="G38:X38"/>
    <mergeCell ref="Y38:AA38"/>
    <mergeCell ref="AB38:AD38"/>
    <mergeCell ref="Y39:AA39"/>
    <mergeCell ref="AB39:AD39"/>
    <mergeCell ref="Y40:AA40"/>
    <mergeCell ref="AB40:AD40"/>
    <mergeCell ref="AQ38:AX38"/>
    <mergeCell ref="AE39:AH39"/>
    <mergeCell ref="AI39:AL39"/>
    <mergeCell ref="AM39:AP39"/>
    <mergeCell ref="AQ39:AX39"/>
    <mergeCell ref="AE40:AH40"/>
    <mergeCell ref="AI40:AL40"/>
    <mergeCell ref="AM40:AP40"/>
  </mergeCells>
  <phoneticPr fontId="6"/>
  <conditionalFormatting sqref="AE30:AE32 AI30:AI32 AM30:AM32 AQ30:AQ32 AU30:AU32 Y92:Y101 P15:AX18 P21:AJ22 AE39:AE40 AM39:AM40 AI39:AI40 AQ39:AQ40 P14:AQ14 Y85:Y86 AU85:AU86 L25:L27 R26:R27">
    <cfRule type="expression" dxfId="29" priority="753">
      <formula>IF(RIGHT(TEXT(L14,"0.#"),1)=".",FALSE,TRUE)</formula>
    </cfRule>
    <cfRule type="expression" dxfId="28" priority="754">
      <formula>IF(RIGHT(TEXT(L14,"0.#"),1)=".",TRUE,FALSE)</formula>
    </cfRule>
  </conditionalFormatting>
  <conditionalFormatting sqref="AL92:AO101">
    <cfRule type="expression" dxfId="27" priority="637">
      <formula>IF(AND(AL92&gt;=0, RIGHT(TEXT(AL92,"0.#"),1)&lt;&gt;"."),TRUE,FALSE)</formula>
    </cfRule>
    <cfRule type="expression" dxfId="26" priority="638">
      <formula>IF(AND(AL92&gt;=0, RIGHT(TEXT(AL92,"0.#"),1)="."),TRUE,FALSE)</formula>
    </cfRule>
    <cfRule type="expression" dxfId="25" priority="639">
      <formula>IF(AND(AL92&lt;0, RIGHT(TEXT(AL92,"0.#"),1)&lt;&gt;"."),TRUE,FALSE)</formula>
    </cfRule>
    <cfRule type="expression" dxfId="24" priority="640">
      <formula>IF(AND(AL92&lt;0, RIGHT(TEXT(AL92,"0.#"),1)="."),TRUE,FALSE)</formula>
    </cfRule>
  </conditionalFormatting>
  <conditionalFormatting sqref="AE36 AQ36">
    <cfRule type="expression" dxfId="23" priority="193">
      <formula>IF(RIGHT(TEXT(AE36,"0.#"),1)=".",FALSE,TRUE)</formula>
    </cfRule>
    <cfRule type="expression" dxfId="22" priority="194">
      <formula>IF(RIGHT(TEXT(AE36,"0.#"),1)=".",TRUE,FALSE)</formula>
    </cfRule>
  </conditionalFormatting>
  <conditionalFormatting sqref="AI36">
    <cfRule type="expression" dxfId="21" priority="191">
      <formula>IF(RIGHT(TEXT(AI36,"0.#"),1)=".",FALSE,TRUE)</formula>
    </cfRule>
    <cfRule type="expression" dxfId="20" priority="192">
      <formula>IF(RIGHT(TEXT(AI36,"0.#"),1)=".",TRUE,FALSE)</formula>
    </cfRule>
  </conditionalFormatting>
  <conditionalFormatting sqref="AM36">
    <cfRule type="expression" dxfId="19" priority="189">
      <formula>IF(RIGHT(TEXT(AM36,"0.#"),1)=".",FALSE,TRUE)</formula>
    </cfRule>
    <cfRule type="expression" dxfId="18" priority="190">
      <formula>IF(RIGHT(TEXT(AM36,"0.#"),1)=".",TRUE,FALSE)</formula>
    </cfRule>
  </conditionalFormatting>
  <conditionalFormatting sqref="AE37">
    <cfRule type="expression" dxfId="17" priority="187">
      <formula>IF(RIGHT(TEXT(AE37,"0.#"),1)=".",FALSE,TRUE)</formula>
    </cfRule>
    <cfRule type="expression" dxfId="16" priority="188">
      <formula>IF(RIGHT(TEXT(AE37,"0.#"),1)=".",TRUE,FALSE)</formula>
    </cfRule>
  </conditionalFormatting>
  <conditionalFormatting sqref="AI37">
    <cfRule type="expression" dxfId="15" priority="185">
      <formula>IF(RIGHT(TEXT(AI37,"0.#"),1)=".",FALSE,TRUE)</formula>
    </cfRule>
    <cfRule type="expression" dxfId="14" priority="186">
      <formula>IF(RIGHT(TEXT(AI37,"0.#"),1)=".",TRUE,FALSE)</formula>
    </cfRule>
  </conditionalFormatting>
  <conditionalFormatting sqref="AM37">
    <cfRule type="expression" dxfId="13" priority="183">
      <formula>IF(RIGHT(TEXT(AM37,"0.#"),1)=".",FALSE,TRUE)</formula>
    </cfRule>
    <cfRule type="expression" dxfId="12" priority="184">
      <formula>IF(RIGHT(TEXT(AM37,"0.#"),1)=".",TRUE,FALSE)</formula>
    </cfRule>
  </conditionalFormatting>
  <conditionalFormatting sqref="AQ37">
    <cfRule type="expression" dxfId="11" priority="181">
      <formula>IF(RIGHT(TEXT(AQ37,"0.#"),1)=".",FALSE,TRUE)</formula>
    </cfRule>
    <cfRule type="expression" dxfId="10" priority="182">
      <formula>IF(RIGHT(TEXT(AQ37,"0.#"),1)=".",TRUE,FALSE)</formula>
    </cfRule>
  </conditionalFormatting>
  <conditionalFormatting sqref="AU36">
    <cfRule type="expression" dxfId="9" priority="49">
      <formula>IF(RIGHT(TEXT(AU36,"0.#"),1)=".",FALSE,TRUE)</formula>
    </cfRule>
    <cfRule type="expression" dxfId="8" priority="50">
      <formula>IF(RIGHT(TEXT(AU36,"0.#"),1)=".",TRUE,FALSE)</formula>
    </cfRule>
  </conditionalFormatting>
  <conditionalFormatting sqref="AU37">
    <cfRule type="expression" dxfId="7" priority="47">
      <formula>IF(RIGHT(TEXT(AU37,"0.#"),1)=".",FALSE,TRUE)</formula>
    </cfRule>
    <cfRule type="expression" dxfId="6" priority="48">
      <formula>IF(RIGHT(TEXT(AU37,"0.#"),1)=".",TRUE,FALSE)</formula>
    </cfRule>
  </conditionalFormatting>
  <conditionalFormatting sqref="AR14:AX14">
    <cfRule type="expression" dxfId="5" priority="5">
      <formula>IF(RIGHT(TEXT(AR14,"0.#"),1)=".",FALSE,TRUE)</formula>
    </cfRule>
    <cfRule type="expression" dxfId="4" priority="6">
      <formula>IF(RIGHT(TEXT(AR14,"0.#"),1)=".",TRUE,FALSE)</formula>
    </cfRule>
  </conditionalFormatting>
  <conditionalFormatting sqref="AK21:AX21">
    <cfRule type="expression" dxfId="3" priority="3">
      <formula>IF(RIGHT(TEXT(AK21,"0.#"),1)=".",FALSE,TRUE)</formula>
    </cfRule>
    <cfRule type="expression" dxfId="2" priority="4">
      <formula>IF(RIGHT(TEXT(AK21,"0.#"),1)=".",TRUE,FALSE)</formula>
    </cfRule>
  </conditionalFormatting>
  <conditionalFormatting sqref="R25">
    <cfRule type="expression" dxfId="1" priority="1">
      <formula>IF(RIGHT(TEXT(R25,"0.#"),1)=".",FALSE,TRUE)</formula>
    </cfRule>
    <cfRule type="expression" dxfId="0" priority="2">
      <formula>IF(RIGHT(TEXT(R25,"0.#"),1)=".",TRUE,FALSE)</formula>
    </cfRule>
  </conditionalFormatting>
  <dataValidations count="9">
    <dataValidation type="list" allowBlank="1" showInputMessage="1" showErrorMessage="1" error="プルダウンリストから選択してください。" sqref="AD58:AF58">
      <formula1>"○,△,×,‐"</formula1>
    </dataValidation>
    <dataValidation type="list" imeMode="disabled" allowBlank="1" showInputMessage="1" showErrorMessage="1" sqref="AD47:AF48">
      <formula1>"有, 無"</formula1>
    </dataValidation>
    <dataValidation type="list" imeMode="disabled" allowBlank="1" showInputMessage="1" showErrorMessage="1" sqref="AD43:AF46 AE49:AF49 AD49:AD50 AD51:AF57">
      <formula1>"○, △, ×, -"</formula1>
    </dataValidation>
    <dataValidation type="list" imeMode="disabled" allowBlank="1" showInputMessage="1" showErrorMessage="1" sqref="AO87">
      <formula1>"　, ☑"</formula1>
    </dataValidation>
    <dataValidation type="custom" imeMode="disabled" allowBlank="1" showInputMessage="1" showErrorMessage="1" sqref="P14:AX14 P15:AJ17 P21:AX21 P22:AJ22">
      <formula1>OR(ISNUMBER(P14),P14="-")</formula1>
    </dataValidation>
    <dataValidation type="custom" imeMode="disabled" allowBlank="1" showInputMessage="1" showErrorMessage="1" sqref="L25:W25 L27:W27 AQ29:AR29 AU29:AV29 AE30:AP31 AQ31:AX31 AE36:AX37 AE39:AX39 L60:L64 Y85:AB85 AU85:AX85 J92:O101 Y92:AB101 AL92:AO101">
      <formula1>OR(ISNUMBER(J25), J25="-")</formula1>
    </dataValidation>
    <dataValidation type="whole" imeMode="disabled" allowBlank="1" showInputMessage="1" showErrorMessage="1" sqref="J60:K64">
      <formula1>0</formula1>
      <formula2>9999</formula2>
    </dataValidation>
    <dataValidation type="whole" imeMode="disabled" allowBlank="1" showInputMessage="1" showErrorMessage="1" sqref="M60:M64">
      <formula1>0</formula1>
      <formula2>99</formula2>
    </dataValidation>
    <dataValidation type="custom" imeMode="disabled" allowBlank="1" showInputMessage="1" showErrorMessage="1" sqref="AH92:AK101">
      <formula1>OR(AND(MOD(IF(ISNUMBER(AH92), AH92, 0.5),1)=0, 0&lt;=AH92), AH92="-")</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2" manualBreakCount="2">
    <brk id="40" max="49" man="1"/>
    <brk id="67"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入力規則等!$U$8:$U$10</xm:f>
          </x14:formula1>
          <xm:sqref>AO2:AQ2 G60:H64</xm:sqref>
        </x14:dataValidation>
        <x14:dataValidation type="list" allowBlank="1" showInputMessage="1" showErrorMessage="1">
          <x14:formula1>
            <xm:f>入力規則等!$U$15:$U$36</xm:f>
          </x14:formula1>
          <xm:sqref>AJ2:AM2</xm:sqref>
        </x14:dataValidation>
        <x14:dataValidation type="list" allowBlank="1" showInputMessage="1" showErrorMessage="1">
          <x14:formula1>
            <xm:f>入力規則等!$W$2:$W$90</xm:f>
          </x14:formula1>
          <xm:sqref>AJ3:AW3</xm:sqref>
        </x14:dataValidation>
        <x14:dataValidation type="list" imeMode="disabled" allowBlank="1" showInputMessage="1" showErrorMessage="1">
          <x14:formula1>
            <xm:f>入力規則等!$Y$2:$Y$99</xm:f>
          </x14:formula1>
          <xm:sqref>G5:L5</xm:sqref>
        </x14:dataValidation>
        <x14:dataValidation type="list" imeMode="disabled" allowBlank="1" showInputMessage="1" showErrorMessage="1">
          <x14:formula1>
            <xm:f>入力規則等!$AA$2:$AA$32</xm:f>
          </x14:formula1>
          <xm:sqref>S5:X5</xm:sqref>
        </x14:dataValidation>
        <x14:dataValidation type="list" allowBlank="1" showInputMessage="1" showErrorMessage="1">
          <x14:formula1>
            <xm:f>入力規則等!$AG$2:$AG$13</xm:f>
          </x14:formula1>
          <xm:sqref>AC92:AG101</xm:sqref>
        </x14:dataValidation>
        <x14:dataValidation type="list" allowBlank="1" showInputMessage="1" showErrorMessage="1">
          <x14:formula1>
            <xm:f>入力規則等!$W$92:$W$112</xm:f>
          </x14:formula1>
          <xm:sqref>C60:F64</xm:sqref>
        </x14:dataValidation>
        <x14:dataValidation type="custom" allowBlank="1" showInputMessage="1" showErrorMessage="1">
          <x14:formula1>
            <xm:f>入力規則等!$A$25</xm:f>
          </x14:formula1>
          <xm:sqref>G9:X9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12"/>
  <sheetViews>
    <sheetView zoomScale="115" zoomScaleNormal="115" workbookViewId="0">
      <selection activeCell="Q6" sqref="Q6"/>
    </sheetView>
  </sheetViews>
  <sheetFormatPr defaultColWidth="9" defaultRowHeight="13.5" x14ac:dyDescent="0.15"/>
  <cols>
    <col min="1" max="1" width="21.75" customWidth="1"/>
    <col min="2" max="2" width="8.75"/>
    <col min="3" max="3" width="17" style="28" hidden="1" customWidth="1"/>
    <col min="4" max="4" width="4" style="28" hidden="1" customWidth="1"/>
    <col min="5" max="5" width="4" style="28" customWidth="1"/>
    <col min="6" max="6" width="32.5" customWidth="1"/>
    <col min="7" max="7" width="10.125" style="6" customWidth="1"/>
    <col min="8" max="8" width="17" style="28" hidden="1" customWidth="1"/>
    <col min="9" max="9" width="4" style="28" hidden="1" customWidth="1"/>
    <col min="10" max="10" width="4" style="28" customWidth="1"/>
    <col min="11" max="11" width="15.375" customWidth="1"/>
    <col min="12" max="12" width="8.75"/>
    <col min="13" max="13" width="12" style="28" hidden="1" customWidth="1"/>
    <col min="14" max="14" width="4" style="28" hidden="1" customWidth="1"/>
    <col min="15" max="15" width="3.625" customWidth="1"/>
    <col min="16" max="16" width="8.375" customWidth="1"/>
    <col min="17" max="17" width="8.75" style="6" customWidth="1"/>
    <col min="18" max="18" width="9.5" style="28" hidden="1" customWidth="1"/>
    <col min="19" max="19" width="4" style="28" hidden="1" customWidth="1"/>
    <col min="20" max="20" width="8.75"/>
    <col min="21" max="21" width="9" style="32"/>
    <col min="22" max="22" width="3.375" style="32" customWidth="1"/>
    <col min="23" max="23" width="19.625" style="32" customWidth="1"/>
    <col min="24" max="24" width="3.625" style="32" customWidth="1"/>
    <col min="25" max="25" width="12.5" style="46" bestFit="1" customWidth="1"/>
    <col min="26" max="26" width="12.375" style="32" customWidth="1"/>
    <col min="27" max="27" width="11.375" style="46" bestFit="1" customWidth="1"/>
    <col min="28" max="28" width="12.25" style="46" customWidth="1"/>
    <col min="29" max="29" width="24.125" style="46" bestFit="1" customWidth="1"/>
    <col min="30" max="30" width="3.75" style="46" customWidth="1"/>
    <col min="31" max="31" width="33.75" style="46" bestFit="1" customWidth="1"/>
    <col min="32" max="32" width="3" style="32" customWidth="1"/>
    <col min="33" max="33" width="30.625" style="32" customWidth="1"/>
    <col min="34" max="34" width="9" style="32"/>
    <col min="35" max="35" width="14.625" style="32" customWidth="1"/>
    <col min="36" max="41" width="9" style="32"/>
    <col min="42" max="42" width="15" style="32" customWidth="1"/>
    <col min="43" max="16384" width="9" style="32"/>
  </cols>
  <sheetData>
    <row r="1" spans="1:42" x14ac:dyDescent="0.15">
      <c r="A1" s="27" t="s">
        <v>85</v>
      </c>
      <c r="B1" s="27" t="s">
        <v>86</v>
      </c>
      <c r="F1" s="29" t="s">
        <v>4</v>
      </c>
      <c r="G1" s="29" t="s">
        <v>87</v>
      </c>
      <c r="K1" s="30" t="s">
        <v>88</v>
      </c>
      <c r="L1" s="27" t="s">
        <v>86</v>
      </c>
      <c r="O1" s="28"/>
      <c r="P1" s="29" t="s">
        <v>5</v>
      </c>
      <c r="Q1" s="29" t="s">
        <v>87</v>
      </c>
      <c r="T1" s="28"/>
      <c r="U1" s="31" t="s">
        <v>89</v>
      </c>
      <c r="W1" s="31" t="s">
        <v>219</v>
      </c>
      <c r="Y1" s="31" t="s">
        <v>90</v>
      </c>
      <c r="Z1" s="31" t="s">
        <v>396</v>
      </c>
      <c r="AA1" s="31" t="s">
        <v>91</v>
      </c>
      <c r="AB1" s="31" t="s">
        <v>397</v>
      </c>
      <c r="AC1" s="31" t="s">
        <v>92</v>
      </c>
      <c r="AD1" s="32"/>
      <c r="AE1" s="31" t="s">
        <v>93</v>
      </c>
      <c r="AF1" s="33"/>
      <c r="AG1" s="35" t="s">
        <v>51</v>
      </c>
      <c r="AI1" s="35" t="s">
        <v>94</v>
      </c>
      <c r="AK1" s="35" t="s">
        <v>95</v>
      </c>
      <c r="AM1" s="56" t="s">
        <v>200</v>
      </c>
      <c r="AP1" s="32" t="s">
        <v>201</v>
      </c>
    </row>
    <row r="2" spans="1:42" ht="13.5" customHeight="1" x14ac:dyDescent="0.15">
      <c r="A2" s="36" t="s">
        <v>96</v>
      </c>
      <c r="B2" s="37"/>
      <c r="C2" s="28" t="str">
        <f>IF(B2="","",A2)</f>
        <v/>
      </c>
      <c r="D2" s="28" t="str">
        <f>IF(C2="","",IF(D1&lt;&gt;"",CONCATENATE(D1,"、",C2),C2))</f>
        <v/>
      </c>
      <c r="F2" s="38" t="s">
        <v>97</v>
      </c>
      <c r="G2" s="39" t="s">
        <v>631</v>
      </c>
      <c r="H2" s="28" t="str">
        <f>IF(G2="","",F2)</f>
        <v>一般会計</v>
      </c>
      <c r="I2" s="28" t="str">
        <f>IF(H2="","",IF(I1&lt;&gt;"",CONCATENATE(I1,"、",H2),H2))</f>
        <v>一般会計</v>
      </c>
      <c r="K2" s="36" t="s">
        <v>98</v>
      </c>
      <c r="L2" s="37"/>
      <c r="M2" s="28" t="str">
        <f>IF(L2="","",K2)</f>
        <v/>
      </c>
      <c r="N2" s="28" t="str">
        <f>IF(M2="","",IF(N1&lt;&gt;"",CONCATENATE(N1,"、",M2),M2))</f>
        <v/>
      </c>
      <c r="O2" s="28"/>
      <c r="P2" s="38" t="s">
        <v>99</v>
      </c>
      <c r="Q2" s="39"/>
      <c r="R2" s="28" t="str">
        <f>IF(Q2="","",P2)</f>
        <v/>
      </c>
      <c r="S2" s="28" t="str">
        <f>IF(R2="","",IF(S1&lt;&gt;"",CONCATENATE(S1,"、",R2),R2))</f>
        <v/>
      </c>
      <c r="T2" s="28"/>
      <c r="U2" s="40" t="s">
        <v>522</v>
      </c>
      <c r="W2" s="40" t="s">
        <v>100</v>
      </c>
      <c r="Y2" s="40" t="s">
        <v>101</v>
      </c>
      <c r="Z2" s="40" t="s">
        <v>101</v>
      </c>
      <c r="AA2" s="40" t="s">
        <v>261</v>
      </c>
      <c r="AB2" s="40" t="s">
        <v>398</v>
      </c>
      <c r="AC2" s="41" t="s">
        <v>102</v>
      </c>
      <c r="AD2" s="32"/>
      <c r="AE2" s="42" t="s">
        <v>103</v>
      </c>
      <c r="AF2" s="33"/>
      <c r="AG2" s="44" t="s">
        <v>208</v>
      </c>
      <c r="AI2" s="35" t="s">
        <v>254</v>
      </c>
      <c r="AK2" s="35" t="s">
        <v>105</v>
      </c>
      <c r="AM2" s="54"/>
      <c r="AN2" s="54"/>
      <c r="AP2" s="44" t="s">
        <v>208</v>
      </c>
    </row>
    <row r="3" spans="1:42" ht="13.5" customHeight="1" x14ac:dyDescent="0.15">
      <c r="A3" s="36" t="s">
        <v>106</v>
      </c>
      <c r="B3" s="37"/>
      <c r="C3" s="28" t="str">
        <f t="shared" ref="C3:C24" si="0">IF(B3="","",A3)</f>
        <v/>
      </c>
      <c r="D3" s="28" t="str">
        <f>IF(C3="",D2,IF(D2&lt;&gt;"",CONCATENATE(D2,"、",C3),C3))</f>
        <v/>
      </c>
      <c r="F3" s="43" t="s">
        <v>107</v>
      </c>
      <c r="G3" s="39"/>
      <c r="H3" s="28" t="str">
        <f t="shared" ref="H3:H37" si="1">IF(G3="","",F3)</f>
        <v/>
      </c>
      <c r="I3" s="28" t="str">
        <f>IF(H3="",I2,IF(I2&lt;&gt;"",CONCATENATE(I2,"、",H3),H3))</f>
        <v>一般会計</v>
      </c>
      <c r="K3" s="36" t="s">
        <v>108</v>
      </c>
      <c r="L3" s="37"/>
      <c r="M3" s="28" t="str">
        <f t="shared" ref="M3:M11" si="2">IF(L3="","",K3)</f>
        <v/>
      </c>
      <c r="N3" s="28" t="str">
        <f>IF(M3="",N2,IF(N2&lt;&gt;"",CONCATENATE(N2,"、",M3),M3))</f>
        <v/>
      </c>
      <c r="O3" s="28"/>
      <c r="P3" s="38" t="s">
        <v>109</v>
      </c>
      <c r="Q3" s="39"/>
      <c r="R3" s="28" t="str">
        <f t="shared" ref="R3:R8" si="3">IF(Q3="","",P3)</f>
        <v/>
      </c>
      <c r="S3" s="28" t="str">
        <f t="shared" ref="S3:S8" si="4">IF(R3="",S2,IF(S2&lt;&gt;"",CONCATENATE(S2,"、",R3),R3))</f>
        <v/>
      </c>
      <c r="T3" s="28"/>
      <c r="U3" s="40" t="s">
        <v>263</v>
      </c>
      <c r="W3" s="40" t="s">
        <v>547</v>
      </c>
      <c r="Y3" s="40" t="s">
        <v>110</v>
      </c>
      <c r="Z3" s="40" t="s">
        <v>394</v>
      </c>
      <c r="AA3" s="40" t="s">
        <v>361</v>
      </c>
      <c r="AB3" s="40" t="s">
        <v>399</v>
      </c>
      <c r="AC3" s="41" t="s">
        <v>111</v>
      </c>
      <c r="AD3" s="32"/>
      <c r="AE3" s="42" t="s">
        <v>112</v>
      </c>
      <c r="AF3" s="33"/>
      <c r="AG3" s="44" t="s">
        <v>209</v>
      </c>
      <c r="AI3" s="35" t="s">
        <v>104</v>
      </c>
      <c r="AK3" s="35" t="str">
        <f>CHAR(CODE(AK2)+1)</f>
        <v>B</v>
      </c>
      <c r="AM3" s="54"/>
      <c r="AN3" s="54"/>
      <c r="AP3" s="44" t="s">
        <v>209</v>
      </c>
    </row>
    <row r="4" spans="1:42" ht="13.5" customHeight="1" x14ac:dyDescent="0.15">
      <c r="A4" s="36" t="s">
        <v>113</v>
      </c>
      <c r="B4" s="37"/>
      <c r="C4" s="28" t="str">
        <f t="shared" si="0"/>
        <v/>
      </c>
      <c r="D4" s="28" t="str">
        <f>IF(C4="",D3,IF(D3&lt;&gt;"",CONCATENATE(D3,"、",C4),C4))</f>
        <v/>
      </c>
      <c r="F4" s="43" t="s">
        <v>114</v>
      </c>
      <c r="G4" s="39"/>
      <c r="H4" s="28" t="str">
        <f t="shared" si="1"/>
        <v/>
      </c>
      <c r="I4" s="28" t="str">
        <f t="shared" ref="I4:I37" si="5">IF(H4="",I3,IF(I3&lt;&gt;"",CONCATENATE(I3,"、",H4),H4))</f>
        <v>一般会計</v>
      </c>
      <c r="K4" s="36" t="s">
        <v>115</v>
      </c>
      <c r="L4" s="37"/>
      <c r="M4" s="28" t="str">
        <f t="shared" si="2"/>
        <v/>
      </c>
      <c r="N4" s="28" t="str">
        <f t="shared" ref="N4:N11" si="6">IF(M4="",N3,IF(N3&lt;&gt;"",CONCATENATE(N3,"、",M4),M4))</f>
        <v/>
      </c>
      <c r="O4" s="28"/>
      <c r="P4" s="38" t="s">
        <v>116</v>
      </c>
      <c r="Q4" s="39"/>
      <c r="R4" s="28" t="str">
        <f t="shared" si="3"/>
        <v/>
      </c>
      <c r="S4" s="28" t="str">
        <f t="shared" si="4"/>
        <v/>
      </c>
      <c r="T4" s="28"/>
      <c r="U4" s="40" t="s">
        <v>264</v>
      </c>
      <c r="W4" s="40" t="s">
        <v>548</v>
      </c>
      <c r="Y4" s="40" t="s">
        <v>268</v>
      </c>
      <c r="Z4" s="40" t="s">
        <v>395</v>
      </c>
      <c r="AA4" s="40" t="s">
        <v>362</v>
      </c>
      <c r="AB4" s="40" t="s">
        <v>400</v>
      </c>
      <c r="AC4" s="40" t="s">
        <v>117</v>
      </c>
      <c r="AD4" s="32"/>
      <c r="AE4" s="42" t="s">
        <v>118</v>
      </c>
      <c r="AF4" s="33"/>
      <c r="AG4" s="44" t="s">
        <v>210</v>
      </c>
      <c r="AI4" s="35" t="s">
        <v>255</v>
      </c>
      <c r="AK4" s="35" t="str">
        <f t="shared" ref="AK4:AK49" si="7">CHAR(CODE(AK3)+1)</f>
        <v>C</v>
      </c>
      <c r="AM4" s="54"/>
      <c r="AN4" s="54"/>
      <c r="AP4" s="44" t="s">
        <v>210</v>
      </c>
    </row>
    <row r="5" spans="1:42" ht="13.5" customHeight="1" x14ac:dyDescent="0.15">
      <c r="A5" s="36" t="s">
        <v>119</v>
      </c>
      <c r="B5" s="37"/>
      <c r="C5" s="28" t="str">
        <f t="shared" si="0"/>
        <v/>
      </c>
      <c r="D5" s="28" t="str">
        <f>IF(C5="",D4,IF(D4&lt;&gt;"",CONCATENATE(D4,"、",C5),C5))</f>
        <v/>
      </c>
      <c r="F5" s="43" t="s">
        <v>120</v>
      </c>
      <c r="G5" s="39"/>
      <c r="H5" s="28" t="str">
        <f t="shared" si="1"/>
        <v/>
      </c>
      <c r="I5" s="28" t="str">
        <f t="shared" si="5"/>
        <v>一般会計</v>
      </c>
      <c r="K5" s="36" t="s">
        <v>121</v>
      </c>
      <c r="L5" s="37"/>
      <c r="M5" s="28" t="str">
        <f t="shared" si="2"/>
        <v/>
      </c>
      <c r="N5" s="28" t="str">
        <f t="shared" si="6"/>
        <v/>
      </c>
      <c r="O5" s="28"/>
      <c r="P5" s="38" t="s">
        <v>122</v>
      </c>
      <c r="Q5" s="39"/>
      <c r="R5" s="28" t="str">
        <f t="shared" si="3"/>
        <v/>
      </c>
      <c r="S5" s="28" t="str">
        <f t="shared" si="4"/>
        <v/>
      </c>
      <c r="T5" s="28"/>
      <c r="W5" s="40" t="s">
        <v>549</v>
      </c>
      <c r="Y5" s="40" t="s">
        <v>269</v>
      </c>
      <c r="Z5" s="40" t="s">
        <v>428</v>
      </c>
      <c r="AA5" s="40" t="s">
        <v>363</v>
      </c>
      <c r="AB5" s="40" t="s">
        <v>401</v>
      </c>
      <c r="AC5" s="40" t="s">
        <v>123</v>
      </c>
      <c r="AD5" s="34"/>
      <c r="AE5" s="42" t="s">
        <v>124</v>
      </c>
      <c r="AF5" s="33"/>
      <c r="AG5" s="44" t="s">
        <v>211</v>
      </c>
      <c r="AI5" s="35" t="s">
        <v>265</v>
      </c>
      <c r="AK5" s="35" t="str">
        <f t="shared" si="7"/>
        <v>D</v>
      </c>
      <c r="AP5" s="44" t="s">
        <v>211</v>
      </c>
    </row>
    <row r="6" spans="1:42" ht="13.5" customHeight="1" x14ac:dyDescent="0.15">
      <c r="A6" s="36" t="s">
        <v>125</v>
      </c>
      <c r="B6" s="37"/>
      <c r="C6" s="28" t="str">
        <f t="shared" si="0"/>
        <v/>
      </c>
      <c r="D6" s="28" t="str">
        <f t="shared" ref="D6:D24" si="8">IF(C6="",D5,IF(D5&lt;&gt;"",CONCATENATE(D5,"、",C6),C6))</f>
        <v/>
      </c>
      <c r="F6" s="43" t="s">
        <v>126</v>
      </c>
      <c r="G6" s="39"/>
      <c r="H6" s="28" t="str">
        <f t="shared" si="1"/>
        <v/>
      </c>
      <c r="I6" s="28" t="str">
        <f t="shared" si="5"/>
        <v>一般会計</v>
      </c>
      <c r="K6" s="36" t="s">
        <v>127</v>
      </c>
      <c r="L6" s="37"/>
      <c r="M6" s="28" t="str">
        <f t="shared" si="2"/>
        <v/>
      </c>
      <c r="N6" s="28" t="str">
        <f t="shared" si="6"/>
        <v/>
      </c>
      <c r="O6" s="28"/>
      <c r="P6" s="38" t="s">
        <v>128</v>
      </c>
      <c r="Q6" s="39" t="s">
        <v>631</v>
      </c>
      <c r="R6" s="28" t="str">
        <f t="shared" si="3"/>
        <v>交付</v>
      </c>
      <c r="S6" s="28" t="str">
        <f t="shared" si="4"/>
        <v>交付</v>
      </c>
      <c r="T6" s="28"/>
      <c r="W6" s="40" t="s">
        <v>550</v>
      </c>
      <c r="Y6" s="40" t="s">
        <v>270</v>
      </c>
      <c r="Z6" s="40" t="s">
        <v>429</v>
      </c>
      <c r="AA6" s="40" t="s">
        <v>364</v>
      </c>
      <c r="AB6" s="40" t="s">
        <v>402</v>
      </c>
      <c r="AC6" s="40" t="s">
        <v>129</v>
      </c>
      <c r="AD6" s="34"/>
      <c r="AE6" s="42" t="s">
        <v>130</v>
      </c>
      <c r="AF6" s="33"/>
      <c r="AG6" s="44" t="s">
        <v>212</v>
      </c>
      <c r="AI6" s="35" t="s">
        <v>266</v>
      </c>
      <c r="AK6" s="35" t="str">
        <f t="shared" si="7"/>
        <v>E</v>
      </c>
      <c r="AP6" s="44" t="s">
        <v>212</v>
      </c>
    </row>
    <row r="7" spans="1:42" ht="13.5" customHeight="1" x14ac:dyDescent="0.15">
      <c r="A7" s="36" t="s">
        <v>131</v>
      </c>
      <c r="B7" s="37"/>
      <c r="C7" s="28" t="str">
        <f t="shared" si="0"/>
        <v/>
      </c>
      <c r="D7" s="28" t="str">
        <f t="shared" si="8"/>
        <v/>
      </c>
      <c r="F7" s="43" t="s">
        <v>132</v>
      </c>
      <c r="G7" s="39"/>
      <c r="H7" s="28" t="str">
        <f t="shared" si="1"/>
        <v/>
      </c>
      <c r="I7" s="28" t="str">
        <f t="shared" si="5"/>
        <v>一般会計</v>
      </c>
      <c r="K7" s="36" t="s">
        <v>133</v>
      </c>
      <c r="L7" s="37"/>
      <c r="M7" s="28" t="str">
        <f t="shared" si="2"/>
        <v/>
      </c>
      <c r="N7" s="28" t="str">
        <f t="shared" si="6"/>
        <v/>
      </c>
      <c r="O7" s="28"/>
      <c r="P7" s="38" t="s">
        <v>134</v>
      </c>
      <c r="Q7" s="39"/>
      <c r="R7" s="28" t="str">
        <f t="shared" si="3"/>
        <v/>
      </c>
      <c r="S7" s="28" t="str">
        <f t="shared" si="4"/>
        <v>交付</v>
      </c>
      <c r="T7" s="28"/>
      <c r="U7" s="31" t="s">
        <v>89</v>
      </c>
      <c r="W7" s="40" t="s">
        <v>551</v>
      </c>
      <c r="Y7" s="40" t="s">
        <v>271</v>
      </c>
      <c r="Z7" s="40" t="s">
        <v>430</v>
      </c>
      <c r="AA7" s="40" t="s">
        <v>365</v>
      </c>
      <c r="AB7" s="40" t="s">
        <v>403</v>
      </c>
      <c r="AC7" s="34"/>
      <c r="AD7" s="34"/>
      <c r="AE7" s="34"/>
      <c r="AF7" s="33"/>
      <c r="AG7" s="44" t="s">
        <v>213</v>
      </c>
      <c r="AI7" s="44" t="s">
        <v>256</v>
      </c>
      <c r="AK7" s="35" t="str">
        <f t="shared" si="7"/>
        <v>F</v>
      </c>
      <c r="AP7" s="44" t="s">
        <v>213</v>
      </c>
    </row>
    <row r="8" spans="1:42" ht="13.5" customHeight="1" x14ac:dyDescent="0.15">
      <c r="A8" s="36" t="s">
        <v>135</v>
      </c>
      <c r="B8" s="37"/>
      <c r="C8" s="28" t="str">
        <f t="shared" si="0"/>
        <v/>
      </c>
      <c r="D8" s="28" t="str">
        <f t="shared" si="8"/>
        <v/>
      </c>
      <c r="F8" s="43" t="s">
        <v>136</v>
      </c>
      <c r="G8" s="39"/>
      <c r="H8" s="28" t="str">
        <f t="shared" si="1"/>
        <v/>
      </c>
      <c r="I8" s="28" t="str">
        <f t="shared" si="5"/>
        <v>一般会計</v>
      </c>
      <c r="K8" s="36" t="s">
        <v>137</v>
      </c>
      <c r="L8" s="37"/>
      <c r="M8" s="28" t="str">
        <f t="shared" si="2"/>
        <v/>
      </c>
      <c r="N8" s="28" t="str">
        <f t="shared" si="6"/>
        <v/>
      </c>
      <c r="O8" s="28"/>
      <c r="P8" s="38" t="s">
        <v>138</v>
      </c>
      <c r="Q8" s="39"/>
      <c r="R8" s="28" t="str">
        <f t="shared" si="3"/>
        <v/>
      </c>
      <c r="S8" s="28" t="str">
        <f t="shared" si="4"/>
        <v>交付</v>
      </c>
      <c r="T8" s="28"/>
      <c r="U8" s="61">
        <v>20</v>
      </c>
      <c r="W8" s="40" t="s">
        <v>552</v>
      </c>
      <c r="Y8" s="40" t="s">
        <v>272</v>
      </c>
      <c r="Z8" s="40" t="s">
        <v>431</v>
      </c>
      <c r="AA8" s="40" t="s">
        <v>366</v>
      </c>
      <c r="AB8" s="40" t="s">
        <v>404</v>
      </c>
      <c r="AC8" s="34"/>
      <c r="AD8" s="34"/>
      <c r="AE8" s="34"/>
      <c r="AF8" s="33"/>
      <c r="AG8" s="44" t="s">
        <v>214</v>
      </c>
      <c r="AI8" s="35" t="s">
        <v>257</v>
      </c>
      <c r="AK8" s="35" t="str">
        <f t="shared" si="7"/>
        <v>G</v>
      </c>
      <c r="AP8" s="44" t="s">
        <v>214</v>
      </c>
    </row>
    <row r="9" spans="1:42" ht="13.5" customHeight="1" x14ac:dyDescent="0.15">
      <c r="A9" s="36" t="s">
        <v>139</v>
      </c>
      <c r="B9" s="37"/>
      <c r="C9" s="28" t="str">
        <f t="shared" si="0"/>
        <v/>
      </c>
      <c r="D9" s="28" t="str">
        <f t="shared" si="8"/>
        <v/>
      </c>
      <c r="F9" s="43" t="s">
        <v>140</v>
      </c>
      <c r="G9" s="39"/>
      <c r="H9" s="28" t="str">
        <f t="shared" si="1"/>
        <v/>
      </c>
      <c r="I9" s="28" t="str">
        <f t="shared" si="5"/>
        <v>一般会計</v>
      </c>
      <c r="K9" s="36" t="s">
        <v>141</v>
      </c>
      <c r="L9" s="37"/>
      <c r="M9" s="28" t="str">
        <f t="shared" si="2"/>
        <v/>
      </c>
      <c r="N9" s="28" t="str">
        <f t="shared" si="6"/>
        <v/>
      </c>
      <c r="O9" s="28"/>
      <c r="P9" s="28"/>
      <c r="Q9" s="45"/>
      <c r="T9" s="28"/>
      <c r="U9" s="40" t="s">
        <v>523</v>
      </c>
      <c r="W9" s="40" t="s">
        <v>553</v>
      </c>
      <c r="Y9" s="40" t="s">
        <v>273</v>
      </c>
      <c r="Z9" s="40" t="s">
        <v>432</v>
      </c>
      <c r="AA9" s="40" t="s">
        <v>367</v>
      </c>
      <c r="AB9" s="40" t="s">
        <v>405</v>
      </c>
      <c r="AC9" s="34"/>
      <c r="AD9" s="34"/>
      <c r="AE9" s="34"/>
      <c r="AF9" s="33"/>
      <c r="AG9" s="44" t="s">
        <v>215</v>
      </c>
      <c r="AK9" s="35" t="str">
        <f t="shared" si="7"/>
        <v>H</v>
      </c>
      <c r="AP9" s="44" t="s">
        <v>215</v>
      </c>
    </row>
    <row r="10" spans="1:42" ht="13.5" customHeight="1" x14ac:dyDescent="0.15">
      <c r="A10" s="36" t="s">
        <v>142</v>
      </c>
      <c r="B10" s="37"/>
      <c r="C10" s="28" t="str">
        <f t="shared" si="0"/>
        <v/>
      </c>
      <c r="D10" s="28" t="str">
        <f t="shared" si="8"/>
        <v/>
      </c>
      <c r="F10" s="43" t="s">
        <v>143</v>
      </c>
      <c r="G10" s="39"/>
      <c r="H10" s="28" t="str">
        <f t="shared" si="1"/>
        <v/>
      </c>
      <c r="I10" s="28" t="str">
        <f t="shared" si="5"/>
        <v>一般会計</v>
      </c>
      <c r="K10" s="36" t="s">
        <v>144</v>
      </c>
      <c r="L10" s="37"/>
      <c r="M10" s="28" t="str">
        <f t="shared" si="2"/>
        <v/>
      </c>
      <c r="N10" s="28" t="str">
        <f t="shared" si="6"/>
        <v/>
      </c>
      <c r="O10" s="28"/>
      <c r="P10" s="28" t="str">
        <f>S8</f>
        <v>交付</v>
      </c>
      <c r="Q10" s="45"/>
      <c r="T10" s="28"/>
      <c r="U10" s="40" t="s">
        <v>524</v>
      </c>
      <c r="W10" s="40" t="s">
        <v>554</v>
      </c>
      <c r="Y10" s="40" t="s">
        <v>274</v>
      </c>
      <c r="Z10" s="40" t="s">
        <v>433</v>
      </c>
      <c r="AA10" s="40" t="s">
        <v>368</v>
      </c>
      <c r="AB10" s="40" t="s">
        <v>406</v>
      </c>
      <c r="AC10" s="34"/>
      <c r="AD10" s="34"/>
      <c r="AE10" s="34"/>
      <c r="AF10" s="33"/>
      <c r="AG10" s="44" t="s">
        <v>205</v>
      </c>
      <c r="AK10" s="35" t="str">
        <f t="shared" si="7"/>
        <v>I</v>
      </c>
      <c r="AP10" s="35" t="s">
        <v>202</v>
      </c>
    </row>
    <row r="11" spans="1:42" ht="13.5" customHeight="1" x14ac:dyDescent="0.15">
      <c r="A11" s="36" t="s">
        <v>145</v>
      </c>
      <c r="B11" s="37"/>
      <c r="C11" s="28" t="str">
        <f t="shared" si="0"/>
        <v/>
      </c>
      <c r="D11" s="28" t="str">
        <f t="shared" si="8"/>
        <v/>
      </c>
      <c r="F11" s="43" t="s">
        <v>146</v>
      </c>
      <c r="G11" s="39"/>
      <c r="H11" s="28" t="str">
        <f t="shared" si="1"/>
        <v/>
      </c>
      <c r="I11" s="28" t="str">
        <f t="shared" si="5"/>
        <v>一般会計</v>
      </c>
      <c r="K11" s="36" t="s">
        <v>147</v>
      </c>
      <c r="L11" s="37" t="s">
        <v>631</v>
      </c>
      <c r="M11" s="28" t="str">
        <f t="shared" si="2"/>
        <v>その他の事項経費</v>
      </c>
      <c r="N11" s="28" t="str">
        <f t="shared" si="6"/>
        <v>その他の事項経費</v>
      </c>
      <c r="O11" s="28"/>
      <c r="P11" s="28"/>
      <c r="Q11" s="45"/>
      <c r="T11" s="28"/>
      <c r="W11" s="40" t="s">
        <v>555</v>
      </c>
      <c r="Y11" s="40" t="s">
        <v>275</v>
      </c>
      <c r="Z11" s="40" t="s">
        <v>434</v>
      </c>
      <c r="AA11" s="40" t="s">
        <v>369</v>
      </c>
      <c r="AB11" s="40" t="s">
        <v>407</v>
      </c>
      <c r="AC11" s="34"/>
      <c r="AD11" s="34"/>
      <c r="AE11" s="34"/>
      <c r="AF11" s="33"/>
      <c r="AG11" s="35" t="s">
        <v>206</v>
      </c>
      <c r="AK11" s="35" t="str">
        <f t="shared" si="7"/>
        <v>J</v>
      </c>
    </row>
    <row r="12" spans="1:42" ht="13.5" customHeight="1" x14ac:dyDescent="0.15">
      <c r="A12" s="36" t="s">
        <v>149</v>
      </c>
      <c r="B12" s="37"/>
      <c r="C12" s="28" t="str">
        <f t="shared" si="0"/>
        <v/>
      </c>
      <c r="D12" s="28" t="str">
        <f t="shared" si="8"/>
        <v/>
      </c>
      <c r="F12" s="43" t="s">
        <v>148</v>
      </c>
      <c r="G12" s="39"/>
      <c r="H12" s="28" t="str">
        <f t="shared" si="1"/>
        <v/>
      </c>
      <c r="I12" s="28" t="str">
        <f t="shared" si="5"/>
        <v>一般会計</v>
      </c>
      <c r="K12" s="28"/>
      <c r="L12" s="28"/>
      <c r="O12" s="28"/>
      <c r="P12" s="28"/>
      <c r="Q12" s="45"/>
      <c r="T12" s="28"/>
      <c r="W12" s="40" t="s">
        <v>556</v>
      </c>
      <c r="Y12" s="40" t="s">
        <v>276</v>
      </c>
      <c r="Z12" s="40" t="s">
        <v>435</v>
      </c>
      <c r="AA12" s="40" t="s">
        <v>370</v>
      </c>
      <c r="AB12" s="40" t="s">
        <v>408</v>
      </c>
      <c r="AC12" s="34"/>
      <c r="AD12" s="34"/>
      <c r="AE12" s="34"/>
      <c r="AF12" s="33"/>
      <c r="AG12" s="35" t="s">
        <v>207</v>
      </c>
      <c r="AK12" s="35" t="str">
        <f t="shared" si="7"/>
        <v>K</v>
      </c>
    </row>
    <row r="13" spans="1:42" ht="13.5" customHeight="1" x14ac:dyDescent="0.15">
      <c r="A13" s="36" t="s">
        <v>151</v>
      </c>
      <c r="B13" s="37"/>
      <c r="C13" s="28" t="str">
        <f t="shared" si="0"/>
        <v/>
      </c>
      <c r="D13" s="28" t="str">
        <f t="shared" si="8"/>
        <v/>
      </c>
      <c r="F13" s="43" t="s">
        <v>150</v>
      </c>
      <c r="G13" s="39"/>
      <c r="H13" s="28" t="str">
        <f t="shared" si="1"/>
        <v/>
      </c>
      <c r="I13" s="28" t="str">
        <f t="shared" si="5"/>
        <v>一般会計</v>
      </c>
      <c r="K13" s="28" t="str">
        <f>N11</f>
        <v>その他の事項経費</v>
      </c>
      <c r="L13" s="28"/>
      <c r="O13" s="28"/>
      <c r="P13" s="28"/>
      <c r="Q13" s="45"/>
      <c r="T13" s="28"/>
      <c r="W13" s="40" t="s">
        <v>557</v>
      </c>
      <c r="Y13" s="40" t="s">
        <v>277</v>
      </c>
      <c r="Z13" s="40" t="s">
        <v>436</v>
      </c>
      <c r="AA13" s="40" t="s">
        <v>371</v>
      </c>
      <c r="AB13" s="40" t="s">
        <v>409</v>
      </c>
      <c r="AC13" s="34"/>
      <c r="AD13" s="34"/>
      <c r="AE13" s="34"/>
      <c r="AF13" s="33"/>
      <c r="AG13" s="35" t="s">
        <v>138</v>
      </c>
      <c r="AK13" s="35" t="str">
        <f t="shared" si="7"/>
        <v>L</v>
      </c>
    </row>
    <row r="14" spans="1:42" ht="13.5" customHeight="1" x14ac:dyDescent="0.15">
      <c r="A14" s="36" t="s">
        <v>153</v>
      </c>
      <c r="B14" s="37"/>
      <c r="C14" s="28" t="str">
        <f t="shared" si="0"/>
        <v/>
      </c>
      <c r="D14" s="28" t="str">
        <f t="shared" si="8"/>
        <v/>
      </c>
      <c r="F14" s="43" t="s">
        <v>152</v>
      </c>
      <c r="G14" s="39"/>
      <c r="H14" s="28" t="str">
        <f t="shared" si="1"/>
        <v/>
      </c>
      <c r="I14" s="28" t="str">
        <f t="shared" si="5"/>
        <v>一般会計</v>
      </c>
      <c r="K14" s="28"/>
      <c r="L14" s="28"/>
      <c r="O14" s="28"/>
      <c r="P14" s="28"/>
      <c r="Q14" s="45"/>
      <c r="T14" s="28"/>
      <c r="U14" s="31" t="s">
        <v>525</v>
      </c>
      <c r="W14" s="40" t="s">
        <v>558</v>
      </c>
      <c r="Y14" s="40" t="s">
        <v>278</v>
      </c>
      <c r="Z14" s="40" t="s">
        <v>437</v>
      </c>
      <c r="AA14" s="40" t="s">
        <v>372</v>
      </c>
      <c r="AB14" s="40" t="s">
        <v>410</v>
      </c>
      <c r="AC14" s="34"/>
      <c r="AD14" s="34"/>
      <c r="AE14" s="34"/>
      <c r="AF14" s="33"/>
      <c r="AG14" s="53"/>
      <c r="AK14" s="35" t="str">
        <f t="shared" si="7"/>
        <v>M</v>
      </c>
    </row>
    <row r="15" spans="1:42" ht="13.5" customHeight="1" x14ac:dyDescent="0.15">
      <c r="A15" s="36" t="s">
        <v>155</v>
      </c>
      <c r="B15" s="37"/>
      <c r="C15" s="28" t="str">
        <f t="shared" si="0"/>
        <v/>
      </c>
      <c r="D15" s="28" t="str">
        <f t="shared" si="8"/>
        <v/>
      </c>
      <c r="F15" s="43" t="s">
        <v>154</v>
      </c>
      <c r="G15" s="39"/>
      <c r="H15" s="28" t="str">
        <f t="shared" si="1"/>
        <v/>
      </c>
      <c r="I15" s="28" t="str">
        <f t="shared" si="5"/>
        <v>一般会計</v>
      </c>
      <c r="K15" s="28"/>
      <c r="L15" s="28"/>
      <c r="O15" s="28"/>
      <c r="P15" s="28"/>
      <c r="Q15" s="45"/>
      <c r="T15" s="28"/>
      <c r="U15" s="40" t="s">
        <v>100</v>
      </c>
      <c r="W15" s="40" t="s">
        <v>220</v>
      </c>
      <c r="Y15" s="40" t="s">
        <v>279</v>
      </c>
      <c r="Z15" s="40" t="s">
        <v>438</v>
      </c>
      <c r="AA15" s="40" t="s">
        <v>373</v>
      </c>
      <c r="AB15" s="40" t="s">
        <v>411</v>
      </c>
      <c r="AC15" s="34"/>
      <c r="AD15" s="34"/>
      <c r="AE15" s="34"/>
      <c r="AF15" s="33"/>
      <c r="AG15" s="54"/>
      <c r="AK15" s="35" t="str">
        <f t="shared" si="7"/>
        <v>N</v>
      </c>
    </row>
    <row r="16" spans="1:42" ht="13.5" customHeight="1" x14ac:dyDescent="0.15">
      <c r="A16" s="36" t="s">
        <v>157</v>
      </c>
      <c r="B16" s="37"/>
      <c r="C16" s="28" t="str">
        <f t="shared" si="0"/>
        <v/>
      </c>
      <c r="D16" s="28" t="str">
        <f t="shared" si="8"/>
        <v/>
      </c>
      <c r="F16" s="43" t="s">
        <v>156</v>
      </c>
      <c r="G16" s="39"/>
      <c r="H16" s="28" t="str">
        <f t="shared" si="1"/>
        <v/>
      </c>
      <c r="I16" s="28" t="str">
        <f t="shared" si="5"/>
        <v>一般会計</v>
      </c>
      <c r="K16" s="28"/>
      <c r="L16" s="28"/>
      <c r="O16" s="28"/>
      <c r="P16" s="28"/>
      <c r="Q16" s="45"/>
      <c r="T16" s="28"/>
      <c r="U16" s="40" t="s">
        <v>526</v>
      </c>
      <c r="W16" s="40" t="s">
        <v>221</v>
      </c>
      <c r="Y16" s="40" t="s">
        <v>280</v>
      </c>
      <c r="Z16" s="40" t="s">
        <v>439</v>
      </c>
      <c r="AA16" s="40" t="s">
        <v>374</v>
      </c>
      <c r="AB16" s="40" t="s">
        <v>412</v>
      </c>
      <c r="AC16" s="34"/>
      <c r="AD16" s="34"/>
      <c r="AE16" s="34"/>
      <c r="AF16" s="33"/>
      <c r="AG16" s="54"/>
      <c r="AK16" s="35" t="str">
        <f t="shared" si="7"/>
        <v>O</v>
      </c>
    </row>
    <row r="17" spans="1:37" ht="13.5" customHeight="1" x14ac:dyDescent="0.15">
      <c r="A17" s="36" t="s">
        <v>159</v>
      </c>
      <c r="B17" s="37"/>
      <c r="C17" s="28" t="str">
        <f t="shared" si="0"/>
        <v/>
      </c>
      <c r="D17" s="28" t="str">
        <f t="shared" si="8"/>
        <v/>
      </c>
      <c r="F17" s="43" t="s">
        <v>158</v>
      </c>
      <c r="G17" s="39"/>
      <c r="H17" s="28" t="str">
        <f t="shared" si="1"/>
        <v/>
      </c>
      <c r="I17" s="28" t="str">
        <f t="shared" si="5"/>
        <v>一般会計</v>
      </c>
      <c r="K17" s="28"/>
      <c r="L17" s="28"/>
      <c r="O17" s="28"/>
      <c r="P17" s="28"/>
      <c r="Q17" s="45"/>
      <c r="T17" s="28"/>
      <c r="U17" s="40" t="s">
        <v>527</v>
      </c>
      <c r="W17" s="40" t="s">
        <v>222</v>
      </c>
      <c r="Y17" s="40" t="s">
        <v>281</v>
      </c>
      <c r="Z17" s="40" t="s">
        <v>440</v>
      </c>
      <c r="AA17" s="40" t="s">
        <v>375</v>
      </c>
      <c r="AB17" s="40" t="s">
        <v>413</v>
      </c>
      <c r="AC17" s="34"/>
      <c r="AD17" s="34"/>
      <c r="AE17" s="34"/>
      <c r="AF17" s="33"/>
      <c r="AG17" s="54"/>
      <c r="AK17" s="35" t="str">
        <f t="shared" si="7"/>
        <v>P</v>
      </c>
    </row>
    <row r="18" spans="1:37" ht="13.5" customHeight="1" x14ac:dyDescent="0.15">
      <c r="A18" s="36" t="s">
        <v>161</v>
      </c>
      <c r="B18" s="37"/>
      <c r="C18" s="28" t="str">
        <f t="shared" si="0"/>
        <v/>
      </c>
      <c r="D18" s="28" t="str">
        <f t="shared" si="8"/>
        <v/>
      </c>
      <c r="F18" s="43" t="s">
        <v>160</v>
      </c>
      <c r="G18" s="39"/>
      <c r="H18" s="28" t="str">
        <f t="shared" si="1"/>
        <v/>
      </c>
      <c r="I18" s="28" t="str">
        <f t="shared" si="5"/>
        <v>一般会計</v>
      </c>
      <c r="K18" s="28"/>
      <c r="L18" s="28"/>
      <c r="O18" s="28"/>
      <c r="P18" s="28"/>
      <c r="Q18" s="45"/>
      <c r="T18" s="28"/>
      <c r="U18" s="40" t="s">
        <v>528</v>
      </c>
      <c r="W18" s="40" t="s">
        <v>223</v>
      </c>
      <c r="Y18" s="40" t="s">
        <v>282</v>
      </c>
      <c r="Z18" s="40" t="s">
        <v>441</v>
      </c>
      <c r="AA18" s="40" t="s">
        <v>376</v>
      </c>
      <c r="AB18" s="40" t="s">
        <v>414</v>
      </c>
      <c r="AC18" s="34"/>
      <c r="AD18" s="34"/>
      <c r="AE18" s="34"/>
      <c r="AF18" s="33"/>
      <c r="AK18" s="35" t="str">
        <f t="shared" si="7"/>
        <v>Q</v>
      </c>
    </row>
    <row r="19" spans="1:37" ht="13.5" customHeight="1" x14ac:dyDescent="0.15">
      <c r="A19" s="36" t="s">
        <v>163</v>
      </c>
      <c r="B19" s="37"/>
      <c r="C19" s="28" t="str">
        <f t="shared" si="0"/>
        <v/>
      </c>
      <c r="D19" s="28" t="str">
        <f t="shared" si="8"/>
        <v/>
      </c>
      <c r="F19" s="43" t="s">
        <v>162</v>
      </c>
      <c r="G19" s="39"/>
      <c r="H19" s="28" t="str">
        <f t="shared" si="1"/>
        <v/>
      </c>
      <c r="I19" s="28" t="str">
        <f t="shared" si="5"/>
        <v>一般会計</v>
      </c>
      <c r="K19" s="28"/>
      <c r="L19" s="28"/>
      <c r="O19" s="28"/>
      <c r="P19" s="28"/>
      <c r="Q19" s="45"/>
      <c r="T19" s="28"/>
      <c r="U19" s="40" t="s">
        <v>529</v>
      </c>
      <c r="W19" s="40" t="s">
        <v>224</v>
      </c>
      <c r="Y19" s="40" t="s">
        <v>283</v>
      </c>
      <c r="Z19" s="40" t="s">
        <v>442</v>
      </c>
      <c r="AA19" s="40" t="s">
        <v>377</v>
      </c>
      <c r="AB19" s="40" t="s">
        <v>415</v>
      </c>
      <c r="AC19" s="34"/>
      <c r="AD19" s="34"/>
      <c r="AE19" s="34"/>
      <c r="AF19" s="33"/>
      <c r="AK19" s="35" t="str">
        <f t="shared" si="7"/>
        <v>R</v>
      </c>
    </row>
    <row r="20" spans="1:37" ht="13.5" customHeight="1" x14ac:dyDescent="0.15">
      <c r="A20" s="36" t="s">
        <v>165</v>
      </c>
      <c r="B20" s="37"/>
      <c r="C20" s="28" t="str">
        <f t="shared" si="0"/>
        <v/>
      </c>
      <c r="D20" s="28" t="str">
        <f t="shared" si="8"/>
        <v/>
      </c>
      <c r="F20" s="43" t="s">
        <v>164</v>
      </c>
      <c r="G20" s="39"/>
      <c r="H20" s="28" t="str">
        <f t="shared" si="1"/>
        <v/>
      </c>
      <c r="I20" s="28" t="str">
        <f t="shared" si="5"/>
        <v>一般会計</v>
      </c>
      <c r="K20" s="28"/>
      <c r="L20" s="28"/>
      <c r="O20" s="28"/>
      <c r="P20" s="28"/>
      <c r="Q20" s="45"/>
      <c r="T20" s="28"/>
      <c r="U20" s="40" t="s">
        <v>530</v>
      </c>
      <c r="W20" s="40" t="s">
        <v>225</v>
      </c>
      <c r="Y20" s="40" t="s">
        <v>284</v>
      </c>
      <c r="Z20" s="40" t="s">
        <v>443</v>
      </c>
      <c r="AA20" s="40" t="s">
        <v>378</v>
      </c>
      <c r="AB20" s="40" t="s">
        <v>416</v>
      </c>
      <c r="AC20" s="34"/>
      <c r="AD20" s="34"/>
      <c r="AE20" s="34"/>
      <c r="AF20" s="33"/>
      <c r="AK20" s="35" t="str">
        <f t="shared" si="7"/>
        <v>S</v>
      </c>
    </row>
    <row r="21" spans="1:37" ht="13.5" customHeight="1" x14ac:dyDescent="0.15">
      <c r="A21" s="36" t="s">
        <v>167</v>
      </c>
      <c r="B21" s="37"/>
      <c r="C21" s="28" t="str">
        <f t="shared" si="0"/>
        <v/>
      </c>
      <c r="D21" s="28" t="str">
        <f t="shared" si="8"/>
        <v/>
      </c>
      <c r="F21" s="43" t="s">
        <v>166</v>
      </c>
      <c r="G21" s="39"/>
      <c r="H21" s="28" t="str">
        <f t="shared" si="1"/>
        <v/>
      </c>
      <c r="I21" s="28" t="str">
        <f t="shared" si="5"/>
        <v>一般会計</v>
      </c>
      <c r="K21" s="28"/>
      <c r="L21" s="28"/>
      <c r="O21" s="28"/>
      <c r="P21" s="28"/>
      <c r="Q21" s="45"/>
      <c r="T21" s="28"/>
      <c r="U21" s="40" t="s">
        <v>531</v>
      </c>
      <c r="W21" s="40" t="s">
        <v>226</v>
      </c>
      <c r="Y21" s="40" t="s">
        <v>285</v>
      </c>
      <c r="Z21" s="40" t="s">
        <v>444</v>
      </c>
      <c r="AA21" s="40" t="s">
        <v>379</v>
      </c>
      <c r="AB21" s="40" t="s">
        <v>417</v>
      </c>
      <c r="AC21" s="34"/>
      <c r="AD21" s="34"/>
      <c r="AE21" s="34"/>
      <c r="AF21" s="33"/>
      <c r="AK21" s="35" t="str">
        <f t="shared" si="7"/>
        <v>T</v>
      </c>
    </row>
    <row r="22" spans="1:37" ht="13.5" customHeight="1" x14ac:dyDescent="0.15">
      <c r="A22" s="36" t="s">
        <v>169</v>
      </c>
      <c r="B22" s="37"/>
      <c r="C22" s="28" t="str">
        <f t="shared" si="0"/>
        <v/>
      </c>
      <c r="D22" s="28" t="str">
        <f>IF(C22="",D21,IF(D21&lt;&gt;"",CONCATENATE(D21,"、",C22),C22))</f>
        <v/>
      </c>
      <c r="F22" s="43" t="s">
        <v>168</v>
      </c>
      <c r="G22" s="39"/>
      <c r="H22" s="28" t="str">
        <f t="shared" si="1"/>
        <v/>
      </c>
      <c r="I22" s="28" t="str">
        <f t="shared" si="5"/>
        <v>一般会計</v>
      </c>
      <c r="K22" s="28"/>
      <c r="L22" s="28"/>
      <c r="O22" s="28"/>
      <c r="P22" s="28"/>
      <c r="Q22" s="45"/>
      <c r="T22" s="28"/>
      <c r="U22" s="40" t="s">
        <v>532</v>
      </c>
      <c r="W22" s="40" t="s">
        <v>227</v>
      </c>
      <c r="Y22" s="40" t="s">
        <v>286</v>
      </c>
      <c r="Z22" s="40" t="s">
        <v>445</v>
      </c>
      <c r="AA22" s="40" t="s">
        <v>380</v>
      </c>
      <c r="AB22" s="40" t="s">
        <v>418</v>
      </c>
      <c r="AC22" s="34"/>
      <c r="AD22" s="34"/>
      <c r="AE22" s="34"/>
      <c r="AF22" s="33"/>
      <c r="AK22" s="35" t="str">
        <f t="shared" si="7"/>
        <v>U</v>
      </c>
    </row>
    <row r="23" spans="1:37" ht="13.5" customHeight="1" x14ac:dyDescent="0.15">
      <c r="A23" s="36" t="s">
        <v>171</v>
      </c>
      <c r="B23" s="37"/>
      <c r="C23" s="28" t="str">
        <f t="shared" si="0"/>
        <v/>
      </c>
      <c r="D23" s="28" t="str">
        <f t="shared" si="8"/>
        <v/>
      </c>
      <c r="F23" s="43" t="s">
        <v>170</v>
      </c>
      <c r="G23" s="39"/>
      <c r="H23" s="28" t="str">
        <f t="shared" si="1"/>
        <v/>
      </c>
      <c r="I23" s="28" t="str">
        <f t="shared" si="5"/>
        <v>一般会計</v>
      </c>
      <c r="K23" s="28"/>
      <c r="L23" s="28"/>
      <c r="O23" s="28"/>
      <c r="P23" s="28"/>
      <c r="Q23" s="45"/>
      <c r="T23" s="28"/>
      <c r="U23" s="40" t="s">
        <v>533</v>
      </c>
      <c r="W23" s="40" t="s">
        <v>228</v>
      </c>
      <c r="Y23" s="40" t="s">
        <v>287</v>
      </c>
      <c r="Z23" s="40" t="s">
        <v>446</v>
      </c>
      <c r="AA23" s="40" t="s">
        <v>381</v>
      </c>
      <c r="AB23" s="40" t="s">
        <v>419</v>
      </c>
      <c r="AC23" s="34"/>
      <c r="AD23" s="34"/>
      <c r="AE23" s="34"/>
      <c r="AF23" s="33"/>
      <c r="AK23" s="35" t="str">
        <f t="shared" si="7"/>
        <v>V</v>
      </c>
    </row>
    <row r="24" spans="1:37" ht="13.5" customHeight="1" x14ac:dyDescent="0.15">
      <c r="A24" s="38" t="s">
        <v>253</v>
      </c>
      <c r="B24" s="37"/>
      <c r="C24" s="28" t="str">
        <f t="shared" si="0"/>
        <v/>
      </c>
      <c r="D24" s="28" t="str">
        <f t="shared" si="8"/>
        <v/>
      </c>
      <c r="F24" s="43" t="s">
        <v>258</v>
      </c>
      <c r="G24" s="39"/>
      <c r="H24" s="28" t="str">
        <f t="shared" si="1"/>
        <v/>
      </c>
      <c r="I24" s="28" t="str">
        <f t="shared" si="5"/>
        <v>一般会計</v>
      </c>
      <c r="K24" s="28"/>
      <c r="L24" s="28"/>
      <c r="O24" s="28"/>
      <c r="P24" s="28"/>
      <c r="Q24" s="45"/>
      <c r="T24" s="28"/>
      <c r="U24" s="40" t="s">
        <v>534</v>
      </c>
      <c r="W24" s="40" t="s">
        <v>229</v>
      </c>
      <c r="Y24" s="40" t="s">
        <v>288</v>
      </c>
      <c r="Z24" s="40" t="s">
        <v>447</v>
      </c>
      <c r="AA24" s="40" t="s">
        <v>382</v>
      </c>
      <c r="AB24" s="40" t="s">
        <v>420</v>
      </c>
      <c r="AC24" s="34"/>
      <c r="AD24" s="34"/>
      <c r="AE24" s="34"/>
      <c r="AF24" s="33"/>
      <c r="AK24" s="35" t="str">
        <f>CHAR(CODE(AK23)+1)</f>
        <v>W</v>
      </c>
    </row>
    <row r="25" spans="1:37" ht="13.5" customHeight="1" x14ac:dyDescent="0.15">
      <c r="A25" s="28" t="str">
        <f>IF(D24="", "-", D24)</f>
        <v>-</v>
      </c>
      <c r="B25" s="28"/>
      <c r="F25" s="43" t="s">
        <v>172</v>
      </c>
      <c r="G25" s="39"/>
      <c r="H25" s="28" t="str">
        <f t="shared" si="1"/>
        <v/>
      </c>
      <c r="I25" s="28" t="str">
        <f t="shared" si="5"/>
        <v>一般会計</v>
      </c>
      <c r="K25" s="28"/>
      <c r="L25" s="28"/>
      <c r="O25" s="28"/>
      <c r="P25" s="28"/>
      <c r="Q25" s="45"/>
      <c r="T25" s="28"/>
      <c r="U25" s="40" t="s">
        <v>535</v>
      </c>
      <c r="W25" s="40" t="s">
        <v>559</v>
      </c>
      <c r="Y25" s="40" t="s">
        <v>289</v>
      </c>
      <c r="Z25" s="40" t="s">
        <v>448</v>
      </c>
      <c r="AA25" s="40" t="s">
        <v>383</v>
      </c>
      <c r="AB25" s="40" t="s">
        <v>421</v>
      </c>
      <c r="AC25" s="34"/>
      <c r="AD25" s="34"/>
      <c r="AE25" s="34"/>
      <c r="AF25" s="33"/>
      <c r="AK25" s="35" t="str">
        <f t="shared" si="7"/>
        <v>X</v>
      </c>
    </row>
    <row r="26" spans="1:37" ht="13.5" customHeight="1" x14ac:dyDescent="0.15">
      <c r="B26" s="28"/>
      <c r="F26" s="43" t="s">
        <v>173</v>
      </c>
      <c r="G26" s="39"/>
      <c r="H26" s="28" t="str">
        <f t="shared" si="1"/>
        <v/>
      </c>
      <c r="I26" s="28" t="str">
        <f t="shared" si="5"/>
        <v>一般会計</v>
      </c>
      <c r="K26" s="28"/>
      <c r="L26" s="28"/>
      <c r="O26" s="28"/>
      <c r="P26" s="28"/>
      <c r="Q26" s="45"/>
      <c r="T26" s="28"/>
      <c r="U26" s="40" t="s">
        <v>536</v>
      </c>
      <c r="W26" s="40" t="s">
        <v>230</v>
      </c>
      <c r="Y26" s="40" t="s">
        <v>290</v>
      </c>
      <c r="Z26" s="40" t="s">
        <v>449</v>
      </c>
      <c r="AA26" s="40" t="s">
        <v>384</v>
      </c>
      <c r="AB26" s="40" t="s">
        <v>422</v>
      </c>
      <c r="AC26" s="34"/>
      <c r="AD26" s="34"/>
      <c r="AE26" s="34"/>
      <c r="AF26" s="33"/>
      <c r="AK26" s="35" t="str">
        <f t="shared" si="7"/>
        <v>Y</v>
      </c>
    </row>
    <row r="27" spans="1:37" ht="13.5" customHeight="1" x14ac:dyDescent="0.15">
      <c r="A27" s="28"/>
      <c r="B27" s="28"/>
      <c r="F27" s="43" t="s">
        <v>174</v>
      </c>
      <c r="G27" s="39"/>
      <c r="H27" s="28" t="str">
        <f t="shared" si="1"/>
        <v/>
      </c>
      <c r="I27" s="28" t="str">
        <f t="shared" si="5"/>
        <v>一般会計</v>
      </c>
      <c r="K27" s="28"/>
      <c r="L27" s="28"/>
      <c r="O27" s="28"/>
      <c r="P27" s="28"/>
      <c r="Q27" s="45"/>
      <c r="T27" s="28"/>
      <c r="U27" s="40" t="s">
        <v>537</v>
      </c>
      <c r="W27" s="40" t="s">
        <v>231</v>
      </c>
      <c r="Y27" s="40" t="s">
        <v>291</v>
      </c>
      <c r="Z27" s="40" t="s">
        <v>450</v>
      </c>
      <c r="AA27" s="40" t="s">
        <v>385</v>
      </c>
      <c r="AB27" s="40" t="s">
        <v>423</v>
      </c>
      <c r="AC27" s="34"/>
      <c r="AD27" s="34"/>
      <c r="AE27" s="34"/>
      <c r="AF27" s="33"/>
      <c r="AK27" s="35" t="str">
        <f>CHAR(CODE(AK26)+1)</f>
        <v>Z</v>
      </c>
    </row>
    <row r="28" spans="1:37" ht="13.5" customHeight="1" x14ac:dyDescent="0.15">
      <c r="A28" s="28"/>
      <c r="B28" s="28"/>
      <c r="F28" s="43" t="s">
        <v>175</v>
      </c>
      <c r="G28" s="39"/>
      <c r="H28" s="28" t="str">
        <f t="shared" si="1"/>
        <v/>
      </c>
      <c r="I28" s="28" t="str">
        <f t="shared" si="5"/>
        <v>一般会計</v>
      </c>
      <c r="K28" s="28"/>
      <c r="L28" s="28"/>
      <c r="O28" s="28"/>
      <c r="P28" s="28"/>
      <c r="Q28" s="45"/>
      <c r="T28" s="28"/>
      <c r="U28" s="40" t="s">
        <v>538</v>
      </c>
      <c r="W28" s="40" t="s">
        <v>232</v>
      </c>
      <c r="Y28" s="40" t="s">
        <v>292</v>
      </c>
      <c r="Z28" s="40" t="s">
        <v>451</v>
      </c>
      <c r="AA28" s="40" t="s">
        <v>386</v>
      </c>
      <c r="AB28" s="40" t="s">
        <v>424</v>
      </c>
      <c r="AC28" s="34"/>
      <c r="AD28" s="34"/>
      <c r="AE28" s="34"/>
      <c r="AF28" s="33"/>
      <c r="AK28" s="35" t="s">
        <v>176</v>
      </c>
    </row>
    <row r="29" spans="1:37" ht="13.5" customHeight="1" x14ac:dyDescent="0.15">
      <c r="A29" s="28"/>
      <c r="B29" s="28"/>
      <c r="F29" s="43" t="s">
        <v>177</v>
      </c>
      <c r="G29" s="39"/>
      <c r="H29" s="28" t="str">
        <f t="shared" si="1"/>
        <v/>
      </c>
      <c r="I29" s="28" t="str">
        <f t="shared" si="5"/>
        <v>一般会計</v>
      </c>
      <c r="K29" s="28"/>
      <c r="L29" s="28"/>
      <c r="O29" s="28"/>
      <c r="P29" s="28"/>
      <c r="Q29" s="45"/>
      <c r="T29" s="28"/>
      <c r="U29" s="40" t="s">
        <v>539</v>
      </c>
      <c r="W29" s="40" t="s">
        <v>233</v>
      </c>
      <c r="Y29" s="40" t="s">
        <v>293</v>
      </c>
      <c r="Z29" s="40" t="s">
        <v>452</v>
      </c>
      <c r="AA29" s="40" t="s">
        <v>387</v>
      </c>
      <c r="AB29" s="40" t="s">
        <v>425</v>
      </c>
      <c r="AC29" s="34"/>
      <c r="AD29" s="34"/>
      <c r="AE29" s="34"/>
      <c r="AF29" s="33"/>
      <c r="AK29" s="35" t="str">
        <f t="shared" si="7"/>
        <v>b</v>
      </c>
    </row>
    <row r="30" spans="1:37" ht="13.5" customHeight="1" x14ac:dyDescent="0.15">
      <c r="A30" s="28"/>
      <c r="B30" s="28"/>
      <c r="F30" s="43" t="s">
        <v>178</v>
      </c>
      <c r="G30" s="39"/>
      <c r="H30" s="28" t="str">
        <f t="shared" si="1"/>
        <v/>
      </c>
      <c r="I30" s="28" t="str">
        <f t="shared" si="5"/>
        <v>一般会計</v>
      </c>
      <c r="K30" s="28"/>
      <c r="L30" s="28"/>
      <c r="O30" s="28"/>
      <c r="P30" s="28"/>
      <c r="Q30" s="45"/>
      <c r="T30" s="28"/>
      <c r="U30" s="40" t="s">
        <v>540</v>
      </c>
      <c r="W30" s="40" t="s">
        <v>234</v>
      </c>
      <c r="Y30" s="40" t="s">
        <v>294</v>
      </c>
      <c r="Z30" s="40" t="s">
        <v>453</v>
      </c>
      <c r="AA30" s="40" t="s">
        <v>388</v>
      </c>
      <c r="AB30" s="40" t="s">
        <v>426</v>
      </c>
      <c r="AC30" s="34"/>
      <c r="AD30" s="34"/>
      <c r="AE30" s="34"/>
      <c r="AF30" s="33"/>
      <c r="AK30" s="35" t="str">
        <f t="shared" si="7"/>
        <v>c</v>
      </c>
    </row>
    <row r="31" spans="1:37" ht="13.5" customHeight="1" x14ac:dyDescent="0.15">
      <c r="A31" s="28"/>
      <c r="B31" s="28"/>
      <c r="F31" s="43" t="s">
        <v>179</v>
      </c>
      <c r="G31" s="39"/>
      <c r="H31" s="28" t="str">
        <f t="shared" si="1"/>
        <v/>
      </c>
      <c r="I31" s="28" t="str">
        <f t="shared" si="5"/>
        <v>一般会計</v>
      </c>
      <c r="K31" s="28"/>
      <c r="L31" s="28"/>
      <c r="O31" s="28"/>
      <c r="P31" s="28"/>
      <c r="Q31" s="45"/>
      <c r="T31" s="28"/>
      <c r="U31" s="40" t="s">
        <v>541</v>
      </c>
      <c r="W31" s="40" t="s">
        <v>235</v>
      </c>
      <c r="Y31" s="40" t="s">
        <v>295</v>
      </c>
      <c r="Z31" s="40" t="s">
        <v>454</v>
      </c>
      <c r="AA31" s="40" t="s">
        <v>389</v>
      </c>
      <c r="AB31" s="40" t="s">
        <v>427</v>
      </c>
      <c r="AC31" s="34"/>
      <c r="AD31" s="34"/>
      <c r="AE31" s="34"/>
      <c r="AF31" s="33"/>
      <c r="AK31" s="35" t="str">
        <f t="shared" si="7"/>
        <v>d</v>
      </c>
    </row>
    <row r="32" spans="1:37" ht="13.5" customHeight="1" x14ac:dyDescent="0.15">
      <c r="A32" s="28"/>
      <c r="B32" s="28"/>
      <c r="F32" s="43" t="s">
        <v>180</v>
      </c>
      <c r="G32" s="39"/>
      <c r="H32" s="28" t="str">
        <f t="shared" si="1"/>
        <v/>
      </c>
      <c r="I32" s="28" t="str">
        <f t="shared" si="5"/>
        <v>一般会計</v>
      </c>
      <c r="K32" s="28"/>
      <c r="L32" s="28"/>
      <c r="O32" s="28"/>
      <c r="P32" s="28"/>
      <c r="Q32" s="45"/>
      <c r="T32" s="28"/>
      <c r="U32" s="40" t="s">
        <v>542</v>
      </c>
      <c r="W32" s="40" t="s">
        <v>236</v>
      </c>
      <c r="Y32" s="40" t="s">
        <v>296</v>
      </c>
      <c r="Z32" s="40" t="s">
        <v>455</v>
      </c>
      <c r="AA32" s="40" t="s">
        <v>183</v>
      </c>
      <c r="AB32" s="40" t="s">
        <v>183</v>
      </c>
      <c r="AC32" s="34"/>
      <c r="AD32" s="34"/>
      <c r="AE32" s="34"/>
      <c r="AF32" s="33"/>
      <c r="AK32" s="35" t="str">
        <f t="shared" si="7"/>
        <v>e</v>
      </c>
    </row>
    <row r="33" spans="1:37" ht="13.5" customHeight="1" x14ac:dyDescent="0.15">
      <c r="A33" s="28"/>
      <c r="B33" s="28"/>
      <c r="F33" s="43" t="s">
        <v>181</v>
      </c>
      <c r="G33" s="39"/>
      <c r="H33" s="28" t="str">
        <f t="shared" si="1"/>
        <v/>
      </c>
      <c r="I33" s="28" t="str">
        <f t="shared" si="5"/>
        <v>一般会計</v>
      </c>
      <c r="K33" s="28"/>
      <c r="L33" s="28"/>
      <c r="O33" s="28"/>
      <c r="P33" s="28"/>
      <c r="Q33" s="45"/>
      <c r="T33" s="28"/>
      <c r="U33" s="40" t="s">
        <v>543</v>
      </c>
      <c r="W33" s="40" t="s">
        <v>237</v>
      </c>
      <c r="Y33" s="40" t="s">
        <v>297</v>
      </c>
      <c r="Z33" s="40" t="s">
        <v>456</v>
      </c>
      <c r="AB33" s="34"/>
      <c r="AC33" s="34"/>
      <c r="AD33" s="34"/>
      <c r="AE33" s="34"/>
      <c r="AF33" s="33"/>
      <c r="AK33" s="35" t="str">
        <f t="shared" si="7"/>
        <v>f</v>
      </c>
    </row>
    <row r="34" spans="1:37" ht="13.5" customHeight="1" x14ac:dyDescent="0.15">
      <c r="A34" s="28"/>
      <c r="B34" s="28"/>
      <c r="F34" s="43" t="s">
        <v>182</v>
      </c>
      <c r="G34" s="39"/>
      <c r="H34" s="28" t="str">
        <f t="shared" si="1"/>
        <v/>
      </c>
      <c r="I34" s="28" t="str">
        <f t="shared" si="5"/>
        <v>一般会計</v>
      </c>
      <c r="K34" s="28"/>
      <c r="L34" s="28"/>
      <c r="O34" s="28"/>
      <c r="P34" s="28"/>
      <c r="Q34" s="45"/>
      <c r="T34" s="28"/>
      <c r="U34" s="40" t="s">
        <v>544</v>
      </c>
      <c r="W34" s="40" t="s">
        <v>238</v>
      </c>
      <c r="Y34" s="40" t="s">
        <v>298</v>
      </c>
      <c r="Z34" s="40" t="s">
        <v>457</v>
      </c>
      <c r="AB34" s="34"/>
      <c r="AC34" s="34"/>
      <c r="AD34" s="34"/>
      <c r="AE34" s="34"/>
      <c r="AF34" s="33"/>
      <c r="AK34" s="35" t="str">
        <f t="shared" si="7"/>
        <v>g</v>
      </c>
    </row>
    <row r="35" spans="1:37" ht="13.5" customHeight="1" x14ac:dyDescent="0.15">
      <c r="A35" s="28"/>
      <c r="B35" s="28"/>
      <c r="F35" s="43" t="s">
        <v>184</v>
      </c>
      <c r="G35" s="39"/>
      <c r="H35" s="28" t="str">
        <f t="shared" si="1"/>
        <v/>
      </c>
      <c r="I35" s="28" t="str">
        <f t="shared" si="5"/>
        <v>一般会計</v>
      </c>
      <c r="K35" s="28"/>
      <c r="L35" s="28"/>
      <c r="O35" s="28"/>
      <c r="P35" s="28"/>
      <c r="Q35" s="45"/>
      <c r="T35" s="28"/>
      <c r="U35" s="40" t="s">
        <v>545</v>
      </c>
      <c r="W35" s="40" t="s">
        <v>239</v>
      </c>
      <c r="Y35" s="40" t="s">
        <v>299</v>
      </c>
      <c r="Z35" s="40" t="s">
        <v>458</v>
      </c>
      <c r="AC35" s="34"/>
      <c r="AF35" s="33"/>
      <c r="AK35" s="35" t="str">
        <f t="shared" si="7"/>
        <v>h</v>
      </c>
    </row>
    <row r="36" spans="1:37" ht="13.5" customHeight="1" x14ac:dyDescent="0.15">
      <c r="A36" s="28"/>
      <c r="B36" s="28"/>
      <c r="F36" s="43" t="s">
        <v>185</v>
      </c>
      <c r="G36" s="39"/>
      <c r="H36" s="28" t="str">
        <f t="shared" si="1"/>
        <v/>
      </c>
      <c r="I36" s="28" t="str">
        <f t="shared" si="5"/>
        <v>一般会計</v>
      </c>
      <c r="K36" s="28"/>
      <c r="L36" s="28"/>
      <c r="O36" s="28"/>
      <c r="P36" s="28"/>
      <c r="Q36" s="45"/>
      <c r="T36" s="28"/>
      <c r="U36" s="40" t="s">
        <v>546</v>
      </c>
      <c r="W36" s="40" t="s">
        <v>240</v>
      </c>
      <c r="Y36" s="40" t="s">
        <v>300</v>
      </c>
      <c r="Z36" s="40" t="s">
        <v>459</v>
      </c>
      <c r="AF36" s="33"/>
      <c r="AK36" s="35" t="str">
        <f t="shared" si="7"/>
        <v>i</v>
      </c>
    </row>
    <row r="37" spans="1:37" ht="13.5" customHeight="1" x14ac:dyDescent="0.15">
      <c r="A37" s="28"/>
      <c r="B37" s="28"/>
      <c r="F37" s="28"/>
      <c r="G37" s="45"/>
      <c r="H37" s="28" t="str">
        <f t="shared" si="1"/>
        <v/>
      </c>
      <c r="I37" s="28" t="str">
        <f t="shared" si="5"/>
        <v>一般会計</v>
      </c>
      <c r="K37" s="28"/>
      <c r="L37" s="28"/>
      <c r="O37" s="28"/>
      <c r="P37" s="28"/>
      <c r="Q37" s="45"/>
      <c r="T37" s="28"/>
      <c r="W37" s="40" t="s">
        <v>560</v>
      </c>
      <c r="Y37" s="40" t="s">
        <v>301</v>
      </c>
      <c r="Z37" s="40" t="s">
        <v>460</v>
      </c>
      <c r="AF37" s="33"/>
      <c r="AK37" s="35" t="str">
        <f t="shared" si="7"/>
        <v>j</v>
      </c>
    </row>
    <row r="38" spans="1:37" x14ac:dyDescent="0.15">
      <c r="A38" s="28"/>
      <c r="B38" s="28"/>
      <c r="F38" s="28"/>
      <c r="G38" s="45"/>
      <c r="K38" s="28"/>
      <c r="L38" s="28"/>
      <c r="O38" s="28"/>
      <c r="P38" s="28"/>
      <c r="Q38" s="45"/>
      <c r="T38" s="28"/>
      <c r="W38" s="40" t="s">
        <v>241</v>
      </c>
      <c r="Y38" s="40" t="s">
        <v>302</v>
      </c>
      <c r="Z38" s="40" t="s">
        <v>461</v>
      </c>
      <c r="AF38" s="33"/>
      <c r="AK38" s="35" t="str">
        <f t="shared" si="7"/>
        <v>k</v>
      </c>
    </row>
    <row r="39" spans="1:37" x14ac:dyDescent="0.15">
      <c r="A39" s="28"/>
      <c r="B39" s="28"/>
      <c r="F39" s="28" t="str">
        <f>I37</f>
        <v>一般会計</v>
      </c>
      <c r="G39" s="45"/>
      <c r="K39" s="28"/>
      <c r="L39" s="28"/>
      <c r="O39" s="28"/>
      <c r="P39" s="28"/>
      <c r="Q39" s="45"/>
      <c r="T39" s="28"/>
      <c r="W39" s="40" t="s">
        <v>242</v>
      </c>
      <c r="Y39" s="40" t="s">
        <v>303</v>
      </c>
      <c r="Z39" s="40" t="s">
        <v>462</v>
      </c>
      <c r="AF39" s="33"/>
      <c r="AK39" s="35" t="str">
        <f t="shared" si="7"/>
        <v>l</v>
      </c>
    </row>
    <row r="40" spans="1:37" x14ac:dyDescent="0.15">
      <c r="A40" s="28"/>
      <c r="B40" s="28"/>
      <c r="F40" s="28"/>
      <c r="G40" s="45"/>
      <c r="K40" s="28"/>
      <c r="L40" s="28"/>
      <c r="O40" s="28"/>
      <c r="P40" s="28"/>
      <c r="Q40" s="45"/>
      <c r="T40" s="28"/>
      <c r="W40" s="40" t="s">
        <v>561</v>
      </c>
      <c r="Y40" s="40" t="s">
        <v>304</v>
      </c>
      <c r="Z40" s="40" t="s">
        <v>463</v>
      </c>
      <c r="AF40" s="33"/>
      <c r="AK40" s="35" t="str">
        <f t="shared" si="7"/>
        <v>m</v>
      </c>
    </row>
    <row r="41" spans="1:37" x14ac:dyDescent="0.15">
      <c r="A41" s="28"/>
      <c r="B41" s="28"/>
      <c r="F41" s="28"/>
      <c r="G41" s="45"/>
      <c r="K41" s="28"/>
      <c r="L41" s="28"/>
      <c r="O41" s="28"/>
      <c r="P41" s="28"/>
      <c r="Q41" s="45"/>
      <c r="T41" s="28"/>
      <c r="W41" s="40" t="s">
        <v>243</v>
      </c>
      <c r="Y41" s="40" t="s">
        <v>305</v>
      </c>
      <c r="Z41" s="40" t="s">
        <v>464</v>
      </c>
      <c r="AF41" s="33"/>
      <c r="AK41" s="35" t="str">
        <f t="shared" si="7"/>
        <v>n</v>
      </c>
    </row>
    <row r="42" spans="1:37" x14ac:dyDescent="0.15">
      <c r="A42" s="28"/>
      <c r="B42" s="28"/>
      <c r="F42" s="28"/>
      <c r="G42" s="45"/>
      <c r="K42" s="28"/>
      <c r="L42" s="28"/>
      <c r="O42" s="28"/>
      <c r="P42" s="28"/>
      <c r="Q42" s="45"/>
      <c r="T42" s="28"/>
      <c r="W42" s="40" t="s">
        <v>562</v>
      </c>
      <c r="Y42" s="40" t="s">
        <v>306</v>
      </c>
      <c r="Z42" s="40" t="s">
        <v>465</v>
      </c>
      <c r="AF42" s="33"/>
      <c r="AK42" s="35" t="str">
        <f t="shared" si="7"/>
        <v>o</v>
      </c>
    </row>
    <row r="43" spans="1:37" x14ac:dyDescent="0.15">
      <c r="A43" s="28"/>
      <c r="B43" s="28"/>
      <c r="F43" s="28"/>
      <c r="G43" s="45"/>
      <c r="K43" s="28"/>
      <c r="L43" s="28"/>
      <c r="O43" s="28"/>
      <c r="P43" s="28"/>
      <c r="Q43" s="45"/>
      <c r="T43" s="28"/>
      <c r="W43" s="40" t="s">
        <v>244</v>
      </c>
      <c r="Y43" s="40" t="s">
        <v>307</v>
      </c>
      <c r="Z43" s="40" t="s">
        <v>466</v>
      </c>
      <c r="AF43" s="33"/>
      <c r="AK43" s="35" t="str">
        <f t="shared" si="7"/>
        <v>p</v>
      </c>
    </row>
    <row r="44" spans="1:37" x14ac:dyDescent="0.15">
      <c r="A44" s="28"/>
      <c r="B44" s="28"/>
      <c r="F44" s="28"/>
      <c r="G44" s="45"/>
      <c r="K44" s="28"/>
      <c r="L44" s="28"/>
      <c r="O44" s="28"/>
      <c r="P44" s="28"/>
      <c r="Q44" s="45"/>
      <c r="T44" s="28"/>
      <c r="W44" s="40" t="s">
        <v>563</v>
      </c>
      <c r="Y44" s="40" t="s">
        <v>308</v>
      </c>
      <c r="Z44" s="40" t="s">
        <v>467</v>
      </c>
      <c r="AF44" s="33"/>
      <c r="AK44" s="35" t="str">
        <f t="shared" si="7"/>
        <v>q</v>
      </c>
    </row>
    <row r="45" spans="1:37" x14ac:dyDescent="0.15">
      <c r="A45" s="28"/>
      <c r="B45" s="28"/>
      <c r="F45" s="28"/>
      <c r="G45" s="45"/>
      <c r="K45" s="28"/>
      <c r="L45" s="28"/>
      <c r="O45" s="28"/>
      <c r="P45" s="28"/>
      <c r="Q45" s="45"/>
      <c r="T45" s="28"/>
      <c r="W45" s="40" t="s">
        <v>564</v>
      </c>
      <c r="Y45" s="40" t="s">
        <v>309</v>
      </c>
      <c r="Z45" s="40" t="s">
        <v>468</v>
      </c>
      <c r="AF45" s="33"/>
      <c r="AK45" s="35" t="str">
        <f t="shared" si="7"/>
        <v>r</v>
      </c>
    </row>
    <row r="46" spans="1:37" x14ac:dyDescent="0.15">
      <c r="A46" s="28"/>
      <c r="B46" s="28"/>
      <c r="F46" s="28"/>
      <c r="G46" s="45"/>
      <c r="K46" s="28"/>
      <c r="L46" s="28"/>
      <c r="O46" s="28"/>
      <c r="P46" s="28"/>
      <c r="Q46" s="45"/>
      <c r="T46" s="28"/>
      <c r="W46" s="40" t="s">
        <v>251</v>
      </c>
      <c r="Y46" s="40" t="s">
        <v>310</v>
      </c>
      <c r="Z46" s="40" t="s">
        <v>469</v>
      </c>
      <c r="AF46" s="33"/>
      <c r="AK46" s="35" t="str">
        <f t="shared" si="7"/>
        <v>s</v>
      </c>
    </row>
    <row r="47" spans="1:37" x14ac:dyDescent="0.15">
      <c r="A47" s="28"/>
      <c r="B47" s="28"/>
      <c r="F47" s="28"/>
      <c r="G47" s="45"/>
      <c r="K47" s="28"/>
      <c r="L47" s="28"/>
      <c r="O47" s="28"/>
      <c r="P47" s="28"/>
      <c r="Q47" s="45"/>
      <c r="T47" s="28"/>
      <c r="W47" s="40" t="s">
        <v>565</v>
      </c>
      <c r="Y47" s="40" t="s">
        <v>311</v>
      </c>
      <c r="Z47" s="40" t="s">
        <v>470</v>
      </c>
      <c r="AF47" s="33"/>
      <c r="AK47" s="35" t="str">
        <f t="shared" si="7"/>
        <v>t</v>
      </c>
    </row>
    <row r="48" spans="1:37" x14ac:dyDescent="0.15">
      <c r="A48" s="28"/>
      <c r="B48" s="28"/>
      <c r="F48" s="28"/>
      <c r="G48" s="45"/>
      <c r="K48" s="28"/>
      <c r="L48" s="28"/>
      <c r="O48" s="28"/>
      <c r="P48" s="28"/>
      <c r="Q48" s="45"/>
      <c r="T48" s="28"/>
      <c r="W48" s="40" t="s">
        <v>252</v>
      </c>
      <c r="Y48" s="40" t="s">
        <v>312</v>
      </c>
      <c r="Z48" s="40" t="s">
        <v>471</v>
      </c>
      <c r="AF48" s="33"/>
      <c r="AK48" s="35" t="str">
        <f t="shared" si="7"/>
        <v>u</v>
      </c>
    </row>
    <row r="49" spans="1:37" x14ac:dyDescent="0.15">
      <c r="A49" s="28"/>
      <c r="B49" s="28"/>
      <c r="F49" s="28"/>
      <c r="G49" s="45"/>
      <c r="K49" s="28"/>
      <c r="L49" s="28"/>
      <c r="O49" s="28"/>
      <c r="P49" s="28"/>
      <c r="Q49" s="45"/>
      <c r="T49" s="28"/>
      <c r="W49" s="40" t="s">
        <v>566</v>
      </c>
      <c r="Y49" s="40" t="s">
        <v>313</v>
      </c>
      <c r="Z49" s="40" t="s">
        <v>472</v>
      </c>
      <c r="AF49" s="33"/>
      <c r="AK49" s="35" t="str">
        <f t="shared" si="7"/>
        <v>v</v>
      </c>
    </row>
    <row r="50" spans="1:37" x14ac:dyDescent="0.15">
      <c r="A50" s="28"/>
      <c r="B50" s="28"/>
      <c r="F50" s="28"/>
      <c r="G50" s="45"/>
      <c r="K50" s="28"/>
      <c r="L50" s="28"/>
      <c r="O50" s="28"/>
      <c r="P50" s="28"/>
      <c r="Q50" s="45"/>
      <c r="T50" s="28"/>
      <c r="W50" s="40" t="s">
        <v>567</v>
      </c>
      <c r="Y50" s="40" t="s">
        <v>314</v>
      </c>
      <c r="Z50" s="40" t="s">
        <v>473</v>
      </c>
      <c r="AF50" s="33"/>
    </row>
    <row r="51" spans="1:37" x14ac:dyDescent="0.15">
      <c r="A51" s="28"/>
      <c r="B51" s="28"/>
      <c r="F51" s="28"/>
      <c r="G51" s="45"/>
      <c r="K51" s="28"/>
      <c r="L51" s="28"/>
      <c r="O51" s="28"/>
      <c r="P51" s="28"/>
      <c r="Q51" s="45"/>
      <c r="T51" s="28"/>
      <c r="W51" s="40" t="s">
        <v>568</v>
      </c>
      <c r="Y51" s="40" t="s">
        <v>315</v>
      </c>
      <c r="Z51" s="40" t="s">
        <v>474</v>
      </c>
      <c r="AF51" s="33"/>
    </row>
    <row r="52" spans="1:37" x14ac:dyDescent="0.15">
      <c r="A52" s="28"/>
      <c r="B52" s="28"/>
      <c r="F52" s="28"/>
      <c r="G52" s="45"/>
      <c r="K52" s="28"/>
      <c r="L52" s="28"/>
      <c r="O52" s="28"/>
      <c r="P52" s="28"/>
      <c r="Q52" s="45"/>
      <c r="T52" s="28"/>
      <c r="W52" s="40" t="s">
        <v>569</v>
      </c>
      <c r="Y52" s="40" t="s">
        <v>316</v>
      </c>
      <c r="Z52" s="40" t="s">
        <v>475</v>
      </c>
      <c r="AF52" s="33"/>
    </row>
    <row r="53" spans="1:37" x14ac:dyDescent="0.15">
      <c r="A53" s="28"/>
      <c r="B53" s="28"/>
      <c r="F53" s="28"/>
      <c r="G53" s="45"/>
      <c r="K53" s="28"/>
      <c r="L53" s="28"/>
      <c r="O53" s="28"/>
      <c r="P53" s="28"/>
      <c r="Q53" s="45"/>
      <c r="T53" s="28"/>
      <c r="W53" s="40" t="s">
        <v>570</v>
      </c>
      <c r="Y53" s="40" t="s">
        <v>317</v>
      </c>
      <c r="Z53" s="40" t="s">
        <v>476</v>
      </c>
      <c r="AF53" s="33"/>
    </row>
    <row r="54" spans="1:37" x14ac:dyDescent="0.15">
      <c r="A54" s="28"/>
      <c r="B54" s="28"/>
      <c r="F54" s="28"/>
      <c r="G54" s="45"/>
      <c r="K54" s="28"/>
      <c r="L54" s="28"/>
      <c r="O54" s="28"/>
      <c r="P54" s="47"/>
      <c r="Q54" s="45"/>
      <c r="T54" s="28"/>
      <c r="W54" s="40" t="s">
        <v>571</v>
      </c>
      <c r="Y54" s="40" t="s">
        <v>318</v>
      </c>
      <c r="Z54" s="40" t="s">
        <v>477</v>
      </c>
      <c r="AF54" s="33"/>
    </row>
    <row r="55" spans="1:37" x14ac:dyDescent="0.15">
      <c r="A55" s="28"/>
      <c r="B55" s="28"/>
      <c r="F55" s="28"/>
      <c r="G55" s="45"/>
      <c r="K55" s="28"/>
      <c r="L55" s="28"/>
      <c r="O55" s="28"/>
      <c r="P55" s="28"/>
      <c r="Q55" s="45"/>
      <c r="T55" s="28"/>
      <c r="W55" s="40" t="s">
        <v>572</v>
      </c>
      <c r="Y55" s="40" t="s">
        <v>319</v>
      </c>
      <c r="Z55" s="40" t="s">
        <v>478</v>
      </c>
      <c r="AF55" s="33"/>
    </row>
    <row r="56" spans="1:37" x14ac:dyDescent="0.15">
      <c r="A56" s="28"/>
      <c r="B56" s="28"/>
      <c r="F56" s="28"/>
      <c r="G56" s="45"/>
      <c r="K56" s="28"/>
      <c r="L56" s="28"/>
      <c r="O56" s="28"/>
      <c r="P56" s="28"/>
      <c r="Q56" s="45"/>
      <c r="T56" s="28"/>
      <c r="W56" s="40" t="s">
        <v>245</v>
      </c>
      <c r="Y56" s="40" t="s">
        <v>320</v>
      </c>
      <c r="Z56" s="40" t="s">
        <v>479</v>
      </c>
      <c r="AF56" s="33"/>
    </row>
    <row r="57" spans="1:37" x14ac:dyDescent="0.15">
      <c r="A57" s="28"/>
      <c r="B57" s="28"/>
      <c r="F57" s="28"/>
      <c r="G57" s="45"/>
      <c r="K57" s="28"/>
      <c r="L57" s="28"/>
      <c r="O57" s="28"/>
      <c r="P57" s="28"/>
      <c r="Q57" s="45"/>
      <c r="T57" s="28"/>
      <c r="W57" s="40" t="s">
        <v>573</v>
      </c>
      <c r="Y57" s="40" t="s">
        <v>321</v>
      </c>
      <c r="Z57" s="40" t="s">
        <v>480</v>
      </c>
      <c r="AF57" s="33"/>
    </row>
    <row r="58" spans="1:37" x14ac:dyDescent="0.15">
      <c r="A58" s="28"/>
      <c r="B58" s="28"/>
      <c r="F58" s="28"/>
      <c r="G58" s="45"/>
      <c r="K58" s="28"/>
      <c r="L58" s="28"/>
      <c r="O58" s="28"/>
      <c r="P58" s="28"/>
      <c r="Q58" s="45"/>
      <c r="T58" s="28"/>
      <c r="W58" s="40" t="s">
        <v>574</v>
      </c>
      <c r="Y58" s="40" t="s">
        <v>322</v>
      </c>
      <c r="Z58" s="40" t="s">
        <v>481</v>
      </c>
      <c r="AF58" s="33"/>
    </row>
    <row r="59" spans="1:37" x14ac:dyDescent="0.15">
      <c r="A59" s="28"/>
      <c r="B59" s="28"/>
      <c r="F59" s="28"/>
      <c r="G59" s="45"/>
      <c r="K59" s="28"/>
      <c r="L59" s="28"/>
      <c r="O59" s="28"/>
      <c r="P59" s="28"/>
      <c r="Q59" s="45"/>
      <c r="T59" s="28"/>
      <c r="W59" s="40" t="s">
        <v>575</v>
      </c>
      <c r="Y59" s="40" t="s">
        <v>323</v>
      </c>
      <c r="Z59" s="40" t="s">
        <v>482</v>
      </c>
      <c r="AF59" s="33"/>
    </row>
    <row r="60" spans="1:37" x14ac:dyDescent="0.15">
      <c r="A60" s="28"/>
      <c r="B60" s="28"/>
      <c r="F60" s="28"/>
      <c r="G60" s="45"/>
      <c r="K60" s="28"/>
      <c r="L60" s="28"/>
      <c r="O60" s="28"/>
      <c r="P60" s="28"/>
      <c r="Q60" s="45"/>
      <c r="T60" s="28"/>
      <c r="W60" s="40" t="s">
        <v>576</v>
      </c>
      <c r="Y60" s="40" t="s">
        <v>324</v>
      </c>
      <c r="Z60" s="40" t="s">
        <v>483</v>
      </c>
      <c r="AF60" s="33"/>
    </row>
    <row r="61" spans="1:37" x14ac:dyDescent="0.15">
      <c r="A61" s="28"/>
      <c r="B61" s="28"/>
      <c r="F61" s="28"/>
      <c r="G61" s="45"/>
      <c r="K61" s="28"/>
      <c r="L61" s="28"/>
      <c r="O61" s="28"/>
      <c r="P61" s="28"/>
      <c r="Q61" s="45"/>
      <c r="T61" s="28"/>
      <c r="W61" s="40" t="s">
        <v>577</v>
      </c>
      <c r="Y61" s="40" t="s">
        <v>325</v>
      </c>
      <c r="Z61" s="40" t="s">
        <v>484</v>
      </c>
      <c r="AF61" s="33"/>
    </row>
    <row r="62" spans="1:37" x14ac:dyDescent="0.15">
      <c r="A62" s="28"/>
      <c r="B62" s="28"/>
      <c r="F62" s="28"/>
      <c r="G62" s="45"/>
      <c r="K62" s="28"/>
      <c r="L62" s="28"/>
      <c r="O62" s="28"/>
      <c r="P62" s="28"/>
      <c r="Q62" s="45"/>
      <c r="T62" s="28"/>
      <c r="W62" s="40" t="s">
        <v>578</v>
      </c>
      <c r="Y62" s="40" t="s">
        <v>326</v>
      </c>
      <c r="Z62" s="40" t="s">
        <v>485</v>
      </c>
      <c r="AF62" s="33"/>
    </row>
    <row r="63" spans="1:37" x14ac:dyDescent="0.15">
      <c r="A63" s="28"/>
      <c r="B63" s="28"/>
      <c r="F63" s="28"/>
      <c r="G63" s="45"/>
      <c r="K63" s="28"/>
      <c r="L63" s="28"/>
      <c r="O63" s="28"/>
      <c r="P63" s="28"/>
      <c r="Q63" s="45"/>
      <c r="T63" s="28"/>
      <c r="W63" s="40" t="s">
        <v>579</v>
      </c>
      <c r="Y63" s="40" t="s">
        <v>327</v>
      </c>
      <c r="Z63" s="40" t="s">
        <v>486</v>
      </c>
      <c r="AF63" s="33"/>
    </row>
    <row r="64" spans="1:37" x14ac:dyDescent="0.15">
      <c r="A64" s="28"/>
      <c r="B64" s="28"/>
      <c r="F64" s="28"/>
      <c r="G64" s="45"/>
      <c r="K64" s="28"/>
      <c r="L64" s="28"/>
      <c r="O64" s="28"/>
      <c r="P64" s="28"/>
      <c r="Q64" s="45"/>
      <c r="T64" s="28"/>
      <c r="W64" s="40" t="s">
        <v>580</v>
      </c>
      <c r="Y64" s="40" t="s">
        <v>328</v>
      </c>
      <c r="Z64" s="40" t="s">
        <v>487</v>
      </c>
      <c r="AF64" s="33"/>
    </row>
    <row r="65" spans="1:32" x14ac:dyDescent="0.15">
      <c r="A65" s="28"/>
      <c r="B65" s="28"/>
      <c r="F65" s="28"/>
      <c r="G65" s="45"/>
      <c r="K65" s="28"/>
      <c r="L65" s="28"/>
      <c r="O65" s="28"/>
      <c r="P65" s="28"/>
      <c r="Q65" s="45"/>
      <c r="T65" s="28"/>
      <c r="W65" s="40" t="s">
        <v>581</v>
      </c>
      <c r="Y65" s="40" t="s">
        <v>329</v>
      </c>
      <c r="Z65" s="40" t="s">
        <v>488</v>
      </c>
      <c r="AF65" s="33"/>
    </row>
    <row r="66" spans="1:32" x14ac:dyDescent="0.15">
      <c r="A66" s="28"/>
      <c r="B66" s="28"/>
      <c r="F66" s="28"/>
      <c r="G66" s="45"/>
      <c r="K66" s="28"/>
      <c r="L66" s="28"/>
      <c r="O66" s="28"/>
      <c r="P66" s="28"/>
      <c r="Q66" s="45"/>
      <c r="T66" s="28"/>
      <c r="W66" s="40" t="s">
        <v>582</v>
      </c>
      <c r="Y66" s="40" t="s">
        <v>186</v>
      </c>
      <c r="Z66" s="40" t="s">
        <v>489</v>
      </c>
      <c r="AF66" s="33"/>
    </row>
    <row r="67" spans="1:32" x14ac:dyDescent="0.15">
      <c r="A67" s="28"/>
      <c r="B67" s="28"/>
      <c r="F67" s="28"/>
      <c r="G67" s="45"/>
      <c r="K67" s="28"/>
      <c r="L67" s="28"/>
      <c r="O67" s="28"/>
      <c r="P67" s="28"/>
      <c r="Q67" s="45"/>
      <c r="T67" s="28"/>
      <c r="W67" s="40" t="s">
        <v>583</v>
      </c>
      <c r="Y67" s="40" t="s">
        <v>330</v>
      </c>
      <c r="Z67" s="40" t="s">
        <v>490</v>
      </c>
      <c r="AF67" s="33"/>
    </row>
    <row r="68" spans="1:32" x14ac:dyDescent="0.15">
      <c r="A68" s="28"/>
      <c r="B68" s="28"/>
      <c r="F68" s="28"/>
      <c r="G68" s="45"/>
      <c r="K68" s="28"/>
      <c r="L68" s="28"/>
      <c r="O68" s="28"/>
      <c r="P68" s="28"/>
      <c r="Q68" s="45"/>
      <c r="T68" s="28"/>
      <c r="W68" s="40" t="s">
        <v>584</v>
      </c>
      <c r="Y68" s="40" t="s">
        <v>331</v>
      </c>
      <c r="Z68" s="40" t="s">
        <v>491</v>
      </c>
      <c r="AF68" s="33"/>
    </row>
    <row r="69" spans="1:32" x14ac:dyDescent="0.15">
      <c r="F69" s="28"/>
      <c r="G69" s="45"/>
      <c r="K69" s="28"/>
      <c r="L69" s="28"/>
      <c r="O69" s="28"/>
      <c r="P69" s="28"/>
      <c r="Q69" s="45"/>
      <c r="T69" s="28"/>
      <c r="W69" s="40" t="s">
        <v>585</v>
      </c>
      <c r="Y69" s="40" t="s">
        <v>332</v>
      </c>
      <c r="Z69" s="40" t="s">
        <v>492</v>
      </c>
      <c r="AF69" s="33"/>
    </row>
    <row r="70" spans="1:32" x14ac:dyDescent="0.15">
      <c r="W70" s="40" t="s">
        <v>586</v>
      </c>
      <c r="Y70" s="40" t="s">
        <v>333</v>
      </c>
      <c r="Z70" s="40" t="s">
        <v>493</v>
      </c>
    </row>
    <row r="71" spans="1:32" x14ac:dyDescent="0.15">
      <c r="W71" s="40" t="s">
        <v>587</v>
      </c>
      <c r="Y71" s="40" t="s">
        <v>334</v>
      </c>
      <c r="Z71" s="40" t="s">
        <v>494</v>
      </c>
    </row>
    <row r="72" spans="1:32" x14ac:dyDescent="0.15">
      <c r="W72" s="40" t="s">
        <v>588</v>
      </c>
      <c r="Y72" s="40" t="s">
        <v>335</v>
      </c>
      <c r="Z72" s="40" t="s">
        <v>495</v>
      </c>
    </row>
    <row r="73" spans="1:32" x14ac:dyDescent="0.15">
      <c r="W73" s="40" t="s">
        <v>589</v>
      </c>
      <c r="Y73" s="40" t="s">
        <v>336</v>
      </c>
      <c r="Z73" s="40" t="s">
        <v>496</v>
      </c>
    </row>
    <row r="74" spans="1:32" x14ac:dyDescent="0.15">
      <c r="W74" s="40" t="s">
        <v>590</v>
      </c>
      <c r="Y74" s="40" t="s">
        <v>337</v>
      </c>
      <c r="Z74" s="40" t="s">
        <v>497</v>
      </c>
    </row>
    <row r="75" spans="1:32" x14ac:dyDescent="0.15">
      <c r="W75" s="40" t="s">
        <v>591</v>
      </c>
      <c r="Y75" s="40" t="s">
        <v>338</v>
      </c>
      <c r="Z75" s="40" t="s">
        <v>498</v>
      </c>
    </row>
    <row r="76" spans="1:32" x14ac:dyDescent="0.15">
      <c r="W76" s="40" t="s">
        <v>246</v>
      </c>
      <c r="Y76" s="40" t="s">
        <v>339</v>
      </c>
      <c r="Z76" s="40" t="s">
        <v>499</v>
      </c>
    </row>
    <row r="77" spans="1:32" x14ac:dyDescent="0.15">
      <c r="W77" s="40" t="s">
        <v>592</v>
      </c>
      <c r="Y77" s="40" t="s">
        <v>340</v>
      </c>
      <c r="Z77" s="40" t="s">
        <v>500</v>
      </c>
    </row>
    <row r="78" spans="1:32" x14ac:dyDescent="0.15">
      <c r="W78" s="40" t="s">
        <v>247</v>
      </c>
      <c r="Y78" s="40" t="s">
        <v>341</v>
      </c>
      <c r="Z78" s="40" t="s">
        <v>501</v>
      </c>
    </row>
    <row r="79" spans="1:32" x14ac:dyDescent="0.15">
      <c r="W79" s="40" t="s">
        <v>593</v>
      </c>
      <c r="Y79" s="40" t="s">
        <v>342</v>
      </c>
      <c r="Z79" s="40" t="s">
        <v>502</v>
      </c>
    </row>
    <row r="80" spans="1:32" x14ac:dyDescent="0.15">
      <c r="W80" s="40" t="s">
        <v>248</v>
      </c>
      <c r="Y80" s="40" t="s">
        <v>343</v>
      </c>
      <c r="Z80" s="40" t="s">
        <v>503</v>
      </c>
    </row>
    <row r="81" spans="23:26" x14ac:dyDescent="0.15">
      <c r="W81" s="40" t="s">
        <v>594</v>
      </c>
      <c r="Y81" s="40" t="s">
        <v>344</v>
      </c>
      <c r="Z81" s="40" t="s">
        <v>504</v>
      </c>
    </row>
    <row r="82" spans="23:26" x14ac:dyDescent="0.15">
      <c r="W82" s="40" t="s">
        <v>595</v>
      </c>
      <c r="Y82" s="40" t="s">
        <v>345</v>
      </c>
      <c r="Z82" s="40" t="s">
        <v>505</v>
      </c>
    </row>
    <row r="83" spans="23:26" x14ac:dyDescent="0.15">
      <c r="W83" s="40" t="s">
        <v>249</v>
      </c>
      <c r="Y83" s="40" t="s">
        <v>346</v>
      </c>
      <c r="Z83" s="40" t="s">
        <v>506</v>
      </c>
    </row>
    <row r="84" spans="23:26" x14ac:dyDescent="0.15">
      <c r="W84" s="40" t="s">
        <v>596</v>
      </c>
      <c r="Y84" s="40" t="s">
        <v>347</v>
      </c>
      <c r="Z84" s="40" t="s">
        <v>507</v>
      </c>
    </row>
    <row r="85" spans="23:26" x14ac:dyDescent="0.15">
      <c r="W85" s="40" t="s">
        <v>597</v>
      </c>
      <c r="Y85" s="40" t="s">
        <v>348</v>
      </c>
      <c r="Z85" s="40" t="s">
        <v>508</v>
      </c>
    </row>
    <row r="86" spans="23:26" x14ac:dyDescent="0.15">
      <c r="W86" s="40" t="s">
        <v>250</v>
      </c>
      <c r="Y86" s="40" t="s">
        <v>349</v>
      </c>
      <c r="Z86" s="40" t="s">
        <v>509</v>
      </c>
    </row>
    <row r="87" spans="23:26" x14ac:dyDescent="0.15">
      <c r="W87" s="40" t="s">
        <v>598</v>
      </c>
      <c r="Y87" s="40" t="s">
        <v>350</v>
      </c>
      <c r="Z87" s="40" t="s">
        <v>510</v>
      </c>
    </row>
    <row r="88" spans="23:26" x14ac:dyDescent="0.15">
      <c r="W88" s="40" t="s">
        <v>599</v>
      </c>
      <c r="Y88" s="40" t="s">
        <v>351</v>
      </c>
      <c r="Z88" s="40" t="s">
        <v>511</v>
      </c>
    </row>
    <row r="89" spans="23:26" x14ac:dyDescent="0.15">
      <c r="W89" s="40" t="s">
        <v>600</v>
      </c>
      <c r="Y89" s="40" t="s">
        <v>352</v>
      </c>
      <c r="Z89" s="40" t="s">
        <v>512</v>
      </c>
    </row>
    <row r="90" spans="23:26" x14ac:dyDescent="0.15">
      <c r="W90" s="40" t="s">
        <v>601</v>
      </c>
      <c r="Y90" s="40" t="s">
        <v>353</v>
      </c>
      <c r="Z90" s="40" t="s">
        <v>513</v>
      </c>
    </row>
    <row r="91" spans="23:26" x14ac:dyDescent="0.15">
      <c r="Y91" s="40" t="s">
        <v>354</v>
      </c>
      <c r="Z91" s="40" t="s">
        <v>514</v>
      </c>
    </row>
    <row r="92" spans="23:26" x14ac:dyDescent="0.15">
      <c r="W92" s="40" t="s">
        <v>259</v>
      </c>
      <c r="Y92" s="40" t="s">
        <v>355</v>
      </c>
      <c r="Z92" s="40" t="s">
        <v>515</v>
      </c>
    </row>
    <row r="93" spans="23:26" x14ac:dyDescent="0.15">
      <c r="W93" s="40" t="s">
        <v>260</v>
      </c>
      <c r="Y93" s="40" t="s">
        <v>356</v>
      </c>
      <c r="Z93" s="40" t="s">
        <v>516</v>
      </c>
    </row>
    <row r="94" spans="23:26" x14ac:dyDescent="0.15">
      <c r="W94" s="40" t="s">
        <v>602</v>
      </c>
      <c r="Y94" s="40" t="s">
        <v>357</v>
      </c>
      <c r="Z94" s="40" t="s">
        <v>517</v>
      </c>
    </row>
    <row r="95" spans="23:26" x14ac:dyDescent="0.15">
      <c r="W95" s="40" t="s">
        <v>603</v>
      </c>
      <c r="Y95" s="40" t="s">
        <v>358</v>
      </c>
      <c r="Z95" s="40" t="s">
        <v>518</v>
      </c>
    </row>
    <row r="96" spans="23:26" x14ac:dyDescent="0.15">
      <c r="W96" s="40" t="s">
        <v>604</v>
      </c>
      <c r="Y96" s="40" t="s">
        <v>261</v>
      </c>
      <c r="Z96" s="40" t="s">
        <v>398</v>
      </c>
    </row>
    <row r="97" spans="23:26" x14ac:dyDescent="0.15">
      <c r="W97" s="40" t="s">
        <v>605</v>
      </c>
      <c r="Y97" s="40" t="s">
        <v>359</v>
      </c>
      <c r="Z97" s="40" t="s">
        <v>399</v>
      </c>
    </row>
    <row r="98" spans="23:26" x14ac:dyDescent="0.15">
      <c r="W98" s="40" t="s">
        <v>606</v>
      </c>
      <c r="Y98" s="40" t="s">
        <v>360</v>
      </c>
      <c r="Z98" s="40" t="s">
        <v>400</v>
      </c>
    </row>
    <row r="99" spans="23:26" x14ac:dyDescent="0.15">
      <c r="W99" s="40" t="s">
        <v>607</v>
      </c>
      <c r="Y99" s="40" t="s">
        <v>390</v>
      </c>
      <c r="Z99" s="40" t="s">
        <v>401</v>
      </c>
    </row>
    <row r="100" spans="23:26" x14ac:dyDescent="0.15">
      <c r="W100" s="40" t="s">
        <v>608</v>
      </c>
    </row>
    <row r="101" spans="23:26" x14ac:dyDescent="0.15">
      <c r="W101" s="40" t="s">
        <v>609</v>
      </c>
    </row>
    <row r="102" spans="23:26" x14ac:dyDescent="0.15">
      <c r="W102" s="40" t="s">
        <v>610</v>
      </c>
    </row>
    <row r="103" spans="23:26" x14ac:dyDescent="0.15">
      <c r="W103" s="40" t="s">
        <v>611</v>
      </c>
    </row>
    <row r="104" spans="23:26" x14ac:dyDescent="0.15">
      <c r="W104" s="40" t="s">
        <v>612</v>
      </c>
    </row>
    <row r="105" spans="23:26" x14ac:dyDescent="0.15">
      <c r="W105" s="40" t="s">
        <v>613</v>
      </c>
    </row>
    <row r="106" spans="23:26" x14ac:dyDescent="0.15">
      <c r="W106" s="40" t="s">
        <v>614</v>
      </c>
    </row>
    <row r="107" spans="23:26" x14ac:dyDescent="0.15">
      <c r="W107" s="40" t="s">
        <v>615</v>
      </c>
    </row>
    <row r="108" spans="23:26" x14ac:dyDescent="0.15">
      <c r="W108" s="40" t="s">
        <v>616</v>
      </c>
    </row>
    <row r="109" spans="23:26" x14ac:dyDescent="0.15">
      <c r="W109" s="40" t="s">
        <v>617</v>
      </c>
    </row>
    <row r="110" spans="23:26" x14ac:dyDescent="0.15">
      <c r="W110" s="40" t="s">
        <v>618</v>
      </c>
    </row>
    <row r="111" spans="23:26" x14ac:dyDescent="0.15">
      <c r="W111" s="40" t="s">
        <v>619</v>
      </c>
    </row>
    <row r="112" spans="23:26" x14ac:dyDescent="0.15">
      <c r="W112" s="40" t="s">
        <v>621</v>
      </c>
    </row>
  </sheetData>
  <sheetProtection formatRows="0"/>
  <phoneticPr fontId="6"/>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2021-08-31T14:49:11Z</dcterms:created>
  <dcterms:modified xsi:type="dcterms:W3CDTF">2021-09-01T02:30:38Z</dcterms:modified>
</cp:coreProperties>
</file>