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6" yWindow="-120" windowWidth="27996" windowHeight="16440"/>
  </bookViews>
  <sheets>
    <sheet name="セグメントシート" sheetId="4" r:id="rId1"/>
    <sheet name="入力規則等" sheetId="5" r:id="rId2"/>
  </sheets>
  <definedNames>
    <definedName name="_xlnm.Print_Area" localSheetId="0">セグメントシート!$A$1:$AX$103</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V2" i="4" l="1"/>
  <c r="AY102" i="4" l="1"/>
  <c r="AY101" i="4"/>
  <c r="AY100" i="4"/>
  <c r="AY99" i="4"/>
  <c r="AY98" i="4"/>
  <c r="AY97" i="4"/>
  <c r="AY96" i="4"/>
  <c r="AY95" i="4"/>
  <c r="AY94" i="4"/>
  <c r="AY93" i="4"/>
  <c r="AY103" i="4" l="1"/>
  <c r="AY87" i="4"/>
  <c r="AY83" i="4"/>
  <c r="AY86" i="4" l="1"/>
  <c r="AY85" i="4"/>
  <c r="AY84" i="4"/>
  <c r="R26" i="4" l="1"/>
  <c r="L26" i="4"/>
  <c r="L59" i="4" l="1"/>
  <c r="I59" i="4" l="1"/>
  <c r="L63" i="4"/>
  <c r="I63" i="4"/>
  <c r="L62" i="4"/>
  <c r="I62" i="4"/>
  <c r="L61" i="4"/>
  <c r="I61" i="4"/>
  <c r="L60" i="4"/>
  <c r="I60" i="4"/>
  <c r="AD23" i="4" l="1"/>
  <c r="Y86"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86" i="4"/>
</calcChain>
</file>

<file path=xl/sharedStrings.xml><?xml version="1.0" encoding="utf-8"?>
<sst xmlns="http://schemas.openxmlformats.org/spreadsheetml/2006/main" count="800" uniqueCount="700">
  <si>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</si>
  <si>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</si>
  <si>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</si>
  <si>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</si>
  <si>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</si>
  <si>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</si>
  <si>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</si>
  <si>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</si>
  <si>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</si>
  <si>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</si>
  <si>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</si>
  <si>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</si>
  <si>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</si>
  <si>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</si>
  <si>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</si>
  <si>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</si>
  <si>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</si>
  <si>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</si>
  <si>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</si>
  <si>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</si>
  <si>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</si>
  <si>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</si>
  <si>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</si>
  <si>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</si>
  <si>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</si>
  <si>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</si>
  <si>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</si>
  <si>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</si>
  <si>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</si>
  <si>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</si>
  <si>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</si>
  <si>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</si>
  <si>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</si>
  <si>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</si>
  <si>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</si>
  <si>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</si>
  <si>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</si>
  <si>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</si>
  <si>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</si>
  <si>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</si>
  <si>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</si>
  <si>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</si>
  <si>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</si>
  <si>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</si>
  <si>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</si>
  <si>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定量的な成果目標</t>
    <rPh sb="0" eb="3">
      <t>テイリョウテキ</t>
    </rPh>
    <rPh sb="4" eb="6">
      <t>セイカ</t>
    </rPh>
    <rPh sb="6" eb="8">
      <t>モクヒョウ</t>
    </rPh>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</si>
  <si>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</si>
  <si>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</si>
  <si>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</si>
  <si>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</si>
  <si>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</si>
  <si>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</si>
  <si>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</si>
  <si>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</si>
  <si>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</si>
  <si>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</si>
  <si>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</si>
  <si>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</si>
  <si>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</si>
  <si>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</si>
  <si>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</si>
  <si>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</si>
  <si>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</si>
  <si>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</si>
  <si>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</si>
  <si>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</si>
  <si>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</si>
  <si>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</si>
  <si>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</si>
  <si>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</si>
  <si>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</si>
  <si>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</si>
  <si>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</si>
  <si>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</si>
  <si>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</si>
  <si>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</si>
  <si>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</si>
  <si>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</si>
  <si>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</si>
  <si>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</si>
  <si>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</si>
  <si>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</si>
  <si>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</si>
  <si>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</si>
  <si>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</si>
  <si>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</si>
  <si>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</si>
  <si>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</si>
  <si>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</si>
  <si>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</si>
  <si>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</si>
  <si>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</si>
  <si>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</si>
  <si>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</si>
  <si>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</si>
  <si>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</si>
  <si>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</si>
  <si>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</si>
  <si>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</si>
  <si>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</si>
  <si>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</si>
  <si>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</si>
  <si>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</si>
  <si>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</si>
  <si>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</si>
  <si>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</si>
  <si>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</si>
  <si>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</si>
  <si>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</si>
  <si>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</si>
  <si>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</si>
  <si>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</si>
  <si>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</si>
  <si>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</si>
  <si>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</si>
  <si>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</si>
  <si>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</si>
  <si>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</si>
  <si>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</si>
  <si>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</si>
  <si>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</si>
  <si>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</si>
  <si>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</si>
  <si>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</si>
  <si>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</si>
  <si>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</si>
  <si>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</si>
  <si>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</si>
  <si>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</si>
  <si>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</si>
  <si>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</si>
  <si>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</si>
  <si>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</si>
  <si>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</si>
  <si>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</si>
  <si>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</si>
  <si>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</si>
  <si>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</si>
  <si>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</si>
  <si>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</si>
  <si>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</si>
  <si>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</si>
  <si>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</si>
  <si>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</si>
  <si>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</si>
  <si>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</si>
  <si>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</si>
  <si>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</si>
  <si>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</si>
  <si>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</si>
  <si>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</si>
  <si>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</si>
  <si>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</si>
  <si>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</si>
  <si>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</si>
  <si>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</si>
  <si>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</si>
  <si>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</si>
  <si>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</si>
  <si>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</si>
  <si>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</si>
  <si>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</si>
  <si>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</si>
  <si>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</si>
  <si>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</si>
  <si>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</si>
  <si>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</si>
  <si>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</si>
  <si>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</si>
  <si>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</si>
  <si>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</si>
  <si>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</si>
  <si>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</si>
  <si>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</si>
  <si>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</si>
  <si>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</si>
  <si>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</si>
  <si>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</si>
  <si>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</si>
  <si>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</si>
  <si>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</si>
  <si>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</si>
  <si>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</si>
  <si>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</si>
  <si>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</si>
  <si>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</si>
  <si>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</si>
  <si>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</si>
  <si>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</si>
  <si>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</si>
  <si>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</si>
  <si>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</si>
  <si>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</si>
  <si>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</si>
  <si>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</si>
  <si>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</si>
  <si>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</si>
  <si>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</si>
  <si>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</si>
  <si>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</si>
  <si>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</si>
  <si>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</si>
  <si>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</si>
  <si>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</si>
  <si>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</si>
  <si>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</si>
  <si>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補助金等交付</t>
  </si>
  <si>
    <t>運営費交付金交付</t>
  </si>
  <si>
    <t>国庫債務負担行為等</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</si>
  <si>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</si>
  <si>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</si>
  <si>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</si>
  <si>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</si>
  <si>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</si>
  <si>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</si>
  <si>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</si>
  <si>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</si>
  <si>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</si>
  <si>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</si>
  <si>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</si>
  <si>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</si>
  <si>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</si>
  <si>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</si>
  <si>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</si>
  <si>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</si>
  <si>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</si>
  <si>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</si>
  <si>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</si>
  <si>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</si>
  <si>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</si>
  <si>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</si>
  <si>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</si>
  <si>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</si>
  <si>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</si>
  <si>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</si>
  <si>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</si>
  <si>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</si>
  <si>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</si>
  <si>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</si>
  <si>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</si>
  <si>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</si>
  <si>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</si>
  <si>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</si>
  <si>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</si>
  <si>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</si>
  <si>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</si>
  <si>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</si>
  <si>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</si>
  <si>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</si>
  <si>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</si>
  <si>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8"/>
  </si>
  <si>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</si>
  <si>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</si>
  <si>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</si>
  <si>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</si>
  <si>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</si>
  <si>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</si>
  <si>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</si>
  <si>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</si>
  <si>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</si>
  <si>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</si>
  <si>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</si>
  <si>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</si>
  <si>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</si>
  <si>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</si>
  <si>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</si>
  <si>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</si>
  <si>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</si>
  <si>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</si>
  <si>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</si>
  <si>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</si>
  <si>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</si>
  <si>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</si>
  <si>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</si>
  <si>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</si>
  <si>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</si>
  <si>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</si>
  <si>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</si>
  <si>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</si>
  <si>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</si>
  <si>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</si>
  <si>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</si>
  <si>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</si>
  <si>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</si>
  <si>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</si>
  <si>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</si>
  <si>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</si>
  <si>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</si>
  <si>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</si>
  <si>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</si>
  <si>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</si>
  <si>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</si>
  <si>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</si>
  <si>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</si>
  <si>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</si>
  <si>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</si>
  <si>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</si>
  <si>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</si>
  <si>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</si>
  <si>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</si>
  <si>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</si>
  <si>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</si>
  <si>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</si>
  <si>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</si>
  <si>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</si>
  <si>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</si>
  <si>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</si>
  <si>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</si>
  <si>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</si>
  <si>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</si>
  <si>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</si>
  <si>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</si>
  <si>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</si>
  <si>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</si>
  <si>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</si>
  <si>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</si>
  <si>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</si>
  <si>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</si>
  <si>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</si>
  <si>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</si>
  <si>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</si>
  <si>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</si>
  <si>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</si>
  <si>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</si>
  <si>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</si>
  <si>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</si>
  <si>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</si>
  <si>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</si>
  <si>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</si>
  <si>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</si>
  <si>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</si>
  <si>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</si>
  <si>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</si>
  <si>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</si>
  <si>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</si>
  <si>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</si>
  <si>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</si>
  <si>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</si>
  <si>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</si>
  <si>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</si>
  <si>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</si>
  <si>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</si>
  <si>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</si>
  <si>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</si>
  <si>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</si>
  <si>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</si>
  <si>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</si>
  <si>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</si>
  <si>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</si>
  <si>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</si>
  <si>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</si>
  <si>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</si>
  <si>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</si>
  <si>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</si>
  <si>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</si>
  <si>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</si>
  <si>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</si>
  <si>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</si>
  <si>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</si>
  <si>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</si>
  <si>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</si>
  <si>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</si>
  <si>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</si>
  <si>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</si>
  <si>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</si>
  <si>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</si>
  <si>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</si>
  <si>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</si>
  <si>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</si>
  <si>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</si>
  <si>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</si>
  <si>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</si>
  <si>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</si>
  <si>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</si>
  <si>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</si>
  <si>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</si>
  <si>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</si>
  <si>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</si>
  <si>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</si>
  <si>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</si>
  <si>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</si>
  <si>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</si>
  <si>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</si>
  <si>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</si>
  <si>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</si>
  <si>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</si>
  <si>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</si>
  <si>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</si>
  <si>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</si>
  <si>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</si>
  <si>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</si>
  <si>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</si>
  <si>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</si>
  <si>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</si>
  <si>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</si>
  <si>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</si>
  <si>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</si>
  <si>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</si>
  <si>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</si>
  <si>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</si>
  <si>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</si>
  <si>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</si>
  <si>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</si>
  <si>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</si>
  <si>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</si>
  <si>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</si>
  <si>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</si>
  <si>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</si>
  <si>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</si>
  <si>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</si>
  <si>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</si>
  <si>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</si>
  <si>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</si>
  <si>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</si>
  <si>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</si>
  <si>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</si>
  <si>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</si>
  <si>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</si>
  <si>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</si>
  <si>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</si>
  <si>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</si>
  <si>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</si>
  <si>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</si>
  <si>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</si>
  <si>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</si>
  <si>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</si>
  <si>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</si>
  <si>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</si>
  <si>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</si>
  <si>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</si>
  <si>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</si>
  <si>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</si>
  <si>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</si>
  <si>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</si>
  <si>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</si>
  <si>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</si>
  <si>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</si>
  <si>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</si>
  <si>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</si>
  <si>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</si>
  <si>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</si>
  <si>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</si>
  <si>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</si>
  <si>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</si>
  <si>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</si>
  <si>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</si>
  <si>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</si>
  <si>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</si>
  <si>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</si>
  <si>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</si>
  <si>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</si>
  <si>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</si>
  <si>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</si>
  <si>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</si>
  <si>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</si>
  <si>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</si>
  <si>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</si>
  <si>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</si>
  <si>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</si>
  <si>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</si>
  <si>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</si>
  <si>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</si>
  <si>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</si>
  <si>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</si>
  <si>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</si>
  <si>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</si>
  <si>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</si>
  <si>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</si>
  <si>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</si>
  <si>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</si>
  <si>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</si>
  <si>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</si>
  <si>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</si>
  <si>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</si>
  <si>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</si>
  <si>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</si>
  <si>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</si>
  <si>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</si>
  <si>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</si>
  <si>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</si>
  <si>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</si>
  <si>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</si>
  <si>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</si>
  <si>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</si>
  <si>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</si>
  <si>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</si>
  <si>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</si>
  <si>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</si>
  <si>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</si>
  <si>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</si>
  <si>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</si>
  <si>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</si>
  <si>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</si>
  <si>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</si>
  <si>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</si>
  <si>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</si>
  <si>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</si>
  <si>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</si>
  <si>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</si>
  <si>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</si>
  <si>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</si>
  <si>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</si>
  <si>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</si>
  <si>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</si>
  <si>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</si>
  <si>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</si>
  <si>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</si>
  <si>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</si>
  <si>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</si>
  <si>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</si>
  <si>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</si>
  <si>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</si>
  <si>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</si>
  <si>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</si>
  <si>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</si>
  <si>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</si>
  <si>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</si>
  <si>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</si>
  <si>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</si>
  <si>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</si>
  <si>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</si>
  <si>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</si>
  <si>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</si>
  <si>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</si>
  <si>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</si>
  <si>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</si>
  <si>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</si>
  <si>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</si>
  <si>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</si>
  <si>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</si>
  <si>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</si>
  <si>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</si>
  <si>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</si>
  <si>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</si>
  <si>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</si>
  <si>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</si>
  <si>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</si>
  <si>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</si>
  <si>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</si>
  <si>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</si>
  <si>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</si>
  <si>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</si>
  <si>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</si>
  <si>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</si>
  <si>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</si>
  <si>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</si>
  <si>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</si>
  <si>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</si>
  <si>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</si>
  <si>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</si>
  <si>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</si>
  <si>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</si>
  <si>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</si>
  <si>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</si>
  <si>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</si>
  <si>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</si>
  <si>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</si>
  <si>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</si>
  <si>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</si>
  <si>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</si>
  <si>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</si>
  <si>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</si>
  <si>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</si>
  <si>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</si>
  <si>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</si>
  <si>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</si>
  <si>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</si>
  <si>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</si>
  <si>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</si>
  <si>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</si>
  <si>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</si>
  <si>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</si>
  <si>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</si>
  <si>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</si>
  <si>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</si>
  <si>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</si>
  <si>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</si>
  <si>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</si>
  <si>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</si>
  <si>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</si>
  <si>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</si>
  <si>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</si>
  <si>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</si>
  <si>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</si>
  <si>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</si>
  <si>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</si>
  <si>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</si>
  <si>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</si>
  <si>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</si>
  <si>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</si>
  <si>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</si>
  <si>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</si>
  <si>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</si>
  <si>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</si>
  <si>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</si>
  <si>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</si>
  <si>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</si>
  <si>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</si>
  <si>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</si>
  <si>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</si>
  <si>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</si>
  <si>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</si>
  <si>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</si>
  <si>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</si>
  <si>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</si>
  <si>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</si>
  <si>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</si>
  <si>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</si>
  <si>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</si>
  <si>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</si>
  <si>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</si>
  <si>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</si>
  <si>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</si>
  <si>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</si>
  <si>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</si>
  <si>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</si>
  <si>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</si>
  <si>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</si>
  <si>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</si>
  <si>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</si>
  <si>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</si>
  <si>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</si>
  <si>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</si>
  <si>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</si>
  <si>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</si>
  <si>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</si>
  <si>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</si>
  <si>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</si>
  <si>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</si>
  <si>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国立公文書館</t>
    <rPh sb="0" eb="6">
      <t>コクリツコウブンショカン</t>
    </rPh>
    <phoneticPr fontId="5"/>
  </si>
  <si>
    <t>大臣官房</t>
    <rPh sb="0" eb="2">
      <t>ダイジン</t>
    </rPh>
    <rPh sb="2" eb="4">
      <t>カンボウ</t>
    </rPh>
    <phoneticPr fontId="6"/>
  </si>
  <si>
    <t>公文書管理課</t>
    <rPh sb="0" eb="3">
      <t>コウブンショ</t>
    </rPh>
    <rPh sb="3" eb="6">
      <t>カンリカ</t>
    </rPh>
    <phoneticPr fontId="6"/>
  </si>
  <si>
    <t>○</t>
  </si>
  <si>
    <t>-</t>
    <phoneticPr fontId="6"/>
  </si>
  <si>
    <t>公文書館法（昭和62年法律第115号）
国立公文書館法（平成11年法律第79号）
公文書等の管理に関する法律（平成21年法律第66号）</t>
  </si>
  <si>
    <t>独立行政法人国立公文書館事業計画</t>
    <rPh sb="0" eb="12">
      <t>ドクリツギョウセイホウジンコクリツコウブンショカン</t>
    </rPh>
    <rPh sb="12" eb="14">
      <t>ジギョウ</t>
    </rPh>
    <rPh sb="14" eb="16">
      <t>ケイカク</t>
    </rPh>
    <phoneticPr fontId="5"/>
  </si>
  <si>
    <t>独立行政法人国立公文書館において、国民共有の知的資源である歴史資料として重要な公文書その他の文書（歴史公文書等）を保存し、及び一般の利用に供すること等の事業を行うことにより、特定歴史公文書等の適切な保存及び利用を図る。</t>
  </si>
  <si>
    <t>業務達成基準</t>
    <rPh sb="0" eb="2">
      <t>ギョウム</t>
    </rPh>
    <rPh sb="2" eb="4">
      <t>タッセイ</t>
    </rPh>
    <rPh sb="4" eb="6">
      <t>キジュン</t>
    </rPh>
    <phoneticPr fontId="6"/>
  </si>
  <si>
    <t>府</t>
  </si>
  <si>
    <t>ﾃﾞｼﾞﾀﾙｱｰｶｲﾌﾞのﾃﾞｰﾀ作成数</t>
  </si>
  <si>
    <t>コマ数</t>
    <rPh sb="2" eb="3">
      <t>スウ</t>
    </rPh>
    <phoneticPr fontId="5"/>
  </si>
  <si>
    <t>令和3年度においても、ﾃﾞｼﾞﾀﾙｱｰｶｲﾌﾞのﾃﾞｰﾀ作成数210万コマを維持する。</t>
    <rPh sb="0" eb="2">
      <t>レイワ</t>
    </rPh>
    <phoneticPr fontId="5"/>
  </si>
  <si>
    <t>-</t>
  </si>
  <si>
    <t>-</t>
    <phoneticPr fontId="6"/>
  </si>
  <si>
    <t>独立行政法人国立公文書館における複製物作成計画</t>
    <rPh sb="0" eb="2">
      <t>ドクリツ</t>
    </rPh>
    <rPh sb="2" eb="4">
      <t>ギョウセイ</t>
    </rPh>
    <rPh sb="4" eb="6">
      <t>ホウジン</t>
    </rPh>
    <rPh sb="6" eb="8">
      <t>コクリツ</t>
    </rPh>
    <rPh sb="8" eb="12">
      <t>コウブンショカン</t>
    </rPh>
    <rPh sb="16" eb="18">
      <t>フクセイ</t>
    </rPh>
    <rPh sb="18" eb="19">
      <t>ブツ</t>
    </rPh>
    <rPh sb="19" eb="21">
      <t>サクセイ</t>
    </rPh>
    <rPh sb="21" eb="23">
      <t>ケイカク</t>
    </rPh>
    <phoneticPr fontId="5"/>
  </si>
  <si>
    <t>ﾃﾞｼﾞﾀﾙｱｰｶｲﾌﾞのﾄｯﾌﾟﾍﾟｰｼﾞｱｸｾｽ件数</t>
  </si>
  <si>
    <t>件数</t>
    <rPh sb="0" eb="2">
      <t>ケンスウ</t>
    </rPh>
    <phoneticPr fontId="5"/>
  </si>
  <si>
    <t>ﾃﾞｼﾞﾀﾙｱｰｶｲﾌﾞ運用等経費(x)／　ﾄｯﾌﾟﾍﾟｰｼﾞｱｸｾｽ件数(y)　　　　　　　　　　　　　　</t>
    <phoneticPr fontId="6"/>
  </si>
  <si>
    <t>円</t>
  </si>
  <si>
    <t>国民共有の知的資源である特定歴史公文書等の適切な保存及び利用を図ることで、国民や社会のニーズに対応している。</t>
  </si>
  <si>
    <t>国立公文書館法第４条及び第１１条の規定により地方公共団体や民間等に委ねることはできない。</t>
  </si>
  <si>
    <t>特定歴史公文書等の適切な保存管理体制の維持に努めるために優先度は高いものである。</t>
  </si>
  <si>
    <t>有</t>
  </si>
  <si>
    <t>無</t>
  </si>
  <si>
    <t>業者の選定に当たっては、一般競争契約を原則としており、競争性を確保している。
なお、一者応札への対応策として、競争性確保の観点から、入札説明書（仕様書含む）の電子媒体による交付を行っているところである。</t>
  </si>
  <si>
    <t>国民共有の知的資源である特定歴史公文書等の適切な保存及び利用を図るための各事業を実施するために、適切に配分し、効率化・合理化のうえで支出している。</t>
  </si>
  <si>
    <t>各事業費については、事業計画等に則って効率化を図っている。</t>
    <rPh sb="0" eb="4">
      <t>カクジギョウヒ</t>
    </rPh>
    <phoneticPr fontId="5"/>
  </si>
  <si>
    <t>直近の実績をベースに成果目標を設定しており、着実に事業が実施されていることから、成果実績は見合ったものである。</t>
  </si>
  <si>
    <t>一般競争入札の実施により、効果的かつ低コストで事業が実施されている。</t>
  </si>
  <si>
    <t>国の機関及び独立行政法人等からの歴史資料として重要な公文書等の移管を受け、適切に保存するとともに、国立公文書館デジタルアーカイブによる公開及び閲覧等を通じ、広く国民の利用に供されている。</t>
  </si>
  <si>
    <t>‐</t>
  </si>
  <si>
    <t>　国立公文書館に求められる役割や業務に適切かつ効率的に対応するとともに、既存の事務及び事業について、従来の業務フローや事務処理手順を洗い出し、外部委託の活用等による一層の効率化・合理化の視点を入れ、無駄がないか徹底的な見直しを行うとともに、一般競争入札等の入札参加条件の緩和や公告期間の十分な確保等により競争性の確保に努めるなど、年度目標・事業計画に基づいて、引き続き業務運営の効率化等を進めている。</t>
  </si>
  <si>
    <t>　業務運営の効率化を目的として、少額随意契約のうち競争性が高いと思われる物品の購入及び印刷製本については、ホームページに広く公告を行った上での調達（オープンカウンター方式）を活用し、更なる経費の低減を図った。</t>
    <rPh sb="87" eb="89">
      <t>カツヨウ</t>
    </rPh>
    <phoneticPr fontId="5"/>
  </si>
  <si>
    <t>国立公文書館</t>
    <rPh sb="0" eb="2">
      <t>コクリツ</t>
    </rPh>
    <rPh sb="2" eb="6">
      <t>コウブンショカン</t>
    </rPh>
    <phoneticPr fontId="8"/>
  </si>
  <si>
    <t>-</t>
    <phoneticPr fontId="6"/>
  </si>
  <si>
    <t>192,948
千円/
856,575件</t>
    <rPh sb="8" eb="10">
      <t>センエン</t>
    </rPh>
    <rPh sb="19" eb="20">
      <t>ケン</t>
    </rPh>
    <phoneticPr fontId="5"/>
  </si>
  <si>
    <t>191,808
千円/
428,814件</t>
    <phoneticPr fontId="6"/>
  </si>
  <si>
    <t>特定歴史公文書等を保存し、及び一般の利用に供すること、行政機関からの委託を受けた行政文書の保存、歴史公文書等の保存及び利用に関する情報の収集、整理及び提供、歴史公文書等の保存及び利用に関する専門的技術的な助言等を行う。
内閣総理大臣の求めにより、行政文書の管理状況についての報告若しくは資料徴収又は実地調査を行う。
内閣総理大臣からの委託を受けて、地方公共団体に対し、技術上の指導又は助言を行う。</t>
    <phoneticPr fontId="6"/>
  </si>
  <si>
    <t>新型コロナウイルス感染症拡大という予測し難い外部要因及びそれに対する自主的な努力を考慮した結果、年度目標等の目標値を達成しており、見込みに見合ったものである。</t>
    <rPh sb="0" eb="2">
      <t>シンガタ</t>
    </rPh>
    <rPh sb="9" eb="12">
      <t>カンセンショウ</t>
    </rPh>
    <rPh sb="12" eb="14">
      <t>カクダイ</t>
    </rPh>
    <rPh sb="17" eb="19">
      <t>ヨソク</t>
    </rPh>
    <rPh sb="20" eb="21">
      <t>ムズカ</t>
    </rPh>
    <rPh sb="22" eb="24">
      <t>ガイブ</t>
    </rPh>
    <rPh sb="24" eb="26">
      <t>ヨウイン</t>
    </rPh>
    <rPh sb="26" eb="27">
      <t>オヨ</t>
    </rPh>
    <rPh sb="31" eb="32">
      <t>タイ</t>
    </rPh>
    <rPh sb="34" eb="37">
      <t>ジシュテキ</t>
    </rPh>
    <rPh sb="38" eb="40">
      <t>ドリョク</t>
    </rPh>
    <rPh sb="41" eb="43">
      <t>コウリョ</t>
    </rPh>
    <rPh sb="45" eb="47">
      <t>ケッカ</t>
    </rPh>
    <rPh sb="48" eb="50">
      <t>ネンド</t>
    </rPh>
    <rPh sb="50" eb="52">
      <t>モクヒョウ</t>
    </rPh>
    <rPh sb="52" eb="53">
      <t>トウ</t>
    </rPh>
    <rPh sb="54" eb="57">
      <t>モクヒョウチ</t>
    </rPh>
    <rPh sb="58" eb="60">
      <t>タッセイ</t>
    </rPh>
    <rPh sb="65" eb="67">
      <t>ミコ</t>
    </rPh>
    <rPh sb="69" eb="71">
      <t>ミア</t>
    </rPh>
    <phoneticPr fontId="6"/>
  </si>
  <si>
    <t>-</t>
    <phoneticPr fontId="6"/>
  </si>
  <si>
    <t>A.国立公文書館</t>
    <rPh sb="2" eb="4">
      <t>コクリツ</t>
    </rPh>
    <rPh sb="4" eb="8">
      <t>コウブンショカン</t>
    </rPh>
    <phoneticPr fontId="6"/>
  </si>
  <si>
    <t>個人</t>
    <rPh sb="0" eb="2">
      <t>コジン</t>
    </rPh>
    <phoneticPr fontId="6"/>
  </si>
  <si>
    <t>-</t>
    <phoneticPr fontId="6"/>
  </si>
  <si>
    <t>非常勤職員給与等</t>
    <rPh sb="0" eb="3">
      <t>ヒジョウキン</t>
    </rPh>
    <rPh sb="3" eb="5">
      <t>ショクイン</t>
    </rPh>
    <rPh sb="5" eb="7">
      <t>キュウヨ</t>
    </rPh>
    <rPh sb="7" eb="8">
      <t>トウ</t>
    </rPh>
    <phoneticPr fontId="6"/>
  </si>
  <si>
    <t>東京センチュリー（株）</t>
    <rPh sb="0" eb="2">
      <t>トウキョウ</t>
    </rPh>
    <rPh sb="9" eb="10">
      <t>カブ</t>
    </rPh>
    <phoneticPr fontId="6"/>
  </si>
  <si>
    <t>国立公文書館デジタルアーカイブ等システムの運用・保守等</t>
    <rPh sb="0" eb="6">
      <t>コクリツコウブンショカン</t>
    </rPh>
    <rPh sb="15" eb="16">
      <t>トウ</t>
    </rPh>
    <rPh sb="21" eb="23">
      <t>ウンヨウ</t>
    </rPh>
    <rPh sb="24" eb="26">
      <t>ホシュ</t>
    </rPh>
    <rPh sb="26" eb="27">
      <t>トウ</t>
    </rPh>
    <phoneticPr fontId="6"/>
  </si>
  <si>
    <t>電子公文書等の移管・保存・利用システムの運用・保守等</t>
    <rPh sb="0" eb="2">
      <t>デンシ</t>
    </rPh>
    <rPh sb="2" eb="5">
      <t>コウブンショ</t>
    </rPh>
    <rPh sb="5" eb="6">
      <t>トウ</t>
    </rPh>
    <rPh sb="7" eb="9">
      <t>イカン</t>
    </rPh>
    <rPh sb="10" eb="12">
      <t>ホゾン</t>
    </rPh>
    <rPh sb="13" eb="15">
      <t>リヨウ</t>
    </rPh>
    <rPh sb="20" eb="22">
      <t>ウンヨウ</t>
    </rPh>
    <rPh sb="23" eb="25">
      <t>ホシュ</t>
    </rPh>
    <rPh sb="25" eb="26">
      <t>トウ</t>
    </rPh>
    <phoneticPr fontId="6"/>
  </si>
  <si>
    <t>（株）ムサシ</t>
    <rPh sb="1" eb="2">
      <t>カブ</t>
    </rPh>
    <phoneticPr fontId="6"/>
  </si>
  <si>
    <t>特定歴史公文書等のデジタル画像等データの作成業務等</t>
    <rPh sb="0" eb="2">
      <t>トクテイ</t>
    </rPh>
    <rPh sb="2" eb="4">
      <t>レキシ</t>
    </rPh>
    <rPh sb="4" eb="7">
      <t>コウブンショ</t>
    </rPh>
    <rPh sb="7" eb="8">
      <t>トウ</t>
    </rPh>
    <rPh sb="13" eb="15">
      <t>ガゾウ</t>
    </rPh>
    <rPh sb="15" eb="16">
      <t>トウ</t>
    </rPh>
    <rPh sb="20" eb="22">
      <t>サクセイ</t>
    </rPh>
    <rPh sb="22" eb="24">
      <t>ギョウム</t>
    </rPh>
    <rPh sb="24" eb="25">
      <t>トウ</t>
    </rPh>
    <phoneticPr fontId="6"/>
  </si>
  <si>
    <t>インフォコム（株）</t>
    <rPh sb="7" eb="8">
      <t>カブ</t>
    </rPh>
    <phoneticPr fontId="6"/>
  </si>
  <si>
    <t>国立公文書館デジタルアーカイブ等システムの設計開発及び運用保守業務</t>
    <phoneticPr fontId="6"/>
  </si>
  <si>
    <t>（株）三菱総合研究所</t>
    <rPh sb="1" eb="2">
      <t>カブ</t>
    </rPh>
    <rPh sb="3" eb="5">
      <t>ミツビシ</t>
    </rPh>
    <rPh sb="5" eb="7">
      <t>ソウゴウ</t>
    </rPh>
    <rPh sb="7" eb="10">
      <t>ケンキュウジョ</t>
    </rPh>
    <phoneticPr fontId="6"/>
  </si>
  <si>
    <t>内閣共済組合</t>
    <rPh sb="0" eb="2">
      <t>ナイカク</t>
    </rPh>
    <rPh sb="2" eb="4">
      <t>キョウサイ</t>
    </rPh>
    <rPh sb="4" eb="6">
      <t>クミアイ</t>
    </rPh>
    <phoneticPr fontId="6"/>
  </si>
  <si>
    <t>非常勤職員共済組合負担金、児童手当拠出金</t>
    <rPh sb="0" eb="3">
      <t>ヒジョウキン</t>
    </rPh>
    <rPh sb="3" eb="5">
      <t>ショクイン</t>
    </rPh>
    <rPh sb="5" eb="7">
      <t>キョウサイ</t>
    </rPh>
    <rPh sb="7" eb="9">
      <t>クミアイ</t>
    </rPh>
    <rPh sb="9" eb="12">
      <t>フタンキン</t>
    </rPh>
    <rPh sb="13" eb="15">
      <t>ジドウ</t>
    </rPh>
    <rPh sb="15" eb="17">
      <t>テアテ</t>
    </rPh>
    <rPh sb="17" eb="20">
      <t>キョシュツキン</t>
    </rPh>
    <phoneticPr fontId="6"/>
  </si>
  <si>
    <t>（株）インフォマージュ</t>
    <rPh sb="1" eb="2">
      <t>カブ</t>
    </rPh>
    <phoneticPr fontId="6"/>
  </si>
  <si>
    <t>特定歴史公文書等の利用請求等に対する写しの交付等に係る複写物作成業務等</t>
    <rPh sb="34" eb="35">
      <t>トウ</t>
    </rPh>
    <phoneticPr fontId="6"/>
  </si>
  <si>
    <t>（株）エス・イー・ティー・クリエーション</t>
    <rPh sb="1" eb="2">
      <t>カブ</t>
    </rPh>
    <phoneticPr fontId="6"/>
  </si>
  <si>
    <t>令和2年度公文書管理研修Ⅰ等の会場等に係る役務提供業務等</t>
    <rPh sb="27" eb="28">
      <t>トウ</t>
    </rPh>
    <phoneticPr fontId="6"/>
  </si>
  <si>
    <t>社会保険事務所</t>
    <rPh sb="0" eb="2">
      <t>シャカイ</t>
    </rPh>
    <rPh sb="2" eb="4">
      <t>ホケン</t>
    </rPh>
    <rPh sb="4" eb="7">
      <t>ジムショ</t>
    </rPh>
    <phoneticPr fontId="6"/>
  </si>
  <si>
    <t>非常勤職員社会保険料</t>
    <rPh sb="0" eb="3">
      <t>ヒジョウキン</t>
    </rPh>
    <rPh sb="3" eb="5">
      <t>ショクイン</t>
    </rPh>
    <rPh sb="5" eb="7">
      <t>シャカイ</t>
    </rPh>
    <rPh sb="7" eb="10">
      <t>ホケンリョウ</t>
    </rPh>
    <phoneticPr fontId="6"/>
  </si>
  <si>
    <t>（株）セイワビジネスサプライズ</t>
    <rPh sb="1" eb="2">
      <t>カブ</t>
    </rPh>
    <phoneticPr fontId="6"/>
  </si>
  <si>
    <t>展示ケースの製作等業務</t>
    <rPh sb="0" eb="2">
      <t>テンジ</t>
    </rPh>
    <rPh sb="6" eb="8">
      <t>セイサク</t>
    </rPh>
    <rPh sb="8" eb="9">
      <t>トウ</t>
    </rPh>
    <rPh sb="9" eb="11">
      <t>ギョウム</t>
    </rPh>
    <phoneticPr fontId="6"/>
  </si>
  <si>
    <t>公文書等保存利用経費</t>
    <rPh sb="0" eb="3">
      <t>コウブンショ</t>
    </rPh>
    <rPh sb="3" eb="4">
      <t>トウ</t>
    </rPh>
    <rPh sb="4" eb="6">
      <t>ホゾン</t>
    </rPh>
    <rPh sb="6" eb="8">
      <t>リヨウ</t>
    </rPh>
    <rPh sb="8" eb="10">
      <t>ケイヒ</t>
    </rPh>
    <phoneticPr fontId="6"/>
  </si>
  <si>
    <t>国立公文書館デジタルアーカイブ等システム経費等</t>
    <rPh sb="0" eb="2">
      <t>コクリツ</t>
    </rPh>
    <rPh sb="2" eb="6">
      <t>コウブンショカン</t>
    </rPh>
    <rPh sb="15" eb="16">
      <t>トウ</t>
    </rPh>
    <rPh sb="20" eb="22">
      <t>ケイヒ</t>
    </rPh>
    <rPh sb="22" eb="23">
      <t>トウ</t>
    </rPh>
    <phoneticPr fontId="6"/>
  </si>
  <si>
    <t>-</t>
    <phoneticPr fontId="6"/>
  </si>
  <si>
    <t>電子公文書等の移管･保存･利用ｼｽﾃﾑの更改に係る要件定義等並びに全体工程管理等業務</t>
    <rPh sb="25" eb="27">
      <t>ヨウケン</t>
    </rPh>
    <rPh sb="27" eb="29">
      <t>テイギ</t>
    </rPh>
    <rPh sb="29" eb="30">
      <t>トウ</t>
    </rPh>
    <rPh sb="30" eb="31">
      <t>ナラ</t>
    </rPh>
    <rPh sb="33" eb="35">
      <t>ゼンタイ</t>
    </rPh>
    <rPh sb="35" eb="37">
      <t>コウテイ</t>
    </rPh>
    <rPh sb="37" eb="39">
      <t>カンリ</t>
    </rPh>
    <rPh sb="39" eb="40">
      <t>トウ</t>
    </rPh>
    <rPh sb="40" eb="42">
      <t>ギョウム</t>
    </rPh>
    <phoneticPr fontId="6"/>
  </si>
  <si>
    <t>194,088
千円/
1,117,313件</t>
    <phoneticPr fontId="6"/>
  </si>
  <si>
    <t>165,000
千円/
250,000件</t>
    <phoneticPr fontId="6"/>
  </si>
  <si>
    <t>令和２年度についてはアクセス件数の増加により、単位当たりコストは減少している。</t>
    <rPh sb="0" eb="2">
      <t>レイワ</t>
    </rPh>
    <rPh sb="17" eb="19">
      <t>ゾウカ</t>
    </rPh>
    <rPh sb="32" eb="34">
      <t>ゲンショウ</t>
    </rPh>
    <phoneticPr fontId="5"/>
  </si>
  <si>
    <t>課長　吉田　真晃</t>
    <rPh sb="0" eb="2">
      <t>カチョウ</t>
    </rPh>
    <rPh sb="3" eb="5">
      <t>ヨシダ</t>
    </rPh>
    <rPh sb="6" eb="7">
      <t>シン</t>
    </rPh>
    <rPh sb="7" eb="8">
      <t>テル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</si>
</sst>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58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0" borderId="0" xfId="0" applyFont="1">
      <alignment vertical="center"/>
    </xf>
    <xf numFmtId="0" fontId="4" fillId="0" borderId="0" xfId="0" applyFont="1" applyAlignment="1">
      <alignment vertical="center" wrapText="1"/>
    </xf>
    <xf numFmtId="0" fontId="0" fillId="0" borderId="3" xfId="0" applyBorder="1">
      <alignment vertical="center"/>
    </xf>
    <xf numFmtId="0" fontId="11" fillId="0" borderId="71"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5" borderId="99" xfId="0" applyFont="1" applyFill="1" applyBorder="1" applyAlignment="1" applyProtection="1">
      <alignment horizontal="center" vertical="center"/>
      <protection locked="0"/>
    </xf>
    <xf numFmtId="0" fontId="19" fillId="5" borderId="12" xfId="0" applyFont="1" applyFill="1" applyBorder="1" applyAlignment="1" applyProtection="1">
      <alignment horizontal="center" vertical="center" wrapText="1"/>
    </xf>
    <xf numFmtId="178" fontId="19" fillId="5" borderId="81"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1"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0" borderId="0" xfId="0" applyFont="1" applyFill="1">
      <alignment vertical="center"/>
    </xf>
    <xf numFmtId="0" fontId="29"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wrapText="1"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6" xfId="0" applyFont="1" applyFill="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130"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shrinkToFit="1"/>
    </xf>
    <xf numFmtId="0" fontId="0" fillId="0" borderId="67" xfId="0" applyFont="1" applyBorder="1" applyAlignment="1">
      <alignment horizontal="center" vertical="center" shrinkToFit="1"/>
    </xf>
    <xf numFmtId="0" fontId="0" fillId="0" borderId="84" xfId="0" applyFont="1" applyBorder="1" applyAlignment="1">
      <alignment horizontal="center" vertical="center" shrinkToFit="1"/>
    </xf>
    <xf numFmtId="0" fontId="21" fillId="0" borderId="83" xfId="0" applyFont="1" applyFill="1" applyBorder="1" applyAlignment="1" applyProtection="1">
      <alignment vertical="center" wrapText="1"/>
      <protection locked="0"/>
    </xf>
    <xf numFmtId="0" fontId="21" fillId="0" borderId="67" xfId="0" applyFont="1" applyFill="1" applyBorder="1" applyAlignment="1" applyProtection="1">
      <alignment vertical="center" wrapText="1"/>
      <protection locked="0"/>
    </xf>
    <xf numFmtId="0" fontId="21" fillId="0" borderId="84" xfId="0" applyFont="1" applyFill="1" applyBorder="1" applyAlignment="1" applyProtection="1">
      <alignment vertical="center" wrapText="1"/>
      <protection locked="0"/>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2" borderId="128" xfId="0" applyFont="1" applyFill="1" applyBorder="1" applyAlignment="1">
      <alignment horizontal="center" vertical="center"/>
    </xf>
    <xf numFmtId="0" fontId="0" fillId="2" borderId="7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4"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7"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9"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63"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8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2" xfId="0" applyNumberFormat="1"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3"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5"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4" xfId="0" applyFont="1" applyBorder="1" applyAlignment="1">
      <alignment horizontal="center" vertical="center"/>
    </xf>
    <xf numFmtId="0" fontId="11" fillId="0" borderId="75"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74" xfId="0" applyFont="1" applyBorder="1" applyAlignment="1" applyProtection="1">
      <alignment horizontal="left" vertical="center" wrapText="1"/>
      <protection locked="0"/>
    </xf>
    <xf numFmtId="0" fontId="9" fillId="2" borderId="75"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5"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0"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2" fillId="2" borderId="9" xfId="3" applyFont="1" applyFill="1" applyBorder="1" applyAlignment="1" applyProtection="1">
      <alignment horizontal="center" vertical="center" wrapText="1"/>
    </xf>
    <xf numFmtId="177" fontId="4" fillId="0" borderId="120"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3"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6" xfId="0" applyNumberFormat="1"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6"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76" xfId="0" applyNumberFormat="1" applyFont="1" applyFill="1" applyBorder="1" applyAlignment="1">
      <alignment horizontal="right" vertical="center"/>
    </xf>
    <xf numFmtId="177" fontId="4" fillId="0" borderId="78" xfId="0" applyNumberFormat="1" applyFont="1" applyFill="1" applyBorder="1" applyAlignment="1">
      <alignment horizontal="right"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79" xfId="0" applyNumberFormat="1" applyFont="1" applyFill="1" applyBorder="1" applyAlignment="1" applyProtection="1">
      <alignment horizontal="right" vertical="center"/>
    </xf>
    <xf numFmtId="177" fontId="4" fillId="0" borderId="76" xfId="0" applyNumberFormat="1" applyFont="1" applyFill="1" applyBorder="1" applyAlignment="1" applyProtection="1">
      <alignment horizontal="right" vertical="center"/>
    </xf>
    <xf numFmtId="177" fontId="4" fillId="0" borderId="78"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6" xfId="0" applyNumberFormat="1" applyFont="1" applyFill="1" applyBorder="1" applyAlignment="1" applyProtection="1">
      <alignment horizontal="center" vertical="center"/>
    </xf>
    <xf numFmtId="182" fontId="4" fillId="0" borderId="78"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79" xfId="0" applyNumberFormat="1" applyFont="1" applyFill="1" applyBorder="1" applyAlignment="1">
      <alignment horizontal="right" vertical="center"/>
    </xf>
    <xf numFmtId="0" fontId="0" fillId="2" borderId="36" xfId="0" applyFont="1" applyFill="1" applyBorder="1" applyAlignment="1">
      <alignment horizontal="center" vertical="center"/>
    </xf>
    <xf numFmtId="0" fontId="0" fillId="2" borderId="95"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7" xfId="0" applyFont="1" applyFill="1" applyBorder="1" applyAlignment="1">
      <alignment horizontal="center" vertical="center"/>
    </xf>
    <xf numFmtId="0" fontId="0" fillId="0" borderId="84" xfId="0" applyFont="1" applyFill="1" applyBorder="1" applyAlignment="1">
      <alignment horizontal="center" vertical="center"/>
    </xf>
    <xf numFmtId="177" fontId="0" fillId="0" borderId="83"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84"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3" borderId="70" xfId="0" applyFont="1" applyFill="1" applyBorder="1" applyAlignment="1">
      <alignment horizontal="center" vertical="center" wrapTex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4"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4"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51" xfId="0" applyFont="1" applyBorder="1" applyAlignment="1">
      <alignment horizontal="center" vertical="center"/>
    </xf>
    <xf numFmtId="0" fontId="0" fillId="0" borderId="8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6"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8"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12" xfId="0" applyFont="1" applyFill="1" applyBorder="1" applyAlignment="1">
      <alignment vertical="center" wrapText="1"/>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66"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0"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39" xfId="0" applyFont="1" applyFill="1" applyBorder="1" applyAlignment="1">
      <alignment vertical="center"/>
    </xf>
    <xf numFmtId="0" fontId="0" fillId="5" borderId="63" xfId="0" applyFont="1" applyFill="1" applyBorder="1" applyAlignment="1">
      <alignment vertical="center"/>
    </xf>
    <xf numFmtId="0" fontId="0" fillId="5" borderId="80" xfId="0" applyFont="1" applyFill="1" applyBorder="1" applyAlignment="1">
      <alignment vertical="center"/>
    </xf>
    <xf numFmtId="0" fontId="0" fillId="5" borderId="8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91"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3" fillId="2" borderId="43" xfId="0" applyFont="1" applyFill="1" applyBorder="1" applyAlignment="1">
      <alignment horizontal="center" vertical="center" textRotation="255" wrapText="1"/>
    </xf>
    <xf numFmtId="0" fontId="0" fillId="0" borderId="65"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07"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0" fontId="0" fillId="0" borderId="103"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3" fillId="3" borderId="106" xfId="0" applyFont="1" applyFill="1" applyBorder="1" applyAlignment="1">
      <alignment horizontal="center" vertical="center" textRotation="255"/>
    </xf>
    <xf numFmtId="0" fontId="13" fillId="3" borderId="94" xfId="0" applyFont="1" applyFill="1" applyBorder="1" applyAlignment="1">
      <alignment horizontal="center" vertical="center" textRotation="255"/>
    </xf>
    <xf numFmtId="0" fontId="0" fillId="0" borderId="9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70" xfId="3" applyFont="1" applyFill="1" applyBorder="1" applyAlignment="1" applyProtection="1">
      <alignment horizontal="center" vertical="center" wrapText="1"/>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13" fillId="2" borderId="70"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3"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4"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69" xfId="0" applyFont="1"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4" fillId="0" borderId="63" xfId="0" applyFont="1" applyBorder="1" applyAlignment="1" applyProtection="1">
      <alignment horizontal="left" vertical="center"/>
      <protection locked="0"/>
    </xf>
    <xf numFmtId="0" fontId="4" fillId="0" borderId="80" xfId="0" applyFont="1" applyBorder="1" applyAlignment="1" applyProtection="1">
      <alignment horizontal="left" vertical="center"/>
      <protection locked="0"/>
    </xf>
    <xf numFmtId="177" fontId="0" fillId="0" borderId="62"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0" fontId="13" fillId="6" borderId="106"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3" fillId="6" borderId="84" xfId="0" applyFont="1" applyFill="1" applyBorder="1" applyAlignment="1">
      <alignment horizontal="center" vertical="center" wrapText="1"/>
    </xf>
    <xf numFmtId="0" fontId="0" fillId="5" borderId="83" xfId="0" applyFont="1" applyFill="1" applyBorder="1" applyAlignment="1">
      <alignment horizontal="center" vertical="center"/>
    </xf>
    <xf numFmtId="0" fontId="0" fillId="5" borderId="67"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4" fillId="5" borderId="83" xfId="0" applyFont="1" applyFill="1" applyBorder="1" applyAlignment="1">
      <alignment horizontal="center" vertical="center"/>
    </xf>
    <xf numFmtId="0" fontId="4" fillId="5" borderId="67" xfId="0" applyFont="1" applyFill="1" applyBorder="1" applyAlignment="1">
      <alignment horizontal="center" vertical="center"/>
    </xf>
    <xf numFmtId="0" fontId="4" fillId="5" borderId="85"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3" borderId="9" xfId="0" applyFill="1" applyBorder="1" applyAlignment="1">
      <alignment horizontal="center" vertical="center" wrapText="1"/>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5"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5"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4"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1" xfId="0" applyFont="1" applyFill="1" applyBorder="1" applyAlignment="1">
      <alignment horizontal="center" vertical="center" wrapText="1"/>
    </xf>
    <xf numFmtId="0" fontId="19" fillId="5" borderId="91"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4"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1" xfId="0" applyFont="1" applyFill="1" applyBorder="1" applyAlignment="1" applyProtection="1">
      <alignment horizontal="center" vertical="center" wrapText="1"/>
      <protection locked="0"/>
    </xf>
    <xf numFmtId="0" fontId="19" fillId="5" borderId="91"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1"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6"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69" xfId="0" applyFont="1" applyFill="1" applyBorder="1" applyAlignment="1">
      <alignment horizontal="left" vertical="center"/>
    </xf>
    <xf numFmtId="0" fontId="0" fillId="5" borderId="63" xfId="0" applyFont="1" applyFill="1" applyBorder="1" applyAlignment="1">
      <alignment horizontal="left" vertical="center"/>
    </xf>
    <xf numFmtId="0" fontId="0" fillId="5" borderId="80" xfId="0" applyFont="1" applyFill="1" applyBorder="1" applyAlignment="1">
      <alignment horizontal="left"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63" xfId="0" applyFont="1" applyFill="1" applyBorder="1"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57978</xdr:colOff>
      <xdr:row>67</xdr:row>
      <xdr:rowOff>140804</xdr:rowOff>
    </xdr:from>
    <xdr:to>
      <xdr:col>47</xdr:col>
      <xdr:colOff>187518</xdr:colOff>
      <xdr:row>82</xdr:row>
      <xdr:rowOff>26504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891" y="28715804"/>
          <a:ext cx="8478410" cy="560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I103"/>
  <sheetViews>
    <sheetView tabSelected="1" view="pageBreakPreview" zoomScale="58" zoomScaleNormal="75" zoomScaleSheetLayoutView="58" zoomScalePageLayoutView="85" workbookViewId="0"/>
  </sheetViews>
  <sheetFormatPr defaultRowHeight="13.2" x14ac:dyDescent="0.2"/>
  <cols>
    <col min="1" max="49" width="2.88671875" customWidth="1"/>
    <col min="50" max="50" width="4.109375" customWidth="1"/>
    <col min="51" max="51" width="8.77734375" hidden="1" customWidth="1"/>
    <col min="52" max="57" width="2.21875" customWidth="1"/>
    <col min="61" max="61" width="27.88671875" customWidth="1"/>
    <col min="62" max="62" width="12.21875" customWidth="1"/>
  </cols>
  <sheetData>
    <row r="1" spans="1:59" ht="24" customHeight="1" x14ac:dyDescent="0.2">
      <c r="AO1" s="26"/>
      <c r="AP1" s="26"/>
      <c r="AQ1" s="26"/>
      <c r="AR1" s="26"/>
      <c r="AS1" s="26"/>
      <c r="AT1" s="26"/>
      <c r="AU1" s="26"/>
      <c r="AV1" s="26"/>
      <c r="AW1" s="1"/>
    </row>
    <row r="2" spans="1:59" ht="24" customHeight="1" thickBot="1" x14ac:dyDescent="0.25">
      <c r="A2" s="57"/>
      <c r="B2" s="57"/>
      <c r="C2" s="57"/>
      <c r="D2" s="57"/>
      <c r="E2" s="57"/>
      <c r="F2" s="57"/>
      <c r="G2" s="57"/>
      <c r="H2" s="57"/>
      <c r="I2" s="57"/>
      <c r="J2" s="57"/>
      <c r="K2" s="57"/>
      <c r="L2" s="57"/>
      <c r="M2" s="57"/>
      <c r="N2" s="57"/>
      <c r="O2" s="57"/>
      <c r="P2" s="57"/>
      <c r="Q2" s="57"/>
      <c r="R2" s="57"/>
      <c r="S2" s="57"/>
      <c r="T2" s="57"/>
      <c r="U2" s="57"/>
      <c r="V2" s="57"/>
      <c r="W2" s="57"/>
      <c r="X2" s="58" t="s">
        <v>0</v>
      </c>
      <c r="Y2" s="57"/>
      <c r="Z2" s="10"/>
      <c r="AA2" s="10"/>
      <c r="AB2" s="10"/>
      <c r="AC2" s="10"/>
      <c r="AD2" s="189">
        <v>2021</v>
      </c>
      <c r="AE2" s="189"/>
      <c r="AF2" s="189"/>
      <c r="AG2" s="189"/>
      <c r="AH2" s="189"/>
      <c r="AI2" s="59" t="s">
        <v>520</v>
      </c>
      <c r="AJ2" s="189" t="s">
        <v>638</v>
      </c>
      <c r="AK2" s="189"/>
      <c r="AL2" s="189"/>
      <c r="AM2" s="189"/>
      <c r="AN2" s="59" t="s">
        <v>255</v>
      </c>
      <c r="AO2" s="189">
        <v>20</v>
      </c>
      <c r="AP2" s="189"/>
      <c r="AQ2" s="189"/>
      <c r="AR2" s="60" t="s">
        <v>628</v>
      </c>
      <c r="AS2" s="188">
        <v>159</v>
      </c>
      <c r="AT2" s="188"/>
      <c r="AU2" s="188"/>
      <c r="AV2" s="59" t="str">
        <f>IF(AW2="","","-")</f>
        <v>-</v>
      </c>
      <c r="AW2" s="187">
        <v>1</v>
      </c>
      <c r="AX2" s="187"/>
      <c r="BG2" s="5"/>
    </row>
    <row r="3" spans="1:59" ht="24" customHeight="1" thickBot="1" x14ac:dyDescent="0.25">
      <c r="A3" s="227" t="s">
        <v>521</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7" t="s">
        <v>522</v>
      </c>
      <c r="AJ3" s="229" t="s">
        <v>548</v>
      </c>
      <c r="AK3" s="229"/>
      <c r="AL3" s="229"/>
      <c r="AM3" s="229"/>
      <c r="AN3" s="229"/>
      <c r="AO3" s="229"/>
      <c r="AP3" s="229"/>
      <c r="AQ3" s="229"/>
      <c r="AR3" s="229"/>
      <c r="AS3" s="229"/>
      <c r="AT3" s="229"/>
      <c r="AU3" s="229"/>
      <c r="AV3" s="229"/>
      <c r="AW3" s="229"/>
      <c r="AX3" s="8" t="s">
        <v>37</v>
      </c>
    </row>
    <row r="4" spans="1:59" ht="36" customHeight="1" x14ac:dyDescent="0.2">
      <c r="A4" s="204" t="s">
        <v>59</v>
      </c>
      <c r="B4" s="205"/>
      <c r="C4" s="205"/>
      <c r="D4" s="205"/>
      <c r="E4" s="205"/>
      <c r="F4" s="205"/>
      <c r="G4" s="206" t="s">
        <v>629</v>
      </c>
      <c r="H4" s="207"/>
      <c r="I4" s="207"/>
      <c r="J4" s="207"/>
      <c r="K4" s="207"/>
      <c r="L4" s="207"/>
      <c r="M4" s="207"/>
      <c r="N4" s="207"/>
      <c r="O4" s="207"/>
      <c r="P4" s="207"/>
      <c r="Q4" s="207"/>
      <c r="R4" s="207"/>
      <c r="S4" s="207"/>
      <c r="T4" s="207"/>
      <c r="U4" s="207"/>
      <c r="V4" s="207"/>
      <c r="W4" s="207"/>
      <c r="X4" s="207"/>
      <c r="Y4" s="208" t="s">
        <v>1</v>
      </c>
      <c r="Z4" s="209"/>
      <c r="AA4" s="209"/>
      <c r="AB4" s="209"/>
      <c r="AC4" s="209"/>
      <c r="AD4" s="210"/>
      <c r="AE4" s="211" t="s">
        <v>630</v>
      </c>
      <c r="AF4" s="212"/>
      <c r="AG4" s="212"/>
      <c r="AH4" s="212"/>
      <c r="AI4" s="212"/>
      <c r="AJ4" s="212"/>
      <c r="AK4" s="212"/>
      <c r="AL4" s="212"/>
      <c r="AM4" s="212"/>
      <c r="AN4" s="212"/>
      <c r="AO4" s="212"/>
      <c r="AP4" s="213"/>
      <c r="AQ4" s="214" t="s">
        <v>2</v>
      </c>
      <c r="AR4" s="209"/>
      <c r="AS4" s="209"/>
      <c r="AT4" s="209"/>
      <c r="AU4" s="209"/>
      <c r="AV4" s="209"/>
      <c r="AW4" s="209"/>
      <c r="AX4" s="215"/>
    </row>
    <row r="5" spans="1:59" ht="36" customHeight="1" x14ac:dyDescent="0.2">
      <c r="A5" s="216" t="s">
        <v>39</v>
      </c>
      <c r="B5" s="217"/>
      <c r="C5" s="217"/>
      <c r="D5" s="217"/>
      <c r="E5" s="217"/>
      <c r="F5" s="218"/>
      <c r="G5" s="219" t="s">
        <v>342</v>
      </c>
      <c r="H5" s="220"/>
      <c r="I5" s="220"/>
      <c r="J5" s="220"/>
      <c r="K5" s="220"/>
      <c r="L5" s="220"/>
      <c r="M5" s="221" t="s">
        <v>38</v>
      </c>
      <c r="N5" s="222"/>
      <c r="O5" s="222"/>
      <c r="P5" s="222"/>
      <c r="Q5" s="222"/>
      <c r="R5" s="223"/>
      <c r="S5" s="224" t="s">
        <v>184</v>
      </c>
      <c r="T5" s="220"/>
      <c r="U5" s="220"/>
      <c r="V5" s="220"/>
      <c r="W5" s="220"/>
      <c r="X5" s="225"/>
      <c r="Y5" s="226" t="s">
        <v>3</v>
      </c>
      <c r="Z5" s="173"/>
      <c r="AA5" s="173"/>
      <c r="AB5" s="173"/>
      <c r="AC5" s="173"/>
      <c r="AD5" s="174"/>
      <c r="AE5" s="190" t="s">
        <v>631</v>
      </c>
      <c r="AF5" s="190"/>
      <c r="AG5" s="190"/>
      <c r="AH5" s="190"/>
      <c r="AI5" s="190"/>
      <c r="AJ5" s="190"/>
      <c r="AK5" s="190"/>
      <c r="AL5" s="190"/>
      <c r="AM5" s="190"/>
      <c r="AN5" s="190"/>
      <c r="AO5" s="190"/>
      <c r="AP5" s="191"/>
      <c r="AQ5" s="192" t="s">
        <v>699</v>
      </c>
      <c r="AR5" s="193"/>
      <c r="AS5" s="193"/>
      <c r="AT5" s="193"/>
      <c r="AU5" s="193"/>
      <c r="AV5" s="193"/>
      <c r="AW5" s="193"/>
      <c r="AX5" s="194"/>
    </row>
    <row r="6" spans="1:59" ht="36" customHeight="1" x14ac:dyDescent="0.2">
      <c r="A6" s="195" t="s">
        <v>4</v>
      </c>
      <c r="B6" s="196"/>
      <c r="C6" s="196"/>
      <c r="D6" s="196"/>
      <c r="E6" s="196"/>
      <c r="F6" s="196"/>
      <c r="G6" s="197" t="str">
        <f>入力規則等!F39</f>
        <v>一般会計</v>
      </c>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9"/>
    </row>
    <row r="7" spans="1:59" ht="36" customHeight="1" x14ac:dyDescent="0.2">
      <c r="A7" s="200" t="s">
        <v>63</v>
      </c>
      <c r="B7" s="196"/>
      <c r="C7" s="196"/>
      <c r="D7" s="196"/>
      <c r="E7" s="196"/>
      <c r="F7" s="196"/>
      <c r="G7" s="201" t="s">
        <v>633</v>
      </c>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3"/>
    </row>
    <row r="8" spans="1:59" ht="46.2" customHeight="1" x14ac:dyDescent="0.2">
      <c r="A8" s="246" t="s">
        <v>60</v>
      </c>
      <c r="B8" s="247"/>
      <c r="C8" s="247"/>
      <c r="D8" s="247"/>
      <c r="E8" s="247"/>
      <c r="F8" s="248"/>
      <c r="G8" s="249" t="s">
        <v>634</v>
      </c>
      <c r="H8" s="250"/>
      <c r="I8" s="250"/>
      <c r="J8" s="250"/>
      <c r="K8" s="250"/>
      <c r="L8" s="250"/>
      <c r="M8" s="250"/>
      <c r="N8" s="250"/>
      <c r="O8" s="250"/>
      <c r="P8" s="250"/>
      <c r="Q8" s="250"/>
      <c r="R8" s="250"/>
      <c r="S8" s="250"/>
      <c r="T8" s="250"/>
      <c r="U8" s="250"/>
      <c r="V8" s="250"/>
      <c r="W8" s="250"/>
      <c r="X8" s="251"/>
      <c r="Y8" s="252" t="s">
        <v>191</v>
      </c>
      <c r="Z8" s="253"/>
      <c r="AA8" s="253"/>
      <c r="AB8" s="253"/>
      <c r="AC8" s="253"/>
      <c r="AD8" s="254"/>
      <c r="AE8" s="255" t="s">
        <v>635</v>
      </c>
      <c r="AF8" s="256"/>
      <c r="AG8" s="256"/>
      <c r="AH8" s="256"/>
      <c r="AI8" s="256"/>
      <c r="AJ8" s="256"/>
      <c r="AK8" s="256"/>
      <c r="AL8" s="256"/>
      <c r="AM8" s="256"/>
      <c r="AN8" s="256"/>
      <c r="AO8" s="256"/>
      <c r="AP8" s="256"/>
      <c r="AQ8" s="256"/>
      <c r="AR8" s="256"/>
      <c r="AS8" s="256"/>
      <c r="AT8" s="256"/>
      <c r="AU8" s="256"/>
      <c r="AV8" s="256"/>
      <c r="AW8" s="256"/>
      <c r="AX8" s="257"/>
    </row>
    <row r="9" spans="1:59" ht="36" customHeight="1" x14ac:dyDescent="0.2">
      <c r="A9" s="246" t="s">
        <v>61</v>
      </c>
      <c r="B9" s="247"/>
      <c r="C9" s="247"/>
      <c r="D9" s="247"/>
      <c r="E9" s="247"/>
      <c r="F9" s="248"/>
      <c r="G9" s="258" t="str">
        <f>入力規則等!A25</f>
        <v>-</v>
      </c>
      <c r="H9" s="259"/>
      <c r="I9" s="259"/>
      <c r="J9" s="259"/>
      <c r="K9" s="259"/>
      <c r="L9" s="259"/>
      <c r="M9" s="259"/>
      <c r="N9" s="259"/>
      <c r="O9" s="259"/>
      <c r="P9" s="259"/>
      <c r="Q9" s="259"/>
      <c r="R9" s="259"/>
      <c r="S9" s="259"/>
      <c r="T9" s="259"/>
      <c r="U9" s="259"/>
      <c r="V9" s="259"/>
      <c r="W9" s="259"/>
      <c r="X9" s="260"/>
      <c r="Y9" s="261" t="s">
        <v>62</v>
      </c>
      <c r="Z9" s="262"/>
      <c r="AA9" s="262"/>
      <c r="AB9" s="262"/>
      <c r="AC9" s="262"/>
      <c r="AD9" s="263"/>
      <c r="AE9" s="264" t="str">
        <f>入力規則等!K13</f>
        <v>その他の事項経費</v>
      </c>
      <c r="AF9" s="259"/>
      <c r="AG9" s="259"/>
      <c r="AH9" s="259"/>
      <c r="AI9" s="259"/>
      <c r="AJ9" s="259"/>
      <c r="AK9" s="259"/>
      <c r="AL9" s="259"/>
      <c r="AM9" s="259"/>
      <c r="AN9" s="259"/>
      <c r="AO9" s="259"/>
      <c r="AP9" s="259"/>
      <c r="AQ9" s="259"/>
      <c r="AR9" s="259"/>
      <c r="AS9" s="259"/>
      <c r="AT9" s="259"/>
      <c r="AU9" s="259"/>
      <c r="AV9" s="259"/>
      <c r="AW9" s="259"/>
      <c r="AX9" s="265"/>
    </row>
    <row r="10" spans="1:59" ht="59.25" customHeight="1" x14ac:dyDescent="0.2">
      <c r="A10" s="272" t="s">
        <v>204</v>
      </c>
      <c r="B10" s="273"/>
      <c r="C10" s="273"/>
      <c r="D10" s="273"/>
      <c r="E10" s="273"/>
      <c r="F10" s="273"/>
      <c r="G10" s="284" t="s">
        <v>636</v>
      </c>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6"/>
    </row>
    <row r="11" spans="1:59" ht="59.25" customHeight="1" x14ac:dyDescent="0.2">
      <c r="A11" s="287" t="s">
        <v>205</v>
      </c>
      <c r="B11" s="288"/>
      <c r="C11" s="288"/>
      <c r="D11" s="288"/>
      <c r="E11" s="288"/>
      <c r="F11" s="288"/>
      <c r="G11" s="289" t="s">
        <v>667</v>
      </c>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1"/>
    </row>
    <row r="12" spans="1:59" ht="36" customHeight="1" x14ac:dyDescent="0.2">
      <c r="A12" s="287" t="s">
        <v>5</v>
      </c>
      <c r="B12" s="288"/>
      <c r="C12" s="288"/>
      <c r="D12" s="288"/>
      <c r="E12" s="288"/>
      <c r="F12" s="292"/>
      <c r="G12" s="293" t="str">
        <f>入力規則等!P10</f>
        <v>交付</v>
      </c>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5"/>
    </row>
    <row r="13" spans="1:59" ht="24" customHeight="1" x14ac:dyDescent="0.2">
      <c r="A13" s="266" t="s">
        <v>85</v>
      </c>
      <c r="B13" s="267"/>
      <c r="C13" s="267"/>
      <c r="D13" s="267"/>
      <c r="E13" s="267"/>
      <c r="F13" s="268"/>
      <c r="G13" s="275"/>
      <c r="H13" s="276"/>
      <c r="I13" s="276"/>
      <c r="J13" s="276"/>
      <c r="K13" s="276"/>
      <c r="L13" s="276"/>
      <c r="M13" s="276"/>
      <c r="N13" s="276"/>
      <c r="O13" s="276"/>
      <c r="P13" s="84" t="s">
        <v>392</v>
      </c>
      <c r="Q13" s="277"/>
      <c r="R13" s="277"/>
      <c r="S13" s="277"/>
      <c r="T13" s="277"/>
      <c r="U13" s="277"/>
      <c r="V13" s="278"/>
      <c r="W13" s="84" t="s">
        <v>263</v>
      </c>
      <c r="X13" s="277"/>
      <c r="Y13" s="277"/>
      <c r="Z13" s="277"/>
      <c r="AA13" s="277"/>
      <c r="AB13" s="277"/>
      <c r="AC13" s="278"/>
      <c r="AD13" s="84" t="s">
        <v>621</v>
      </c>
      <c r="AE13" s="277"/>
      <c r="AF13" s="277"/>
      <c r="AG13" s="277"/>
      <c r="AH13" s="277"/>
      <c r="AI13" s="277"/>
      <c r="AJ13" s="278"/>
      <c r="AK13" s="84" t="s">
        <v>623</v>
      </c>
      <c r="AL13" s="277"/>
      <c r="AM13" s="277"/>
      <c r="AN13" s="277"/>
      <c r="AO13" s="277"/>
      <c r="AP13" s="277"/>
      <c r="AQ13" s="278"/>
      <c r="AR13" s="84" t="s">
        <v>624</v>
      </c>
      <c r="AS13" s="277"/>
      <c r="AT13" s="277"/>
      <c r="AU13" s="277"/>
      <c r="AV13" s="277"/>
      <c r="AW13" s="277"/>
      <c r="AX13" s="296"/>
    </row>
    <row r="14" spans="1:59" ht="24" customHeight="1" x14ac:dyDescent="0.2">
      <c r="A14" s="269"/>
      <c r="B14" s="270"/>
      <c r="C14" s="270"/>
      <c r="D14" s="270"/>
      <c r="E14" s="270"/>
      <c r="F14" s="271"/>
      <c r="G14" s="297" t="s">
        <v>82</v>
      </c>
      <c r="H14" s="230" t="s">
        <v>73</v>
      </c>
      <c r="I14" s="230"/>
      <c r="J14" s="230"/>
      <c r="K14" s="230"/>
      <c r="L14" s="230"/>
      <c r="M14" s="230"/>
      <c r="N14" s="230"/>
      <c r="O14" s="230"/>
      <c r="P14" s="298">
        <v>999</v>
      </c>
      <c r="Q14" s="244"/>
      <c r="R14" s="244"/>
      <c r="S14" s="244"/>
      <c r="T14" s="244"/>
      <c r="U14" s="244"/>
      <c r="V14" s="244"/>
      <c r="W14" s="244">
        <v>1008</v>
      </c>
      <c r="X14" s="244"/>
      <c r="Y14" s="244"/>
      <c r="Z14" s="244"/>
      <c r="AA14" s="244"/>
      <c r="AB14" s="244"/>
      <c r="AC14" s="244"/>
      <c r="AD14" s="244">
        <v>1253</v>
      </c>
      <c r="AE14" s="244"/>
      <c r="AF14" s="244"/>
      <c r="AG14" s="244"/>
      <c r="AH14" s="244"/>
      <c r="AI14" s="244"/>
      <c r="AJ14" s="244"/>
      <c r="AK14" s="244">
        <v>1262</v>
      </c>
      <c r="AL14" s="244"/>
      <c r="AM14" s="244"/>
      <c r="AN14" s="244"/>
      <c r="AO14" s="244"/>
      <c r="AP14" s="244"/>
      <c r="AQ14" s="244"/>
      <c r="AR14" s="244">
        <v>1140</v>
      </c>
      <c r="AS14" s="244"/>
      <c r="AT14" s="244"/>
      <c r="AU14" s="244"/>
      <c r="AV14" s="244"/>
      <c r="AW14" s="244"/>
      <c r="AX14" s="245"/>
    </row>
    <row r="15" spans="1:59" ht="24" customHeight="1" x14ac:dyDescent="0.2">
      <c r="A15" s="269"/>
      <c r="B15" s="270"/>
      <c r="C15" s="270"/>
      <c r="D15" s="270"/>
      <c r="E15" s="270"/>
      <c r="F15" s="271"/>
      <c r="G15" s="297"/>
      <c r="H15" s="230" t="s">
        <v>74</v>
      </c>
      <c r="I15" s="230" t="s">
        <v>78</v>
      </c>
      <c r="J15" s="230"/>
      <c r="K15" s="230"/>
      <c r="L15" s="230"/>
      <c r="M15" s="230"/>
      <c r="N15" s="230"/>
      <c r="O15" s="230"/>
      <c r="P15" s="131">
        <v>1069</v>
      </c>
      <c r="Q15" s="132"/>
      <c r="R15" s="132"/>
      <c r="S15" s="132"/>
      <c r="T15" s="132"/>
      <c r="U15" s="132"/>
      <c r="V15" s="133"/>
      <c r="W15" s="281">
        <v>1008</v>
      </c>
      <c r="X15" s="282"/>
      <c r="Y15" s="282"/>
      <c r="Z15" s="282"/>
      <c r="AA15" s="282"/>
      <c r="AB15" s="282"/>
      <c r="AC15" s="283"/>
      <c r="AD15" s="281">
        <v>1246</v>
      </c>
      <c r="AE15" s="282"/>
      <c r="AF15" s="282"/>
      <c r="AG15" s="282"/>
      <c r="AH15" s="282"/>
      <c r="AI15" s="282"/>
      <c r="AJ15" s="283"/>
      <c r="AK15" s="234"/>
      <c r="AL15" s="235"/>
      <c r="AM15" s="235"/>
      <c r="AN15" s="235"/>
      <c r="AO15" s="235"/>
      <c r="AP15" s="235"/>
      <c r="AQ15" s="236"/>
      <c r="AR15" s="234"/>
      <c r="AS15" s="235"/>
      <c r="AT15" s="235"/>
      <c r="AU15" s="235"/>
      <c r="AV15" s="235"/>
      <c r="AW15" s="235"/>
      <c r="AX15" s="243"/>
    </row>
    <row r="16" spans="1:59" ht="24" customHeight="1" x14ac:dyDescent="0.2">
      <c r="A16" s="269"/>
      <c r="B16" s="270"/>
      <c r="C16" s="270"/>
      <c r="D16" s="270"/>
      <c r="E16" s="270"/>
      <c r="F16" s="271"/>
      <c r="G16" s="297"/>
      <c r="H16" s="230"/>
      <c r="I16" s="230" t="s">
        <v>79</v>
      </c>
      <c r="J16" s="230"/>
      <c r="K16" s="230"/>
      <c r="L16" s="230"/>
      <c r="M16" s="230"/>
      <c r="N16" s="230"/>
      <c r="O16" s="230"/>
      <c r="P16" s="131" t="s">
        <v>669</v>
      </c>
      <c r="Q16" s="241"/>
      <c r="R16" s="241"/>
      <c r="S16" s="241"/>
      <c r="T16" s="241"/>
      <c r="U16" s="241"/>
      <c r="V16" s="242"/>
      <c r="W16" s="131" t="s">
        <v>669</v>
      </c>
      <c r="X16" s="241"/>
      <c r="Y16" s="241"/>
      <c r="Z16" s="241"/>
      <c r="AA16" s="241"/>
      <c r="AB16" s="241"/>
      <c r="AC16" s="242"/>
      <c r="AD16" s="131" t="s">
        <v>669</v>
      </c>
      <c r="AE16" s="241"/>
      <c r="AF16" s="241"/>
      <c r="AG16" s="241"/>
      <c r="AH16" s="241"/>
      <c r="AI16" s="241"/>
      <c r="AJ16" s="242"/>
      <c r="AK16" s="231"/>
      <c r="AL16" s="232"/>
      <c r="AM16" s="232"/>
      <c r="AN16" s="232"/>
      <c r="AO16" s="232"/>
      <c r="AP16" s="232"/>
      <c r="AQ16" s="240"/>
      <c r="AR16" s="231"/>
      <c r="AS16" s="232"/>
      <c r="AT16" s="232"/>
      <c r="AU16" s="232"/>
      <c r="AV16" s="232"/>
      <c r="AW16" s="232"/>
      <c r="AX16" s="233"/>
    </row>
    <row r="17" spans="1:50" ht="24" customHeight="1" x14ac:dyDescent="0.2">
      <c r="A17" s="269"/>
      <c r="B17" s="270"/>
      <c r="C17" s="270"/>
      <c r="D17" s="270"/>
      <c r="E17" s="270"/>
      <c r="F17" s="271"/>
      <c r="G17" s="297"/>
      <c r="H17" s="230"/>
      <c r="I17" s="230" t="s">
        <v>80</v>
      </c>
      <c r="J17" s="230"/>
      <c r="K17" s="230"/>
      <c r="L17" s="230"/>
      <c r="M17" s="230"/>
      <c r="N17" s="230"/>
      <c r="O17" s="230"/>
      <c r="P17" s="131" t="s">
        <v>669</v>
      </c>
      <c r="Q17" s="241"/>
      <c r="R17" s="241"/>
      <c r="S17" s="241"/>
      <c r="T17" s="241"/>
      <c r="U17" s="241"/>
      <c r="V17" s="242"/>
      <c r="W17" s="131" t="s">
        <v>669</v>
      </c>
      <c r="X17" s="241"/>
      <c r="Y17" s="241"/>
      <c r="Z17" s="241"/>
      <c r="AA17" s="241"/>
      <c r="AB17" s="241"/>
      <c r="AC17" s="242"/>
      <c r="AD17" s="131" t="s">
        <v>669</v>
      </c>
      <c r="AE17" s="241"/>
      <c r="AF17" s="241"/>
      <c r="AG17" s="241"/>
      <c r="AH17" s="241"/>
      <c r="AI17" s="241"/>
      <c r="AJ17" s="242"/>
      <c r="AK17" s="231"/>
      <c r="AL17" s="232"/>
      <c r="AM17" s="232"/>
      <c r="AN17" s="232"/>
      <c r="AO17" s="232"/>
      <c r="AP17" s="232"/>
      <c r="AQ17" s="240"/>
      <c r="AR17" s="231"/>
      <c r="AS17" s="232"/>
      <c r="AT17" s="232"/>
      <c r="AU17" s="232"/>
      <c r="AV17" s="232"/>
      <c r="AW17" s="232"/>
      <c r="AX17" s="233"/>
    </row>
    <row r="18" spans="1:50" ht="24" customHeight="1" x14ac:dyDescent="0.2">
      <c r="A18" s="269"/>
      <c r="B18" s="270"/>
      <c r="C18" s="270"/>
      <c r="D18" s="270"/>
      <c r="E18" s="270"/>
      <c r="F18" s="271"/>
      <c r="G18" s="297"/>
      <c r="H18" s="230"/>
      <c r="I18" s="230" t="s">
        <v>75</v>
      </c>
      <c r="J18" s="230"/>
      <c r="K18" s="230"/>
      <c r="L18" s="230"/>
      <c r="M18" s="230"/>
      <c r="N18" s="230"/>
      <c r="O18" s="230"/>
      <c r="P18" s="237">
        <f>SUM(P15:V17)</f>
        <v>1069</v>
      </c>
      <c r="Q18" s="238"/>
      <c r="R18" s="238"/>
      <c r="S18" s="238"/>
      <c r="T18" s="238"/>
      <c r="U18" s="238"/>
      <c r="V18" s="239"/>
      <c r="W18" s="237">
        <f t="shared" ref="W18" si="0">SUM(W15:AC17)</f>
        <v>1008</v>
      </c>
      <c r="X18" s="238"/>
      <c r="Y18" s="238"/>
      <c r="Z18" s="238"/>
      <c r="AA18" s="238"/>
      <c r="AB18" s="238"/>
      <c r="AC18" s="239"/>
      <c r="AD18" s="237">
        <f t="shared" ref="AD18" si="1">SUM(AD15:AJ17)</f>
        <v>1246</v>
      </c>
      <c r="AE18" s="238"/>
      <c r="AF18" s="238"/>
      <c r="AG18" s="238"/>
      <c r="AH18" s="238"/>
      <c r="AI18" s="238"/>
      <c r="AJ18" s="239"/>
      <c r="AK18" s="231"/>
      <c r="AL18" s="232"/>
      <c r="AM18" s="232"/>
      <c r="AN18" s="232"/>
      <c r="AO18" s="232"/>
      <c r="AP18" s="232"/>
      <c r="AQ18" s="240"/>
      <c r="AR18" s="231"/>
      <c r="AS18" s="232"/>
      <c r="AT18" s="232"/>
      <c r="AU18" s="232"/>
      <c r="AV18" s="232"/>
      <c r="AW18" s="232"/>
      <c r="AX18" s="233"/>
    </row>
    <row r="19" spans="1:50" ht="36" customHeight="1" x14ac:dyDescent="0.2">
      <c r="A19" s="269"/>
      <c r="B19" s="270"/>
      <c r="C19" s="270"/>
      <c r="D19" s="270"/>
      <c r="E19" s="270"/>
      <c r="F19" s="271"/>
      <c r="G19" s="297"/>
      <c r="H19" s="230" t="s">
        <v>83</v>
      </c>
      <c r="I19" s="230"/>
      <c r="J19" s="230"/>
      <c r="K19" s="230"/>
      <c r="L19" s="230"/>
      <c r="M19" s="230"/>
      <c r="N19" s="230"/>
      <c r="O19" s="230"/>
      <c r="P19" s="304">
        <f>P15/P18</f>
        <v>1</v>
      </c>
      <c r="Q19" s="304"/>
      <c r="R19" s="304"/>
      <c r="S19" s="304"/>
      <c r="T19" s="304"/>
      <c r="U19" s="304"/>
      <c r="V19" s="304"/>
      <c r="W19" s="304">
        <f>W15/W18</f>
        <v>1</v>
      </c>
      <c r="X19" s="304"/>
      <c r="Y19" s="304"/>
      <c r="Z19" s="304"/>
      <c r="AA19" s="304"/>
      <c r="AB19" s="304"/>
      <c r="AC19" s="304"/>
      <c r="AD19" s="304">
        <f>AD15/AD18</f>
        <v>1</v>
      </c>
      <c r="AE19" s="304"/>
      <c r="AF19" s="304"/>
      <c r="AG19" s="304"/>
      <c r="AH19" s="304"/>
      <c r="AI19" s="304"/>
      <c r="AJ19" s="304"/>
      <c r="AK19" s="305"/>
      <c r="AL19" s="305"/>
      <c r="AM19" s="305"/>
      <c r="AN19" s="305"/>
      <c r="AO19" s="305"/>
      <c r="AP19" s="305"/>
      <c r="AQ19" s="305"/>
      <c r="AR19" s="305"/>
      <c r="AS19" s="305"/>
      <c r="AT19" s="305"/>
      <c r="AU19" s="305"/>
      <c r="AV19" s="305"/>
      <c r="AW19" s="305"/>
      <c r="AX19" s="306"/>
    </row>
    <row r="20" spans="1:50" ht="36" customHeight="1" x14ac:dyDescent="0.2">
      <c r="A20" s="269"/>
      <c r="B20" s="270"/>
      <c r="C20" s="270"/>
      <c r="D20" s="270"/>
      <c r="E20" s="270"/>
      <c r="F20" s="271"/>
      <c r="G20" s="297"/>
      <c r="H20" s="230" t="s">
        <v>84</v>
      </c>
      <c r="I20" s="230"/>
      <c r="J20" s="230"/>
      <c r="K20" s="230"/>
      <c r="L20" s="230"/>
      <c r="M20" s="230"/>
      <c r="N20" s="230"/>
      <c r="O20" s="230"/>
      <c r="P20" s="299" t="s">
        <v>637</v>
      </c>
      <c r="Q20" s="300"/>
      <c r="R20" s="300"/>
      <c r="S20" s="300"/>
      <c r="T20" s="300"/>
      <c r="U20" s="300"/>
      <c r="V20" s="300"/>
      <c r="W20" s="299" t="s">
        <v>637</v>
      </c>
      <c r="X20" s="300"/>
      <c r="Y20" s="300"/>
      <c r="Z20" s="300"/>
      <c r="AA20" s="300"/>
      <c r="AB20" s="300"/>
      <c r="AC20" s="300"/>
      <c r="AD20" s="299" t="s">
        <v>637</v>
      </c>
      <c r="AE20" s="300"/>
      <c r="AF20" s="300"/>
      <c r="AG20" s="300"/>
      <c r="AH20" s="300"/>
      <c r="AI20" s="300"/>
      <c r="AJ20" s="300"/>
      <c r="AK20" s="299" t="s">
        <v>637</v>
      </c>
      <c r="AL20" s="300"/>
      <c r="AM20" s="300"/>
      <c r="AN20" s="300"/>
      <c r="AO20" s="300"/>
      <c r="AP20" s="300"/>
      <c r="AQ20" s="300"/>
      <c r="AR20" s="301"/>
      <c r="AS20" s="301"/>
      <c r="AT20" s="301"/>
      <c r="AU20" s="302"/>
      <c r="AV20" s="302"/>
      <c r="AW20" s="302"/>
      <c r="AX20" s="303"/>
    </row>
    <row r="21" spans="1:50" ht="24" customHeight="1" x14ac:dyDescent="0.2">
      <c r="A21" s="269"/>
      <c r="B21" s="270"/>
      <c r="C21" s="270"/>
      <c r="D21" s="270"/>
      <c r="E21" s="270"/>
      <c r="F21" s="271"/>
      <c r="G21" s="297" t="s">
        <v>81</v>
      </c>
      <c r="H21" s="307" t="s">
        <v>76</v>
      </c>
      <c r="I21" s="307"/>
      <c r="J21" s="307"/>
      <c r="K21" s="307"/>
      <c r="L21" s="307"/>
      <c r="M21" s="307"/>
      <c r="N21" s="307"/>
      <c r="O21" s="307"/>
      <c r="P21" s="298">
        <v>999</v>
      </c>
      <c r="Q21" s="244"/>
      <c r="R21" s="244"/>
      <c r="S21" s="244"/>
      <c r="T21" s="244"/>
      <c r="U21" s="244"/>
      <c r="V21" s="244"/>
      <c r="W21" s="244">
        <v>1008</v>
      </c>
      <c r="X21" s="244"/>
      <c r="Y21" s="244"/>
      <c r="Z21" s="244"/>
      <c r="AA21" s="244"/>
      <c r="AB21" s="244"/>
      <c r="AC21" s="244"/>
      <c r="AD21" s="244">
        <v>1253</v>
      </c>
      <c r="AE21" s="244"/>
      <c r="AF21" s="244"/>
      <c r="AG21" s="244"/>
      <c r="AH21" s="244"/>
      <c r="AI21" s="244"/>
      <c r="AJ21" s="244"/>
      <c r="AK21" s="244">
        <v>1262</v>
      </c>
      <c r="AL21" s="244"/>
      <c r="AM21" s="244"/>
      <c r="AN21" s="244"/>
      <c r="AO21" s="244"/>
      <c r="AP21" s="244"/>
      <c r="AQ21" s="244"/>
      <c r="AR21" s="244">
        <v>1140</v>
      </c>
      <c r="AS21" s="244"/>
      <c r="AT21" s="244"/>
      <c r="AU21" s="244"/>
      <c r="AV21" s="244"/>
      <c r="AW21" s="244"/>
      <c r="AX21" s="245"/>
    </row>
    <row r="22" spans="1:50" ht="24" customHeight="1" x14ac:dyDescent="0.2">
      <c r="A22" s="269"/>
      <c r="B22" s="270"/>
      <c r="C22" s="270"/>
      <c r="D22" s="270"/>
      <c r="E22" s="270"/>
      <c r="F22" s="271"/>
      <c r="G22" s="297"/>
      <c r="H22" s="307" t="s">
        <v>74</v>
      </c>
      <c r="I22" s="307"/>
      <c r="J22" s="307"/>
      <c r="K22" s="307"/>
      <c r="L22" s="307"/>
      <c r="M22" s="307"/>
      <c r="N22" s="307"/>
      <c r="O22" s="307"/>
      <c r="P22" s="244">
        <v>1069</v>
      </c>
      <c r="Q22" s="244"/>
      <c r="R22" s="244"/>
      <c r="S22" s="244"/>
      <c r="T22" s="244"/>
      <c r="U22" s="244"/>
      <c r="V22" s="244"/>
      <c r="W22" s="244">
        <v>1057</v>
      </c>
      <c r="X22" s="244"/>
      <c r="Y22" s="244"/>
      <c r="Z22" s="244"/>
      <c r="AA22" s="244"/>
      <c r="AB22" s="244"/>
      <c r="AC22" s="244"/>
      <c r="AD22" s="244">
        <v>1246</v>
      </c>
      <c r="AE22" s="244"/>
      <c r="AF22" s="244"/>
      <c r="AG22" s="244"/>
      <c r="AH22" s="244"/>
      <c r="AI22" s="244"/>
      <c r="AJ22" s="244"/>
      <c r="AK22" s="279"/>
      <c r="AL22" s="279"/>
      <c r="AM22" s="279"/>
      <c r="AN22" s="279"/>
      <c r="AO22" s="279"/>
      <c r="AP22" s="279"/>
      <c r="AQ22" s="279"/>
      <c r="AR22" s="279"/>
      <c r="AS22" s="279"/>
      <c r="AT22" s="279"/>
      <c r="AU22" s="279"/>
      <c r="AV22" s="279"/>
      <c r="AW22" s="279"/>
      <c r="AX22" s="280"/>
    </row>
    <row r="23" spans="1:50" ht="24" customHeight="1" x14ac:dyDescent="0.2">
      <c r="A23" s="272"/>
      <c r="B23" s="273"/>
      <c r="C23" s="273"/>
      <c r="D23" s="273"/>
      <c r="E23" s="273"/>
      <c r="F23" s="274"/>
      <c r="G23" s="297"/>
      <c r="H23" s="230" t="s">
        <v>77</v>
      </c>
      <c r="I23" s="230"/>
      <c r="J23" s="230"/>
      <c r="K23" s="230"/>
      <c r="L23" s="230"/>
      <c r="M23" s="230"/>
      <c r="N23" s="230"/>
      <c r="O23" s="230"/>
      <c r="P23" s="308">
        <f>IF(P21=0, "-",P22/P21)</f>
        <v>1.07007007007007</v>
      </c>
      <c r="Q23" s="308"/>
      <c r="R23" s="308"/>
      <c r="S23" s="308"/>
      <c r="T23" s="308"/>
      <c r="U23" s="308"/>
      <c r="V23" s="308"/>
      <c r="W23" s="308">
        <f t="shared" ref="W23" si="2">IF(W21=0, "-",W22/W21)</f>
        <v>1.0486111111111112</v>
      </c>
      <c r="X23" s="308"/>
      <c r="Y23" s="308"/>
      <c r="Z23" s="308"/>
      <c r="AA23" s="308"/>
      <c r="AB23" s="308"/>
      <c r="AC23" s="308"/>
      <c r="AD23" s="308">
        <f>IF(AD21=0, "-",AD22/AD21)</f>
        <v>0.994413407821229</v>
      </c>
      <c r="AE23" s="308"/>
      <c r="AF23" s="308"/>
      <c r="AG23" s="308"/>
      <c r="AH23" s="308"/>
      <c r="AI23" s="308"/>
      <c r="AJ23" s="308"/>
      <c r="AK23" s="279"/>
      <c r="AL23" s="279"/>
      <c r="AM23" s="279"/>
      <c r="AN23" s="279"/>
      <c r="AO23" s="279"/>
      <c r="AP23" s="279"/>
      <c r="AQ23" s="314"/>
      <c r="AR23" s="279"/>
      <c r="AS23" s="279"/>
      <c r="AT23" s="279"/>
      <c r="AU23" s="279"/>
      <c r="AV23" s="279"/>
      <c r="AW23" s="279"/>
      <c r="AX23" s="280"/>
    </row>
    <row r="24" spans="1:50" ht="45" customHeight="1" x14ac:dyDescent="0.2">
      <c r="A24" s="104" t="s">
        <v>627</v>
      </c>
      <c r="B24" s="105"/>
      <c r="C24" s="309" t="s">
        <v>65</v>
      </c>
      <c r="D24" s="309"/>
      <c r="E24" s="309"/>
      <c r="F24" s="309"/>
      <c r="G24" s="309"/>
      <c r="H24" s="309"/>
      <c r="I24" s="309"/>
      <c r="J24" s="309"/>
      <c r="K24" s="310"/>
      <c r="L24" s="311" t="s">
        <v>625</v>
      </c>
      <c r="M24" s="311"/>
      <c r="N24" s="311"/>
      <c r="O24" s="311"/>
      <c r="P24" s="311"/>
      <c r="Q24" s="311"/>
      <c r="R24" s="311" t="s">
        <v>624</v>
      </c>
      <c r="S24" s="311"/>
      <c r="T24" s="311"/>
      <c r="U24" s="311"/>
      <c r="V24" s="311"/>
      <c r="W24" s="311"/>
      <c r="X24" s="312" t="s">
        <v>66</v>
      </c>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13"/>
    </row>
    <row r="25" spans="1:50" ht="48.6" customHeight="1" x14ac:dyDescent="0.2">
      <c r="A25" s="106"/>
      <c r="B25" s="107"/>
      <c r="C25" s="129" t="s">
        <v>663</v>
      </c>
      <c r="D25" s="129"/>
      <c r="E25" s="129"/>
      <c r="F25" s="129"/>
      <c r="G25" s="129"/>
      <c r="H25" s="129"/>
      <c r="I25" s="129"/>
      <c r="J25" s="129"/>
      <c r="K25" s="130"/>
      <c r="L25" s="131">
        <v>1262</v>
      </c>
      <c r="M25" s="132"/>
      <c r="N25" s="132"/>
      <c r="O25" s="132"/>
      <c r="P25" s="132"/>
      <c r="Q25" s="133"/>
      <c r="R25" s="134">
        <v>1140</v>
      </c>
      <c r="S25" s="135"/>
      <c r="T25" s="135"/>
      <c r="U25" s="135"/>
      <c r="V25" s="135"/>
      <c r="W25" s="136"/>
      <c r="X25" s="137"/>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48" customHeight="1" thickBot="1" x14ac:dyDescent="0.25">
      <c r="A26" s="108"/>
      <c r="B26" s="109"/>
      <c r="C26" s="327" t="s">
        <v>14</v>
      </c>
      <c r="D26" s="327"/>
      <c r="E26" s="327"/>
      <c r="F26" s="327"/>
      <c r="G26" s="327"/>
      <c r="H26" s="327"/>
      <c r="I26" s="327"/>
      <c r="J26" s="327"/>
      <c r="K26" s="328"/>
      <c r="L26" s="329">
        <f>AK14</f>
        <v>1262</v>
      </c>
      <c r="M26" s="330"/>
      <c r="N26" s="330"/>
      <c r="O26" s="330"/>
      <c r="P26" s="330"/>
      <c r="Q26" s="331"/>
      <c r="R26" s="329">
        <f>AR14</f>
        <v>1140</v>
      </c>
      <c r="S26" s="330"/>
      <c r="T26" s="330"/>
      <c r="U26" s="330"/>
      <c r="V26" s="330"/>
      <c r="W26" s="331"/>
      <c r="X26" s="140"/>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18.75" customHeight="1" x14ac:dyDescent="0.2">
      <c r="A27" s="149" t="s">
        <v>195</v>
      </c>
      <c r="B27" s="150"/>
      <c r="C27" s="150"/>
      <c r="D27" s="150"/>
      <c r="E27" s="150"/>
      <c r="F27" s="151"/>
      <c r="G27" s="156" t="s">
        <v>45</v>
      </c>
      <c r="H27" s="157"/>
      <c r="I27" s="157"/>
      <c r="J27" s="157"/>
      <c r="K27" s="157"/>
      <c r="L27" s="157"/>
      <c r="M27" s="157"/>
      <c r="N27" s="157"/>
      <c r="O27" s="158"/>
      <c r="P27" s="161" t="s">
        <v>35</v>
      </c>
      <c r="Q27" s="157"/>
      <c r="R27" s="157"/>
      <c r="S27" s="157"/>
      <c r="T27" s="157"/>
      <c r="U27" s="157"/>
      <c r="V27" s="157"/>
      <c r="W27" s="157"/>
      <c r="X27" s="158"/>
      <c r="Y27" s="163"/>
      <c r="Z27" s="164"/>
      <c r="AA27" s="165"/>
      <c r="AB27" s="166" t="s">
        <v>6</v>
      </c>
      <c r="AC27" s="167"/>
      <c r="AD27" s="168"/>
      <c r="AE27" s="315" t="s">
        <v>392</v>
      </c>
      <c r="AF27" s="315"/>
      <c r="AG27" s="315"/>
      <c r="AH27" s="315"/>
      <c r="AI27" s="315" t="s">
        <v>263</v>
      </c>
      <c r="AJ27" s="315"/>
      <c r="AK27" s="315"/>
      <c r="AL27" s="166"/>
      <c r="AM27" s="315" t="s">
        <v>362</v>
      </c>
      <c r="AN27" s="315"/>
      <c r="AO27" s="315"/>
      <c r="AP27" s="166"/>
      <c r="AQ27" s="317" t="s">
        <v>49</v>
      </c>
      <c r="AR27" s="318"/>
      <c r="AS27" s="318"/>
      <c r="AT27" s="319"/>
      <c r="AU27" s="157" t="s">
        <v>40</v>
      </c>
      <c r="AV27" s="157"/>
      <c r="AW27" s="157"/>
      <c r="AX27" s="320"/>
    </row>
    <row r="28" spans="1:50" ht="18.75" customHeight="1" x14ac:dyDescent="0.2">
      <c r="A28" s="149"/>
      <c r="B28" s="150"/>
      <c r="C28" s="150"/>
      <c r="D28" s="150"/>
      <c r="E28" s="150"/>
      <c r="F28" s="151"/>
      <c r="G28" s="159"/>
      <c r="H28" s="143"/>
      <c r="I28" s="143"/>
      <c r="J28" s="143"/>
      <c r="K28" s="143"/>
      <c r="L28" s="143"/>
      <c r="M28" s="143"/>
      <c r="N28" s="143"/>
      <c r="O28" s="160"/>
      <c r="P28" s="162"/>
      <c r="Q28" s="143"/>
      <c r="R28" s="143"/>
      <c r="S28" s="143"/>
      <c r="T28" s="143"/>
      <c r="U28" s="143"/>
      <c r="V28" s="143"/>
      <c r="W28" s="143"/>
      <c r="X28" s="160"/>
      <c r="Y28" s="163"/>
      <c r="Z28" s="164"/>
      <c r="AA28" s="165"/>
      <c r="AB28" s="169"/>
      <c r="AC28" s="170"/>
      <c r="AD28" s="171"/>
      <c r="AE28" s="316"/>
      <c r="AF28" s="316"/>
      <c r="AG28" s="316"/>
      <c r="AH28" s="316"/>
      <c r="AI28" s="316"/>
      <c r="AJ28" s="316"/>
      <c r="AK28" s="316"/>
      <c r="AL28" s="169"/>
      <c r="AM28" s="316"/>
      <c r="AN28" s="316"/>
      <c r="AO28" s="316"/>
      <c r="AP28" s="169"/>
      <c r="AQ28" s="182" t="s">
        <v>643</v>
      </c>
      <c r="AR28" s="183"/>
      <c r="AS28" s="184" t="s">
        <v>50</v>
      </c>
      <c r="AT28" s="185"/>
      <c r="AU28" s="186">
        <v>3</v>
      </c>
      <c r="AV28" s="186"/>
      <c r="AW28" s="143" t="s">
        <v>46</v>
      </c>
      <c r="AX28" s="144"/>
    </row>
    <row r="29" spans="1:50" ht="23.25" customHeight="1" x14ac:dyDescent="0.2">
      <c r="A29" s="152"/>
      <c r="B29" s="150"/>
      <c r="C29" s="150"/>
      <c r="D29" s="150"/>
      <c r="E29" s="150"/>
      <c r="F29" s="151"/>
      <c r="G29" s="110" t="s">
        <v>641</v>
      </c>
      <c r="H29" s="111"/>
      <c r="I29" s="111"/>
      <c r="J29" s="111"/>
      <c r="K29" s="111"/>
      <c r="L29" s="111"/>
      <c r="M29" s="111"/>
      <c r="N29" s="111"/>
      <c r="O29" s="112"/>
      <c r="P29" s="119" t="s">
        <v>639</v>
      </c>
      <c r="Q29" s="119"/>
      <c r="R29" s="119"/>
      <c r="S29" s="119"/>
      <c r="T29" s="119"/>
      <c r="U29" s="119"/>
      <c r="V29" s="119"/>
      <c r="W29" s="119"/>
      <c r="X29" s="120"/>
      <c r="Y29" s="125" t="s">
        <v>7</v>
      </c>
      <c r="Z29" s="126"/>
      <c r="AA29" s="127"/>
      <c r="AB29" s="128" t="s">
        <v>640</v>
      </c>
      <c r="AC29" s="128"/>
      <c r="AD29" s="128"/>
      <c r="AE29" s="62">
        <v>2170000</v>
      </c>
      <c r="AF29" s="63"/>
      <c r="AG29" s="63"/>
      <c r="AH29" s="63"/>
      <c r="AI29" s="62">
        <v>2100000</v>
      </c>
      <c r="AJ29" s="63"/>
      <c r="AK29" s="63"/>
      <c r="AL29" s="63"/>
      <c r="AM29" s="62">
        <v>2100000</v>
      </c>
      <c r="AN29" s="63"/>
      <c r="AO29" s="63"/>
      <c r="AP29" s="63"/>
      <c r="AQ29" s="145"/>
      <c r="AR29" s="146"/>
      <c r="AS29" s="146"/>
      <c r="AT29" s="147"/>
      <c r="AU29" s="175"/>
      <c r="AV29" s="176"/>
      <c r="AW29" s="176"/>
      <c r="AX29" s="177"/>
    </row>
    <row r="30" spans="1:50" ht="23.25" customHeight="1" x14ac:dyDescent="0.2">
      <c r="A30" s="153"/>
      <c r="B30" s="154"/>
      <c r="C30" s="154"/>
      <c r="D30" s="154"/>
      <c r="E30" s="154"/>
      <c r="F30" s="155"/>
      <c r="G30" s="113"/>
      <c r="H30" s="114"/>
      <c r="I30" s="114"/>
      <c r="J30" s="114"/>
      <c r="K30" s="114"/>
      <c r="L30" s="114"/>
      <c r="M30" s="114"/>
      <c r="N30" s="114"/>
      <c r="O30" s="115"/>
      <c r="P30" s="121"/>
      <c r="Q30" s="121"/>
      <c r="R30" s="121"/>
      <c r="S30" s="121"/>
      <c r="T30" s="121"/>
      <c r="U30" s="121"/>
      <c r="V30" s="121"/>
      <c r="W30" s="121"/>
      <c r="X30" s="122"/>
      <c r="Y30" s="84" t="s">
        <v>31</v>
      </c>
      <c r="Z30" s="79"/>
      <c r="AA30" s="80"/>
      <c r="AB30" s="178" t="s">
        <v>640</v>
      </c>
      <c r="AC30" s="178"/>
      <c r="AD30" s="178"/>
      <c r="AE30" s="62">
        <v>2100000</v>
      </c>
      <c r="AF30" s="63"/>
      <c r="AG30" s="63"/>
      <c r="AH30" s="63"/>
      <c r="AI30" s="62">
        <v>2100000</v>
      </c>
      <c r="AJ30" s="63"/>
      <c r="AK30" s="63"/>
      <c r="AL30" s="63"/>
      <c r="AM30" s="62">
        <v>2100000</v>
      </c>
      <c r="AN30" s="63"/>
      <c r="AO30" s="63"/>
      <c r="AP30" s="63"/>
      <c r="AQ30" s="179" t="s">
        <v>255</v>
      </c>
      <c r="AR30" s="180"/>
      <c r="AS30" s="180"/>
      <c r="AT30" s="181"/>
      <c r="AU30" s="63">
        <v>2100000</v>
      </c>
      <c r="AV30" s="63"/>
      <c r="AW30" s="63"/>
      <c r="AX30" s="64"/>
    </row>
    <row r="31" spans="1:50" ht="23.25" customHeight="1" x14ac:dyDescent="0.2">
      <c r="A31" s="153"/>
      <c r="B31" s="154"/>
      <c r="C31" s="154"/>
      <c r="D31" s="154"/>
      <c r="E31" s="154"/>
      <c r="F31" s="155"/>
      <c r="G31" s="116"/>
      <c r="H31" s="117"/>
      <c r="I31" s="117"/>
      <c r="J31" s="117"/>
      <c r="K31" s="117"/>
      <c r="L31" s="117"/>
      <c r="M31" s="117"/>
      <c r="N31" s="117"/>
      <c r="O31" s="118"/>
      <c r="P31" s="123"/>
      <c r="Q31" s="123"/>
      <c r="R31" s="123"/>
      <c r="S31" s="123"/>
      <c r="T31" s="123"/>
      <c r="U31" s="123"/>
      <c r="V31" s="123"/>
      <c r="W31" s="123"/>
      <c r="X31" s="124"/>
      <c r="Y31" s="84" t="s">
        <v>8</v>
      </c>
      <c r="Z31" s="79"/>
      <c r="AA31" s="80"/>
      <c r="AB31" s="332" t="s">
        <v>47</v>
      </c>
      <c r="AC31" s="332"/>
      <c r="AD31" s="332"/>
      <c r="AE31" s="62">
        <v>103</v>
      </c>
      <c r="AF31" s="63"/>
      <c r="AG31" s="63"/>
      <c r="AH31" s="63"/>
      <c r="AI31" s="62">
        <v>100</v>
      </c>
      <c r="AJ31" s="63"/>
      <c r="AK31" s="63"/>
      <c r="AL31" s="63"/>
      <c r="AM31" s="62">
        <v>100</v>
      </c>
      <c r="AN31" s="63"/>
      <c r="AO31" s="63"/>
      <c r="AP31" s="63"/>
      <c r="AQ31" s="145"/>
      <c r="AR31" s="146"/>
      <c r="AS31" s="146"/>
      <c r="AT31" s="147"/>
      <c r="AU31" s="175"/>
      <c r="AV31" s="176"/>
      <c r="AW31" s="176"/>
      <c r="AX31" s="177"/>
    </row>
    <row r="32" spans="1:50" ht="23.25" customHeight="1" x14ac:dyDescent="0.2">
      <c r="A32" s="518" t="s">
        <v>217</v>
      </c>
      <c r="B32" s="519"/>
      <c r="C32" s="519"/>
      <c r="D32" s="519"/>
      <c r="E32" s="519"/>
      <c r="F32" s="520"/>
      <c r="G32" s="524" t="s">
        <v>644</v>
      </c>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526"/>
    </row>
    <row r="33" spans="1:61" ht="23.25" customHeight="1" thickBot="1" x14ac:dyDescent="0.25">
      <c r="A33" s="521"/>
      <c r="B33" s="522"/>
      <c r="C33" s="522"/>
      <c r="D33" s="522"/>
      <c r="E33" s="522"/>
      <c r="F33" s="523"/>
      <c r="G33" s="527"/>
      <c r="H33" s="528"/>
      <c r="I33" s="528"/>
      <c r="J33" s="528"/>
      <c r="K33" s="528"/>
      <c r="L33" s="528"/>
      <c r="M33" s="528"/>
      <c r="N33" s="528"/>
      <c r="O33" s="528"/>
      <c r="P33" s="528"/>
      <c r="Q33" s="528"/>
      <c r="R33" s="528"/>
      <c r="S33" s="528"/>
      <c r="T33" s="528"/>
      <c r="U33" s="528"/>
      <c r="V33" s="528"/>
      <c r="W33" s="528"/>
      <c r="X33" s="528"/>
      <c r="Y33" s="528"/>
      <c r="Z33" s="528"/>
      <c r="AA33" s="528"/>
      <c r="AB33" s="528"/>
      <c r="AC33" s="528"/>
      <c r="AD33" s="528"/>
      <c r="AE33" s="528"/>
      <c r="AF33" s="528"/>
      <c r="AG33" s="528"/>
      <c r="AH33" s="528"/>
      <c r="AI33" s="528"/>
      <c r="AJ33" s="528"/>
      <c r="AK33" s="528"/>
      <c r="AL33" s="528"/>
      <c r="AM33" s="528"/>
      <c r="AN33" s="528"/>
      <c r="AO33" s="528"/>
      <c r="AP33" s="528"/>
      <c r="AQ33" s="528"/>
      <c r="AR33" s="528"/>
      <c r="AS33" s="528"/>
      <c r="AT33" s="528"/>
      <c r="AU33" s="528"/>
      <c r="AV33" s="528"/>
      <c r="AW33" s="528"/>
      <c r="AX33" s="529"/>
    </row>
    <row r="34" spans="1:61" ht="31.5" customHeight="1" x14ac:dyDescent="0.2">
      <c r="A34" s="333" t="s">
        <v>196</v>
      </c>
      <c r="B34" s="334"/>
      <c r="C34" s="334"/>
      <c r="D34" s="334"/>
      <c r="E34" s="334"/>
      <c r="F34" s="335"/>
      <c r="G34" s="342" t="s">
        <v>36</v>
      </c>
      <c r="H34" s="342"/>
      <c r="I34" s="342"/>
      <c r="J34" s="342"/>
      <c r="K34" s="342"/>
      <c r="L34" s="342"/>
      <c r="M34" s="342"/>
      <c r="N34" s="342"/>
      <c r="O34" s="342"/>
      <c r="P34" s="342"/>
      <c r="Q34" s="342"/>
      <c r="R34" s="342"/>
      <c r="S34" s="342"/>
      <c r="T34" s="342"/>
      <c r="U34" s="342"/>
      <c r="V34" s="342"/>
      <c r="W34" s="342"/>
      <c r="X34" s="343"/>
      <c r="Y34" s="97"/>
      <c r="Z34" s="98"/>
      <c r="AA34" s="99"/>
      <c r="AB34" s="100" t="s">
        <v>6</v>
      </c>
      <c r="AC34" s="100"/>
      <c r="AD34" s="100"/>
      <c r="AE34" s="101" t="s">
        <v>392</v>
      </c>
      <c r="AF34" s="102"/>
      <c r="AG34" s="102"/>
      <c r="AH34" s="103"/>
      <c r="AI34" s="101" t="s">
        <v>263</v>
      </c>
      <c r="AJ34" s="102"/>
      <c r="AK34" s="102"/>
      <c r="AL34" s="103"/>
      <c r="AM34" s="101" t="s">
        <v>362</v>
      </c>
      <c r="AN34" s="102"/>
      <c r="AO34" s="102"/>
      <c r="AP34" s="103"/>
      <c r="AQ34" s="530" t="s">
        <v>268</v>
      </c>
      <c r="AR34" s="531"/>
      <c r="AS34" s="531"/>
      <c r="AT34" s="532"/>
      <c r="AU34" s="530" t="s">
        <v>393</v>
      </c>
      <c r="AV34" s="531"/>
      <c r="AW34" s="531"/>
      <c r="AX34" s="533"/>
    </row>
    <row r="35" spans="1:61" ht="23.25" customHeight="1" x14ac:dyDescent="0.2">
      <c r="A35" s="336"/>
      <c r="B35" s="337"/>
      <c r="C35" s="337"/>
      <c r="D35" s="337"/>
      <c r="E35" s="337"/>
      <c r="F35" s="338"/>
      <c r="G35" s="119" t="s">
        <v>645</v>
      </c>
      <c r="H35" s="119"/>
      <c r="I35" s="119"/>
      <c r="J35" s="119"/>
      <c r="K35" s="119"/>
      <c r="L35" s="119"/>
      <c r="M35" s="119"/>
      <c r="N35" s="119"/>
      <c r="O35" s="119"/>
      <c r="P35" s="119"/>
      <c r="Q35" s="119"/>
      <c r="R35" s="119"/>
      <c r="S35" s="119"/>
      <c r="T35" s="119"/>
      <c r="U35" s="119"/>
      <c r="V35" s="119"/>
      <c r="W35" s="119"/>
      <c r="X35" s="120"/>
      <c r="Y35" s="172" t="s">
        <v>32</v>
      </c>
      <c r="Z35" s="173"/>
      <c r="AA35" s="174"/>
      <c r="AB35" s="128" t="s">
        <v>646</v>
      </c>
      <c r="AC35" s="128"/>
      <c r="AD35" s="128"/>
      <c r="AE35" s="62">
        <v>428814</v>
      </c>
      <c r="AF35" s="63"/>
      <c r="AG35" s="63"/>
      <c r="AH35" s="323"/>
      <c r="AI35" s="62">
        <v>856575</v>
      </c>
      <c r="AJ35" s="63"/>
      <c r="AK35" s="63"/>
      <c r="AL35" s="323"/>
      <c r="AM35" s="62">
        <v>1117313</v>
      </c>
      <c r="AN35" s="63"/>
      <c r="AO35" s="63"/>
      <c r="AP35" s="323"/>
      <c r="AQ35" s="62" t="s">
        <v>664</v>
      </c>
      <c r="AR35" s="63"/>
      <c r="AS35" s="63"/>
      <c r="AT35" s="323"/>
      <c r="AU35" s="62" t="s">
        <v>664</v>
      </c>
      <c r="AV35" s="63"/>
      <c r="AW35" s="63"/>
      <c r="AX35" s="64"/>
    </row>
    <row r="36" spans="1:61" ht="23.25" customHeight="1" x14ac:dyDescent="0.2">
      <c r="A36" s="339"/>
      <c r="B36" s="340"/>
      <c r="C36" s="340"/>
      <c r="D36" s="340"/>
      <c r="E36" s="340"/>
      <c r="F36" s="341"/>
      <c r="G36" s="123"/>
      <c r="H36" s="123"/>
      <c r="I36" s="123"/>
      <c r="J36" s="123"/>
      <c r="K36" s="123"/>
      <c r="L36" s="123"/>
      <c r="M36" s="123"/>
      <c r="N36" s="123"/>
      <c r="O36" s="123"/>
      <c r="P36" s="123"/>
      <c r="Q36" s="123"/>
      <c r="R36" s="123"/>
      <c r="S36" s="123"/>
      <c r="T36" s="123"/>
      <c r="U36" s="123"/>
      <c r="V36" s="123"/>
      <c r="W36" s="123"/>
      <c r="X36" s="124"/>
      <c r="Y36" s="324" t="s">
        <v>197</v>
      </c>
      <c r="Z36" s="325"/>
      <c r="AA36" s="326"/>
      <c r="AB36" s="128" t="s">
        <v>646</v>
      </c>
      <c r="AC36" s="128"/>
      <c r="AD36" s="128"/>
      <c r="AE36" s="148">
        <v>250000</v>
      </c>
      <c r="AF36" s="148"/>
      <c r="AG36" s="148"/>
      <c r="AH36" s="148"/>
      <c r="AI36" s="148">
        <v>250000</v>
      </c>
      <c r="AJ36" s="148"/>
      <c r="AK36" s="148"/>
      <c r="AL36" s="148"/>
      <c r="AM36" s="148">
        <v>250000</v>
      </c>
      <c r="AN36" s="148"/>
      <c r="AO36" s="148"/>
      <c r="AP36" s="148"/>
      <c r="AQ36" s="534">
        <v>250000</v>
      </c>
      <c r="AR36" s="535"/>
      <c r="AS36" s="535"/>
      <c r="AT36" s="536"/>
      <c r="AU36" s="62">
        <v>250000</v>
      </c>
      <c r="AV36" s="63"/>
      <c r="AW36" s="63"/>
      <c r="AX36" s="64"/>
    </row>
    <row r="37" spans="1:61" ht="31.5" customHeight="1" x14ac:dyDescent="0.2">
      <c r="A37" s="70" t="s">
        <v>9</v>
      </c>
      <c r="B37" s="71"/>
      <c r="C37" s="71"/>
      <c r="D37" s="71"/>
      <c r="E37" s="71"/>
      <c r="F37" s="72"/>
      <c r="G37" s="79" t="s">
        <v>10</v>
      </c>
      <c r="H37" s="79"/>
      <c r="I37" s="79"/>
      <c r="J37" s="79"/>
      <c r="K37" s="79"/>
      <c r="L37" s="79"/>
      <c r="M37" s="79"/>
      <c r="N37" s="79"/>
      <c r="O37" s="79"/>
      <c r="P37" s="79"/>
      <c r="Q37" s="79"/>
      <c r="R37" s="79"/>
      <c r="S37" s="79"/>
      <c r="T37" s="79"/>
      <c r="U37" s="79"/>
      <c r="V37" s="79"/>
      <c r="W37" s="79"/>
      <c r="X37" s="80"/>
      <c r="Y37" s="81"/>
      <c r="Z37" s="82"/>
      <c r="AA37" s="83"/>
      <c r="AB37" s="84" t="s">
        <v>6</v>
      </c>
      <c r="AC37" s="79"/>
      <c r="AD37" s="80"/>
      <c r="AE37" s="84" t="s">
        <v>392</v>
      </c>
      <c r="AF37" s="79"/>
      <c r="AG37" s="79"/>
      <c r="AH37" s="80"/>
      <c r="AI37" s="84" t="s">
        <v>263</v>
      </c>
      <c r="AJ37" s="79"/>
      <c r="AK37" s="79"/>
      <c r="AL37" s="80"/>
      <c r="AM37" s="84" t="s">
        <v>362</v>
      </c>
      <c r="AN37" s="79"/>
      <c r="AO37" s="79"/>
      <c r="AP37" s="80"/>
      <c r="AQ37" s="68" t="s">
        <v>394</v>
      </c>
      <c r="AR37" s="68"/>
      <c r="AS37" s="68"/>
      <c r="AT37" s="68"/>
      <c r="AU37" s="68"/>
      <c r="AV37" s="68"/>
      <c r="AW37" s="68"/>
      <c r="AX37" s="69"/>
    </row>
    <row r="38" spans="1:61" ht="23.25" customHeight="1" x14ac:dyDescent="0.2">
      <c r="A38" s="73"/>
      <c r="B38" s="74"/>
      <c r="C38" s="74"/>
      <c r="D38" s="74"/>
      <c r="E38" s="74"/>
      <c r="F38" s="75"/>
      <c r="G38" s="321" t="s">
        <v>647</v>
      </c>
      <c r="H38" s="321"/>
      <c r="I38" s="321"/>
      <c r="J38" s="321"/>
      <c r="K38" s="321"/>
      <c r="L38" s="321"/>
      <c r="M38" s="321"/>
      <c r="N38" s="321"/>
      <c r="O38" s="321"/>
      <c r="P38" s="321"/>
      <c r="Q38" s="321"/>
      <c r="R38" s="321"/>
      <c r="S38" s="321"/>
      <c r="T38" s="321"/>
      <c r="U38" s="321"/>
      <c r="V38" s="321"/>
      <c r="W38" s="321"/>
      <c r="X38" s="321"/>
      <c r="Y38" s="85" t="s">
        <v>9</v>
      </c>
      <c r="Z38" s="86"/>
      <c r="AA38" s="87"/>
      <c r="AB38" s="88" t="s">
        <v>648</v>
      </c>
      <c r="AC38" s="89"/>
      <c r="AD38" s="90"/>
      <c r="AE38" s="148">
        <v>447</v>
      </c>
      <c r="AF38" s="148"/>
      <c r="AG38" s="148"/>
      <c r="AH38" s="148"/>
      <c r="AI38" s="148">
        <v>225</v>
      </c>
      <c r="AJ38" s="148"/>
      <c r="AK38" s="148"/>
      <c r="AL38" s="148"/>
      <c r="AM38" s="148">
        <v>174</v>
      </c>
      <c r="AN38" s="148"/>
      <c r="AO38" s="148"/>
      <c r="AP38" s="148"/>
      <c r="AQ38" s="62">
        <v>660</v>
      </c>
      <c r="AR38" s="63"/>
      <c r="AS38" s="63"/>
      <c r="AT38" s="63"/>
      <c r="AU38" s="63"/>
      <c r="AV38" s="63"/>
      <c r="AW38" s="63"/>
      <c r="AX38" s="64"/>
    </row>
    <row r="39" spans="1:61" ht="46.5" customHeight="1" thickBot="1" x14ac:dyDescent="0.25">
      <c r="A39" s="76"/>
      <c r="B39" s="77"/>
      <c r="C39" s="77"/>
      <c r="D39" s="77"/>
      <c r="E39" s="77"/>
      <c r="F39" s="78"/>
      <c r="G39" s="322"/>
      <c r="H39" s="322"/>
      <c r="I39" s="322"/>
      <c r="J39" s="322"/>
      <c r="K39" s="322"/>
      <c r="L39" s="322"/>
      <c r="M39" s="322"/>
      <c r="N39" s="322"/>
      <c r="O39" s="322"/>
      <c r="P39" s="322"/>
      <c r="Q39" s="322"/>
      <c r="R39" s="322"/>
      <c r="S39" s="322"/>
      <c r="T39" s="322"/>
      <c r="U39" s="322"/>
      <c r="V39" s="322"/>
      <c r="W39" s="322"/>
      <c r="X39" s="322"/>
      <c r="Y39" s="91" t="s">
        <v>29</v>
      </c>
      <c r="Z39" s="92"/>
      <c r="AA39" s="93"/>
      <c r="AB39" s="94" t="s">
        <v>48</v>
      </c>
      <c r="AC39" s="95"/>
      <c r="AD39" s="96"/>
      <c r="AE39" s="65" t="s">
        <v>666</v>
      </c>
      <c r="AF39" s="66"/>
      <c r="AG39" s="66"/>
      <c r="AH39" s="66"/>
      <c r="AI39" s="65" t="s">
        <v>665</v>
      </c>
      <c r="AJ39" s="66"/>
      <c r="AK39" s="66"/>
      <c r="AL39" s="66"/>
      <c r="AM39" s="65" t="s">
        <v>696</v>
      </c>
      <c r="AN39" s="66"/>
      <c r="AO39" s="66"/>
      <c r="AP39" s="66"/>
      <c r="AQ39" s="65" t="s">
        <v>697</v>
      </c>
      <c r="AR39" s="66"/>
      <c r="AS39" s="66"/>
      <c r="AT39" s="66"/>
      <c r="AU39" s="66"/>
      <c r="AV39" s="66"/>
      <c r="AW39" s="66"/>
      <c r="AX39" s="67"/>
    </row>
    <row r="40" spans="1:61" ht="32.1" customHeight="1" x14ac:dyDescent="0.2">
      <c r="A40" s="358" t="s">
        <v>64</v>
      </c>
      <c r="B40" s="359"/>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60"/>
    </row>
    <row r="41" spans="1:61" ht="32.1" customHeight="1" x14ac:dyDescent="0.2">
      <c r="A41" s="2"/>
      <c r="B41" s="3"/>
      <c r="C41" s="361" t="s">
        <v>17</v>
      </c>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3"/>
      <c r="AD41" s="362" t="s">
        <v>18</v>
      </c>
      <c r="AE41" s="362"/>
      <c r="AF41" s="362"/>
      <c r="AG41" s="364" t="s">
        <v>16</v>
      </c>
      <c r="AH41" s="362"/>
      <c r="AI41" s="362"/>
      <c r="AJ41" s="362"/>
      <c r="AK41" s="362"/>
      <c r="AL41" s="362"/>
      <c r="AM41" s="362"/>
      <c r="AN41" s="362"/>
      <c r="AO41" s="362"/>
      <c r="AP41" s="362"/>
      <c r="AQ41" s="362"/>
      <c r="AR41" s="362"/>
      <c r="AS41" s="362"/>
      <c r="AT41" s="362"/>
      <c r="AU41" s="362"/>
      <c r="AV41" s="362"/>
      <c r="AW41" s="362"/>
      <c r="AX41" s="365"/>
    </row>
    <row r="42" spans="1:61" ht="46.95" customHeight="1" x14ac:dyDescent="0.2">
      <c r="A42" s="366" t="s">
        <v>41</v>
      </c>
      <c r="B42" s="367"/>
      <c r="C42" s="372" t="s">
        <v>42</v>
      </c>
      <c r="D42" s="373"/>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4"/>
      <c r="AD42" s="375" t="s">
        <v>632</v>
      </c>
      <c r="AE42" s="376"/>
      <c r="AF42" s="376"/>
      <c r="AG42" s="377" t="s">
        <v>649</v>
      </c>
      <c r="AH42" s="378"/>
      <c r="AI42" s="378"/>
      <c r="AJ42" s="378"/>
      <c r="AK42" s="378"/>
      <c r="AL42" s="378"/>
      <c r="AM42" s="378"/>
      <c r="AN42" s="378"/>
      <c r="AO42" s="378"/>
      <c r="AP42" s="378"/>
      <c r="AQ42" s="378"/>
      <c r="AR42" s="378"/>
      <c r="AS42" s="378"/>
      <c r="AT42" s="378"/>
      <c r="AU42" s="378"/>
      <c r="AV42" s="378"/>
      <c r="AW42" s="378"/>
      <c r="AX42" s="379"/>
    </row>
    <row r="43" spans="1:61" ht="26.25" customHeight="1" x14ac:dyDescent="0.2">
      <c r="A43" s="368"/>
      <c r="B43" s="369"/>
      <c r="C43" s="380" t="s">
        <v>19</v>
      </c>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52"/>
      <c r="AD43" s="353" t="s">
        <v>632</v>
      </c>
      <c r="AE43" s="354"/>
      <c r="AF43" s="354"/>
      <c r="AG43" s="355" t="s">
        <v>650</v>
      </c>
      <c r="AH43" s="356"/>
      <c r="AI43" s="356"/>
      <c r="AJ43" s="356"/>
      <c r="AK43" s="356"/>
      <c r="AL43" s="356"/>
      <c r="AM43" s="356"/>
      <c r="AN43" s="356"/>
      <c r="AO43" s="356"/>
      <c r="AP43" s="356"/>
      <c r="AQ43" s="356"/>
      <c r="AR43" s="356"/>
      <c r="AS43" s="356"/>
      <c r="AT43" s="356"/>
      <c r="AU43" s="356"/>
      <c r="AV43" s="356"/>
      <c r="AW43" s="356"/>
      <c r="AX43" s="357"/>
    </row>
    <row r="44" spans="1:61" ht="26.25" customHeight="1" x14ac:dyDescent="0.2">
      <c r="A44" s="370"/>
      <c r="B44" s="371"/>
      <c r="C44" s="410" t="s">
        <v>43</v>
      </c>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2"/>
      <c r="AD44" s="404" t="s">
        <v>632</v>
      </c>
      <c r="AE44" s="405"/>
      <c r="AF44" s="406"/>
      <c r="AG44" s="413" t="s">
        <v>651</v>
      </c>
      <c r="AH44" s="121"/>
      <c r="AI44" s="121"/>
      <c r="AJ44" s="121"/>
      <c r="AK44" s="121"/>
      <c r="AL44" s="121"/>
      <c r="AM44" s="121"/>
      <c r="AN44" s="121"/>
      <c r="AO44" s="121"/>
      <c r="AP44" s="121"/>
      <c r="AQ44" s="121"/>
      <c r="AR44" s="121"/>
      <c r="AS44" s="121"/>
      <c r="AT44" s="121"/>
      <c r="AU44" s="121"/>
      <c r="AV44" s="121"/>
      <c r="AW44" s="121"/>
      <c r="AX44" s="414"/>
    </row>
    <row r="45" spans="1:61" ht="24.75" customHeight="1" x14ac:dyDescent="0.2">
      <c r="A45" s="344" t="s">
        <v>21</v>
      </c>
      <c r="B45" s="345"/>
      <c r="C45" s="415" t="s">
        <v>23</v>
      </c>
      <c r="D45" s="416"/>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8"/>
      <c r="AD45" s="382" t="s">
        <v>632</v>
      </c>
      <c r="AE45" s="383"/>
      <c r="AF45" s="419"/>
      <c r="AG45" s="420" t="s">
        <v>654</v>
      </c>
      <c r="AH45" s="119"/>
      <c r="AI45" s="119"/>
      <c r="AJ45" s="119"/>
      <c r="AK45" s="119"/>
      <c r="AL45" s="119"/>
      <c r="AM45" s="119"/>
      <c r="AN45" s="119"/>
      <c r="AO45" s="119"/>
      <c r="AP45" s="119"/>
      <c r="AQ45" s="119"/>
      <c r="AR45" s="119"/>
      <c r="AS45" s="119"/>
      <c r="AT45" s="119"/>
      <c r="AU45" s="119"/>
      <c r="AV45" s="119"/>
      <c r="AW45" s="119"/>
      <c r="AX45" s="421"/>
      <c r="BF45" s="5"/>
      <c r="BG45" s="5"/>
      <c r="BH45" s="5"/>
      <c r="BI45" s="5"/>
    </row>
    <row r="46" spans="1:61" ht="32.1" customHeight="1" x14ac:dyDescent="0.2">
      <c r="A46" s="346"/>
      <c r="B46" s="347"/>
      <c r="C46" s="422"/>
      <c r="D46" s="423"/>
      <c r="E46" s="426" t="s">
        <v>218</v>
      </c>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8"/>
      <c r="AD46" s="353" t="s">
        <v>652</v>
      </c>
      <c r="AE46" s="354"/>
      <c r="AF46" s="387"/>
      <c r="AG46" s="413"/>
      <c r="AH46" s="121"/>
      <c r="AI46" s="121"/>
      <c r="AJ46" s="121"/>
      <c r="AK46" s="121"/>
      <c r="AL46" s="121"/>
      <c r="AM46" s="121"/>
      <c r="AN46" s="121"/>
      <c r="AO46" s="121"/>
      <c r="AP46" s="121"/>
      <c r="AQ46" s="121"/>
      <c r="AR46" s="121"/>
      <c r="AS46" s="121"/>
      <c r="AT46" s="121"/>
      <c r="AU46" s="121"/>
      <c r="AV46" s="121"/>
      <c r="AW46" s="121"/>
      <c r="AX46" s="414"/>
    </row>
    <row r="47" spans="1:61" ht="24.75" customHeight="1" x14ac:dyDescent="0.2">
      <c r="A47" s="346"/>
      <c r="B47" s="347"/>
      <c r="C47" s="424"/>
      <c r="D47" s="425"/>
      <c r="E47" s="394" t="s">
        <v>55</v>
      </c>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6"/>
      <c r="AD47" s="397" t="s">
        <v>653</v>
      </c>
      <c r="AE47" s="398"/>
      <c r="AF47" s="398"/>
      <c r="AG47" s="413"/>
      <c r="AH47" s="121"/>
      <c r="AI47" s="121"/>
      <c r="AJ47" s="121"/>
      <c r="AK47" s="121"/>
      <c r="AL47" s="121"/>
      <c r="AM47" s="121"/>
      <c r="AN47" s="121"/>
      <c r="AO47" s="121"/>
      <c r="AP47" s="121"/>
      <c r="AQ47" s="121"/>
      <c r="AR47" s="121"/>
      <c r="AS47" s="121"/>
      <c r="AT47" s="121"/>
      <c r="AU47" s="121"/>
      <c r="AV47" s="121"/>
      <c r="AW47" s="121"/>
      <c r="AX47" s="414"/>
    </row>
    <row r="48" spans="1:61" ht="24.75" customHeight="1" x14ac:dyDescent="0.2">
      <c r="A48" s="346"/>
      <c r="B48" s="348"/>
      <c r="C48" s="399" t="s">
        <v>24</v>
      </c>
      <c r="D48" s="400"/>
      <c r="E48" s="400"/>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382" t="s">
        <v>642</v>
      </c>
      <c r="AE48" s="383"/>
      <c r="AF48" s="383"/>
      <c r="AG48" s="384" t="s">
        <v>643</v>
      </c>
      <c r="AH48" s="385"/>
      <c r="AI48" s="385"/>
      <c r="AJ48" s="385"/>
      <c r="AK48" s="385"/>
      <c r="AL48" s="385"/>
      <c r="AM48" s="385"/>
      <c r="AN48" s="385"/>
      <c r="AO48" s="385"/>
      <c r="AP48" s="385"/>
      <c r="AQ48" s="385"/>
      <c r="AR48" s="385"/>
      <c r="AS48" s="385"/>
      <c r="AT48" s="385"/>
      <c r="AU48" s="385"/>
      <c r="AV48" s="385"/>
      <c r="AW48" s="385"/>
      <c r="AX48" s="386"/>
    </row>
    <row r="49" spans="1:51" ht="24.75" customHeight="1" x14ac:dyDescent="0.2">
      <c r="A49" s="346"/>
      <c r="B49" s="348"/>
      <c r="C49" s="351" t="s">
        <v>44</v>
      </c>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3" t="s">
        <v>632</v>
      </c>
      <c r="AE49" s="354"/>
      <c r="AF49" s="387"/>
      <c r="AG49" s="355" t="s">
        <v>698</v>
      </c>
      <c r="AH49" s="356"/>
      <c r="AI49" s="356"/>
      <c r="AJ49" s="356"/>
      <c r="AK49" s="356"/>
      <c r="AL49" s="356"/>
      <c r="AM49" s="356"/>
      <c r="AN49" s="356"/>
      <c r="AO49" s="356"/>
      <c r="AP49" s="356"/>
      <c r="AQ49" s="356"/>
      <c r="AR49" s="356"/>
      <c r="AS49" s="356"/>
      <c r="AT49" s="356"/>
      <c r="AU49" s="356"/>
      <c r="AV49" s="356"/>
      <c r="AW49" s="356"/>
      <c r="AX49" s="357"/>
    </row>
    <row r="50" spans="1:51" ht="24.75" customHeight="1" x14ac:dyDescent="0.2">
      <c r="A50" s="346"/>
      <c r="B50" s="348"/>
      <c r="C50" s="351" t="s">
        <v>20</v>
      </c>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3" t="s">
        <v>642</v>
      </c>
      <c r="AE50" s="354"/>
      <c r="AF50" s="354"/>
      <c r="AG50" s="355" t="s">
        <v>643</v>
      </c>
      <c r="AH50" s="356"/>
      <c r="AI50" s="356"/>
      <c r="AJ50" s="356"/>
      <c r="AK50" s="356"/>
      <c r="AL50" s="356"/>
      <c r="AM50" s="356"/>
      <c r="AN50" s="356"/>
      <c r="AO50" s="356"/>
      <c r="AP50" s="356"/>
      <c r="AQ50" s="356"/>
      <c r="AR50" s="356"/>
      <c r="AS50" s="356"/>
      <c r="AT50" s="356"/>
      <c r="AU50" s="356"/>
      <c r="AV50" s="356"/>
      <c r="AW50" s="356"/>
      <c r="AX50" s="357"/>
    </row>
    <row r="51" spans="1:51" ht="39" customHeight="1" x14ac:dyDescent="0.2">
      <c r="A51" s="346"/>
      <c r="B51" s="348"/>
      <c r="C51" s="351" t="s">
        <v>25</v>
      </c>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93"/>
      <c r="AD51" s="353" t="s">
        <v>632</v>
      </c>
      <c r="AE51" s="354"/>
      <c r="AF51" s="354"/>
      <c r="AG51" s="355" t="s">
        <v>655</v>
      </c>
      <c r="AH51" s="356"/>
      <c r="AI51" s="356"/>
      <c r="AJ51" s="356"/>
      <c r="AK51" s="356"/>
      <c r="AL51" s="356"/>
      <c r="AM51" s="356"/>
      <c r="AN51" s="356"/>
      <c r="AO51" s="356"/>
      <c r="AP51" s="356"/>
      <c r="AQ51" s="356"/>
      <c r="AR51" s="356"/>
      <c r="AS51" s="356"/>
      <c r="AT51" s="356"/>
      <c r="AU51" s="356"/>
      <c r="AV51" s="356"/>
      <c r="AW51" s="356"/>
      <c r="AX51" s="357"/>
    </row>
    <row r="52" spans="1:51" ht="24.75" customHeight="1" x14ac:dyDescent="0.2">
      <c r="A52" s="349"/>
      <c r="B52" s="350"/>
      <c r="C52" s="401" t="s">
        <v>56</v>
      </c>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3"/>
      <c r="AD52" s="404" t="s">
        <v>632</v>
      </c>
      <c r="AE52" s="405"/>
      <c r="AF52" s="406"/>
      <c r="AG52" s="407" t="s">
        <v>656</v>
      </c>
      <c r="AH52" s="408"/>
      <c r="AI52" s="408"/>
      <c r="AJ52" s="408"/>
      <c r="AK52" s="408"/>
      <c r="AL52" s="408"/>
      <c r="AM52" s="408"/>
      <c r="AN52" s="408"/>
      <c r="AO52" s="408"/>
      <c r="AP52" s="408"/>
      <c r="AQ52" s="408"/>
      <c r="AR52" s="408"/>
      <c r="AS52" s="408"/>
      <c r="AT52" s="408"/>
      <c r="AU52" s="408"/>
      <c r="AV52" s="408"/>
      <c r="AW52" s="408"/>
      <c r="AX52" s="409"/>
    </row>
    <row r="53" spans="1:51" ht="35.4" customHeight="1" x14ac:dyDescent="0.2">
      <c r="A53" s="344" t="s">
        <v>22</v>
      </c>
      <c r="B53" s="429"/>
      <c r="C53" s="572" t="s">
        <v>57</v>
      </c>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4"/>
      <c r="AD53" s="382" t="s">
        <v>632</v>
      </c>
      <c r="AE53" s="383"/>
      <c r="AF53" s="419"/>
      <c r="AG53" s="384" t="s">
        <v>657</v>
      </c>
      <c r="AH53" s="385"/>
      <c r="AI53" s="385"/>
      <c r="AJ53" s="385"/>
      <c r="AK53" s="385"/>
      <c r="AL53" s="385"/>
      <c r="AM53" s="385"/>
      <c r="AN53" s="385"/>
      <c r="AO53" s="385"/>
      <c r="AP53" s="385"/>
      <c r="AQ53" s="385"/>
      <c r="AR53" s="385"/>
      <c r="AS53" s="385"/>
      <c r="AT53" s="385"/>
      <c r="AU53" s="385"/>
      <c r="AV53" s="385"/>
      <c r="AW53" s="385"/>
      <c r="AX53" s="386"/>
    </row>
    <row r="54" spans="1:51" ht="48" customHeight="1" x14ac:dyDescent="0.2">
      <c r="A54" s="346"/>
      <c r="B54" s="348"/>
      <c r="C54" s="388" t="s">
        <v>27</v>
      </c>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90"/>
      <c r="AD54" s="391" t="s">
        <v>632</v>
      </c>
      <c r="AE54" s="392"/>
      <c r="AF54" s="392"/>
      <c r="AG54" s="355" t="s">
        <v>658</v>
      </c>
      <c r="AH54" s="356"/>
      <c r="AI54" s="356"/>
      <c r="AJ54" s="356"/>
      <c r="AK54" s="356"/>
      <c r="AL54" s="356"/>
      <c r="AM54" s="356"/>
      <c r="AN54" s="356"/>
      <c r="AO54" s="356"/>
      <c r="AP54" s="356"/>
      <c r="AQ54" s="356"/>
      <c r="AR54" s="356"/>
      <c r="AS54" s="356"/>
      <c r="AT54" s="356"/>
      <c r="AU54" s="356"/>
      <c r="AV54" s="356"/>
      <c r="AW54" s="356"/>
      <c r="AX54" s="357"/>
    </row>
    <row r="55" spans="1:51" ht="55.2" customHeight="1" x14ac:dyDescent="0.2">
      <c r="A55" s="346"/>
      <c r="B55" s="348"/>
      <c r="C55" s="351" t="s">
        <v>51</v>
      </c>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3" t="s">
        <v>632</v>
      </c>
      <c r="AE55" s="354"/>
      <c r="AF55" s="354"/>
      <c r="AG55" s="355" t="s">
        <v>668</v>
      </c>
      <c r="AH55" s="356"/>
      <c r="AI55" s="356"/>
      <c r="AJ55" s="356"/>
      <c r="AK55" s="356"/>
      <c r="AL55" s="356"/>
      <c r="AM55" s="356"/>
      <c r="AN55" s="356"/>
      <c r="AO55" s="356"/>
      <c r="AP55" s="356"/>
      <c r="AQ55" s="356"/>
      <c r="AR55" s="356"/>
      <c r="AS55" s="356"/>
      <c r="AT55" s="356"/>
      <c r="AU55" s="356"/>
      <c r="AV55" s="356"/>
      <c r="AW55" s="356"/>
      <c r="AX55" s="357"/>
    </row>
    <row r="56" spans="1:51" ht="66" customHeight="1" x14ac:dyDescent="0.2">
      <c r="A56" s="349"/>
      <c r="B56" s="350"/>
      <c r="C56" s="351" t="s">
        <v>26</v>
      </c>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3" t="s">
        <v>632</v>
      </c>
      <c r="AE56" s="354"/>
      <c r="AF56" s="354"/>
      <c r="AG56" s="552" t="s">
        <v>659</v>
      </c>
      <c r="AH56" s="123"/>
      <c r="AI56" s="123"/>
      <c r="AJ56" s="123"/>
      <c r="AK56" s="123"/>
      <c r="AL56" s="123"/>
      <c r="AM56" s="123"/>
      <c r="AN56" s="123"/>
      <c r="AO56" s="123"/>
      <c r="AP56" s="123"/>
      <c r="AQ56" s="123"/>
      <c r="AR56" s="123"/>
      <c r="AS56" s="123"/>
      <c r="AT56" s="123"/>
      <c r="AU56" s="123"/>
      <c r="AV56" s="123"/>
      <c r="AW56" s="123"/>
      <c r="AX56" s="553"/>
      <c r="AY56" s="12"/>
    </row>
    <row r="57" spans="1:51" ht="41.25" customHeight="1" x14ac:dyDescent="0.2">
      <c r="A57" s="575" t="s">
        <v>34</v>
      </c>
      <c r="B57" s="576"/>
      <c r="C57" s="581" t="s">
        <v>198</v>
      </c>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417"/>
      <c r="AD57" s="382" t="s">
        <v>660</v>
      </c>
      <c r="AE57" s="383"/>
      <c r="AF57" s="383"/>
      <c r="AG57" s="420"/>
      <c r="AH57" s="119"/>
      <c r="AI57" s="119"/>
      <c r="AJ57" s="119"/>
      <c r="AK57" s="119"/>
      <c r="AL57" s="119"/>
      <c r="AM57" s="119"/>
      <c r="AN57" s="119"/>
      <c r="AO57" s="119"/>
      <c r="AP57" s="119"/>
      <c r="AQ57" s="119"/>
      <c r="AR57" s="119"/>
      <c r="AS57" s="119"/>
      <c r="AT57" s="119"/>
      <c r="AU57" s="119"/>
      <c r="AV57" s="119"/>
      <c r="AW57" s="119"/>
      <c r="AX57" s="421"/>
    </row>
    <row r="58" spans="1:51" ht="19.649999999999999" customHeight="1" x14ac:dyDescent="0.2">
      <c r="A58" s="577"/>
      <c r="B58" s="578"/>
      <c r="C58" s="554" t="s">
        <v>189</v>
      </c>
      <c r="D58" s="555"/>
      <c r="E58" s="555"/>
      <c r="F58" s="556"/>
      <c r="G58" s="557" t="s">
        <v>199</v>
      </c>
      <c r="H58" s="555"/>
      <c r="I58" s="555"/>
      <c r="J58" s="555"/>
      <c r="K58" s="555"/>
      <c r="L58" s="555"/>
      <c r="M58" s="555"/>
      <c r="N58" s="557" t="s">
        <v>200</v>
      </c>
      <c r="O58" s="555"/>
      <c r="P58" s="555"/>
      <c r="Q58" s="555"/>
      <c r="R58" s="555"/>
      <c r="S58" s="555"/>
      <c r="T58" s="555"/>
      <c r="U58" s="555"/>
      <c r="V58" s="555"/>
      <c r="W58" s="555"/>
      <c r="X58" s="555"/>
      <c r="Y58" s="555"/>
      <c r="Z58" s="555"/>
      <c r="AA58" s="555"/>
      <c r="AB58" s="555"/>
      <c r="AC58" s="555"/>
      <c r="AD58" s="555"/>
      <c r="AE58" s="555"/>
      <c r="AF58" s="558"/>
      <c r="AG58" s="413"/>
      <c r="AH58" s="121"/>
      <c r="AI58" s="121"/>
      <c r="AJ58" s="121"/>
      <c r="AK58" s="121"/>
      <c r="AL58" s="121"/>
      <c r="AM58" s="121"/>
      <c r="AN58" s="121"/>
      <c r="AO58" s="121"/>
      <c r="AP58" s="121"/>
      <c r="AQ58" s="121"/>
      <c r="AR58" s="121"/>
      <c r="AS58" s="121"/>
      <c r="AT58" s="121"/>
      <c r="AU58" s="121"/>
      <c r="AV58" s="121"/>
      <c r="AW58" s="121"/>
      <c r="AX58" s="414"/>
    </row>
    <row r="59" spans="1:51" ht="24.75" customHeight="1" x14ac:dyDescent="0.2">
      <c r="A59" s="577"/>
      <c r="B59" s="578"/>
      <c r="C59" s="559"/>
      <c r="D59" s="560"/>
      <c r="E59" s="560"/>
      <c r="F59" s="561"/>
      <c r="G59" s="562"/>
      <c r="H59" s="563"/>
      <c r="I59" s="49" t="str">
        <f>IF(OR(G59="　", G59=""), "", "-")</f>
        <v/>
      </c>
      <c r="J59" s="564"/>
      <c r="K59" s="564"/>
      <c r="L59" s="49" t="str">
        <f>IF(M59="","","-")</f>
        <v/>
      </c>
      <c r="M59" s="50"/>
      <c r="N59" s="565"/>
      <c r="O59" s="566"/>
      <c r="P59" s="566"/>
      <c r="Q59" s="566"/>
      <c r="R59" s="566"/>
      <c r="S59" s="566"/>
      <c r="T59" s="566"/>
      <c r="U59" s="566"/>
      <c r="V59" s="566"/>
      <c r="W59" s="566"/>
      <c r="X59" s="566"/>
      <c r="Y59" s="566"/>
      <c r="Z59" s="566"/>
      <c r="AA59" s="566"/>
      <c r="AB59" s="566"/>
      <c r="AC59" s="566"/>
      <c r="AD59" s="566"/>
      <c r="AE59" s="566"/>
      <c r="AF59" s="567"/>
      <c r="AG59" s="413"/>
      <c r="AH59" s="121"/>
      <c r="AI59" s="121"/>
      <c r="AJ59" s="121"/>
      <c r="AK59" s="121"/>
      <c r="AL59" s="121"/>
      <c r="AM59" s="121"/>
      <c r="AN59" s="121"/>
      <c r="AO59" s="121"/>
      <c r="AP59" s="121"/>
      <c r="AQ59" s="121"/>
      <c r="AR59" s="121"/>
      <c r="AS59" s="121"/>
      <c r="AT59" s="121"/>
      <c r="AU59" s="121"/>
      <c r="AV59" s="121"/>
      <c r="AW59" s="121"/>
      <c r="AX59" s="414"/>
    </row>
    <row r="60" spans="1:51" ht="24.75" customHeight="1" x14ac:dyDescent="0.2">
      <c r="A60" s="577"/>
      <c r="B60" s="578"/>
      <c r="C60" s="559"/>
      <c r="D60" s="560"/>
      <c r="E60" s="560"/>
      <c r="F60" s="561"/>
      <c r="G60" s="562"/>
      <c r="H60" s="563"/>
      <c r="I60" s="49" t="str">
        <f t="shared" ref="I60:I63" si="3">IF(OR(G60="　", G60=""), "", "-")</f>
        <v/>
      </c>
      <c r="J60" s="564"/>
      <c r="K60" s="564"/>
      <c r="L60" s="49" t="str">
        <f t="shared" ref="L60:L63" si="4">IF(M60="","","-")</f>
        <v/>
      </c>
      <c r="M60" s="50"/>
      <c r="N60" s="565"/>
      <c r="O60" s="566"/>
      <c r="P60" s="566"/>
      <c r="Q60" s="566"/>
      <c r="R60" s="566"/>
      <c r="S60" s="566"/>
      <c r="T60" s="566"/>
      <c r="U60" s="566"/>
      <c r="V60" s="566"/>
      <c r="W60" s="566"/>
      <c r="X60" s="566"/>
      <c r="Y60" s="566"/>
      <c r="Z60" s="566"/>
      <c r="AA60" s="566"/>
      <c r="AB60" s="566"/>
      <c r="AC60" s="566"/>
      <c r="AD60" s="566"/>
      <c r="AE60" s="566"/>
      <c r="AF60" s="567"/>
      <c r="AG60" s="413"/>
      <c r="AH60" s="121"/>
      <c r="AI60" s="121"/>
      <c r="AJ60" s="121"/>
      <c r="AK60" s="121"/>
      <c r="AL60" s="121"/>
      <c r="AM60" s="121"/>
      <c r="AN60" s="121"/>
      <c r="AO60" s="121"/>
      <c r="AP60" s="121"/>
      <c r="AQ60" s="121"/>
      <c r="AR60" s="121"/>
      <c r="AS60" s="121"/>
      <c r="AT60" s="121"/>
      <c r="AU60" s="121"/>
      <c r="AV60" s="121"/>
      <c r="AW60" s="121"/>
      <c r="AX60" s="414"/>
    </row>
    <row r="61" spans="1:51" ht="24.75" customHeight="1" x14ac:dyDescent="0.2">
      <c r="A61" s="577"/>
      <c r="B61" s="578"/>
      <c r="C61" s="559"/>
      <c r="D61" s="560"/>
      <c r="E61" s="560"/>
      <c r="F61" s="561"/>
      <c r="G61" s="562"/>
      <c r="H61" s="563"/>
      <c r="I61" s="49" t="str">
        <f t="shared" si="3"/>
        <v/>
      </c>
      <c r="J61" s="564"/>
      <c r="K61" s="564"/>
      <c r="L61" s="49" t="str">
        <f t="shared" si="4"/>
        <v/>
      </c>
      <c r="M61" s="50"/>
      <c r="N61" s="565"/>
      <c r="O61" s="566"/>
      <c r="P61" s="566"/>
      <c r="Q61" s="566"/>
      <c r="R61" s="566"/>
      <c r="S61" s="566"/>
      <c r="T61" s="566"/>
      <c r="U61" s="566"/>
      <c r="V61" s="566"/>
      <c r="W61" s="566"/>
      <c r="X61" s="566"/>
      <c r="Y61" s="566"/>
      <c r="Z61" s="566"/>
      <c r="AA61" s="566"/>
      <c r="AB61" s="566"/>
      <c r="AC61" s="566"/>
      <c r="AD61" s="566"/>
      <c r="AE61" s="566"/>
      <c r="AF61" s="567"/>
      <c r="AG61" s="413"/>
      <c r="AH61" s="121"/>
      <c r="AI61" s="121"/>
      <c r="AJ61" s="121"/>
      <c r="AK61" s="121"/>
      <c r="AL61" s="121"/>
      <c r="AM61" s="121"/>
      <c r="AN61" s="121"/>
      <c r="AO61" s="121"/>
      <c r="AP61" s="121"/>
      <c r="AQ61" s="121"/>
      <c r="AR61" s="121"/>
      <c r="AS61" s="121"/>
      <c r="AT61" s="121"/>
      <c r="AU61" s="121"/>
      <c r="AV61" s="121"/>
      <c r="AW61" s="121"/>
      <c r="AX61" s="414"/>
    </row>
    <row r="62" spans="1:51" ht="24.75" customHeight="1" x14ac:dyDescent="0.2">
      <c r="A62" s="577"/>
      <c r="B62" s="578"/>
      <c r="C62" s="559"/>
      <c r="D62" s="560"/>
      <c r="E62" s="560"/>
      <c r="F62" s="561"/>
      <c r="G62" s="562"/>
      <c r="H62" s="563"/>
      <c r="I62" s="49" t="str">
        <f t="shared" si="3"/>
        <v/>
      </c>
      <c r="J62" s="564"/>
      <c r="K62" s="564"/>
      <c r="L62" s="49" t="str">
        <f t="shared" si="4"/>
        <v/>
      </c>
      <c r="M62" s="50"/>
      <c r="N62" s="565"/>
      <c r="O62" s="566"/>
      <c r="P62" s="566"/>
      <c r="Q62" s="566"/>
      <c r="R62" s="566"/>
      <c r="S62" s="566"/>
      <c r="T62" s="566"/>
      <c r="U62" s="566"/>
      <c r="V62" s="566"/>
      <c r="W62" s="566"/>
      <c r="X62" s="566"/>
      <c r="Y62" s="566"/>
      <c r="Z62" s="566"/>
      <c r="AA62" s="566"/>
      <c r="AB62" s="566"/>
      <c r="AC62" s="566"/>
      <c r="AD62" s="566"/>
      <c r="AE62" s="566"/>
      <c r="AF62" s="567"/>
      <c r="AG62" s="413"/>
      <c r="AH62" s="121"/>
      <c r="AI62" s="121"/>
      <c r="AJ62" s="121"/>
      <c r="AK62" s="121"/>
      <c r="AL62" s="121"/>
      <c r="AM62" s="121"/>
      <c r="AN62" s="121"/>
      <c r="AO62" s="121"/>
      <c r="AP62" s="121"/>
      <c r="AQ62" s="121"/>
      <c r="AR62" s="121"/>
      <c r="AS62" s="121"/>
      <c r="AT62" s="121"/>
      <c r="AU62" s="121"/>
      <c r="AV62" s="121"/>
      <c r="AW62" s="121"/>
      <c r="AX62" s="414"/>
    </row>
    <row r="63" spans="1:51" ht="24.75" customHeight="1" x14ac:dyDescent="0.2">
      <c r="A63" s="579"/>
      <c r="B63" s="580"/>
      <c r="C63" s="559"/>
      <c r="D63" s="560"/>
      <c r="E63" s="560"/>
      <c r="F63" s="561"/>
      <c r="G63" s="562"/>
      <c r="H63" s="563"/>
      <c r="I63" s="51" t="str">
        <f t="shared" si="3"/>
        <v/>
      </c>
      <c r="J63" s="568"/>
      <c r="K63" s="568"/>
      <c r="L63" s="51" t="str">
        <f t="shared" si="4"/>
        <v/>
      </c>
      <c r="M63" s="52"/>
      <c r="N63" s="569"/>
      <c r="O63" s="570"/>
      <c r="P63" s="570"/>
      <c r="Q63" s="570"/>
      <c r="R63" s="570"/>
      <c r="S63" s="570"/>
      <c r="T63" s="570"/>
      <c r="U63" s="570"/>
      <c r="V63" s="570"/>
      <c r="W63" s="570"/>
      <c r="X63" s="570"/>
      <c r="Y63" s="570"/>
      <c r="Z63" s="570"/>
      <c r="AA63" s="570"/>
      <c r="AB63" s="570"/>
      <c r="AC63" s="570"/>
      <c r="AD63" s="570"/>
      <c r="AE63" s="570"/>
      <c r="AF63" s="571"/>
      <c r="AG63" s="552"/>
      <c r="AH63" s="123"/>
      <c r="AI63" s="123"/>
      <c r="AJ63" s="123"/>
      <c r="AK63" s="123"/>
      <c r="AL63" s="123"/>
      <c r="AM63" s="123"/>
      <c r="AN63" s="123"/>
      <c r="AO63" s="123"/>
      <c r="AP63" s="123"/>
      <c r="AQ63" s="123"/>
      <c r="AR63" s="123"/>
      <c r="AS63" s="123"/>
      <c r="AT63" s="123"/>
      <c r="AU63" s="123"/>
      <c r="AV63" s="123"/>
      <c r="AW63" s="123"/>
      <c r="AX63" s="553"/>
    </row>
    <row r="64" spans="1:51" ht="86.25" customHeight="1" x14ac:dyDescent="0.2">
      <c r="A64" s="344" t="s">
        <v>28</v>
      </c>
      <c r="B64" s="429"/>
      <c r="C64" s="430" t="s">
        <v>30</v>
      </c>
      <c r="D64" s="431"/>
      <c r="E64" s="431"/>
      <c r="F64" s="432"/>
      <c r="G64" s="433" t="s">
        <v>661</v>
      </c>
      <c r="H64" s="434"/>
      <c r="I64" s="434"/>
      <c r="J64" s="434"/>
      <c r="K64" s="434"/>
      <c r="L64" s="434"/>
      <c r="M64" s="434"/>
      <c r="N64" s="434"/>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435"/>
    </row>
    <row r="65" spans="1:50" ht="86.25" customHeight="1" x14ac:dyDescent="0.2">
      <c r="A65" s="346"/>
      <c r="B65" s="348"/>
      <c r="C65" s="436" t="s">
        <v>33</v>
      </c>
      <c r="D65" s="437"/>
      <c r="E65" s="437"/>
      <c r="F65" s="438"/>
      <c r="G65" s="439" t="s">
        <v>662</v>
      </c>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c r="AK65" s="440"/>
      <c r="AL65" s="440"/>
      <c r="AM65" s="440"/>
      <c r="AN65" s="440"/>
      <c r="AO65" s="440"/>
      <c r="AP65" s="440"/>
      <c r="AQ65" s="440"/>
      <c r="AR65" s="440"/>
      <c r="AS65" s="440"/>
      <c r="AT65" s="440"/>
      <c r="AU65" s="440"/>
      <c r="AV65" s="440"/>
      <c r="AW65" s="440"/>
      <c r="AX65" s="441"/>
    </row>
    <row r="66" spans="1:50" ht="86.25" customHeight="1" thickBot="1" x14ac:dyDescent="0.25">
      <c r="A66" s="442" t="s">
        <v>58</v>
      </c>
      <c r="B66" s="443"/>
      <c r="C66" s="444"/>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c r="AV66" s="445"/>
      <c r="AW66" s="445"/>
      <c r="AX66" s="446"/>
    </row>
    <row r="67" spans="1:50" ht="30" customHeight="1" x14ac:dyDescent="0.2">
      <c r="A67" s="447" t="s">
        <v>192</v>
      </c>
      <c r="B67" s="448"/>
      <c r="C67" s="448"/>
      <c r="D67" s="448"/>
      <c r="E67" s="448"/>
      <c r="F67" s="449"/>
      <c r="G67" s="55" t="s">
        <v>626</v>
      </c>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4"/>
    </row>
    <row r="68" spans="1:50" ht="30" customHeight="1" x14ac:dyDescent="0.2">
      <c r="A68" s="269"/>
      <c r="B68" s="270"/>
      <c r="C68" s="270"/>
      <c r="D68" s="270"/>
      <c r="E68" s="270"/>
      <c r="F68" s="271"/>
      <c r="G68" s="15"/>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7"/>
    </row>
    <row r="69" spans="1:50" ht="30" customHeight="1" x14ac:dyDescent="0.2">
      <c r="A69" s="269"/>
      <c r="B69" s="270"/>
      <c r="C69" s="270"/>
      <c r="D69" s="270"/>
      <c r="E69" s="270"/>
      <c r="F69" s="271"/>
      <c r="G69" s="15"/>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7"/>
    </row>
    <row r="70" spans="1:50" ht="30" customHeight="1" x14ac:dyDescent="0.2">
      <c r="A70" s="269"/>
      <c r="B70" s="270"/>
      <c r="C70" s="270"/>
      <c r="D70" s="270"/>
      <c r="E70" s="270"/>
      <c r="F70" s="271"/>
      <c r="G70" s="15"/>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0" customHeight="1" x14ac:dyDescent="0.2">
      <c r="A71" s="269"/>
      <c r="B71" s="270"/>
      <c r="C71" s="270"/>
      <c r="D71" s="270"/>
      <c r="E71" s="270"/>
      <c r="F71" s="271"/>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30" customHeight="1" x14ac:dyDescent="0.2">
      <c r="A72" s="269"/>
      <c r="B72" s="270"/>
      <c r="C72" s="270"/>
      <c r="D72" s="270"/>
      <c r="E72" s="270"/>
      <c r="F72" s="271"/>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30" customHeight="1" x14ac:dyDescent="0.2">
      <c r="A73" s="269"/>
      <c r="B73" s="270"/>
      <c r="C73" s="270"/>
      <c r="D73" s="270"/>
      <c r="E73" s="270"/>
      <c r="F73" s="271"/>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30" customHeight="1" x14ac:dyDescent="0.2">
      <c r="A74" s="269"/>
      <c r="B74" s="270"/>
      <c r="C74" s="270"/>
      <c r="D74" s="270"/>
      <c r="E74" s="270"/>
      <c r="F74" s="271"/>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30" customHeight="1" x14ac:dyDescent="0.2">
      <c r="A75" s="269"/>
      <c r="B75" s="270"/>
      <c r="C75" s="270"/>
      <c r="D75" s="270"/>
      <c r="E75" s="270"/>
      <c r="F75" s="271"/>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30" customHeight="1" x14ac:dyDescent="0.2">
      <c r="A76" s="269"/>
      <c r="B76" s="270"/>
      <c r="C76" s="270"/>
      <c r="D76" s="270"/>
      <c r="E76" s="270"/>
      <c r="F76" s="271"/>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30" customHeight="1" x14ac:dyDescent="0.2">
      <c r="A77" s="269"/>
      <c r="B77" s="270"/>
      <c r="C77" s="270"/>
      <c r="D77" s="270"/>
      <c r="E77" s="270"/>
      <c r="F77" s="271"/>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30" customHeight="1" x14ac:dyDescent="0.2">
      <c r="A78" s="269"/>
      <c r="B78" s="270"/>
      <c r="C78" s="270"/>
      <c r="D78" s="270"/>
      <c r="E78" s="270"/>
      <c r="F78" s="271"/>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30" customHeight="1" x14ac:dyDescent="0.2">
      <c r="A79" s="269"/>
      <c r="B79" s="270"/>
      <c r="C79" s="270"/>
      <c r="D79" s="270"/>
      <c r="E79" s="270"/>
      <c r="F79" s="271"/>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30" customHeight="1" x14ac:dyDescent="0.2">
      <c r="A80" s="269"/>
      <c r="B80" s="270"/>
      <c r="C80" s="270"/>
      <c r="D80" s="270"/>
      <c r="E80" s="270"/>
      <c r="F80" s="271"/>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1" ht="30" customHeight="1" x14ac:dyDescent="0.2">
      <c r="A81" s="269"/>
      <c r="B81" s="270"/>
      <c r="C81" s="270"/>
      <c r="D81" s="270"/>
      <c r="E81" s="270"/>
      <c r="F81" s="271"/>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1" ht="30" customHeight="1" thickBot="1" x14ac:dyDescent="0.25">
      <c r="A82" s="269"/>
      <c r="B82" s="270"/>
      <c r="C82" s="270"/>
      <c r="D82" s="270"/>
      <c r="E82" s="270"/>
      <c r="F82" s="271"/>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1" ht="21" customHeight="1" x14ac:dyDescent="0.2">
      <c r="A83" s="450" t="s">
        <v>219</v>
      </c>
      <c r="B83" s="451"/>
      <c r="C83" s="451"/>
      <c r="D83" s="451"/>
      <c r="E83" s="451"/>
      <c r="F83" s="452"/>
      <c r="G83" s="456" t="s">
        <v>670</v>
      </c>
      <c r="H83" s="457"/>
      <c r="I83" s="457"/>
      <c r="J83" s="457"/>
      <c r="K83" s="457"/>
      <c r="L83" s="457"/>
      <c r="M83" s="457"/>
      <c r="N83" s="457"/>
      <c r="O83" s="457"/>
      <c r="P83" s="457"/>
      <c r="Q83" s="457"/>
      <c r="R83" s="457"/>
      <c r="S83" s="457"/>
      <c r="T83" s="457"/>
      <c r="U83" s="457"/>
      <c r="V83" s="457"/>
      <c r="W83" s="457"/>
      <c r="X83" s="457"/>
      <c r="Y83" s="457"/>
      <c r="Z83" s="457"/>
      <c r="AA83" s="457"/>
      <c r="AB83" s="458"/>
      <c r="AC83" s="456" t="s">
        <v>67</v>
      </c>
      <c r="AD83" s="457"/>
      <c r="AE83" s="457"/>
      <c r="AF83" s="457"/>
      <c r="AG83" s="457"/>
      <c r="AH83" s="457"/>
      <c r="AI83" s="457"/>
      <c r="AJ83" s="457"/>
      <c r="AK83" s="457"/>
      <c r="AL83" s="457"/>
      <c r="AM83" s="457"/>
      <c r="AN83" s="457"/>
      <c r="AO83" s="457"/>
      <c r="AP83" s="457"/>
      <c r="AQ83" s="457"/>
      <c r="AR83" s="457"/>
      <c r="AS83" s="457"/>
      <c r="AT83" s="457"/>
      <c r="AU83" s="457"/>
      <c r="AV83" s="457"/>
      <c r="AW83" s="457"/>
      <c r="AX83" s="459"/>
      <c r="AY83">
        <f>COUNTA($G$85,$AC$85)</f>
        <v>1</v>
      </c>
    </row>
    <row r="84" spans="1:51" ht="34.200000000000003" customHeight="1" x14ac:dyDescent="0.2">
      <c r="A84" s="453"/>
      <c r="B84" s="454"/>
      <c r="C84" s="454"/>
      <c r="D84" s="454"/>
      <c r="E84" s="454"/>
      <c r="F84" s="455"/>
      <c r="G84" s="430" t="s">
        <v>11</v>
      </c>
      <c r="H84" s="460"/>
      <c r="I84" s="460"/>
      <c r="J84" s="460"/>
      <c r="K84" s="460"/>
      <c r="L84" s="461" t="s">
        <v>12</v>
      </c>
      <c r="M84" s="460"/>
      <c r="N84" s="460"/>
      <c r="O84" s="460"/>
      <c r="P84" s="460"/>
      <c r="Q84" s="460"/>
      <c r="R84" s="460"/>
      <c r="S84" s="460"/>
      <c r="T84" s="460"/>
      <c r="U84" s="460"/>
      <c r="V84" s="460"/>
      <c r="W84" s="460"/>
      <c r="X84" s="462"/>
      <c r="Y84" s="463" t="s">
        <v>13</v>
      </c>
      <c r="Z84" s="464"/>
      <c r="AA84" s="464"/>
      <c r="AB84" s="465"/>
      <c r="AC84" s="430" t="s">
        <v>11</v>
      </c>
      <c r="AD84" s="460"/>
      <c r="AE84" s="460"/>
      <c r="AF84" s="460"/>
      <c r="AG84" s="460"/>
      <c r="AH84" s="461" t="s">
        <v>12</v>
      </c>
      <c r="AI84" s="460"/>
      <c r="AJ84" s="460"/>
      <c r="AK84" s="460"/>
      <c r="AL84" s="460"/>
      <c r="AM84" s="460"/>
      <c r="AN84" s="460"/>
      <c r="AO84" s="460"/>
      <c r="AP84" s="460"/>
      <c r="AQ84" s="460"/>
      <c r="AR84" s="460"/>
      <c r="AS84" s="460"/>
      <c r="AT84" s="462"/>
      <c r="AU84" s="463" t="s">
        <v>13</v>
      </c>
      <c r="AV84" s="464"/>
      <c r="AW84" s="464"/>
      <c r="AX84" s="466"/>
      <c r="AY84">
        <f>$AY$83</f>
        <v>1</v>
      </c>
    </row>
    <row r="85" spans="1:51" ht="34.200000000000003" customHeight="1" x14ac:dyDescent="0.2">
      <c r="A85" s="453"/>
      <c r="B85" s="454"/>
      <c r="C85" s="454"/>
      <c r="D85" s="454"/>
      <c r="E85" s="454"/>
      <c r="F85" s="455"/>
      <c r="G85" s="467" t="s">
        <v>692</v>
      </c>
      <c r="H85" s="468"/>
      <c r="I85" s="468"/>
      <c r="J85" s="468"/>
      <c r="K85" s="469"/>
      <c r="L85" s="470" t="s">
        <v>693</v>
      </c>
      <c r="M85" s="471"/>
      <c r="N85" s="471"/>
      <c r="O85" s="471"/>
      <c r="P85" s="471"/>
      <c r="Q85" s="471"/>
      <c r="R85" s="471"/>
      <c r="S85" s="471"/>
      <c r="T85" s="471"/>
      <c r="U85" s="471"/>
      <c r="V85" s="471"/>
      <c r="W85" s="471"/>
      <c r="X85" s="472"/>
      <c r="Y85" s="473">
        <v>1246</v>
      </c>
      <c r="Z85" s="474"/>
      <c r="AA85" s="474"/>
      <c r="AB85" s="475"/>
      <c r="AC85" s="467"/>
      <c r="AD85" s="468"/>
      <c r="AE85" s="468"/>
      <c r="AF85" s="468"/>
      <c r="AG85" s="469"/>
      <c r="AH85" s="470"/>
      <c r="AI85" s="471"/>
      <c r="AJ85" s="471"/>
      <c r="AK85" s="471"/>
      <c r="AL85" s="471"/>
      <c r="AM85" s="471"/>
      <c r="AN85" s="471"/>
      <c r="AO85" s="471"/>
      <c r="AP85" s="471"/>
      <c r="AQ85" s="471"/>
      <c r="AR85" s="471"/>
      <c r="AS85" s="471"/>
      <c r="AT85" s="472"/>
      <c r="AU85" s="473"/>
      <c r="AV85" s="474"/>
      <c r="AW85" s="474"/>
      <c r="AX85" s="476"/>
      <c r="AY85">
        <f>$AY$83</f>
        <v>1</v>
      </c>
    </row>
    <row r="86" spans="1:51" ht="36" customHeight="1" x14ac:dyDescent="0.2">
      <c r="A86" s="453"/>
      <c r="B86" s="454"/>
      <c r="C86" s="454"/>
      <c r="D86" s="454"/>
      <c r="E86" s="454"/>
      <c r="F86" s="455"/>
      <c r="G86" s="487" t="s">
        <v>14</v>
      </c>
      <c r="H86" s="488"/>
      <c r="I86" s="488"/>
      <c r="J86" s="488"/>
      <c r="K86" s="488"/>
      <c r="L86" s="489"/>
      <c r="M86" s="490"/>
      <c r="N86" s="490"/>
      <c r="O86" s="490"/>
      <c r="P86" s="490"/>
      <c r="Q86" s="490"/>
      <c r="R86" s="490"/>
      <c r="S86" s="490"/>
      <c r="T86" s="490"/>
      <c r="U86" s="490"/>
      <c r="V86" s="490"/>
      <c r="W86" s="490"/>
      <c r="X86" s="491"/>
      <c r="Y86" s="492">
        <f>SUM(Y85:AB85)</f>
        <v>1246</v>
      </c>
      <c r="Z86" s="493"/>
      <c r="AA86" s="493"/>
      <c r="AB86" s="494"/>
      <c r="AC86" s="487" t="s">
        <v>14</v>
      </c>
      <c r="AD86" s="488"/>
      <c r="AE86" s="488"/>
      <c r="AF86" s="488"/>
      <c r="AG86" s="488"/>
      <c r="AH86" s="489"/>
      <c r="AI86" s="490"/>
      <c r="AJ86" s="490"/>
      <c r="AK86" s="490"/>
      <c r="AL86" s="490"/>
      <c r="AM86" s="490"/>
      <c r="AN86" s="490"/>
      <c r="AO86" s="490"/>
      <c r="AP86" s="490"/>
      <c r="AQ86" s="490"/>
      <c r="AR86" s="490"/>
      <c r="AS86" s="490"/>
      <c r="AT86" s="491"/>
      <c r="AU86" s="492">
        <f>SUM(AU85:AX85)</f>
        <v>0</v>
      </c>
      <c r="AV86" s="493"/>
      <c r="AW86" s="493"/>
      <c r="AX86" s="495"/>
      <c r="AY86">
        <f>$AY$83</f>
        <v>1</v>
      </c>
    </row>
    <row r="87" spans="1:51" ht="19.5" customHeight="1" thickBot="1" x14ac:dyDescent="0.25">
      <c r="A87" s="477" t="s">
        <v>68</v>
      </c>
      <c r="B87" s="478"/>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478"/>
      <c r="AF87" s="478"/>
      <c r="AG87" s="478"/>
      <c r="AH87" s="478"/>
      <c r="AI87" s="478"/>
      <c r="AJ87" s="478"/>
      <c r="AK87" s="479"/>
      <c r="AL87" s="480" t="s">
        <v>194</v>
      </c>
      <c r="AM87" s="481"/>
      <c r="AN87" s="481"/>
      <c r="AO87" s="48" t="s">
        <v>190</v>
      </c>
      <c r="AP87" s="484"/>
      <c r="AQ87" s="485"/>
      <c r="AR87" s="485"/>
      <c r="AS87" s="485"/>
      <c r="AT87" s="485"/>
      <c r="AU87" s="485"/>
      <c r="AV87" s="485"/>
      <c r="AW87" s="485"/>
      <c r="AX87" s="486"/>
      <c r="AY87">
        <f>COUNTIF($AO$87,"☑")</f>
        <v>0</v>
      </c>
    </row>
    <row r="88" spans="1:51" ht="30" customHeight="1" x14ac:dyDescent="0.2">
      <c r="A88" s="18"/>
      <c r="B88" s="18"/>
      <c r="C88" s="18"/>
      <c r="D88" s="18"/>
      <c r="E88" s="18"/>
      <c r="F88" s="18"/>
      <c r="G88" s="19"/>
      <c r="H88" s="19"/>
      <c r="I88" s="19"/>
      <c r="J88" s="19"/>
      <c r="K88" s="19"/>
      <c r="L88" s="20"/>
      <c r="M88" s="19"/>
      <c r="N88" s="19"/>
      <c r="O88" s="19"/>
      <c r="P88" s="19"/>
      <c r="Q88" s="19"/>
      <c r="R88" s="19"/>
      <c r="S88" s="19"/>
      <c r="T88" s="19"/>
      <c r="U88" s="19"/>
      <c r="V88" s="19"/>
      <c r="W88" s="19"/>
      <c r="X88" s="19"/>
      <c r="Y88" s="21"/>
      <c r="Z88" s="21"/>
      <c r="AA88" s="21"/>
      <c r="AB88" s="21"/>
      <c r="AC88" s="19"/>
      <c r="AD88" s="19"/>
      <c r="AE88" s="19"/>
      <c r="AF88" s="19"/>
      <c r="AG88" s="19"/>
      <c r="AH88" s="20"/>
      <c r="AI88" s="19"/>
      <c r="AJ88" s="19"/>
      <c r="AK88" s="19"/>
      <c r="AL88" s="19"/>
      <c r="AM88" s="19"/>
      <c r="AN88" s="19"/>
      <c r="AO88" s="19"/>
      <c r="AP88" s="19"/>
      <c r="AQ88" s="19"/>
      <c r="AR88" s="19"/>
      <c r="AS88" s="19"/>
      <c r="AT88" s="19"/>
      <c r="AU88" s="21"/>
      <c r="AV88" s="21"/>
      <c r="AW88" s="21"/>
      <c r="AX88" s="21"/>
    </row>
    <row r="89" spans="1:51" ht="30" customHeight="1" x14ac:dyDescent="0.2">
      <c r="A89" s="4"/>
      <c r="B89" s="22" t="s">
        <v>69</v>
      </c>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row>
    <row r="90" spans="1:51" ht="30" customHeight="1" x14ac:dyDescent="0.2">
      <c r="A90" s="4"/>
      <c r="B90" s="9" t="s">
        <v>670</v>
      </c>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row>
    <row r="91" spans="1:51" ht="64.5" customHeight="1" x14ac:dyDescent="0.2">
      <c r="A91" s="482"/>
      <c r="B91" s="482"/>
      <c r="C91" s="482" t="s">
        <v>70</v>
      </c>
      <c r="D91" s="482"/>
      <c r="E91" s="482"/>
      <c r="F91" s="482"/>
      <c r="G91" s="482"/>
      <c r="H91" s="482"/>
      <c r="I91" s="482"/>
      <c r="J91" s="514" t="s">
        <v>54</v>
      </c>
      <c r="K91" s="515"/>
      <c r="L91" s="515"/>
      <c r="M91" s="515"/>
      <c r="N91" s="515"/>
      <c r="O91" s="515"/>
      <c r="P91" s="516" t="s">
        <v>71</v>
      </c>
      <c r="Q91" s="516"/>
      <c r="R91" s="516"/>
      <c r="S91" s="516"/>
      <c r="T91" s="516"/>
      <c r="U91" s="516"/>
      <c r="V91" s="516"/>
      <c r="W91" s="516"/>
      <c r="X91" s="516"/>
      <c r="Y91" s="517" t="s">
        <v>72</v>
      </c>
      <c r="Z91" s="307"/>
      <c r="AA91" s="307"/>
      <c r="AB91" s="307"/>
      <c r="AC91" s="514" t="s">
        <v>188</v>
      </c>
      <c r="AD91" s="514"/>
      <c r="AE91" s="514"/>
      <c r="AF91" s="514"/>
      <c r="AG91" s="514"/>
      <c r="AH91" s="517" t="s">
        <v>53</v>
      </c>
      <c r="AI91" s="482"/>
      <c r="AJ91" s="482"/>
      <c r="AK91" s="482"/>
      <c r="AL91" s="482" t="s">
        <v>15</v>
      </c>
      <c r="AM91" s="482"/>
      <c r="AN91" s="482"/>
      <c r="AO91" s="483"/>
      <c r="AP91" s="496" t="s">
        <v>193</v>
      </c>
      <c r="AQ91" s="496"/>
      <c r="AR91" s="496"/>
      <c r="AS91" s="496"/>
      <c r="AT91" s="496"/>
      <c r="AU91" s="496"/>
      <c r="AV91" s="496"/>
      <c r="AW91" s="496"/>
      <c r="AX91" s="496"/>
    </row>
    <row r="92" spans="1:51" ht="24.75" customHeight="1" x14ac:dyDescent="0.2">
      <c r="A92" s="497">
        <v>1</v>
      </c>
      <c r="B92" s="497">
        <v>1</v>
      </c>
      <c r="C92" s="498" t="s">
        <v>671</v>
      </c>
      <c r="D92" s="499"/>
      <c r="E92" s="499"/>
      <c r="F92" s="499"/>
      <c r="G92" s="499"/>
      <c r="H92" s="499"/>
      <c r="I92" s="499"/>
      <c r="J92" s="500" t="s">
        <v>672</v>
      </c>
      <c r="K92" s="501"/>
      <c r="L92" s="501"/>
      <c r="M92" s="501"/>
      <c r="N92" s="501"/>
      <c r="O92" s="501"/>
      <c r="P92" s="502" t="s">
        <v>673</v>
      </c>
      <c r="Q92" s="503"/>
      <c r="R92" s="503"/>
      <c r="S92" s="503"/>
      <c r="T92" s="503"/>
      <c r="U92" s="503"/>
      <c r="V92" s="503"/>
      <c r="W92" s="503"/>
      <c r="X92" s="503"/>
      <c r="Y92" s="504">
        <v>318</v>
      </c>
      <c r="Z92" s="505"/>
      <c r="AA92" s="505"/>
      <c r="AB92" s="506"/>
      <c r="AC92" s="507" t="s">
        <v>139</v>
      </c>
      <c r="AD92" s="507"/>
      <c r="AE92" s="507"/>
      <c r="AF92" s="507"/>
      <c r="AG92" s="507"/>
      <c r="AH92" s="508" t="s">
        <v>672</v>
      </c>
      <c r="AI92" s="509"/>
      <c r="AJ92" s="509"/>
      <c r="AK92" s="509"/>
      <c r="AL92" s="510" t="s">
        <v>672</v>
      </c>
      <c r="AM92" s="511"/>
      <c r="AN92" s="511"/>
      <c r="AO92" s="512"/>
      <c r="AP92" s="513"/>
      <c r="AQ92" s="513"/>
      <c r="AR92" s="513"/>
      <c r="AS92" s="513"/>
      <c r="AT92" s="513"/>
      <c r="AU92" s="513"/>
      <c r="AV92" s="513"/>
      <c r="AW92" s="513"/>
      <c r="AX92" s="513"/>
    </row>
    <row r="93" spans="1:51" ht="43.2" customHeight="1" x14ac:dyDescent="0.2">
      <c r="A93" s="497">
        <v>2</v>
      </c>
      <c r="B93" s="497">
        <v>1</v>
      </c>
      <c r="C93" s="498" t="s">
        <v>674</v>
      </c>
      <c r="D93" s="499"/>
      <c r="E93" s="499"/>
      <c r="F93" s="499"/>
      <c r="G93" s="499"/>
      <c r="H93" s="499"/>
      <c r="I93" s="499"/>
      <c r="J93" s="500">
        <v>6010401015821</v>
      </c>
      <c r="K93" s="501"/>
      <c r="L93" s="501"/>
      <c r="M93" s="501"/>
      <c r="N93" s="501"/>
      <c r="O93" s="501"/>
      <c r="P93" s="502" t="s">
        <v>675</v>
      </c>
      <c r="Q93" s="503"/>
      <c r="R93" s="503"/>
      <c r="S93" s="503"/>
      <c r="T93" s="503"/>
      <c r="U93" s="503"/>
      <c r="V93" s="503"/>
      <c r="W93" s="503"/>
      <c r="X93" s="503"/>
      <c r="Y93" s="504">
        <v>194</v>
      </c>
      <c r="Z93" s="505"/>
      <c r="AA93" s="505"/>
      <c r="AB93" s="506"/>
      <c r="AC93" s="507" t="s">
        <v>210</v>
      </c>
      <c r="AD93" s="507"/>
      <c r="AE93" s="507"/>
      <c r="AF93" s="507"/>
      <c r="AG93" s="507"/>
      <c r="AH93" s="508">
        <v>1</v>
      </c>
      <c r="AI93" s="509"/>
      <c r="AJ93" s="509"/>
      <c r="AK93" s="509"/>
      <c r="AL93" s="510" t="s">
        <v>672</v>
      </c>
      <c r="AM93" s="511"/>
      <c r="AN93" s="511"/>
      <c r="AO93" s="512"/>
      <c r="AP93" s="513"/>
      <c r="AQ93" s="513"/>
      <c r="AR93" s="513"/>
      <c r="AS93" s="513"/>
      <c r="AT93" s="513"/>
      <c r="AU93" s="513"/>
      <c r="AV93" s="513"/>
      <c r="AW93" s="513"/>
      <c r="AX93" s="513"/>
      <c r="AY93">
        <f>COUNTA($C$93)</f>
        <v>1</v>
      </c>
    </row>
    <row r="94" spans="1:51" ht="24.6" customHeight="1" x14ac:dyDescent="0.2">
      <c r="A94" s="497">
        <v>3</v>
      </c>
      <c r="B94" s="497">
        <v>1</v>
      </c>
      <c r="C94" s="498" t="s">
        <v>674</v>
      </c>
      <c r="D94" s="499"/>
      <c r="E94" s="499"/>
      <c r="F94" s="499"/>
      <c r="G94" s="499"/>
      <c r="H94" s="499"/>
      <c r="I94" s="499"/>
      <c r="J94" s="500">
        <v>6010401015821</v>
      </c>
      <c r="K94" s="501"/>
      <c r="L94" s="501"/>
      <c r="M94" s="501"/>
      <c r="N94" s="501"/>
      <c r="O94" s="501"/>
      <c r="P94" s="502" t="s">
        <v>676</v>
      </c>
      <c r="Q94" s="503"/>
      <c r="R94" s="503"/>
      <c r="S94" s="503"/>
      <c r="T94" s="503"/>
      <c r="U94" s="503"/>
      <c r="V94" s="503"/>
      <c r="W94" s="503"/>
      <c r="X94" s="503"/>
      <c r="Y94" s="504">
        <v>83</v>
      </c>
      <c r="Z94" s="505"/>
      <c r="AA94" s="505"/>
      <c r="AB94" s="506"/>
      <c r="AC94" s="507" t="s">
        <v>210</v>
      </c>
      <c r="AD94" s="507"/>
      <c r="AE94" s="507"/>
      <c r="AF94" s="507"/>
      <c r="AG94" s="507"/>
      <c r="AH94" s="508">
        <v>1</v>
      </c>
      <c r="AI94" s="509"/>
      <c r="AJ94" s="509"/>
      <c r="AK94" s="509"/>
      <c r="AL94" s="510" t="s">
        <v>672</v>
      </c>
      <c r="AM94" s="511"/>
      <c r="AN94" s="511"/>
      <c r="AO94" s="512"/>
      <c r="AP94" s="513"/>
      <c r="AQ94" s="513"/>
      <c r="AR94" s="513"/>
      <c r="AS94" s="513"/>
      <c r="AT94" s="513"/>
      <c r="AU94" s="513"/>
      <c r="AV94" s="513"/>
      <c r="AW94" s="513"/>
      <c r="AX94" s="513"/>
      <c r="AY94">
        <f>COUNTA($C$94)</f>
        <v>1</v>
      </c>
    </row>
    <row r="95" spans="1:51" ht="37.200000000000003" customHeight="1" x14ac:dyDescent="0.2">
      <c r="A95" s="497">
        <v>4</v>
      </c>
      <c r="B95" s="497">
        <v>1</v>
      </c>
      <c r="C95" s="498" t="s">
        <v>677</v>
      </c>
      <c r="D95" s="499"/>
      <c r="E95" s="499"/>
      <c r="F95" s="499"/>
      <c r="G95" s="499"/>
      <c r="H95" s="499"/>
      <c r="I95" s="499"/>
      <c r="J95" s="500">
        <v>6010001058667</v>
      </c>
      <c r="K95" s="501"/>
      <c r="L95" s="501"/>
      <c r="M95" s="501"/>
      <c r="N95" s="501"/>
      <c r="O95" s="501"/>
      <c r="P95" s="502" t="s">
        <v>678</v>
      </c>
      <c r="Q95" s="503"/>
      <c r="R95" s="503"/>
      <c r="S95" s="503"/>
      <c r="T95" s="503"/>
      <c r="U95" s="503"/>
      <c r="V95" s="503"/>
      <c r="W95" s="503"/>
      <c r="X95" s="503"/>
      <c r="Y95" s="504">
        <v>221</v>
      </c>
      <c r="Z95" s="505"/>
      <c r="AA95" s="505"/>
      <c r="AB95" s="506"/>
      <c r="AC95" s="507" t="s">
        <v>209</v>
      </c>
      <c r="AD95" s="507"/>
      <c r="AE95" s="507"/>
      <c r="AF95" s="507"/>
      <c r="AG95" s="507"/>
      <c r="AH95" s="508">
        <v>2</v>
      </c>
      <c r="AI95" s="509"/>
      <c r="AJ95" s="509"/>
      <c r="AK95" s="509"/>
      <c r="AL95" s="510" t="s">
        <v>672</v>
      </c>
      <c r="AM95" s="511"/>
      <c r="AN95" s="511"/>
      <c r="AO95" s="512"/>
      <c r="AP95" s="513"/>
      <c r="AQ95" s="513"/>
      <c r="AR95" s="513"/>
      <c r="AS95" s="513"/>
      <c r="AT95" s="513"/>
      <c r="AU95" s="513"/>
      <c r="AV95" s="513"/>
      <c r="AW95" s="513"/>
      <c r="AX95" s="513"/>
      <c r="AY95">
        <f>COUNTA($C$95)</f>
        <v>1</v>
      </c>
    </row>
    <row r="96" spans="1:51" ht="39.6" customHeight="1" x14ac:dyDescent="0.2">
      <c r="A96" s="497">
        <v>5</v>
      </c>
      <c r="B96" s="497">
        <v>1</v>
      </c>
      <c r="C96" s="498" t="s">
        <v>679</v>
      </c>
      <c r="D96" s="499"/>
      <c r="E96" s="499"/>
      <c r="F96" s="499"/>
      <c r="G96" s="499"/>
      <c r="H96" s="499"/>
      <c r="I96" s="499"/>
      <c r="J96" s="500">
        <v>3011001057199</v>
      </c>
      <c r="K96" s="501"/>
      <c r="L96" s="501"/>
      <c r="M96" s="501"/>
      <c r="N96" s="501"/>
      <c r="O96" s="501"/>
      <c r="P96" s="502" t="s">
        <v>680</v>
      </c>
      <c r="Q96" s="503"/>
      <c r="R96" s="503"/>
      <c r="S96" s="503"/>
      <c r="T96" s="503"/>
      <c r="U96" s="503"/>
      <c r="V96" s="503"/>
      <c r="W96" s="503"/>
      <c r="X96" s="503"/>
      <c r="Y96" s="504">
        <v>218</v>
      </c>
      <c r="Z96" s="505"/>
      <c r="AA96" s="505"/>
      <c r="AB96" s="506"/>
      <c r="AC96" s="507" t="s">
        <v>210</v>
      </c>
      <c r="AD96" s="507"/>
      <c r="AE96" s="507"/>
      <c r="AF96" s="507"/>
      <c r="AG96" s="507"/>
      <c r="AH96" s="508">
        <v>2</v>
      </c>
      <c r="AI96" s="509"/>
      <c r="AJ96" s="509"/>
      <c r="AK96" s="509"/>
      <c r="AL96" s="510" t="s">
        <v>672</v>
      </c>
      <c r="AM96" s="511"/>
      <c r="AN96" s="511"/>
      <c r="AO96" s="512"/>
      <c r="AP96" s="513"/>
      <c r="AQ96" s="513"/>
      <c r="AR96" s="513"/>
      <c r="AS96" s="513"/>
      <c r="AT96" s="513"/>
      <c r="AU96" s="513"/>
      <c r="AV96" s="513"/>
      <c r="AW96" s="513"/>
      <c r="AX96" s="513"/>
      <c r="AY96">
        <f>COUNTA($C$96)</f>
        <v>1</v>
      </c>
    </row>
    <row r="97" spans="1:51" ht="49.2" customHeight="1" x14ac:dyDescent="0.2">
      <c r="A97" s="497">
        <v>6</v>
      </c>
      <c r="B97" s="497">
        <v>1</v>
      </c>
      <c r="C97" s="498" t="s">
        <v>681</v>
      </c>
      <c r="D97" s="499"/>
      <c r="E97" s="499"/>
      <c r="F97" s="499"/>
      <c r="G97" s="499"/>
      <c r="H97" s="499"/>
      <c r="I97" s="499"/>
      <c r="J97" s="500">
        <v>6010001030403</v>
      </c>
      <c r="K97" s="501"/>
      <c r="L97" s="501"/>
      <c r="M97" s="501"/>
      <c r="N97" s="501"/>
      <c r="O97" s="501"/>
      <c r="P97" s="502" t="s">
        <v>695</v>
      </c>
      <c r="Q97" s="503"/>
      <c r="R97" s="503"/>
      <c r="S97" s="503"/>
      <c r="T97" s="503"/>
      <c r="U97" s="503"/>
      <c r="V97" s="503"/>
      <c r="W97" s="503"/>
      <c r="X97" s="503"/>
      <c r="Y97" s="504">
        <v>31</v>
      </c>
      <c r="Z97" s="505"/>
      <c r="AA97" s="505"/>
      <c r="AB97" s="506"/>
      <c r="AC97" s="507" t="s">
        <v>210</v>
      </c>
      <c r="AD97" s="507"/>
      <c r="AE97" s="507"/>
      <c r="AF97" s="507"/>
      <c r="AG97" s="507"/>
      <c r="AH97" s="508">
        <v>1</v>
      </c>
      <c r="AI97" s="509"/>
      <c r="AJ97" s="509"/>
      <c r="AK97" s="509"/>
      <c r="AL97" s="510" t="s">
        <v>672</v>
      </c>
      <c r="AM97" s="511"/>
      <c r="AN97" s="511"/>
      <c r="AO97" s="512"/>
      <c r="AP97" s="513"/>
      <c r="AQ97" s="513"/>
      <c r="AR97" s="513"/>
      <c r="AS97" s="513"/>
      <c r="AT97" s="513"/>
      <c r="AU97" s="513"/>
      <c r="AV97" s="513"/>
      <c r="AW97" s="513"/>
      <c r="AX97" s="513"/>
      <c r="AY97">
        <f>COUNTA($C$97)</f>
        <v>1</v>
      </c>
    </row>
    <row r="98" spans="1:51" ht="24.75" customHeight="1" x14ac:dyDescent="0.2">
      <c r="A98" s="497">
        <v>7</v>
      </c>
      <c r="B98" s="497">
        <v>1</v>
      </c>
      <c r="C98" s="498" t="s">
        <v>682</v>
      </c>
      <c r="D98" s="499"/>
      <c r="E98" s="499"/>
      <c r="F98" s="499"/>
      <c r="G98" s="499"/>
      <c r="H98" s="499"/>
      <c r="I98" s="499"/>
      <c r="J98" s="500">
        <v>7700150001332</v>
      </c>
      <c r="K98" s="501"/>
      <c r="L98" s="501"/>
      <c r="M98" s="501"/>
      <c r="N98" s="501"/>
      <c r="O98" s="501"/>
      <c r="P98" s="502" t="s">
        <v>683</v>
      </c>
      <c r="Q98" s="503"/>
      <c r="R98" s="503"/>
      <c r="S98" s="503"/>
      <c r="T98" s="503"/>
      <c r="U98" s="503"/>
      <c r="V98" s="503"/>
      <c r="W98" s="503"/>
      <c r="X98" s="503"/>
      <c r="Y98" s="504">
        <v>29</v>
      </c>
      <c r="Z98" s="505"/>
      <c r="AA98" s="505"/>
      <c r="AB98" s="506"/>
      <c r="AC98" s="507" t="s">
        <v>139</v>
      </c>
      <c r="AD98" s="507"/>
      <c r="AE98" s="507"/>
      <c r="AF98" s="507"/>
      <c r="AG98" s="507"/>
      <c r="AH98" s="508" t="s">
        <v>694</v>
      </c>
      <c r="AI98" s="509"/>
      <c r="AJ98" s="509"/>
      <c r="AK98" s="509"/>
      <c r="AL98" s="510" t="s">
        <v>672</v>
      </c>
      <c r="AM98" s="511"/>
      <c r="AN98" s="511"/>
      <c r="AO98" s="512"/>
      <c r="AP98" s="513"/>
      <c r="AQ98" s="513"/>
      <c r="AR98" s="513"/>
      <c r="AS98" s="513"/>
      <c r="AT98" s="513"/>
      <c r="AU98" s="513"/>
      <c r="AV98" s="513"/>
      <c r="AW98" s="513"/>
      <c r="AX98" s="513"/>
      <c r="AY98">
        <f>COUNTA($C$98)</f>
        <v>1</v>
      </c>
    </row>
    <row r="99" spans="1:51" ht="40.200000000000003" customHeight="1" x14ac:dyDescent="0.2">
      <c r="A99" s="497">
        <v>8</v>
      </c>
      <c r="B99" s="497">
        <v>1</v>
      </c>
      <c r="C99" s="498" t="s">
        <v>684</v>
      </c>
      <c r="D99" s="499"/>
      <c r="E99" s="499"/>
      <c r="F99" s="499"/>
      <c r="G99" s="499"/>
      <c r="H99" s="499"/>
      <c r="I99" s="499"/>
      <c r="J99" s="500">
        <v>4010001121253</v>
      </c>
      <c r="K99" s="501"/>
      <c r="L99" s="501"/>
      <c r="M99" s="501"/>
      <c r="N99" s="501"/>
      <c r="O99" s="501"/>
      <c r="P99" s="502" t="s">
        <v>685</v>
      </c>
      <c r="Q99" s="503"/>
      <c r="R99" s="503"/>
      <c r="S99" s="503"/>
      <c r="T99" s="503"/>
      <c r="U99" s="503"/>
      <c r="V99" s="503"/>
      <c r="W99" s="503"/>
      <c r="X99" s="503"/>
      <c r="Y99" s="504">
        <v>27</v>
      </c>
      <c r="Z99" s="505"/>
      <c r="AA99" s="505"/>
      <c r="AB99" s="506"/>
      <c r="AC99" s="507" t="s">
        <v>209</v>
      </c>
      <c r="AD99" s="507"/>
      <c r="AE99" s="507"/>
      <c r="AF99" s="507"/>
      <c r="AG99" s="507"/>
      <c r="AH99" s="508">
        <v>1</v>
      </c>
      <c r="AI99" s="509"/>
      <c r="AJ99" s="509"/>
      <c r="AK99" s="509"/>
      <c r="AL99" s="510" t="s">
        <v>672</v>
      </c>
      <c r="AM99" s="511"/>
      <c r="AN99" s="511"/>
      <c r="AO99" s="512"/>
      <c r="AP99" s="513"/>
      <c r="AQ99" s="513"/>
      <c r="AR99" s="513"/>
      <c r="AS99" s="513"/>
      <c r="AT99" s="513"/>
      <c r="AU99" s="513"/>
      <c r="AV99" s="513"/>
      <c r="AW99" s="513"/>
      <c r="AX99" s="513"/>
      <c r="AY99">
        <f>COUNTA($C$99)</f>
        <v>1</v>
      </c>
    </row>
    <row r="100" spans="1:51" ht="24.75" customHeight="1" x14ac:dyDescent="0.2">
      <c r="A100" s="497">
        <v>9</v>
      </c>
      <c r="B100" s="497">
        <v>1</v>
      </c>
      <c r="C100" s="498" t="s">
        <v>686</v>
      </c>
      <c r="D100" s="499"/>
      <c r="E100" s="499"/>
      <c r="F100" s="499"/>
      <c r="G100" s="499"/>
      <c r="H100" s="499"/>
      <c r="I100" s="499"/>
      <c r="J100" s="500">
        <v>3011101028125</v>
      </c>
      <c r="K100" s="501"/>
      <c r="L100" s="501"/>
      <c r="M100" s="501"/>
      <c r="N100" s="501"/>
      <c r="O100" s="501"/>
      <c r="P100" s="502" t="s">
        <v>687</v>
      </c>
      <c r="Q100" s="503"/>
      <c r="R100" s="503"/>
      <c r="S100" s="503"/>
      <c r="T100" s="503"/>
      <c r="U100" s="503"/>
      <c r="V100" s="503"/>
      <c r="W100" s="503"/>
      <c r="X100" s="503"/>
      <c r="Y100" s="504">
        <v>16</v>
      </c>
      <c r="Z100" s="505"/>
      <c r="AA100" s="505"/>
      <c r="AB100" s="506"/>
      <c r="AC100" s="507" t="s">
        <v>209</v>
      </c>
      <c r="AD100" s="507"/>
      <c r="AE100" s="507"/>
      <c r="AF100" s="507"/>
      <c r="AG100" s="507"/>
      <c r="AH100" s="508">
        <v>2</v>
      </c>
      <c r="AI100" s="509"/>
      <c r="AJ100" s="509"/>
      <c r="AK100" s="509"/>
      <c r="AL100" s="510" t="s">
        <v>672</v>
      </c>
      <c r="AM100" s="511"/>
      <c r="AN100" s="511"/>
      <c r="AO100" s="512"/>
      <c r="AP100" s="513"/>
      <c r="AQ100" s="513"/>
      <c r="AR100" s="513"/>
      <c r="AS100" s="513"/>
      <c r="AT100" s="513"/>
      <c r="AU100" s="513"/>
      <c r="AV100" s="513"/>
      <c r="AW100" s="513"/>
      <c r="AX100" s="513"/>
      <c r="AY100">
        <f>COUNTA($C$100)</f>
        <v>1</v>
      </c>
    </row>
    <row r="101" spans="1:51" ht="24.75" customHeight="1" x14ac:dyDescent="0.2">
      <c r="A101" s="497">
        <v>10</v>
      </c>
      <c r="B101" s="497">
        <v>1</v>
      </c>
      <c r="C101" s="498" t="s">
        <v>688</v>
      </c>
      <c r="D101" s="499"/>
      <c r="E101" s="499"/>
      <c r="F101" s="499"/>
      <c r="G101" s="499"/>
      <c r="H101" s="499"/>
      <c r="I101" s="499"/>
      <c r="J101" s="500" t="s">
        <v>694</v>
      </c>
      <c r="K101" s="501"/>
      <c r="L101" s="501"/>
      <c r="M101" s="501"/>
      <c r="N101" s="501"/>
      <c r="O101" s="501"/>
      <c r="P101" s="502" t="s">
        <v>689</v>
      </c>
      <c r="Q101" s="503"/>
      <c r="R101" s="503"/>
      <c r="S101" s="503"/>
      <c r="T101" s="503"/>
      <c r="U101" s="503"/>
      <c r="V101" s="503"/>
      <c r="W101" s="503"/>
      <c r="X101" s="503"/>
      <c r="Y101" s="504">
        <v>15</v>
      </c>
      <c r="Z101" s="505"/>
      <c r="AA101" s="505"/>
      <c r="AB101" s="506"/>
      <c r="AC101" s="507" t="s">
        <v>139</v>
      </c>
      <c r="AD101" s="507"/>
      <c r="AE101" s="507"/>
      <c r="AF101" s="507"/>
      <c r="AG101" s="507"/>
      <c r="AH101" s="508" t="s">
        <v>694</v>
      </c>
      <c r="AI101" s="509"/>
      <c r="AJ101" s="509"/>
      <c r="AK101" s="509"/>
      <c r="AL101" s="510" t="s">
        <v>672</v>
      </c>
      <c r="AM101" s="511"/>
      <c r="AN101" s="511"/>
      <c r="AO101" s="512"/>
      <c r="AP101" s="513"/>
      <c r="AQ101" s="513"/>
      <c r="AR101" s="513"/>
      <c r="AS101" s="513"/>
      <c r="AT101" s="513"/>
      <c r="AU101" s="513"/>
      <c r="AV101" s="513"/>
      <c r="AW101" s="513"/>
      <c r="AX101" s="513"/>
      <c r="AY101">
        <f>COUNTA($C$101)</f>
        <v>1</v>
      </c>
    </row>
    <row r="102" spans="1:51" ht="24.75" customHeight="1" x14ac:dyDescent="0.2">
      <c r="A102" s="497">
        <v>11</v>
      </c>
      <c r="B102" s="497">
        <v>1</v>
      </c>
      <c r="C102" s="540" t="s">
        <v>690</v>
      </c>
      <c r="D102" s="541"/>
      <c r="E102" s="541"/>
      <c r="F102" s="541"/>
      <c r="G102" s="541"/>
      <c r="H102" s="541"/>
      <c r="I102" s="542"/>
      <c r="J102" s="543">
        <v>2010401015610</v>
      </c>
      <c r="K102" s="544"/>
      <c r="L102" s="544"/>
      <c r="M102" s="544"/>
      <c r="N102" s="544"/>
      <c r="O102" s="545"/>
      <c r="P102" s="546" t="s">
        <v>691</v>
      </c>
      <c r="Q102" s="547"/>
      <c r="R102" s="547"/>
      <c r="S102" s="547"/>
      <c r="T102" s="547"/>
      <c r="U102" s="547"/>
      <c r="V102" s="547"/>
      <c r="W102" s="547"/>
      <c r="X102" s="548"/>
      <c r="Y102" s="504">
        <v>12</v>
      </c>
      <c r="Z102" s="505"/>
      <c r="AA102" s="505"/>
      <c r="AB102" s="506"/>
      <c r="AC102" s="549" t="s">
        <v>209</v>
      </c>
      <c r="AD102" s="550"/>
      <c r="AE102" s="550"/>
      <c r="AF102" s="550"/>
      <c r="AG102" s="551"/>
      <c r="AH102" s="537">
        <v>4</v>
      </c>
      <c r="AI102" s="538"/>
      <c r="AJ102" s="538"/>
      <c r="AK102" s="539"/>
      <c r="AL102" s="510" t="s">
        <v>672</v>
      </c>
      <c r="AM102" s="511"/>
      <c r="AN102" s="511"/>
      <c r="AO102" s="512"/>
      <c r="AP102" s="513"/>
      <c r="AQ102" s="513"/>
      <c r="AR102" s="513"/>
      <c r="AS102" s="513"/>
      <c r="AT102" s="513"/>
      <c r="AU102" s="513"/>
      <c r="AV102" s="513"/>
      <c r="AW102" s="513"/>
      <c r="AX102" s="513"/>
      <c r="AY102">
        <f>COUNTA($C$102)</f>
        <v>1</v>
      </c>
    </row>
    <row r="103" spans="1:51" ht="30" customHeight="1" x14ac:dyDescent="0.2">
      <c r="A103" s="11"/>
      <c r="B103" s="11"/>
      <c r="C103" s="11"/>
      <c r="D103" s="11"/>
      <c r="E103" s="11"/>
      <c r="F103" s="11"/>
      <c r="G103" s="11"/>
      <c r="H103" s="11"/>
      <c r="I103" s="11"/>
      <c r="J103" s="23"/>
      <c r="K103" s="23"/>
      <c r="L103" s="23"/>
      <c r="M103" s="23"/>
      <c r="N103" s="23"/>
      <c r="O103" s="23"/>
      <c r="P103" s="24"/>
      <c r="Q103" s="24"/>
      <c r="R103" s="24"/>
      <c r="S103" s="24"/>
      <c r="T103" s="24"/>
      <c r="U103" s="24"/>
      <c r="V103" s="24"/>
      <c r="W103" s="24"/>
      <c r="X103" s="24"/>
      <c r="Y103" s="25"/>
      <c r="Z103" s="25"/>
      <c r="AA103" s="25"/>
      <c r="AB103" s="25"/>
      <c r="AC103" s="25"/>
      <c r="AD103" s="25"/>
      <c r="AE103" s="25"/>
      <c r="AF103" s="25"/>
      <c r="AG103" s="25"/>
      <c r="AH103" s="25"/>
      <c r="AI103" s="25"/>
      <c r="AJ103" s="25"/>
      <c r="AK103" s="25"/>
      <c r="AL103" s="25"/>
      <c r="AM103" s="25"/>
      <c r="AN103" s="25"/>
      <c r="AO103" s="25"/>
      <c r="AP103" s="24"/>
      <c r="AQ103" s="24"/>
      <c r="AR103" s="24"/>
      <c r="AS103" s="24"/>
      <c r="AT103" s="24"/>
      <c r="AU103" s="24"/>
      <c r="AV103" s="24"/>
      <c r="AW103" s="24"/>
      <c r="AX103" s="24"/>
      <c r="AY103">
        <f>COUNTA(#REF!)</f>
        <v>1</v>
      </c>
    </row>
  </sheetData>
  <sheetProtection formatRows="0"/>
  <dataConsolidate/>
  <mergeCells count="421">
    <mergeCell ref="N62:AF62"/>
    <mergeCell ref="C63:F63"/>
    <mergeCell ref="AG56:AX56"/>
    <mergeCell ref="G63:H63"/>
    <mergeCell ref="J63:K63"/>
    <mergeCell ref="N63:AF63"/>
    <mergeCell ref="A53:B56"/>
    <mergeCell ref="C53:AC53"/>
    <mergeCell ref="AD53:AF53"/>
    <mergeCell ref="A57:B63"/>
    <mergeCell ref="C57:AC57"/>
    <mergeCell ref="AD57:AF57"/>
    <mergeCell ref="C56:AC56"/>
    <mergeCell ref="AD56:AF56"/>
    <mergeCell ref="C55:AC55"/>
    <mergeCell ref="AD55:AF55"/>
    <mergeCell ref="AU35:AX35"/>
    <mergeCell ref="AQ36:AT36"/>
    <mergeCell ref="AU36:AX36"/>
    <mergeCell ref="AH102:AK102"/>
    <mergeCell ref="AL102:AO102"/>
    <mergeCell ref="AP102:AX102"/>
    <mergeCell ref="A102:B102"/>
    <mergeCell ref="C102:I102"/>
    <mergeCell ref="J102:O102"/>
    <mergeCell ref="P102:X102"/>
    <mergeCell ref="Y102:AB102"/>
    <mergeCell ref="AC102:AG102"/>
    <mergeCell ref="AP100:AX100"/>
    <mergeCell ref="A101:B101"/>
    <mergeCell ref="C101:I101"/>
    <mergeCell ref="J101:O101"/>
    <mergeCell ref="P101:X101"/>
    <mergeCell ref="Y101:AB101"/>
    <mergeCell ref="AC101:AG101"/>
    <mergeCell ref="AG55:AX55"/>
    <mergeCell ref="AG57:AX63"/>
    <mergeCell ref="C58:F58"/>
    <mergeCell ref="G58:M58"/>
    <mergeCell ref="N58:AF58"/>
    <mergeCell ref="AH101:AK101"/>
    <mergeCell ref="AL101:AO101"/>
    <mergeCell ref="AP101:AX101"/>
    <mergeCell ref="AL99:AO99"/>
    <mergeCell ref="AP99:AX99"/>
    <mergeCell ref="A100:B100"/>
    <mergeCell ref="C100:I100"/>
    <mergeCell ref="J100:O100"/>
    <mergeCell ref="P100:X100"/>
    <mergeCell ref="Y100:AB100"/>
    <mergeCell ref="AC100:AG100"/>
    <mergeCell ref="AH100:AK100"/>
    <mergeCell ref="AL100:AO100"/>
    <mergeCell ref="AH98:AK98"/>
    <mergeCell ref="AL98:AO98"/>
    <mergeCell ref="AP98:AX98"/>
    <mergeCell ref="A99:B99"/>
    <mergeCell ref="C99:I99"/>
    <mergeCell ref="J99:O99"/>
    <mergeCell ref="P99:X99"/>
    <mergeCell ref="Y99:AB99"/>
    <mergeCell ref="AC99:AG99"/>
    <mergeCell ref="AH99:AK99"/>
    <mergeCell ref="A98:B98"/>
    <mergeCell ref="C98:I98"/>
    <mergeCell ref="J98:O98"/>
    <mergeCell ref="P98:X98"/>
    <mergeCell ref="Y98:AB98"/>
    <mergeCell ref="AC98:AG98"/>
    <mergeCell ref="A97:B97"/>
    <mergeCell ref="C97:I97"/>
    <mergeCell ref="J97:O97"/>
    <mergeCell ref="P97:X97"/>
    <mergeCell ref="Y97:AB97"/>
    <mergeCell ref="AC97:AG97"/>
    <mergeCell ref="AH97:AK97"/>
    <mergeCell ref="AL97:AO97"/>
    <mergeCell ref="AP97:AX97"/>
    <mergeCell ref="A96:B96"/>
    <mergeCell ref="C96:I96"/>
    <mergeCell ref="J96:O96"/>
    <mergeCell ref="P96:X96"/>
    <mergeCell ref="Y96:AB96"/>
    <mergeCell ref="AC96:AG96"/>
    <mergeCell ref="AH96:AK96"/>
    <mergeCell ref="AL96:AO96"/>
    <mergeCell ref="AP96:AX96"/>
    <mergeCell ref="AH94:AK94"/>
    <mergeCell ref="AL94:AO94"/>
    <mergeCell ref="AP94:AX94"/>
    <mergeCell ref="A95:B95"/>
    <mergeCell ref="C95:I95"/>
    <mergeCell ref="J95:O95"/>
    <mergeCell ref="P95:X95"/>
    <mergeCell ref="Y95:AB95"/>
    <mergeCell ref="AC95:AG95"/>
    <mergeCell ref="AH95:AK95"/>
    <mergeCell ref="A94:B94"/>
    <mergeCell ref="C94:I94"/>
    <mergeCell ref="J94:O94"/>
    <mergeCell ref="P94:X94"/>
    <mergeCell ref="Y94:AB94"/>
    <mergeCell ref="AC94:AG94"/>
    <mergeCell ref="AL95:AO95"/>
    <mergeCell ref="AP95:AX95"/>
    <mergeCell ref="A93:B93"/>
    <mergeCell ref="C93:I93"/>
    <mergeCell ref="J93:O93"/>
    <mergeCell ref="P93:X93"/>
    <mergeCell ref="Y93:AB93"/>
    <mergeCell ref="AC93:AG93"/>
    <mergeCell ref="AH93:AK93"/>
    <mergeCell ref="AL93:AO93"/>
    <mergeCell ref="AP93:AX93"/>
    <mergeCell ref="A92:B92"/>
    <mergeCell ref="C92:I92"/>
    <mergeCell ref="J92:O92"/>
    <mergeCell ref="P92:X92"/>
    <mergeCell ref="Y92:AB92"/>
    <mergeCell ref="AC92:AG92"/>
    <mergeCell ref="AH92:AK92"/>
    <mergeCell ref="AL92:AO92"/>
    <mergeCell ref="AP92:AX92"/>
    <mergeCell ref="A87:AK87"/>
    <mergeCell ref="AL87:AN87"/>
    <mergeCell ref="AL91:AO91"/>
    <mergeCell ref="AP87:AX87"/>
    <mergeCell ref="G86:K86"/>
    <mergeCell ref="L86:X86"/>
    <mergeCell ref="Y86:AB86"/>
    <mergeCell ref="AC86:AG86"/>
    <mergeCell ref="AH86:AT86"/>
    <mergeCell ref="AU86:AX86"/>
    <mergeCell ref="AP91:AX91"/>
    <mergeCell ref="A91:B91"/>
    <mergeCell ref="C91:I91"/>
    <mergeCell ref="J91:O91"/>
    <mergeCell ref="P91:X91"/>
    <mergeCell ref="Y91:AB91"/>
    <mergeCell ref="AC91:AG91"/>
    <mergeCell ref="AH91:AK91"/>
    <mergeCell ref="A66:B66"/>
    <mergeCell ref="C66:AX66"/>
    <mergeCell ref="A67:F82"/>
    <mergeCell ref="A83:F86"/>
    <mergeCell ref="G83:AB83"/>
    <mergeCell ref="AC83:AX83"/>
    <mergeCell ref="G84:K84"/>
    <mergeCell ref="L84:X84"/>
    <mergeCell ref="Y84:AB84"/>
    <mergeCell ref="AC84:AG84"/>
    <mergeCell ref="AH84:AT84"/>
    <mergeCell ref="AU84:AX84"/>
    <mergeCell ref="G85:K85"/>
    <mergeCell ref="L85:X85"/>
    <mergeCell ref="Y85:AB85"/>
    <mergeCell ref="AC85:AG85"/>
    <mergeCell ref="AH85:AT85"/>
    <mergeCell ref="AU85:AX85"/>
    <mergeCell ref="AD45:AF45"/>
    <mergeCell ref="AG45:AX47"/>
    <mergeCell ref="C46:D47"/>
    <mergeCell ref="E46:AC46"/>
    <mergeCell ref="A64:B65"/>
    <mergeCell ref="C64:F64"/>
    <mergeCell ref="G64:AX64"/>
    <mergeCell ref="C65:F65"/>
    <mergeCell ref="G65:AX65"/>
    <mergeCell ref="C59:F59"/>
    <mergeCell ref="G59:H59"/>
    <mergeCell ref="J59:K59"/>
    <mergeCell ref="N59:AF59"/>
    <mergeCell ref="C60:F60"/>
    <mergeCell ref="G60:H60"/>
    <mergeCell ref="J60:K60"/>
    <mergeCell ref="N60:AF60"/>
    <mergeCell ref="C61:F61"/>
    <mergeCell ref="G61:H61"/>
    <mergeCell ref="J61:K61"/>
    <mergeCell ref="N61:AF61"/>
    <mergeCell ref="C62:F62"/>
    <mergeCell ref="G62:H62"/>
    <mergeCell ref="J62:K62"/>
    <mergeCell ref="AG53:AX53"/>
    <mergeCell ref="C54:AC54"/>
    <mergeCell ref="AD54:AF54"/>
    <mergeCell ref="AG54:AX54"/>
    <mergeCell ref="C51:AC51"/>
    <mergeCell ref="AD51:AF51"/>
    <mergeCell ref="AG51:AX51"/>
    <mergeCell ref="AD46:AF46"/>
    <mergeCell ref="E47:AC47"/>
    <mergeCell ref="AD47:AF47"/>
    <mergeCell ref="C48:AC48"/>
    <mergeCell ref="C52:AC52"/>
    <mergeCell ref="AD52:AF52"/>
    <mergeCell ref="AG52:AX52"/>
    <mergeCell ref="A45:B52"/>
    <mergeCell ref="C49:AC49"/>
    <mergeCell ref="C50:AC50"/>
    <mergeCell ref="AD50:AF50"/>
    <mergeCell ref="AG50:AX50"/>
    <mergeCell ref="A40:AX40"/>
    <mergeCell ref="C41:AC41"/>
    <mergeCell ref="AD41:AF41"/>
    <mergeCell ref="AG41:AX41"/>
    <mergeCell ref="A42:B44"/>
    <mergeCell ref="C42:AC42"/>
    <mergeCell ref="AD42:AF42"/>
    <mergeCell ref="AG42:AX42"/>
    <mergeCell ref="C43:AC43"/>
    <mergeCell ref="AD43:AF43"/>
    <mergeCell ref="AD48:AF48"/>
    <mergeCell ref="AG48:AX48"/>
    <mergeCell ref="AD49:AF49"/>
    <mergeCell ref="AG49:AX49"/>
    <mergeCell ref="AG43:AX43"/>
    <mergeCell ref="C44:AC44"/>
    <mergeCell ref="AD44:AF44"/>
    <mergeCell ref="AG44:AX44"/>
    <mergeCell ref="C45:AC45"/>
    <mergeCell ref="AQ27:AT27"/>
    <mergeCell ref="AU27:AX27"/>
    <mergeCell ref="AD23:AJ23"/>
    <mergeCell ref="H22:O22"/>
    <mergeCell ref="AE37:AH37"/>
    <mergeCell ref="AI37:AL37"/>
    <mergeCell ref="AM37:AP37"/>
    <mergeCell ref="G38:X39"/>
    <mergeCell ref="AE35:AH35"/>
    <mergeCell ref="AI35:AL35"/>
    <mergeCell ref="AM35:AP35"/>
    <mergeCell ref="Y36:AA36"/>
    <mergeCell ref="AB36:AD36"/>
    <mergeCell ref="AE36:AH36"/>
    <mergeCell ref="AE38:AH38"/>
    <mergeCell ref="AI38:AL38"/>
    <mergeCell ref="AM38:AP38"/>
    <mergeCell ref="C26:K26"/>
    <mergeCell ref="L26:Q26"/>
    <mergeCell ref="R26:W26"/>
    <mergeCell ref="Y31:AA31"/>
    <mergeCell ref="AB31:AD31"/>
    <mergeCell ref="AE31:AH31"/>
    <mergeCell ref="AI31:AL31"/>
    <mergeCell ref="W19:AC19"/>
    <mergeCell ref="AD19:AJ19"/>
    <mergeCell ref="AK19:AQ19"/>
    <mergeCell ref="AR19:AX19"/>
    <mergeCell ref="AU31:AX31"/>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27:AH28"/>
    <mergeCell ref="AI27:AL28"/>
    <mergeCell ref="AM27:AP28"/>
    <mergeCell ref="AR21:AX21"/>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H20:O20"/>
    <mergeCell ref="P20:V20"/>
    <mergeCell ref="W20:AC20"/>
    <mergeCell ref="AD20:AJ20"/>
    <mergeCell ref="AK20:AQ20"/>
    <mergeCell ref="AR20:AX20"/>
    <mergeCell ref="H19:O19"/>
    <mergeCell ref="P19:V19"/>
    <mergeCell ref="AK14:AQ14"/>
    <mergeCell ref="AR14:AX14"/>
    <mergeCell ref="A8:F8"/>
    <mergeCell ref="G8:X8"/>
    <mergeCell ref="Y8:AD8"/>
    <mergeCell ref="AE8:AX8"/>
    <mergeCell ref="A9:F9"/>
    <mergeCell ref="G9:X9"/>
    <mergeCell ref="Y9:AD9"/>
    <mergeCell ref="AE9:AX9"/>
    <mergeCell ref="A13:F23"/>
    <mergeCell ref="G13:O13"/>
    <mergeCell ref="P13:V13"/>
    <mergeCell ref="W13:AC13"/>
    <mergeCell ref="AD13:AJ13"/>
    <mergeCell ref="AK13:AQ13"/>
    <mergeCell ref="P22:V22"/>
    <mergeCell ref="W22:AC22"/>
    <mergeCell ref="AD22:AJ22"/>
    <mergeCell ref="AK22:AQ22"/>
    <mergeCell ref="AR22:AX22"/>
    <mergeCell ref="P15:V15"/>
    <mergeCell ref="W15:AC15"/>
    <mergeCell ref="AD15:AJ15"/>
    <mergeCell ref="H15:H18"/>
    <mergeCell ref="I15:O15"/>
    <mergeCell ref="AR18:AX18"/>
    <mergeCell ref="AK15:AQ15"/>
    <mergeCell ref="I18:O18"/>
    <mergeCell ref="P18:V18"/>
    <mergeCell ref="W18:AC18"/>
    <mergeCell ref="AD18:AJ18"/>
    <mergeCell ref="AK18:AQ18"/>
    <mergeCell ref="I17:O17"/>
    <mergeCell ref="P17:V17"/>
    <mergeCell ref="W17:AC17"/>
    <mergeCell ref="AD17:AJ17"/>
    <mergeCell ref="AK17:AQ17"/>
    <mergeCell ref="AR17:AX17"/>
    <mergeCell ref="AR15:AX15"/>
    <mergeCell ref="I16:O16"/>
    <mergeCell ref="P16:V16"/>
    <mergeCell ref="AU28:AV28"/>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I36:AL36"/>
    <mergeCell ref="AM36:AP36"/>
    <mergeCell ref="A27:F31"/>
    <mergeCell ref="G27:O28"/>
    <mergeCell ref="P27:X28"/>
    <mergeCell ref="Y27:AA28"/>
    <mergeCell ref="AB27:AD28"/>
    <mergeCell ref="AM34:AP34"/>
    <mergeCell ref="G35:X36"/>
    <mergeCell ref="Y35:AA35"/>
    <mergeCell ref="AB35:AD35"/>
    <mergeCell ref="AM29:AP29"/>
    <mergeCell ref="Y30:AA30"/>
    <mergeCell ref="AB30:AD30"/>
    <mergeCell ref="AE30:AH30"/>
    <mergeCell ref="AI30:AL30"/>
    <mergeCell ref="AM30:AP30"/>
    <mergeCell ref="A34:F36"/>
    <mergeCell ref="G34:X34"/>
    <mergeCell ref="A32:F33"/>
    <mergeCell ref="G32:AX33"/>
    <mergeCell ref="AQ34:AT34"/>
    <mergeCell ref="AU34:AX34"/>
    <mergeCell ref="AQ35:AT35"/>
    <mergeCell ref="Y34:AA34"/>
    <mergeCell ref="AB34:AD34"/>
    <mergeCell ref="AE34:AH34"/>
    <mergeCell ref="AI34:AL34"/>
    <mergeCell ref="A24:B26"/>
    <mergeCell ref="G29:O31"/>
    <mergeCell ref="P29:X31"/>
    <mergeCell ref="Y29:AA29"/>
    <mergeCell ref="AB29:AD29"/>
    <mergeCell ref="AE29:AH29"/>
    <mergeCell ref="AI29:AL29"/>
    <mergeCell ref="C25:K25"/>
    <mergeCell ref="L25:Q25"/>
    <mergeCell ref="R25:W25"/>
    <mergeCell ref="X25:AX26"/>
    <mergeCell ref="AW28:AX28"/>
    <mergeCell ref="AM31:AP31"/>
    <mergeCell ref="AQ31:AT31"/>
    <mergeCell ref="AQ29:AT29"/>
    <mergeCell ref="AU29:AX29"/>
    <mergeCell ref="AQ30:AT30"/>
    <mergeCell ref="AU30:AX30"/>
    <mergeCell ref="AQ28:AR28"/>
    <mergeCell ref="AS28:AT28"/>
    <mergeCell ref="AQ38:AX38"/>
    <mergeCell ref="AE39:AH39"/>
    <mergeCell ref="AI39:AL39"/>
    <mergeCell ref="AM39:AP39"/>
    <mergeCell ref="AQ39:AX39"/>
    <mergeCell ref="AQ37:AX37"/>
    <mergeCell ref="A37:F39"/>
    <mergeCell ref="G37:X37"/>
    <mergeCell ref="Y37:AA37"/>
    <mergeCell ref="AB37:AD37"/>
    <mergeCell ref="Y38:AA38"/>
    <mergeCell ref="AB38:AD38"/>
    <mergeCell ref="Y39:AA39"/>
    <mergeCell ref="AB39:AD39"/>
  </mergeCells>
  <phoneticPr fontId="6"/>
  <conditionalFormatting sqref="AE29:AE31 AI29:AI31 AM29:AM31 AQ29:AQ31 AU29:AU31 Y92:Y102 P14:AX18 P21:AJ22 AE38:AE39 AM38:AM39 AI38:AI39 AQ38:AQ39 Y85:Y86 AU85:AU86 L25:L26 R25:R26">
    <cfRule type="expression" dxfId="25" priority="749">
      <formula>IF(RIGHT(TEXT(L14,"0.#"),1)=".",FALSE,TRUE)</formula>
    </cfRule>
    <cfRule type="expression" dxfId="24" priority="750">
      <formula>IF(RIGHT(TEXT(L14,"0.#"),1)=".",TRUE,FALSE)</formula>
    </cfRule>
  </conditionalFormatting>
  <conditionalFormatting sqref="AL92:AO102">
    <cfRule type="expression" dxfId="23" priority="633">
      <formula>IF(AND(AL92&gt;=0, RIGHT(TEXT(AL92,"0.#"),1)&lt;&gt;"."),TRUE,FALSE)</formula>
    </cfRule>
    <cfRule type="expression" dxfId="22" priority="634">
      <formula>IF(AND(AL92&gt;=0, RIGHT(TEXT(AL92,"0.#"),1)="."),TRUE,FALSE)</formula>
    </cfRule>
    <cfRule type="expression" dxfId="21" priority="635">
      <formula>IF(AND(AL92&lt;0, RIGHT(TEXT(AL92,"0.#"),1)&lt;&gt;"."),TRUE,FALSE)</formula>
    </cfRule>
    <cfRule type="expression" dxfId="20" priority="636">
      <formula>IF(AND(AL92&lt;0, RIGHT(TEXT(AL92,"0.#"),1)="."),TRUE,FALSE)</formula>
    </cfRule>
  </conditionalFormatting>
  <conditionalFormatting sqref="AE35 AQ35">
    <cfRule type="expression" dxfId="19" priority="189">
      <formula>IF(RIGHT(TEXT(AE35,"0.#"),1)=".",FALSE,TRUE)</formula>
    </cfRule>
    <cfRule type="expression" dxfId="18" priority="190">
      <formula>IF(RIGHT(TEXT(AE35,"0.#"),1)=".",TRUE,FALSE)</formula>
    </cfRule>
  </conditionalFormatting>
  <conditionalFormatting sqref="AI35">
    <cfRule type="expression" dxfId="17" priority="187">
      <formula>IF(RIGHT(TEXT(AI35,"0.#"),1)=".",FALSE,TRUE)</formula>
    </cfRule>
    <cfRule type="expression" dxfId="16" priority="188">
      <formula>IF(RIGHT(TEXT(AI35,"0.#"),1)=".",TRUE,FALSE)</formula>
    </cfRule>
  </conditionalFormatting>
  <conditionalFormatting sqref="AM35">
    <cfRule type="expression" dxfId="15" priority="185">
      <formula>IF(RIGHT(TEXT(AM35,"0.#"),1)=".",FALSE,TRUE)</formula>
    </cfRule>
    <cfRule type="expression" dxfId="14" priority="186">
      <formula>IF(RIGHT(TEXT(AM35,"0.#"),1)=".",TRUE,FALSE)</formula>
    </cfRule>
  </conditionalFormatting>
  <conditionalFormatting sqref="AE36">
    <cfRule type="expression" dxfId="13" priority="183">
      <formula>IF(RIGHT(TEXT(AE36,"0.#"),1)=".",FALSE,TRUE)</formula>
    </cfRule>
    <cfRule type="expression" dxfId="12" priority="184">
      <formula>IF(RIGHT(TEXT(AE36,"0.#"),1)=".",TRUE,FALSE)</formula>
    </cfRule>
  </conditionalFormatting>
  <conditionalFormatting sqref="AI36">
    <cfRule type="expression" dxfId="11" priority="181">
      <formula>IF(RIGHT(TEXT(AI36,"0.#"),1)=".",FALSE,TRUE)</formula>
    </cfRule>
    <cfRule type="expression" dxfId="10" priority="182">
      <formula>IF(RIGHT(TEXT(AI36,"0.#"),1)=".",TRUE,FALSE)</formula>
    </cfRule>
  </conditionalFormatting>
  <conditionalFormatting sqref="AM36">
    <cfRule type="expression" dxfId="9" priority="179">
      <formula>IF(RIGHT(TEXT(AM36,"0.#"),1)=".",FALSE,TRUE)</formula>
    </cfRule>
    <cfRule type="expression" dxfId="8" priority="180">
      <formula>IF(RIGHT(TEXT(AM36,"0.#"),1)=".",TRUE,FALSE)</formula>
    </cfRule>
  </conditionalFormatting>
  <conditionalFormatting sqref="AQ36">
    <cfRule type="expression" dxfId="7" priority="177">
      <formula>IF(RIGHT(TEXT(AQ36,"0.#"),1)=".",FALSE,TRUE)</formula>
    </cfRule>
    <cfRule type="expression" dxfId="6" priority="178">
      <formula>IF(RIGHT(TEXT(AQ36,"0.#"),1)=".",TRUE,FALSE)</formula>
    </cfRule>
  </conditionalFormatting>
  <conditionalFormatting sqref="AU35">
    <cfRule type="expression" dxfId="5" priority="45">
      <formula>IF(RIGHT(TEXT(AU35,"0.#"),1)=".",FALSE,TRUE)</formula>
    </cfRule>
    <cfRule type="expression" dxfId="4" priority="46">
      <formula>IF(RIGHT(TEXT(AU35,"0.#"),1)=".",TRUE,FALSE)</formula>
    </cfRule>
  </conditionalFormatting>
  <conditionalFormatting sqref="AU36">
    <cfRule type="expression" dxfId="3" priority="43">
      <formula>IF(RIGHT(TEXT(AU36,"0.#"),1)=".",FALSE,TRUE)</formula>
    </cfRule>
    <cfRule type="expression" dxfId="2" priority="44">
      <formula>IF(RIGHT(TEXT(AU36,"0.#"),1)=".",TRUE,FALSE)</formula>
    </cfRule>
  </conditionalFormatting>
  <conditionalFormatting sqref="AK21:AX21">
    <cfRule type="expression" dxfId="1" priority="1">
      <formula>IF(RIGHT(TEXT(AK21,"0.#"),1)=".",FALSE,TRUE)</formula>
    </cfRule>
    <cfRule type="expression" dxfId="0" priority="2">
      <formula>IF(RIGHT(TEXT(AK21,"0.#"),1)=".",TRUE,FALSE)</formula>
    </cfRule>
  </conditionalFormatting>
  <dataValidations count="9">
    <dataValidation type="list" allowBlank="1" showInputMessage="1" showErrorMessage="1" error="プルダウンリストから選択してください。" sqref="AD57:AF57">
      <formula1>"○,△,×,‐"</formula1>
    </dataValidation>
    <dataValidation type="list" imeMode="disabled" allowBlank="1" showInputMessage="1" showErrorMessage="1" sqref="AD46:AF47">
      <formula1>"有, 無"</formula1>
    </dataValidation>
    <dataValidation type="list" imeMode="disabled" allowBlank="1" showInputMessage="1" showErrorMessage="1" sqref="AD42:AF45 AE48:AF48 AD48:AD49 AD50:AF56">
      <formula1>"○, △, ×, -"</formula1>
    </dataValidation>
    <dataValidation type="list" imeMode="disabled" allowBlank="1" showInputMessage="1" showErrorMessage="1" sqref="AO87">
      <formula1>"　,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5 L26:W26 AQ28:AR28 AU28:AV28 AE29:AP30 AQ30:AX30 AE35:AX36 AE38:AX38 L59:L63 Y85:AB85 AU85:AX85 J92:O102 Y92:AB102 AL92:AO102">
      <formula1>OR(ISNUMBER(J25), J25="-")</formula1>
    </dataValidation>
    <dataValidation type="whole" imeMode="disabled" allowBlank="1" showInputMessage="1" showErrorMessage="1" sqref="J59:K63">
      <formula1>0</formula1>
      <formula2>9999</formula2>
    </dataValidation>
    <dataValidation type="whole" imeMode="disabled" allowBlank="1" showInputMessage="1" showErrorMessage="1" sqref="M59:M63">
      <formula1>0</formula1>
      <formula2>99</formula2>
    </dataValidation>
    <dataValidation type="custom" imeMode="disabled" allowBlank="1" showInputMessage="1" showErrorMessage="1" sqref="AH92:AK102">
      <formula1>OR(AND(MOD(IF(ISNUMBER(AH92), AH92, 0.5),1)=0, 0&lt;=AH92), AH92="-")</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39" max="49" man="1"/>
    <brk id="66"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入力規則等!$U$8:$U$10</xm:f>
          </x14:formula1>
          <xm:sqref>AO2:AQ2 G59:H63</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AC92:AG102</xm:sqref>
        </x14:dataValidation>
        <x14:dataValidation type="list" allowBlank="1" showInputMessage="1" showErrorMessage="1">
          <x14:formula1>
            <xm:f>入力規則等!$W$92:$W$112</xm:f>
          </x14:formula1>
          <xm:sqref>C59:F63</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2" x14ac:dyDescent="0.2"/>
  <cols>
    <col min="1" max="1" width="21.77734375" customWidth="1"/>
    <col min="2" max="2" width="8.77734375"/>
    <col min="3" max="3" width="17" style="28" hidden="1" customWidth="1"/>
    <col min="4" max="4" width="4" style="28" hidden="1" customWidth="1"/>
    <col min="5" max="5" width="4" style="28" customWidth="1"/>
    <col min="6" max="6" width="32.44140625" customWidth="1"/>
    <col min="7" max="7" width="10.109375" style="6" customWidth="1"/>
    <col min="8" max="8" width="17" style="28" hidden="1" customWidth="1"/>
    <col min="9" max="9" width="4" style="28" hidden="1" customWidth="1"/>
    <col min="10" max="10" width="4" style="28" customWidth="1"/>
    <col min="11" max="11" width="15.33203125" customWidth="1"/>
    <col min="12" max="12" width="8.77734375"/>
    <col min="13" max="13" width="12" style="28" hidden="1" customWidth="1"/>
    <col min="14" max="14" width="4" style="28" hidden="1" customWidth="1"/>
    <col min="15" max="15" width="3.6640625" customWidth="1"/>
    <col min="16" max="16" width="8.33203125" customWidth="1"/>
    <col min="17" max="17" width="8.77734375" style="6" customWidth="1"/>
    <col min="18" max="18" width="9.44140625" style="28" hidden="1" customWidth="1"/>
    <col min="19" max="19" width="4" style="28" hidden="1" customWidth="1"/>
    <col min="20" max="20" width="8.77734375"/>
    <col min="21" max="21" width="9" style="32"/>
    <col min="22" max="22" width="3.33203125" style="32" customWidth="1"/>
    <col min="23" max="23" width="19.6640625" style="32" customWidth="1"/>
    <col min="24" max="24" width="3.6640625" style="32" customWidth="1"/>
    <col min="25" max="25" width="12.44140625" style="46" bestFit="1" customWidth="1"/>
    <col min="26" max="26" width="12.33203125" style="32" customWidth="1"/>
    <col min="27" max="27" width="11.33203125" style="46" bestFit="1" customWidth="1"/>
    <col min="28" max="28" width="12.21875" style="46" customWidth="1"/>
    <col min="29" max="29" width="24.109375" style="46" bestFit="1" customWidth="1"/>
    <col min="30" max="30" width="3.77734375" style="46" customWidth="1"/>
    <col min="31" max="31" width="33.77734375" style="46" bestFit="1" customWidth="1"/>
    <col min="32" max="32" width="3" style="32" customWidth="1"/>
    <col min="33" max="33" width="30.6640625" style="32" customWidth="1"/>
    <col min="34" max="34" width="9" style="32"/>
    <col min="35" max="35" width="14.6640625" style="32" customWidth="1"/>
    <col min="36" max="41" width="9" style="32"/>
    <col min="42" max="42" width="15" style="32" customWidth="1"/>
    <col min="43" max="16384" width="9" style="32"/>
  </cols>
  <sheetData>
    <row r="1" spans="1:42" x14ac:dyDescent="0.2">
      <c r="A1" s="27" t="s">
        <v>86</v>
      </c>
      <c r="B1" s="27" t="s">
        <v>87</v>
      </c>
      <c r="F1" s="29" t="s">
        <v>4</v>
      </c>
      <c r="G1" s="29" t="s">
        <v>88</v>
      </c>
      <c r="K1" s="30" t="s">
        <v>89</v>
      </c>
      <c r="L1" s="27" t="s">
        <v>87</v>
      </c>
      <c r="O1" s="28"/>
      <c r="P1" s="29" t="s">
        <v>5</v>
      </c>
      <c r="Q1" s="29" t="s">
        <v>88</v>
      </c>
      <c r="T1" s="28"/>
      <c r="U1" s="31" t="s">
        <v>90</v>
      </c>
      <c r="W1" s="31" t="s">
        <v>220</v>
      </c>
      <c r="Y1" s="31" t="s">
        <v>91</v>
      </c>
      <c r="Z1" s="31" t="s">
        <v>397</v>
      </c>
      <c r="AA1" s="31" t="s">
        <v>92</v>
      </c>
      <c r="AB1" s="31" t="s">
        <v>398</v>
      </c>
      <c r="AC1" s="31" t="s">
        <v>93</v>
      </c>
      <c r="AD1" s="32"/>
      <c r="AE1" s="31" t="s">
        <v>94</v>
      </c>
      <c r="AF1" s="33"/>
      <c r="AG1" s="35" t="s">
        <v>52</v>
      </c>
      <c r="AI1" s="35" t="s">
        <v>95</v>
      </c>
      <c r="AK1" s="35" t="s">
        <v>96</v>
      </c>
      <c r="AM1" s="56" t="s">
        <v>201</v>
      </c>
      <c r="AP1" s="32" t="s">
        <v>202</v>
      </c>
    </row>
    <row r="2" spans="1:42" ht="13.5" customHeight="1" x14ac:dyDescent="0.2">
      <c r="A2" s="36" t="s">
        <v>97</v>
      </c>
      <c r="B2" s="37"/>
      <c r="C2" s="28" t="str">
        <f>IF(B2="","",A2)</f>
        <v/>
      </c>
      <c r="D2" s="28" t="str">
        <f>IF(C2="","",IF(D1&lt;&gt;"",CONCATENATE(D1,"、",C2),C2))</f>
        <v/>
      </c>
      <c r="F2" s="38" t="s">
        <v>98</v>
      </c>
      <c r="G2" s="39" t="s">
        <v>632</v>
      </c>
      <c r="H2" s="28" t="str">
        <f>IF(G2="","",F2)</f>
        <v>一般会計</v>
      </c>
      <c r="I2" s="28" t="str">
        <f>IF(H2="","",IF(I1&lt;&gt;"",CONCATENATE(I1,"、",H2),H2))</f>
        <v>一般会計</v>
      </c>
      <c r="K2" s="36" t="s">
        <v>99</v>
      </c>
      <c r="L2" s="37"/>
      <c r="M2" s="28" t="str">
        <f>IF(L2="","",K2)</f>
        <v/>
      </c>
      <c r="N2" s="28" t="str">
        <f>IF(M2="","",IF(N1&lt;&gt;"",CONCATENATE(N1,"、",M2),M2))</f>
        <v/>
      </c>
      <c r="O2" s="28"/>
      <c r="P2" s="38" t="s">
        <v>100</v>
      </c>
      <c r="Q2" s="39"/>
      <c r="R2" s="28" t="str">
        <f>IF(Q2="","",P2)</f>
        <v/>
      </c>
      <c r="S2" s="28" t="str">
        <f>IF(R2="","",IF(S1&lt;&gt;"",CONCATENATE(S1,"、",R2),R2))</f>
        <v/>
      </c>
      <c r="T2" s="28"/>
      <c r="U2" s="40" t="s">
        <v>523</v>
      </c>
      <c r="W2" s="40" t="s">
        <v>101</v>
      </c>
      <c r="Y2" s="40" t="s">
        <v>102</v>
      </c>
      <c r="Z2" s="40" t="s">
        <v>102</v>
      </c>
      <c r="AA2" s="40" t="s">
        <v>262</v>
      </c>
      <c r="AB2" s="40" t="s">
        <v>399</v>
      </c>
      <c r="AC2" s="41" t="s">
        <v>103</v>
      </c>
      <c r="AD2" s="32"/>
      <c r="AE2" s="42" t="s">
        <v>104</v>
      </c>
      <c r="AF2" s="33"/>
      <c r="AG2" s="44" t="s">
        <v>209</v>
      </c>
      <c r="AI2" s="35" t="s">
        <v>255</v>
      </c>
      <c r="AK2" s="35" t="s">
        <v>106</v>
      </c>
      <c r="AM2" s="54"/>
      <c r="AN2" s="54"/>
      <c r="AP2" s="44" t="s">
        <v>209</v>
      </c>
    </row>
    <row r="3" spans="1:42" ht="13.5" customHeight="1" x14ac:dyDescent="0.2">
      <c r="A3" s="36" t="s">
        <v>107</v>
      </c>
      <c r="B3" s="37"/>
      <c r="C3" s="28" t="str">
        <f t="shared" ref="C3:C24" si="0">IF(B3="","",A3)</f>
        <v/>
      </c>
      <c r="D3" s="28" t="str">
        <f>IF(C3="",D2,IF(D2&lt;&gt;"",CONCATENATE(D2,"、",C3),C3))</f>
        <v/>
      </c>
      <c r="F3" s="43" t="s">
        <v>108</v>
      </c>
      <c r="G3" s="39"/>
      <c r="H3" s="28" t="str">
        <f t="shared" ref="H3:H37" si="1">IF(G3="","",F3)</f>
        <v/>
      </c>
      <c r="I3" s="28" t="str">
        <f>IF(H3="",I2,IF(I2&lt;&gt;"",CONCATENATE(I2,"、",H3),H3))</f>
        <v>一般会計</v>
      </c>
      <c r="K3" s="36" t="s">
        <v>109</v>
      </c>
      <c r="L3" s="37"/>
      <c r="M3" s="28" t="str">
        <f t="shared" ref="M3:M11" si="2">IF(L3="","",K3)</f>
        <v/>
      </c>
      <c r="N3" s="28" t="str">
        <f>IF(M3="",N2,IF(N2&lt;&gt;"",CONCATENATE(N2,"、",M3),M3))</f>
        <v/>
      </c>
      <c r="O3" s="28"/>
      <c r="P3" s="38" t="s">
        <v>110</v>
      </c>
      <c r="Q3" s="39"/>
      <c r="R3" s="28" t="str">
        <f t="shared" ref="R3:R8" si="3">IF(Q3="","",P3)</f>
        <v/>
      </c>
      <c r="S3" s="28" t="str">
        <f t="shared" ref="S3:S8" si="4">IF(R3="",S2,IF(S2&lt;&gt;"",CONCATENATE(S2,"、",R3),R3))</f>
        <v/>
      </c>
      <c r="T3" s="28"/>
      <c r="U3" s="40" t="s">
        <v>264</v>
      </c>
      <c r="W3" s="40" t="s">
        <v>548</v>
      </c>
      <c r="Y3" s="40" t="s">
        <v>111</v>
      </c>
      <c r="Z3" s="40" t="s">
        <v>395</v>
      </c>
      <c r="AA3" s="40" t="s">
        <v>362</v>
      </c>
      <c r="AB3" s="40" t="s">
        <v>400</v>
      </c>
      <c r="AC3" s="41" t="s">
        <v>112</v>
      </c>
      <c r="AD3" s="32"/>
      <c r="AE3" s="42" t="s">
        <v>113</v>
      </c>
      <c r="AF3" s="33"/>
      <c r="AG3" s="44" t="s">
        <v>210</v>
      </c>
      <c r="AI3" s="35" t="s">
        <v>105</v>
      </c>
      <c r="AK3" s="35" t="str">
        <f>CHAR(CODE(AK2)+1)</f>
        <v>B</v>
      </c>
      <c r="AM3" s="54"/>
      <c r="AN3" s="54"/>
      <c r="AP3" s="44" t="s">
        <v>210</v>
      </c>
    </row>
    <row r="4" spans="1:42" ht="13.5" customHeight="1" x14ac:dyDescent="0.2">
      <c r="A4" s="36" t="s">
        <v>114</v>
      </c>
      <c r="B4" s="37"/>
      <c r="C4" s="28" t="str">
        <f t="shared" si="0"/>
        <v/>
      </c>
      <c r="D4" s="28" t="str">
        <f>IF(C4="",D3,IF(D3&lt;&gt;"",CONCATENATE(D3,"、",C4),C4))</f>
        <v/>
      </c>
      <c r="F4" s="43" t="s">
        <v>115</v>
      </c>
      <c r="G4" s="39"/>
      <c r="H4" s="28" t="str">
        <f t="shared" si="1"/>
        <v/>
      </c>
      <c r="I4" s="28" t="str">
        <f t="shared" ref="I4:I37" si="5">IF(H4="",I3,IF(I3&lt;&gt;"",CONCATENATE(I3,"、",H4),H4))</f>
        <v>一般会計</v>
      </c>
      <c r="K4" s="36" t="s">
        <v>116</v>
      </c>
      <c r="L4" s="37"/>
      <c r="M4" s="28" t="str">
        <f t="shared" si="2"/>
        <v/>
      </c>
      <c r="N4" s="28" t="str">
        <f t="shared" ref="N4:N11" si="6">IF(M4="",N3,IF(N3&lt;&gt;"",CONCATENATE(N3,"、",M4),M4))</f>
        <v/>
      </c>
      <c r="O4" s="28"/>
      <c r="P4" s="38" t="s">
        <v>117</v>
      </c>
      <c r="Q4" s="39"/>
      <c r="R4" s="28" t="str">
        <f t="shared" si="3"/>
        <v/>
      </c>
      <c r="S4" s="28" t="str">
        <f t="shared" si="4"/>
        <v/>
      </c>
      <c r="T4" s="28"/>
      <c r="U4" s="40" t="s">
        <v>265</v>
      </c>
      <c r="W4" s="40" t="s">
        <v>549</v>
      </c>
      <c r="Y4" s="40" t="s">
        <v>269</v>
      </c>
      <c r="Z4" s="40" t="s">
        <v>396</v>
      </c>
      <c r="AA4" s="40" t="s">
        <v>363</v>
      </c>
      <c r="AB4" s="40" t="s">
        <v>401</v>
      </c>
      <c r="AC4" s="40" t="s">
        <v>118</v>
      </c>
      <c r="AD4" s="32"/>
      <c r="AE4" s="42" t="s">
        <v>119</v>
      </c>
      <c r="AF4" s="33"/>
      <c r="AG4" s="44" t="s">
        <v>211</v>
      </c>
      <c r="AI4" s="35" t="s">
        <v>256</v>
      </c>
      <c r="AK4" s="35" t="str">
        <f t="shared" ref="AK4:AK49" si="7">CHAR(CODE(AK3)+1)</f>
        <v>C</v>
      </c>
      <c r="AM4" s="54"/>
      <c r="AN4" s="54"/>
      <c r="AP4" s="44" t="s">
        <v>211</v>
      </c>
    </row>
    <row r="5" spans="1:42" ht="13.5" customHeight="1" x14ac:dyDescent="0.2">
      <c r="A5" s="36" t="s">
        <v>120</v>
      </c>
      <c r="B5" s="37"/>
      <c r="C5" s="28" t="str">
        <f t="shared" si="0"/>
        <v/>
      </c>
      <c r="D5" s="28" t="str">
        <f>IF(C5="",D4,IF(D4&lt;&gt;"",CONCATENATE(D4,"、",C5),C5))</f>
        <v/>
      </c>
      <c r="F5" s="43" t="s">
        <v>121</v>
      </c>
      <c r="G5" s="39"/>
      <c r="H5" s="28" t="str">
        <f t="shared" si="1"/>
        <v/>
      </c>
      <c r="I5" s="28" t="str">
        <f t="shared" si="5"/>
        <v>一般会計</v>
      </c>
      <c r="K5" s="36" t="s">
        <v>122</v>
      </c>
      <c r="L5" s="37"/>
      <c r="M5" s="28" t="str">
        <f t="shared" si="2"/>
        <v/>
      </c>
      <c r="N5" s="28" t="str">
        <f t="shared" si="6"/>
        <v/>
      </c>
      <c r="O5" s="28"/>
      <c r="P5" s="38" t="s">
        <v>123</v>
      </c>
      <c r="Q5" s="39"/>
      <c r="R5" s="28" t="str">
        <f t="shared" si="3"/>
        <v/>
      </c>
      <c r="S5" s="28" t="str">
        <f t="shared" si="4"/>
        <v/>
      </c>
      <c r="T5" s="28"/>
      <c r="W5" s="40" t="s">
        <v>550</v>
      </c>
      <c r="Y5" s="40" t="s">
        <v>270</v>
      </c>
      <c r="Z5" s="40" t="s">
        <v>429</v>
      </c>
      <c r="AA5" s="40" t="s">
        <v>364</v>
      </c>
      <c r="AB5" s="40" t="s">
        <v>402</v>
      </c>
      <c r="AC5" s="40" t="s">
        <v>124</v>
      </c>
      <c r="AD5" s="34"/>
      <c r="AE5" s="42" t="s">
        <v>125</v>
      </c>
      <c r="AF5" s="33"/>
      <c r="AG5" s="44" t="s">
        <v>212</v>
      </c>
      <c r="AI5" s="35" t="s">
        <v>266</v>
      </c>
      <c r="AK5" s="35" t="str">
        <f t="shared" si="7"/>
        <v>D</v>
      </c>
      <c r="AP5" s="44" t="s">
        <v>212</v>
      </c>
    </row>
    <row r="6" spans="1:42" ht="13.5" customHeight="1" x14ac:dyDescent="0.2">
      <c r="A6" s="36" t="s">
        <v>126</v>
      </c>
      <c r="B6" s="37"/>
      <c r="C6" s="28" t="str">
        <f t="shared" si="0"/>
        <v/>
      </c>
      <c r="D6" s="28" t="str">
        <f t="shared" ref="D6:D24" si="8">IF(C6="",D5,IF(D5&lt;&gt;"",CONCATENATE(D5,"、",C6),C6))</f>
        <v/>
      </c>
      <c r="F6" s="43" t="s">
        <v>127</v>
      </c>
      <c r="G6" s="39"/>
      <c r="H6" s="28" t="str">
        <f t="shared" si="1"/>
        <v/>
      </c>
      <c r="I6" s="28" t="str">
        <f t="shared" si="5"/>
        <v>一般会計</v>
      </c>
      <c r="K6" s="36" t="s">
        <v>128</v>
      </c>
      <c r="L6" s="37"/>
      <c r="M6" s="28" t="str">
        <f t="shared" si="2"/>
        <v/>
      </c>
      <c r="N6" s="28" t="str">
        <f t="shared" si="6"/>
        <v/>
      </c>
      <c r="O6" s="28"/>
      <c r="P6" s="38" t="s">
        <v>129</v>
      </c>
      <c r="Q6" s="39" t="s">
        <v>632</v>
      </c>
      <c r="R6" s="28" t="str">
        <f t="shared" si="3"/>
        <v>交付</v>
      </c>
      <c r="S6" s="28" t="str">
        <f t="shared" si="4"/>
        <v>交付</v>
      </c>
      <c r="T6" s="28"/>
      <c r="W6" s="40" t="s">
        <v>551</v>
      </c>
      <c r="Y6" s="40" t="s">
        <v>271</v>
      </c>
      <c r="Z6" s="40" t="s">
        <v>430</v>
      </c>
      <c r="AA6" s="40" t="s">
        <v>365</v>
      </c>
      <c r="AB6" s="40" t="s">
        <v>403</v>
      </c>
      <c r="AC6" s="40" t="s">
        <v>130</v>
      </c>
      <c r="AD6" s="34"/>
      <c r="AE6" s="42" t="s">
        <v>131</v>
      </c>
      <c r="AF6" s="33"/>
      <c r="AG6" s="44" t="s">
        <v>213</v>
      </c>
      <c r="AI6" s="35" t="s">
        <v>267</v>
      </c>
      <c r="AK6" s="35" t="str">
        <f t="shared" si="7"/>
        <v>E</v>
      </c>
      <c r="AP6" s="44" t="s">
        <v>213</v>
      </c>
    </row>
    <row r="7" spans="1:42" ht="13.5" customHeight="1" x14ac:dyDescent="0.2">
      <c r="A7" s="36" t="s">
        <v>132</v>
      </c>
      <c r="B7" s="37"/>
      <c r="C7" s="28" t="str">
        <f t="shared" si="0"/>
        <v/>
      </c>
      <c r="D7" s="28" t="str">
        <f t="shared" si="8"/>
        <v/>
      </c>
      <c r="F7" s="43" t="s">
        <v>133</v>
      </c>
      <c r="G7" s="39"/>
      <c r="H7" s="28" t="str">
        <f t="shared" si="1"/>
        <v/>
      </c>
      <c r="I7" s="28" t="str">
        <f t="shared" si="5"/>
        <v>一般会計</v>
      </c>
      <c r="K7" s="36" t="s">
        <v>134</v>
      </c>
      <c r="L7" s="37"/>
      <c r="M7" s="28" t="str">
        <f t="shared" si="2"/>
        <v/>
      </c>
      <c r="N7" s="28" t="str">
        <f t="shared" si="6"/>
        <v/>
      </c>
      <c r="O7" s="28"/>
      <c r="P7" s="38" t="s">
        <v>135</v>
      </c>
      <c r="Q7" s="39"/>
      <c r="R7" s="28" t="str">
        <f t="shared" si="3"/>
        <v/>
      </c>
      <c r="S7" s="28" t="str">
        <f t="shared" si="4"/>
        <v>交付</v>
      </c>
      <c r="T7" s="28"/>
      <c r="U7" s="31" t="s">
        <v>90</v>
      </c>
      <c r="W7" s="40" t="s">
        <v>552</v>
      </c>
      <c r="Y7" s="40" t="s">
        <v>272</v>
      </c>
      <c r="Z7" s="40" t="s">
        <v>431</v>
      </c>
      <c r="AA7" s="40" t="s">
        <v>366</v>
      </c>
      <c r="AB7" s="40" t="s">
        <v>404</v>
      </c>
      <c r="AC7" s="34"/>
      <c r="AD7" s="34"/>
      <c r="AE7" s="34"/>
      <c r="AF7" s="33"/>
      <c r="AG7" s="44" t="s">
        <v>214</v>
      </c>
      <c r="AI7" s="44" t="s">
        <v>257</v>
      </c>
      <c r="AK7" s="35" t="str">
        <f t="shared" si="7"/>
        <v>F</v>
      </c>
      <c r="AP7" s="44" t="s">
        <v>214</v>
      </c>
    </row>
    <row r="8" spans="1:42" ht="13.5" customHeight="1" x14ac:dyDescent="0.2">
      <c r="A8" s="36" t="s">
        <v>136</v>
      </c>
      <c r="B8" s="37"/>
      <c r="C8" s="28" t="str">
        <f t="shared" si="0"/>
        <v/>
      </c>
      <c r="D8" s="28" t="str">
        <f t="shared" si="8"/>
        <v/>
      </c>
      <c r="F8" s="43" t="s">
        <v>137</v>
      </c>
      <c r="G8" s="39"/>
      <c r="H8" s="28" t="str">
        <f t="shared" si="1"/>
        <v/>
      </c>
      <c r="I8" s="28" t="str">
        <f t="shared" si="5"/>
        <v>一般会計</v>
      </c>
      <c r="K8" s="36" t="s">
        <v>138</v>
      </c>
      <c r="L8" s="37"/>
      <c r="M8" s="28" t="str">
        <f t="shared" si="2"/>
        <v/>
      </c>
      <c r="N8" s="28" t="str">
        <f t="shared" si="6"/>
        <v/>
      </c>
      <c r="O8" s="28"/>
      <c r="P8" s="38" t="s">
        <v>139</v>
      </c>
      <c r="Q8" s="39"/>
      <c r="R8" s="28" t="str">
        <f t="shared" si="3"/>
        <v/>
      </c>
      <c r="S8" s="28" t="str">
        <f t="shared" si="4"/>
        <v>交付</v>
      </c>
      <c r="T8" s="28"/>
      <c r="U8" s="61">
        <v>20</v>
      </c>
      <c r="W8" s="40" t="s">
        <v>553</v>
      </c>
      <c r="Y8" s="40" t="s">
        <v>273</v>
      </c>
      <c r="Z8" s="40" t="s">
        <v>432</v>
      </c>
      <c r="AA8" s="40" t="s">
        <v>367</v>
      </c>
      <c r="AB8" s="40" t="s">
        <v>405</v>
      </c>
      <c r="AC8" s="34"/>
      <c r="AD8" s="34"/>
      <c r="AE8" s="34"/>
      <c r="AF8" s="33"/>
      <c r="AG8" s="44" t="s">
        <v>215</v>
      </c>
      <c r="AI8" s="35" t="s">
        <v>258</v>
      </c>
      <c r="AK8" s="35" t="str">
        <f t="shared" si="7"/>
        <v>G</v>
      </c>
      <c r="AP8" s="44" t="s">
        <v>215</v>
      </c>
    </row>
    <row r="9" spans="1:42" ht="13.5" customHeight="1" x14ac:dyDescent="0.2">
      <c r="A9" s="36" t="s">
        <v>140</v>
      </c>
      <c r="B9" s="37"/>
      <c r="C9" s="28" t="str">
        <f t="shared" si="0"/>
        <v/>
      </c>
      <c r="D9" s="28" t="str">
        <f t="shared" si="8"/>
        <v/>
      </c>
      <c r="F9" s="43" t="s">
        <v>141</v>
      </c>
      <c r="G9" s="39"/>
      <c r="H9" s="28" t="str">
        <f t="shared" si="1"/>
        <v/>
      </c>
      <c r="I9" s="28" t="str">
        <f t="shared" si="5"/>
        <v>一般会計</v>
      </c>
      <c r="K9" s="36" t="s">
        <v>142</v>
      </c>
      <c r="L9" s="37"/>
      <c r="M9" s="28" t="str">
        <f t="shared" si="2"/>
        <v/>
      </c>
      <c r="N9" s="28" t="str">
        <f t="shared" si="6"/>
        <v/>
      </c>
      <c r="O9" s="28"/>
      <c r="P9" s="28"/>
      <c r="Q9" s="45"/>
      <c r="T9" s="28"/>
      <c r="U9" s="40" t="s">
        <v>524</v>
      </c>
      <c r="W9" s="40" t="s">
        <v>554</v>
      </c>
      <c r="Y9" s="40" t="s">
        <v>274</v>
      </c>
      <c r="Z9" s="40" t="s">
        <v>433</v>
      </c>
      <c r="AA9" s="40" t="s">
        <v>368</v>
      </c>
      <c r="AB9" s="40" t="s">
        <v>406</v>
      </c>
      <c r="AC9" s="34"/>
      <c r="AD9" s="34"/>
      <c r="AE9" s="34"/>
      <c r="AF9" s="33"/>
      <c r="AG9" s="44" t="s">
        <v>216</v>
      </c>
      <c r="AK9" s="35" t="str">
        <f t="shared" si="7"/>
        <v>H</v>
      </c>
      <c r="AP9" s="44" t="s">
        <v>216</v>
      </c>
    </row>
    <row r="10" spans="1:42" ht="13.5" customHeight="1" x14ac:dyDescent="0.2">
      <c r="A10" s="36" t="s">
        <v>143</v>
      </c>
      <c r="B10" s="37"/>
      <c r="C10" s="28" t="str">
        <f t="shared" si="0"/>
        <v/>
      </c>
      <c r="D10" s="28" t="str">
        <f t="shared" si="8"/>
        <v/>
      </c>
      <c r="F10" s="43" t="s">
        <v>144</v>
      </c>
      <c r="G10" s="39"/>
      <c r="H10" s="28" t="str">
        <f t="shared" si="1"/>
        <v/>
      </c>
      <c r="I10" s="28" t="str">
        <f t="shared" si="5"/>
        <v>一般会計</v>
      </c>
      <c r="K10" s="36" t="s">
        <v>145</v>
      </c>
      <c r="L10" s="37"/>
      <c r="M10" s="28" t="str">
        <f t="shared" si="2"/>
        <v/>
      </c>
      <c r="N10" s="28" t="str">
        <f t="shared" si="6"/>
        <v/>
      </c>
      <c r="O10" s="28"/>
      <c r="P10" s="28" t="str">
        <f>S8</f>
        <v>交付</v>
      </c>
      <c r="Q10" s="45"/>
      <c r="T10" s="28"/>
      <c r="U10" s="40" t="s">
        <v>525</v>
      </c>
      <c r="W10" s="40" t="s">
        <v>555</v>
      </c>
      <c r="Y10" s="40" t="s">
        <v>275</v>
      </c>
      <c r="Z10" s="40" t="s">
        <v>434</v>
      </c>
      <c r="AA10" s="40" t="s">
        <v>369</v>
      </c>
      <c r="AB10" s="40" t="s">
        <v>407</v>
      </c>
      <c r="AC10" s="34"/>
      <c r="AD10" s="34"/>
      <c r="AE10" s="34"/>
      <c r="AF10" s="33"/>
      <c r="AG10" s="44" t="s">
        <v>206</v>
      </c>
      <c r="AK10" s="35" t="str">
        <f t="shared" si="7"/>
        <v>I</v>
      </c>
      <c r="AP10" s="35" t="s">
        <v>203</v>
      </c>
    </row>
    <row r="11" spans="1:42" ht="13.5" customHeight="1" x14ac:dyDescent="0.2">
      <c r="A11" s="36" t="s">
        <v>146</v>
      </c>
      <c r="B11" s="37"/>
      <c r="C11" s="28" t="str">
        <f t="shared" si="0"/>
        <v/>
      </c>
      <c r="D11" s="28" t="str">
        <f t="shared" si="8"/>
        <v/>
      </c>
      <c r="F11" s="43" t="s">
        <v>147</v>
      </c>
      <c r="G11" s="39"/>
      <c r="H11" s="28" t="str">
        <f t="shared" si="1"/>
        <v/>
      </c>
      <c r="I11" s="28" t="str">
        <f t="shared" si="5"/>
        <v>一般会計</v>
      </c>
      <c r="K11" s="36" t="s">
        <v>148</v>
      </c>
      <c r="L11" s="37" t="s">
        <v>632</v>
      </c>
      <c r="M11" s="28" t="str">
        <f t="shared" si="2"/>
        <v>その他の事項経費</v>
      </c>
      <c r="N11" s="28" t="str">
        <f t="shared" si="6"/>
        <v>その他の事項経費</v>
      </c>
      <c r="O11" s="28"/>
      <c r="P11" s="28"/>
      <c r="Q11" s="45"/>
      <c r="T11" s="28"/>
      <c r="W11" s="40" t="s">
        <v>556</v>
      </c>
      <c r="Y11" s="40" t="s">
        <v>276</v>
      </c>
      <c r="Z11" s="40" t="s">
        <v>435</v>
      </c>
      <c r="AA11" s="40" t="s">
        <v>370</v>
      </c>
      <c r="AB11" s="40" t="s">
        <v>408</v>
      </c>
      <c r="AC11" s="34"/>
      <c r="AD11" s="34"/>
      <c r="AE11" s="34"/>
      <c r="AF11" s="33"/>
      <c r="AG11" s="35" t="s">
        <v>207</v>
      </c>
      <c r="AK11" s="35" t="str">
        <f t="shared" si="7"/>
        <v>J</v>
      </c>
    </row>
    <row r="12" spans="1:42" ht="13.5" customHeight="1" x14ac:dyDescent="0.2">
      <c r="A12" s="36" t="s">
        <v>150</v>
      </c>
      <c r="B12" s="37"/>
      <c r="C12" s="28" t="str">
        <f t="shared" si="0"/>
        <v/>
      </c>
      <c r="D12" s="28" t="str">
        <f t="shared" si="8"/>
        <v/>
      </c>
      <c r="F12" s="43" t="s">
        <v>149</v>
      </c>
      <c r="G12" s="39"/>
      <c r="H12" s="28" t="str">
        <f t="shared" si="1"/>
        <v/>
      </c>
      <c r="I12" s="28" t="str">
        <f t="shared" si="5"/>
        <v>一般会計</v>
      </c>
      <c r="K12" s="28"/>
      <c r="L12" s="28"/>
      <c r="O12" s="28"/>
      <c r="P12" s="28"/>
      <c r="Q12" s="45"/>
      <c r="T12" s="28"/>
      <c r="W12" s="40" t="s">
        <v>557</v>
      </c>
      <c r="Y12" s="40" t="s">
        <v>277</v>
      </c>
      <c r="Z12" s="40" t="s">
        <v>436</v>
      </c>
      <c r="AA12" s="40" t="s">
        <v>371</v>
      </c>
      <c r="AB12" s="40" t="s">
        <v>409</v>
      </c>
      <c r="AC12" s="34"/>
      <c r="AD12" s="34"/>
      <c r="AE12" s="34"/>
      <c r="AF12" s="33"/>
      <c r="AG12" s="35" t="s">
        <v>208</v>
      </c>
      <c r="AK12" s="35" t="str">
        <f t="shared" si="7"/>
        <v>K</v>
      </c>
    </row>
    <row r="13" spans="1:42" ht="13.5" customHeight="1" x14ac:dyDescent="0.2">
      <c r="A13" s="36" t="s">
        <v>152</v>
      </c>
      <c r="B13" s="37"/>
      <c r="C13" s="28" t="str">
        <f t="shared" si="0"/>
        <v/>
      </c>
      <c r="D13" s="28" t="str">
        <f t="shared" si="8"/>
        <v/>
      </c>
      <c r="F13" s="43" t="s">
        <v>151</v>
      </c>
      <c r="G13" s="39"/>
      <c r="H13" s="28" t="str">
        <f t="shared" si="1"/>
        <v/>
      </c>
      <c r="I13" s="28" t="str">
        <f t="shared" si="5"/>
        <v>一般会計</v>
      </c>
      <c r="K13" s="28" t="str">
        <f>N11</f>
        <v>その他の事項経費</v>
      </c>
      <c r="L13" s="28"/>
      <c r="O13" s="28"/>
      <c r="P13" s="28"/>
      <c r="Q13" s="45"/>
      <c r="T13" s="28"/>
      <c r="W13" s="40" t="s">
        <v>558</v>
      </c>
      <c r="Y13" s="40" t="s">
        <v>278</v>
      </c>
      <c r="Z13" s="40" t="s">
        <v>437</v>
      </c>
      <c r="AA13" s="40" t="s">
        <v>372</v>
      </c>
      <c r="AB13" s="40" t="s">
        <v>410</v>
      </c>
      <c r="AC13" s="34"/>
      <c r="AD13" s="34"/>
      <c r="AE13" s="34"/>
      <c r="AF13" s="33"/>
      <c r="AG13" s="35" t="s">
        <v>139</v>
      </c>
      <c r="AK13" s="35" t="str">
        <f t="shared" si="7"/>
        <v>L</v>
      </c>
    </row>
    <row r="14" spans="1:42" ht="13.5" customHeight="1" x14ac:dyDescent="0.2">
      <c r="A14" s="36" t="s">
        <v>154</v>
      </c>
      <c r="B14" s="37"/>
      <c r="C14" s="28" t="str">
        <f t="shared" si="0"/>
        <v/>
      </c>
      <c r="D14" s="28" t="str">
        <f t="shared" si="8"/>
        <v/>
      </c>
      <c r="F14" s="43" t="s">
        <v>153</v>
      </c>
      <c r="G14" s="39"/>
      <c r="H14" s="28" t="str">
        <f t="shared" si="1"/>
        <v/>
      </c>
      <c r="I14" s="28" t="str">
        <f t="shared" si="5"/>
        <v>一般会計</v>
      </c>
      <c r="K14" s="28"/>
      <c r="L14" s="28"/>
      <c r="O14" s="28"/>
      <c r="P14" s="28"/>
      <c r="Q14" s="45"/>
      <c r="T14" s="28"/>
      <c r="U14" s="31" t="s">
        <v>526</v>
      </c>
      <c r="W14" s="40" t="s">
        <v>559</v>
      </c>
      <c r="Y14" s="40" t="s">
        <v>279</v>
      </c>
      <c r="Z14" s="40" t="s">
        <v>438</v>
      </c>
      <c r="AA14" s="40" t="s">
        <v>373</v>
      </c>
      <c r="AB14" s="40" t="s">
        <v>411</v>
      </c>
      <c r="AC14" s="34"/>
      <c r="AD14" s="34"/>
      <c r="AE14" s="34"/>
      <c r="AF14" s="33"/>
      <c r="AG14" s="53"/>
      <c r="AK14" s="35" t="str">
        <f t="shared" si="7"/>
        <v>M</v>
      </c>
    </row>
    <row r="15" spans="1:42" ht="13.5" customHeight="1" x14ac:dyDescent="0.2">
      <c r="A15" s="36" t="s">
        <v>156</v>
      </c>
      <c r="B15" s="37"/>
      <c r="C15" s="28" t="str">
        <f t="shared" si="0"/>
        <v/>
      </c>
      <c r="D15" s="28" t="str">
        <f t="shared" si="8"/>
        <v/>
      </c>
      <c r="F15" s="43" t="s">
        <v>155</v>
      </c>
      <c r="G15" s="39"/>
      <c r="H15" s="28" t="str">
        <f t="shared" si="1"/>
        <v/>
      </c>
      <c r="I15" s="28" t="str">
        <f t="shared" si="5"/>
        <v>一般会計</v>
      </c>
      <c r="K15" s="28"/>
      <c r="L15" s="28"/>
      <c r="O15" s="28"/>
      <c r="P15" s="28"/>
      <c r="Q15" s="45"/>
      <c r="T15" s="28"/>
      <c r="U15" s="40" t="s">
        <v>101</v>
      </c>
      <c r="W15" s="40" t="s">
        <v>221</v>
      </c>
      <c r="Y15" s="40" t="s">
        <v>280</v>
      </c>
      <c r="Z15" s="40" t="s">
        <v>439</v>
      </c>
      <c r="AA15" s="40" t="s">
        <v>374</v>
      </c>
      <c r="AB15" s="40" t="s">
        <v>412</v>
      </c>
      <c r="AC15" s="34"/>
      <c r="AD15" s="34"/>
      <c r="AE15" s="34"/>
      <c r="AF15" s="33"/>
      <c r="AG15" s="54"/>
      <c r="AK15" s="35" t="str">
        <f t="shared" si="7"/>
        <v>N</v>
      </c>
    </row>
    <row r="16" spans="1:42" ht="13.5" customHeight="1" x14ac:dyDescent="0.2">
      <c r="A16" s="36" t="s">
        <v>158</v>
      </c>
      <c r="B16" s="37"/>
      <c r="C16" s="28" t="str">
        <f t="shared" si="0"/>
        <v/>
      </c>
      <c r="D16" s="28" t="str">
        <f t="shared" si="8"/>
        <v/>
      </c>
      <c r="F16" s="43" t="s">
        <v>157</v>
      </c>
      <c r="G16" s="39"/>
      <c r="H16" s="28" t="str">
        <f t="shared" si="1"/>
        <v/>
      </c>
      <c r="I16" s="28" t="str">
        <f t="shared" si="5"/>
        <v>一般会計</v>
      </c>
      <c r="K16" s="28"/>
      <c r="L16" s="28"/>
      <c r="O16" s="28"/>
      <c r="P16" s="28"/>
      <c r="Q16" s="45"/>
      <c r="T16" s="28"/>
      <c r="U16" s="40" t="s">
        <v>527</v>
      </c>
      <c r="W16" s="40" t="s">
        <v>222</v>
      </c>
      <c r="Y16" s="40" t="s">
        <v>281</v>
      </c>
      <c r="Z16" s="40" t="s">
        <v>440</v>
      </c>
      <c r="AA16" s="40" t="s">
        <v>375</v>
      </c>
      <c r="AB16" s="40" t="s">
        <v>413</v>
      </c>
      <c r="AC16" s="34"/>
      <c r="AD16" s="34"/>
      <c r="AE16" s="34"/>
      <c r="AF16" s="33"/>
      <c r="AG16" s="54"/>
      <c r="AK16" s="35" t="str">
        <f t="shared" si="7"/>
        <v>O</v>
      </c>
    </row>
    <row r="17" spans="1:37" ht="13.5" customHeight="1" x14ac:dyDescent="0.2">
      <c r="A17" s="36" t="s">
        <v>160</v>
      </c>
      <c r="B17" s="37"/>
      <c r="C17" s="28" t="str">
        <f t="shared" si="0"/>
        <v/>
      </c>
      <c r="D17" s="28" t="str">
        <f t="shared" si="8"/>
        <v/>
      </c>
      <c r="F17" s="43" t="s">
        <v>159</v>
      </c>
      <c r="G17" s="39"/>
      <c r="H17" s="28" t="str">
        <f t="shared" si="1"/>
        <v/>
      </c>
      <c r="I17" s="28" t="str">
        <f t="shared" si="5"/>
        <v>一般会計</v>
      </c>
      <c r="K17" s="28"/>
      <c r="L17" s="28"/>
      <c r="O17" s="28"/>
      <c r="P17" s="28"/>
      <c r="Q17" s="45"/>
      <c r="T17" s="28"/>
      <c r="U17" s="40" t="s">
        <v>528</v>
      </c>
      <c r="W17" s="40" t="s">
        <v>223</v>
      </c>
      <c r="Y17" s="40" t="s">
        <v>282</v>
      </c>
      <c r="Z17" s="40" t="s">
        <v>441</v>
      </c>
      <c r="AA17" s="40" t="s">
        <v>376</v>
      </c>
      <c r="AB17" s="40" t="s">
        <v>414</v>
      </c>
      <c r="AC17" s="34"/>
      <c r="AD17" s="34"/>
      <c r="AE17" s="34"/>
      <c r="AF17" s="33"/>
      <c r="AG17" s="54"/>
      <c r="AK17" s="35" t="str">
        <f t="shared" si="7"/>
        <v>P</v>
      </c>
    </row>
    <row r="18" spans="1:37" ht="13.5" customHeight="1" x14ac:dyDescent="0.2">
      <c r="A18" s="36" t="s">
        <v>162</v>
      </c>
      <c r="B18" s="37"/>
      <c r="C18" s="28" t="str">
        <f t="shared" si="0"/>
        <v/>
      </c>
      <c r="D18" s="28" t="str">
        <f t="shared" si="8"/>
        <v/>
      </c>
      <c r="F18" s="43" t="s">
        <v>161</v>
      </c>
      <c r="G18" s="39"/>
      <c r="H18" s="28" t="str">
        <f t="shared" si="1"/>
        <v/>
      </c>
      <c r="I18" s="28" t="str">
        <f t="shared" si="5"/>
        <v>一般会計</v>
      </c>
      <c r="K18" s="28"/>
      <c r="L18" s="28"/>
      <c r="O18" s="28"/>
      <c r="P18" s="28"/>
      <c r="Q18" s="45"/>
      <c r="T18" s="28"/>
      <c r="U18" s="40" t="s">
        <v>529</v>
      </c>
      <c r="W18" s="40" t="s">
        <v>224</v>
      </c>
      <c r="Y18" s="40" t="s">
        <v>283</v>
      </c>
      <c r="Z18" s="40" t="s">
        <v>442</v>
      </c>
      <c r="AA18" s="40" t="s">
        <v>377</v>
      </c>
      <c r="AB18" s="40" t="s">
        <v>415</v>
      </c>
      <c r="AC18" s="34"/>
      <c r="AD18" s="34"/>
      <c r="AE18" s="34"/>
      <c r="AF18" s="33"/>
      <c r="AK18" s="35" t="str">
        <f t="shared" si="7"/>
        <v>Q</v>
      </c>
    </row>
    <row r="19" spans="1:37" ht="13.5" customHeight="1" x14ac:dyDescent="0.2">
      <c r="A19" s="36" t="s">
        <v>164</v>
      </c>
      <c r="B19" s="37"/>
      <c r="C19" s="28" t="str">
        <f t="shared" si="0"/>
        <v/>
      </c>
      <c r="D19" s="28" t="str">
        <f t="shared" si="8"/>
        <v/>
      </c>
      <c r="F19" s="43" t="s">
        <v>163</v>
      </c>
      <c r="G19" s="39"/>
      <c r="H19" s="28" t="str">
        <f t="shared" si="1"/>
        <v/>
      </c>
      <c r="I19" s="28" t="str">
        <f t="shared" si="5"/>
        <v>一般会計</v>
      </c>
      <c r="K19" s="28"/>
      <c r="L19" s="28"/>
      <c r="O19" s="28"/>
      <c r="P19" s="28"/>
      <c r="Q19" s="45"/>
      <c r="T19" s="28"/>
      <c r="U19" s="40" t="s">
        <v>530</v>
      </c>
      <c r="W19" s="40" t="s">
        <v>225</v>
      </c>
      <c r="Y19" s="40" t="s">
        <v>284</v>
      </c>
      <c r="Z19" s="40" t="s">
        <v>443</v>
      </c>
      <c r="AA19" s="40" t="s">
        <v>378</v>
      </c>
      <c r="AB19" s="40" t="s">
        <v>416</v>
      </c>
      <c r="AC19" s="34"/>
      <c r="AD19" s="34"/>
      <c r="AE19" s="34"/>
      <c r="AF19" s="33"/>
      <c r="AK19" s="35" t="str">
        <f t="shared" si="7"/>
        <v>R</v>
      </c>
    </row>
    <row r="20" spans="1:37" ht="13.5" customHeight="1" x14ac:dyDescent="0.2">
      <c r="A20" s="36" t="s">
        <v>166</v>
      </c>
      <c r="B20" s="37"/>
      <c r="C20" s="28" t="str">
        <f t="shared" si="0"/>
        <v/>
      </c>
      <c r="D20" s="28" t="str">
        <f t="shared" si="8"/>
        <v/>
      </c>
      <c r="F20" s="43" t="s">
        <v>165</v>
      </c>
      <c r="G20" s="39"/>
      <c r="H20" s="28" t="str">
        <f t="shared" si="1"/>
        <v/>
      </c>
      <c r="I20" s="28" t="str">
        <f t="shared" si="5"/>
        <v>一般会計</v>
      </c>
      <c r="K20" s="28"/>
      <c r="L20" s="28"/>
      <c r="O20" s="28"/>
      <c r="P20" s="28"/>
      <c r="Q20" s="45"/>
      <c r="T20" s="28"/>
      <c r="U20" s="40" t="s">
        <v>531</v>
      </c>
      <c r="W20" s="40" t="s">
        <v>226</v>
      </c>
      <c r="Y20" s="40" t="s">
        <v>285</v>
      </c>
      <c r="Z20" s="40" t="s">
        <v>444</v>
      </c>
      <c r="AA20" s="40" t="s">
        <v>379</v>
      </c>
      <c r="AB20" s="40" t="s">
        <v>417</v>
      </c>
      <c r="AC20" s="34"/>
      <c r="AD20" s="34"/>
      <c r="AE20" s="34"/>
      <c r="AF20" s="33"/>
      <c r="AK20" s="35" t="str">
        <f t="shared" si="7"/>
        <v>S</v>
      </c>
    </row>
    <row r="21" spans="1:37" ht="13.5" customHeight="1" x14ac:dyDescent="0.2">
      <c r="A21" s="36" t="s">
        <v>168</v>
      </c>
      <c r="B21" s="37"/>
      <c r="C21" s="28" t="str">
        <f t="shared" si="0"/>
        <v/>
      </c>
      <c r="D21" s="28" t="str">
        <f t="shared" si="8"/>
        <v/>
      </c>
      <c r="F21" s="43" t="s">
        <v>167</v>
      </c>
      <c r="G21" s="39"/>
      <c r="H21" s="28" t="str">
        <f t="shared" si="1"/>
        <v/>
      </c>
      <c r="I21" s="28" t="str">
        <f t="shared" si="5"/>
        <v>一般会計</v>
      </c>
      <c r="K21" s="28"/>
      <c r="L21" s="28"/>
      <c r="O21" s="28"/>
      <c r="P21" s="28"/>
      <c r="Q21" s="45"/>
      <c r="T21" s="28"/>
      <c r="U21" s="40" t="s">
        <v>532</v>
      </c>
      <c r="W21" s="40" t="s">
        <v>227</v>
      </c>
      <c r="Y21" s="40" t="s">
        <v>286</v>
      </c>
      <c r="Z21" s="40" t="s">
        <v>445</v>
      </c>
      <c r="AA21" s="40" t="s">
        <v>380</v>
      </c>
      <c r="AB21" s="40" t="s">
        <v>418</v>
      </c>
      <c r="AC21" s="34"/>
      <c r="AD21" s="34"/>
      <c r="AE21" s="34"/>
      <c r="AF21" s="33"/>
      <c r="AK21" s="35" t="str">
        <f t="shared" si="7"/>
        <v>T</v>
      </c>
    </row>
    <row r="22" spans="1:37" ht="13.5" customHeight="1" x14ac:dyDescent="0.2">
      <c r="A22" s="36" t="s">
        <v>170</v>
      </c>
      <c r="B22" s="37"/>
      <c r="C22" s="28" t="str">
        <f t="shared" si="0"/>
        <v/>
      </c>
      <c r="D22" s="28" t="str">
        <f>IF(C22="",D21,IF(D21&lt;&gt;"",CONCATENATE(D21,"、",C22),C22))</f>
        <v/>
      </c>
      <c r="F22" s="43" t="s">
        <v>169</v>
      </c>
      <c r="G22" s="39"/>
      <c r="H22" s="28" t="str">
        <f t="shared" si="1"/>
        <v/>
      </c>
      <c r="I22" s="28" t="str">
        <f t="shared" si="5"/>
        <v>一般会計</v>
      </c>
      <c r="K22" s="28"/>
      <c r="L22" s="28"/>
      <c r="O22" s="28"/>
      <c r="P22" s="28"/>
      <c r="Q22" s="45"/>
      <c r="T22" s="28"/>
      <c r="U22" s="40" t="s">
        <v>533</v>
      </c>
      <c r="W22" s="40" t="s">
        <v>228</v>
      </c>
      <c r="Y22" s="40" t="s">
        <v>287</v>
      </c>
      <c r="Z22" s="40" t="s">
        <v>446</v>
      </c>
      <c r="AA22" s="40" t="s">
        <v>381</v>
      </c>
      <c r="AB22" s="40" t="s">
        <v>419</v>
      </c>
      <c r="AC22" s="34"/>
      <c r="AD22" s="34"/>
      <c r="AE22" s="34"/>
      <c r="AF22" s="33"/>
      <c r="AK22" s="35" t="str">
        <f t="shared" si="7"/>
        <v>U</v>
      </c>
    </row>
    <row r="23" spans="1:37" ht="13.5" customHeight="1" x14ac:dyDescent="0.2">
      <c r="A23" s="36" t="s">
        <v>172</v>
      </c>
      <c r="B23" s="37"/>
      <c r="C23" s="28" t="str">
        <f t="shared" si="0"/>
        <v/>
      </c>
      <c r="D23" s="28" t="str">
        <f t="shared" si="8"/>
        <v/>
      </c>
      <c r="F23" s="43" t="s">
        <v>171</v>
      </c>
      <c r="G23" s="39"/>
      <c r="H23" s="28" t="str">
        <f t="shared" si="1"/>
        <v/>
      </c>
      <c r="I23" s="28" t="str">
        <f t="shared" si="5"/>
        <v>一般会計</v>
      </c>
      <c r="K23" s="28"/>
      <c r="L23" s="28"/>
      <c r="O23" s="28"/>
      <c r="P23" s="28"/>
      <c r="Q23" s="45"/>
      <c r="T23" s="28"/>
      <c r="U23" s="40" t="s">
        <v>534</v>
      </c>
      <c r="W23" s="40" t="s">
        <v>229</v>
      </c>
      <c r="Y23" s="40" t="s">
        <v>288</v>
      </c>
      <c r="Z23" s="40" t="s">
        <v>447</v>
      </c>
      <c r="AA23" s="40" t="s">
        <v>382</v>
      </c>
      <c r="AB23" s="40" t="s">
        <v>420</v>
      </c>
      <c r="AC23" s="34"/>
      <c r="AD23" s="34"/>
      <c r="AE23" s="34"/>
      <c r="AF23" s="33"/>
      <c r="AK23" s="35" t="str">
        <f t="shared" si="7"/>
        <v>V</v>
      </c>
    </row>
    <row r="24" spans="1:37" ht="13.5" customHeight="1" x14ac:dyDescent="0.2">
      <c r="A24" s="38" t="s">
        <v>254</v>
      </c>
      <c r="B24" s="37"/>
      <c r="C24" s="28" t="str">
        <f t="shared" si="0"/>
        <v/>
      </c>
      <c r="D24" s="28" t="str">
        <f t="shared" si="8"/>
        <v/>
      </c>
      <c r="F24" s="43" t="s">
        <v>259</v>
      </c>
      <c r="G24" s="39"/>
      <c r="H24" s="28" t="str">
        <f t="shared" si="1"/>
        <v/>
      </c>
      <c r="I24" s="28" t="str">
        <f t="shared" si="5"/>
        <v>一般会計</v>
      </c>
      <c r="K24" s="28"/>
      <c r="L24" s="28"/>
      <c r="O24" s="28"/>
      <c r="P24" s="28"/>
      <c r="Q24" s="45"/>
      <c r="T24" s="28"/>
      <c r="U24" s="40" t="s">
        <v>535</v>
      </c>
      <c r="W24" s="40" t="s">
        <v>230</v>
      </c>
      <c r="Y24" s="40" t="s">
        <v>289</v>
      </c>
      <c r="Z24" s="40" t="s">
        <v>448</v>
      </c>
      <c r="AA24" s="40" t="s">
        <v>383</v>
      </c>
      <c r="AB24" s="40" t="s">
        <v>421</v>
      </c>
      <c r="AC24" s="34"/>
      <c r="AD24" s="34"/>
      <c r="AE24" s="34"/>
      <c r="AF24" s="33"/>
      <c r="AK24" s="35" t="str">
        <f>CHAR(CODE(AK23)+1)</f>
        <v>W</v>
      </c>
    </row>
    <row r="25" spans="1:37" ht="13.5" customHeight="1" x14ac:dyDescent="0.2">
      <c r="A25" s="28" t="str">
        <f>IF(D24="", "-", D24)</f>
        <v>-</v>
      </c>
      <c r="B25" s="28"/>
      <c r="F25" s="43" t="s">
        <v>173</v>
      </c>
      <c r="G25" s="39"/>
      <c r="H25" s="28" t="str">
        <f t="shared" si="1"/>
        <v/>
      </c>
      <c r="I25" s="28" t="str">
        <f t="shared" si="5"/>
        <v>一般会計</v>
      </c>
      <c r="K25" s="28"/>
      <c r="L25" s="28"/>
      <c r="O25" s="28"/>
      <c r="P25" s="28"/>
      <c r="Q25" s="45"/>
      <c r="T25" s="28"/>
      <c r="U25" s="40" t="s">
        <v>536</v>
      </c>
      <c r="W25" s="40" t="s">
        <v>560</v>
      </c>
      <c r="Y25" s="40" t="s">
        <v>290</v>
      </c>
      <c r="Z25" s="40" t="s">
        <v>449</v>
      </c>
      <c r="AA25" s="40" t="s">
        <v>384</v>
      </c>
      <c r="AB25" s="40" t="s">
        <v>422</v>
      </c>
      <c r="AC25" s="34"/>
      <c r="AD25" s="34"/>
      <c r="AE25" s="34"/>
      <c r="AF25" s="33"/>
      <c r="AK25" s="35" t="str">
        <f t="shared" si="7"/>
        <v>X</v>
      </c>
    </row>
    <row r="26" spans="1:37" ht="13.5" customHeight="1" x14ac:dyDescent="0.2">
      <c r="B26" s="28"/>
      <c r="F26" s="43" t="s">
        <v>174</v>
      </c>
      <c r="G26" s="39"/>
      <c r="H26" s="28" t="str">
        <f t="shared" si="1"/>
        <v/>
      </c>
      <c r="I26" s="28" t="str">
        <f t="shared" si="5"/>
        <v>一般会計</v>
      </c>
      <c r="K26" s="28"/>
      <c r="L26" s="28"/>
      <c r="O26" s="28"/>
      <c r="P26" s="28"/>
      <c r="Q26" s="45"/>
      <c r="T26" s="28"/>
      <c r="U26" s="40" t="s">
        <v>537</v>
      </c>
      <c r="W26" s="40" t="s">
        <v>231</v>
      </c>
      <c r="Y26" s="40" t="s">
        <v>291</v>
      </c>
      <c r="Z26" s="40" t="s">
        <v>450</v>
      </c>
      <c r="AA26" s="40" t="s">
        <v>385</v>
      </c>
      <c r="AB26" s="40" t="s">
        <v>423</v>
      </c>
      <c r="AC26" s="34"/>
      <c r="AD26" s="34"/>
      <c r="AE26" s="34"/>
      <c r="AF26" s="33"/>
      <c r="AK26" s="35" t="str">
        <f t="shared" si="7"/>
        <v>Y</v>
      </c>
    </row>
    <row r="27" spans="1:37" ht="13.5" customHeight="1" x14ac:dyDescent="0.2">
      <c r="A27" s="28"/>
      <c r="B27" s="28"/>
      <c r="F27" s="43" t="s">
        <v>175</v>
      </c>
      <c r="G27" s="39"/>
      <c r="H27" s="28" t="str">
        <f t="shared" si="1"/>
        <v/>
      </c>
      <c r="I27" s="28" t="str">
        <f t="shared" si="5"/>
        <v>一般会計</v>
      </c>
      <c r="K27" s="28"/>
      <c r="L27" s="28"/>
      <c r="O27" s="28"/>
      <c r="P27" s="28"/>
      <c r="Q27" s="45"/>
      <c r="T27" s="28"/>
      <c r="U27" s="40" t="s">
        <v>538</v>
      </c>
      <c r="W27" s="40" t="s">
        <v>232</v>
      </c>
      <c r="Y27" s="40" t="s">
        <v>292</v>
      </c>
      <c r="Z27" s="40" t="s">
        <v>451</v>
      </c>
      <c r="AA27" s="40" t="s">
        <v>386</v>
      </c>
      <c r="AB27" s="40" t="s">
        <v>424</v>
      </c>
      <c r="AC27" s="34"/>
      <c r="AD27" s="34"/>
      <c r="AE27" s="34"/>
      <c r="AF27" s="33"/>
      <c r="AK27" s="35" t="str">
        <f>CHAR(CODE(AK26)+1)</f>
        <v>Z</v>
      </c>
    </row>
    <row r="28" spans="1:37" ht="13.5" customHeight="1" x14ac:dyDescent="0.2">
      <c r="A28" s="28"/>
      <c r="B28" s="28"/>
      <c r="F28" s="43" t="s">
        <v>176</v>
      </c>
      <c r="G28" s="39"/>
      <c r="H28" s="28" t="str">
        <f t="shared" si="1"/>
        <v/>
      </c>
      <c r="I28" s="28" t="str">
        <f t="shared" si="5"/>
        <v>一般会計</v>
      </c>
      <c r="K28" s="28"/>
      <c r="L28" s="28"/>
      <c r="O28" s="28"/>
      <c r="P28" s="28"/>
      <c r="Q28" s="45"/>
      <c r="T28" s="28"/>
      <c r="U28" s="40" t="s">
        <v>539</v>
      </c>
      <c r="W28" s="40" t="s">
        <v>233</v>
      </c>
      <c r="Y28" s="40" t="s">
        <v>293</v>
      </c>
      <c r="Z28" s="40" t="s">
        <v>452</v>
      </c>
      <c r="AA28" s="40" t="s">
        <v>387</v>
      </c>
      <c r="AB28" s="40" t="s">
        <v>425</v>
      </c>
      <c r="AC28" s="34"/>
      <c r="AD28" s="34"/>
      <c r="AE28" s="34"/>
      <c r="AF28" s="33"/>
      <c r="AK28" s="35" t="s">
        <v>177</v>
      </c>
    </row>
    <row r="29" spans="1:37" ht="13.5" customHeight="1" x14ac:dyDescent="0.2">
      <c r="A29" s="28"/>
      <c r="B29" s="28"/>
      <c r="F29" s="43" t="s">
        <v>178</v>
      </c>
      <c r="G29" s="39"/>
      <c r="H29" s="28" t="str">
        <f t="shared" si="1"/>
        <v/>
      </c>
      <c r="I29" s="28" t="str">
        <f t="shared" si="5"/>
        <v>一般会計</v>
      </c>
      <c r="K29" s="28"/>
      <c r="L29" s="28"/>
      <c r="O29" s="28"/>
      <c r="P29" s="28"/>
      <c r="Q29" s="45"/>
      <c r="T29" s="28"/>
      <c r="U29" s="40" t="s">
        <v>540</v>
      </c>
      <c r="W29" s="40" t="s">
        <v>234</v>
      </c>
      <c r="Y29" s="40" t="s">
        <v>294</v>
      </c>
      <c r="Z29" s="40" t="s">
        <v>453</v>
      </c>
      <c r="AA29" s="40" t="s">
        <v>388</v>
      </c>
      <c r="AB29" s="40" t="s">
        <v>426</v>
      </c>
      <c r="AC29" s="34"/>
      <c r="AD29" s="34"/>
      <c r="AE29" s="34"/>
      <c r="AF29" s="33"/>
      <c r="AK29" s="35" t="str">
        <f t="shared" si="7"/>
        <v>b</v>
      </c>
    </row>
    <row r="30" spans="1:37" ht="13.5" customHeight="1" x14ac:dyDescent="0.2">
      <c r="A30" s="28"/>
      <c r="B30" s="28"/>
      <c r="F30" s="43" t="s">
        <v>179</v>
      </c>
      <c r="G30" s="39"/>
      <c r="H30" s="28" t="str">
        <f t="shared" si="1"/>
        <v/>
      </c>
      <c r="I30" s="28" t="str">
        <f t="shared" si="5"/>
        <v>一般会計</v>
      </c>
      <c r="K30" s="28"/>
      <c r="L30" s="28"/>
      <c r="O30" s="28"/>
      <c r="P30" s="28"/>
      <c r="Q30" s="45"/>
      <c r="T30" s="28"/>
      <c r="U30" s="40" t="s">
        <v>541</v>
      </c>
      <c r="W30" s="40" t="s">
        <v>235</v>
      </c>
      <c r="Y30" s="40" t="s">
        <v>295</v>
      </c>
      <c r="Z30" s="40" t="s">
        <v>454</v>
      </c>
      <c r="AA30" s="40" t="s">
        <v>389</v>
      </c>
      <c r="AB30" s="40" t="s">
        <v>427</v>
      </c>
      <c r="AC30" s="34"/>
      <c r="AD30" s="34"/>
      <c r="AE30" s="34"/>
      <c r="AF30" s="33"/>
      <c r="AK30" s="35" t="str">
        <f t="shared" si="7"/>
        <v>c</v>
      </c>
    </row>
    <row r="31" spans="1:37" ht="13.5" customHeight="1" x14ac:dyDescent="0.2">
      <c r="A31" s="28"/>
      <c r="B31" s="28"/>
      <c r="F31" s="43" t="s">
        <v>180</v>
      </c>
      <c r="G31" s="39"/>
      <c r="H31" s="28" t="str">
        <f t="shared" si="1"/>
        <v/>
      </c>
      <c r="I31" s="28" t="str">
        <f t="shared" si="5"/>
        <v>一般会計</v>
      </c>
      <c r="K31" s="28"/>
      <c r="L31" s="28"/>
      <c r="O31" s="28"/>
      <c r="P31" s="28"/>
      <c r="Q31" s="45"/>
      <c r="T31" s="28"/>
      <c r="U31" s="40" t="s">
        <v>542</v>
      </c>
      <c r="W31" s="40" t="s">
        <v>236</v>
      </c>
      <c r="Y31" s="40" t="s">
        <v>296</v>
      </c>
      <c r="Z31" s="40" t="s">
        <v>455</v>
      </c>
      <c r="AA31" s="40" t="s">
        <v>390</v>
      </c>
      <c r="AB31" s="40" t="s">
        <v>428</v>
      </c>
      <c r="AC31" s="34"/>
      <c r="AD31" s="34"/>
      <c r="AE31" s="34"/>
      <c r="AF31" s="33"/>
      <c r="AK31" s="35" t="str">
        <f t="shared" si="7"/>
        <v>d</v>
      </c>
    </row>
    <row r="32" spans="1:37" ht="13.5" customHeight="1" x14ac:dyDescent="0.2">
      <c r="A32" s="28"/>
      <c r="B32" s="28"/>
      <c r="F32" s="43" t="s">
        <v>181</v>
      </c>
      <c r="G32" s="39"/>
      <c r="H32" s="28" t="str">
        <f t="shared" si="1"/>
        <v/>
      </c>
      <c r="I32" s="28" t="str">
        <f t="shared" si="5"/>
        <v>一般会計</v>
      </c>
      <c r="K32" s="28"/>
      <c r="L32" s="28"/>
      <c r="O32" s="28"/>
      <c r="P32" s="28"/>
      <c r="Q32" s="45"/>
      <c r="T32" s="28"/>
      <c r="U32" s="40" t="s">
        <v>543</v>
      </c>
      <c r="W32" s="40" t="s">
        <v>237</v>
      </c>
      <c r="Y32" s="40" t="s">
        <v>297</v>
      </c>
      <c r="Z32" s="40" t="s">
        <v>456</v>
      </c>
      <c r="AA32" s="40" t="s">
        <v>184</v>
      </c>
      <c r="AB32" s="40" t="s">
        <v>184</v>
      </c>
      <c r="AC32" s="34"/>
      <c r="AD32" s="34"/>
      <c r="AE32" s="34"/>
      <c r="AF32" s="33"/>
      <c r="AK32" s="35" t="str">
        <f t="shared" si="7"/>
        <v>e</v>
      </c>
    </row>
    <row r="33" spans="1:37" ht="13.5" customHeight="1" x14ac:dyDescent="0.2">
      <c r="A33" s="28"/>
      <c r="B33" s="28"/>
      <c r="F33" s="43" t="s">
        <v>182</v>
      </c>
      <c r="G33" s="39"/>
      <c r="H33" s="28" t="str">
        <f t="shared" si="1"/>
        <v/>
      </c>
      <c r="I33" s="28" t="str">
        <f t="shared" si="5"/>
        <v>一般会計</v>
      </c>
      <c r="K33" s="28"/>
      <c r="L33" s="28"/>
      <c r="O33" s="28"/>
      <c r="P33" s="28"/>
      <c r="Q33" s="45"/>
      <c r="T33" s="28"/>
      <c r="U33" s="40" t="s">
        <v>544</v>
      </c>
      <c r="W33" s="40" t="s">
        <v>238</v>
      </c>
      <c r="Y33" s="40" t="s">
        <v>298</v>
      </c>
      <c r="Z33" s="40" t="s">
        <v>457</v>
      </c>
      <c r="AB33" s="34"/>
      <c r="AC33" s="34"/>
      <c r="AD33" s="34"/>
      <c r="AE33" s="34"/>
      <c r="AF33" s="33"/>
      <c r="AK33" s="35" t="str">
        <f t="shared" si="7"/>
        <v>f</v>
      </c>
    </row>
    <row r="34" spans="1:37" ht="13.5" customHeight="1" x14ac:dyDescent="0.2">
      <c r="A34" s="28"/>
      <c r="B34" s="28"/>
      <c r="F34" s="43" t="s">
        <v>183</v>
      </c>
      <c r="G34" s="39"/>
      <c r="H34" s="28" t="str">
        <f t="shared" si="1"/>
        <v/>
      </c>
      <c r="I34" s="28" t="str">
        <f t="shared" si="5"/>
        <v>一般会計</v>
      </c>
      <c r="K34" s="28"/>
      <c r="L34" s="28"/>
      <c r="O34" s="28"/>
      <c r="P34" s="28"/>
      <c r="Q34" s="45"/>
      <c r="T34" s="28"/>
      <c r="U34" s="40" t="s">
        <v>545</v>
      </c>
      <c r="W34" s="40" t="s">
        <v>239</v>
      </c>
      <c r="Y34" s="40" t="s">
        <v>299</v>
      </c>
      <c r="Z34" s="40" t="s">
        <v>458</v>
      </c>
      <c r="AB34" s="34"/>
      <c r="AC34" s="34"/>
      <c r="AD34" s="34"/>
      <c r="AE34" s="34"/>
      <c r="AF34" s="33"/>
      <c r="AK34" s="35" t="str">
        <f t="shared" si="7"/>
        <v>g</v>
      </c>
    </row>
    <row r="35" spans="1:37" ht="13.5" customHeight="1" x14ac:dyDescent="0.2">
      <c r="A35" s="28"/>
      <c r="B35" s="28"/>
      <c r="F35" s="43" t="s">
        <v>185</v>
      </c>
      <c r="G35" s="39"/>
      <c r="H35" s="28" t="str">
        <f t="shared" si="1"/>
        <v/>
      </c>
      <c r="I35" s="28" t="str">
        <f t="shared" si="5"/>
        <v>一般会計</v>
      </c>
      <c r="K35" s="28"/>
      <c r="L35" s="28"/>
      <c r="O35" s="28"/>
      <c r="P35" s="28"/>
      <c r="Q35" s="45"/>
      <c r="T35" s="28"/>
      <c r="U35" s="40" t="s">
        <v>546</v>
      </c>
      <c r="W35" s="40" t="s">
        <v>240</v>
      </c>
      <c r="Y35" s="40" t="s">
        <v>300</v>
      </c>
      <c r="Z35" s="40" t="s">
        <v>459</v>
      </c>
      <c r="AC35" s="34"/>
      <c r="AF35" s="33"/>
      <c r="AK35" s="35" t="str">
        <f t="shared" si="7"/>
        <v>h</v>
      </c>
    </row>
    <row r="36" spans="1:37" ht="13.5" customHeight="1" x14ac:dyDescent="0.2">
      <c r="A36" s="28"/>
      <c r="B36" s="28"/>
      <c r="F36" s="43" t="s">
        <v>186</v>
      </c>
      <c r="G36" s="39"/>
      <c r="H36" s="28" t="str">
        <f t="shared" si="1"/>
        <v/>
      </c>
      <c r="I36" s="28" t="str">
        <f t="shared" si="5"/>
        <v>一般会計</v>
      </c>
      <c r="K36" s="28"/>
      <c r="L36" s="28"/>
      <c r="O36" s="28"/>
      <c r="P36" s="28"/>
      <c r="Q36" s="45"/>
      <c r="T36" s="28"/>
      <c r="U36" s="40" t="s">
        <v>547</v>
      </c>
      <c r="W36" s="40" t="s">
        <v>241</v>
      </c>
      <c r="Y36" s="40" t="s">
        <v>301</v>
      </c>
      <c r="Z36" s="40" t="s">
        <v>460</v>
      </c>
      <c r="AF36" s="33"/>
      <c r="AK36" s="35" t="str">
        <f t="shared" si="7"/>
        <v>i</v>
      </c>
    </row>
    <row r="37" spans="1:37" ht="13.5" customHeight="1" x14ac:dyDescent="0.2">
      <c r="A37" s="28"/>
      <c r="B37" s="28"/>
      <c r="F37" s="28"/>
      <c r="G37" s="45"/>
      <c r="H37" s="28" t="str">
        <f t="shared" si="1"/>
        <v/>
      </c>
      <c r="I37" s="28" t="str">
        <f t="shared" si="5"/>
        <v>一般会計</v>
      </c>
      <c r="K37" s="28"/>
      <c r="L37" s="28"/>
      <c r="O37" s="28"/>
      <c r="P37" s="28"/>
      <c r="Q37" s="45"/>
      <c r="T37" s="28"/>
      <c r="W37" s="40" t="s">
        <v>561</v>
      </c>
      <c r="Y37" s="40" t="s">
        <v>302</v>
      </c>
      <c r="Z37" s="40" t="s">
        <v>461</v>
      </c>
      <c r="AF37" s="33"/>
      <c r="AK37" s="35" t="str">
        <f t="shared" si="7"/>
        <v>j</v>
      </c>
    </row>
    <row r="38" spans="1:37" x14ac:dyDescent="0.2">
      <c r="A38" s="28"/>
      <c r="B38" s="28"/>
      <c r="F38" s="28"/>
      <c r="G38" s="45"/>
      <c r="K38" s="28"/>
      <c r="L38" s="28"/>
      <c r="O38" s="28"/>
      <c r="P38" s="28"/>
      <c r="Q38" s="45"/>
      <c r="T38" s="28"/>
      <c r="W38" s="40" t="s">
        <v>242</v>
      </c>
      <c r="Y38" s="40" t="s">
        <v>303</v>
      </c>
      <c r="Z38" s="40" t="s">
        <v>462</v>
      </c>
      <c r="AF38" s="33"/>
      <c r="AK38" s="35" t="str">
        <f t="shared" si="7"/>
        <v>k</v>
      </c>
    </row>
    <row r="39" spans="1:37" x14ac:dyDescent="0.2">
      <c r="A39" s="28"/>
      <c r="B39" s="28"/>
      <c r="F39" s="28" t="str">
        <f>I37</f>
        <v>一般会計</v>
      </c>
      <c r="G39" s="45"/>
      <c r="K39" s="28"/>
      <c r="L39" s="28"/>
      <c r="O39" s="28"/>
      <c r="P39" s="28"/>
      <c r="Q39" s="45"/>
      <c r="T39" s="28"/>
      <c r="W39" s="40" t="s">
        <v>243</v>
      </c>
      <c r="Y39" s="40" t="s">
        <v>304</v>
      </c>
      <c r="Z39" s="40" t="s">
        <v>463</v>
      </c>
      <c r="AF39" s="33"/>
      <c r="AK39" s="35" t="str">
        <f t="shared" si="7"/>
        <v>l</v>
      </c>
    </row>
    <row r="40" spans="1:37" x14ac:dyDescent="0.2">
      <c r="A40" s="28"/>
      <c r="B40" s="28"/>
      <c r="F40" s="28"/>
      <c r="G40" s="45"/>
      <c r="K40" s="28"/>
      <c r="L40" s="28"/>
      <c r="O40" s="28"/>
      <c r="P40" s="28"/>
      <c r="Q40" s="45"/>
      <c r="T40" s="28"/>
      <c r="W40" s="40" t="s">
        <v>562</v>
      </c>
      <c r="Y40" s="40" t="s">
        <v>305</v>
      </c>
      <c r="Z40" s="40" t="s">
        <v>464</v>
      </c>
      <c r="AF40" s="33"/>
      <c r="AK40" s="35" t="str">
        <f t="shared" si="7"/>
        <v>m</v>
      </c>
    </row>
    <row r="41" spans="1:37" x14ac:dyDescent="0.2">
      <c r="A41" s="28"/>
      <c r="B41" s="28"/>
      <c r="F41" s="28"/>
      <c r="G41" s="45"/>
      <c r="K41" s="28"/>
      <c r="L41" s="28"/>
      <c r="O41" s="28"/>
      <c r="P41" s="28"/>
      <c r="Q41" s="45"/>
      <c r="T41" s="28"/>
      <c r="W41" s="40" t="s">
        <v>244</v>
      </c>
      <c r="Y41" s="40" t="s">
        <v>306</v>
      </c>
      <c r="Z41" s="40" t="s">
        <v>465</v>
      </c>
      <c r="AF41" s="33"/>
      <c r="AK41" s="35" t="str">
        <f t="shared" si="7"/>
        <v>n</v>
      </c>
    </row>
    <row r="42" spans="1:37" x14ac:dyDescent="0.2">
      <c r="A42" s="28"/>
      <c r="B42" s="28"/>
      <c r="F42" s="28"/>
      <c r="G42" s="45"/>
      <c r="K42" s="28"/>
      <c r="L42" s="28"/>
      <c r="O42" s="28"/>
      <c r="P42" s="28"/>
      <c r="Q42" s="45"/>
      <c r="T42" s="28"/>
      <c r="W42" s="40" t="s">
        <v>563</v>
      </c>
      <c r="Y42" s="40" t="s">
        <v>307</v>
      </c>
      <c r="Z42" s="40" t="s">
        <v>466</v>
      </c>
      <c r="AF42" s="33"/>
      <c r="AK42" s="35" t="str">
        <f t="shared" si="7"/>
        <v>o</v>
      </c>
    </row>
    <row r="43" spans="1:37" x14ac:dyDescent="0.2">
      <c r="A43" s="28"/>
      <c r="B43" s="28"/>
      <c r="F43" s="28"/>
      <c r="G43" s="45"/>
      <c r="K43" s="28"/>
      <c r="L43" s="28"/>
      <c r="O43" s="28"/>
      <c r="P43" s="28"/>
      <c r="Q43" s="45"/>
      <c r="T43" s="28"/>
      <c r="W43" s="40" t="s">
        <v>245</v>
      </c>
      <c r="Y43" s="40" t="s">
        <v>308</v>
      </c>
      <c r="Z43" s="40" t="s">
        <v>467</v>
      </c>
      <c r="AF43" s="33"/>
      <c r="AK43" s="35" t="str">
        <f t="shared" si="7"/>
        <v>p</v>
      </c>
    </row>
    <row r="44" spans="1:37" x14ac:dyDescent="0.2">
      <c r="A44" s="28"/>
      <c r="B44" s="28"/>
      <c r="F44" s="28"/>
      <c r="G44" s="45"/>
      <c r="K44" s="28"/>
      <c r="L44" s="28"/>
      <c r="O44" s="28"/>
      <c r="P44" s="28"/>
      <c r="Q44" s="45"/>
      <c r="T44" s="28"/>
      <c r="W44" s="40" t="s">
        <v>564</v>
      </c>
      <c r="Y44" s="40" t="s">
        <v>309</v>
      </c>
      <c r="Z44" s="40" t="s">
        <v>468</v>
      </c>
      <c r="AF44" s="33"/>
      <c r="AK44" s="35" t="str">
        <f t="shared" si="7"/>
        <v>q</v>
      </c>
    </row>
    <row r="45" spans="1:37" x14ac:dyDescent="0.2">
      <c r="A45" s="28"/>
      <c r="B45" s="28"/>
      <c r="F45" s="28"/>
      <c r="G45" s="45"/>
      <c r="K45" s="28"/>
      <c r="L45" s="28"/>
      <c r="O45" s="28"/>
      <c r="P45" s="28"/>
      <c r="Q45" s="45"/>
      <c r="T45" s="28"/>
      <c r="W45" s="40" t="s">
        <v>565</v>
      </c>
      <c r="Y45" s="40" t="s">
        <v>310</v>
      </c>
      <c r="Z45" s="40" t="s">
        <v>469</v>
      </c>
      <c r="AF45" s="33"/>
      <c r="AK45" s="35" t="str">
        <f t="shared" si="7"/>
        <v>r</v>
      </c>
    </row>
    <row r="46" spans="1:37" x14ac:dyDescent="0.2">
      <c r="A46" s="28"/>
      <c r="B46" s="28"/>
      <c r="F46" s="28"/>
      <c r="G46" s="45"/>
      <c r="K46" s="28"/>
      <c r="L46" s="28"/>
      <c r="O46" s="28"/>
      <c r="P46" s="28"/>
      <c r="Q46" s="45"/>
      <c r="T46" s="28"/>
      <c r="W46" s="40" t="s">
        <v>252</v>
      </c>
      <c r="Y46" s="40" t="s">
        <v>311</v>
      </c>
      <c r="Z46" s="40" t="s">
        <v>470</v>
      </c>
      <c r="AF46" s="33"/>
      <c r="AK46" s="35" t="str">
        <f t="shared" si="7"/>
        <v>s</v>
      </c>
    </row>
    <row r="47" spans="1:37" x14ac:dyDescent="0.2">
      <c r="A47" s="28"/>
      <c r="B47" s="28"/>
      <c r="F47" s="28"/>
      <c r="G47" s="45"/>
      <c r="K47" s="28"/>
      <c r="L47" s="28"/>
      <c r="O47" s="28"/>
      <c r="P47" s="28"/>
      <c r="Q47" s="45"/>
      <c r="T47" s="28"/>
      <c r="W47" s="40" t="s">
        <v>566</v>
      </c>
      <c r="Y47" s="40" t="s">
        <v>312</v>
      </c>
      <c r="Z47" s="40" t="s">
        <v>471</v>
      </c>
      <c r="AF47" s="33"/>
      <c r="AK47" s="35" t="str">
        <f t="shared" si="7"/>
        <v>t</v>
      </c>
    </row>
    <row r="48" spans="1:37" x14ac:dyDescent="0.2">
      <c r="A48" s="28"/>
      <c r="B48" s="28"/>
      <c r="F48" s="28"/>
      <c r="G48" s="45"/>
      <c r="K48" s="28"/>
      <c r="L48" s="28"/>
      <c r="O48" s="28"/>
      <c r="P48" s="28"/>
      <c r="Q48" s="45"/>
      <c r="T48" s="28"/>
      <c r="W48" s="40" t="s">
        <v>253</v>
      </c>
      <c r="Y48" s="40" t="s">
        <v>313</v>
      </c>
      <c r="Z48" s="40" t="s">
        <v>472</v>
      </c>
      <c r="AF48" s="33"/>
      <c r="AK48" s="35" t="str">
        <f t="shared" si="7"/>
        <v>u</v>
      </c>
    </row>
    <row r="49" spans="1:37" x14ac:dyDescent="0.2">
      <c r="A49" s="28"/>
      <c r="B49" s="28"/>
      <c r="F49" s="28"/>
      <c r="G49" s="45"/>
      <c r="K49" s="28"/>
      <c r="L49" s="28"/>
      <c r="O49" s="28"/>
      <c r="P49" s="28"/>
      <c r="Q49" s="45"/>
      <c r="T49" s="28"/>
      <c r="W49" s="40" t="s">
        <v>567</v>
      </c>
      <c r="Y49" s="40" t="s">
        <v>314</v>
      </c>
      <c r="Z49" s="40" t="s">
        <v>473</v>
      </c>
      <c r="AF49" s="33"/>
      <c r="AK49" s="35" t="str">
        <f t="shared" si="7"/>
        <v>v</v>
      </c>
    </row>
    <row r="50" spans="1:37" x14ac:dyDescent="0.2">
      <c r="A50" s="28"/>
      <c r="B50" s="28"/>
      <c r="F50" s="28"/>
      <c r="G50" s="45"/>
      <c r="K50" s="28"/>
      <c r="L50" s="28"/>
      <c r="O50" s="28"/>
      <c r="P50" s="28"/>
      <c r="Q50" s="45"/>
      <c r="T50" s="28"/>
      <c r="W50" s="40" t="s">
        <v>568</v>
      </c>
      <c r="Y50" s="40" t="s">
        <v>315</v>
      </c>
      <c r="Z50" s="40" t="s">
        <v>474</v>
      </c>
      <c r="AF50" s="33"/>
    </row>
    <row r="51" spans="1:37" x14ac:dyDescent="0.2">
      <c r="A51" s="28"/>
      <c r="B51" s="28"/>
      <c r="F51" s="28"/>
      <c r="G51" s="45"/>
      <c r="K51" s="28"/>
      <c r="L51" s="28"/>
      <c r="O51" s="28"/>
      <c r="P51" s="28"/>
      <c r="Q51" s="45"/>
      <c r="T51" s="28"/>
      <c r="W51" s="40" t="s">
        <v>569</v>
      </c>
      <c r="Y51" s="40" t="s">
        <v>316</v>
      </c>
      <c r="Z51" s="40" t="s">
        <v>475</v>
      </c>
      <c r="AF51" s="33"/>
    </row>
    <row r="52" spans="1:37" x14ac:dyDescent="0.2">
      <c r="A52" s="28"/>
      <c r="B52" s="28"/>
      <c r="F52" s="28"/>
      <c r="G52" s="45"/>
      <c r="K52" s="28"/>
      <c r="L52" s="28"/>
      <c r="O52" s="28"/>
      <c r="P52" s="28"/>
      <c r="Q52" s="45"/>
      <c r="T52" s="28"/>
      <c r="W52" s="40" t="s">
        <v>570</v>
      </c>
      <c r="Y52" s="40" t="s">
        <v>317</v>
      </c>
      <c r="Z52" s="40" t="s">
        <v>476</v>
      </c>
      <c r="AF52" s="33"/>
    </row>
    <row r="53" spans="1:37" x14ac:dyDescent="0.2">
      <c r="A53" s="28"/>
      <c r="B53" s="28"/>
      <c r="F53" s="28"/>
      <c r="G53" s="45"/>
      <c r="K53" s="28"/>
      <c r="L53" s="28"/>
      <c r="O53" s="28"/>
      <c r="P53" s="28"/>
      <c r="Q53" s="45"/>
      <c r="T53" s="28"/>
      <c r="W53" s="40" t="s">
        <v>571</v>
      </c>
      <c r="Y53" s="40" t="s">
        <v>318</v>
      </c>
      <c r="Z53" s="40" t="s">
        <v>477</v>
      </c>
      <c r="AF53" s="33"/>
    </row>
    <row r="54" spans="1:37" x14ac:dyDescent="0.2">
      <c r="A54" s="28"/>
      <c r="B54" s="28"/>
      <c r="F54" s="28"/>
      <c r="G54" s="45"/>
      <c r="K54" s="28"/>
      <c r="L54" s="28"/>
      <c r="O54" s="28"/>
      <c r="P54" s="47"/>
      <c r="Q54" s="45"/>
      <c r="T54" s="28"/>
      <c r="W54" s="40" t="s">
        <v>572</v>
      </c>
      <c r="Y54" s="40" t="s">
        <v>319</v>
      </c>
      <c r="Z54" s="40" t="s">
        <v>478</v>
      </c>
      <c r="AF54" s="33"/>
    </row>
    <row r="55" spans="1:37" x14ac:dyDescent="0.2">
      <c r="A55" s="28"/>
      <c r="B55" s="28"/>
      <c r="F55" s="28"/>
      <c r="G55" s="45"/>
      <c r="K55" s="28"/>
      <c r="L55" s="28"/>
      <c r="O55" s="28"/>
      <c r="P55" s="28"/>
      <c r="Q55" s="45"/>
      <c r="T55" s="28"/>
      <c r="W55" s="40" t="s">
        <v>573</v>
      </c>
      <c r="Y55" s="40" t="s">
        <v>320</v>
      </c>
      <c r="Z55" s="40" t="s">
        <v>479</v>
      </c>
      <c r="AF55" s="33"/>
    </row>
    <row r="56" spans="1:37" x14ac:dyDescent="0.2">
      <c r="A56" s="28"/>
      <c r="B56" s="28"/>
      <c r="F56" s="28"/>
      <c r="G56" s="45"/>
      <c r="K56" s="28"/>
      <c r="L56" s="28"/>
      <c r="O56" s="28"/>
      <c r="P56" s="28"/>
      <c r="Q56" s="45"/>
      <c r="T56" s="28"/>
      <c r="W56" s="40" t="s">
        <v>246</v>
      </c>
      <c r="Y56" s="40" t="s">
        <v>321</v>
      </c>
      <c r="Z56" s="40" t="s">
        <v>480</v>
      </c>
      <c r="AF56" s="33"/>
    </row>
    <row r="57" spans="1:37" x14ac:dyDescent="0.2">
      <c r="A57" s="28"/>
      <c r="B57" s="28"/>
      <c r="F57" s="28"/>
      <c r="G57" s="45"/>
      <c r="K57" s="28"/>
      <c r="L57" s="28"/>
      <c r="O57" s="28"/>
      <c r="P57" s="28"/>
      <c r="Q57" s="45"/>
      <c r="T57" s="28"/>
      <c r="W57" s="40" t="s">
        <v>574</v>
      </c>
      <c r="Y57" s="40" t="s">
        <v>322</v>
      </c>
      <c r="Z57" s="40" t="s">
        <v>481</v>
      </c>
      <c r="AF57" s="33"/>
    </row>
    <row r="58" spans="1:37" x14ac:dyDescent="0.2">
      <c r="A58" s="28"/>
      <c r="B58" s="28"/>
      <c r="F58" s="28"/>
      <c r="G58" s="45"/>
      <c r="K58" s="28"/>
      <c r="L58" s="28"/>
      <c r="O58" s="28"/>
      <c r="P58" s="28"/>
      <c r="Q58" s="45"/>
      <c r="T58" s="28"/>
      <c r="W58" s="40" t="s">
        <v>575</v>
      </c>
      <c r="Y58" s="40" t="s">
        <v>323</v>
      </c>
      <c r="Z58" s="40" t="s">
        <v>482</v>
      </c>
      <c r="AF58" s="33"/>
    </row>
    <row r="59" spans="1:37" x14ac:dyDescent="0.2">
      <c r="A59" s="28"/>
      <c r="B59" s="28"/>
      <c r="F59" s="28"/>
      <c r="G59" s="45"/>
      <c r="K59" s="28"/>
      <c r="L59" s="28"/>
      <c r="O59" s="28"/>
      <c r="P59" s="28"/>
      <c r="Q59" s="45"/>
      <c r="T59" s="28"/>
      <c r="W59" s="40" t="s">
        <v>576</v>
      </c>
      <c r="Y59" s="40" t="s">
        <v>324</v>
      </c>
      <c r="Z59" s="40" t="s">
        <v>483</v>
      </c>
      <c r="AF59" s="33"/>
    </row>
    <row r="60" spans="1:37" x14ac:dyDescent="0.2">
      <c r="A60" s="28"/>
      <c r="B60" s="28"/>
      <c r="F60" s="28"/>
      <c r="G60" s="45"/>
      <c r="K60" s="28"/>
      <c r="L60" s="28"/>
      <c r="O60" s="28"/>
      <c r="P60" s="28"/>
      <c r="Q60" s="45"/>
      <c r="T60" s="28"/>
      <c r="W60" s="40" t="s">
        <v>577</v>
      </c>
      <c r="Y60" s="40" t="s">
        <v>325</v>
      </c>
      <c r="Z60" s="40" t="s">
        <v>484</v>
      </c>
      <c r="AF60" s="33"/>
    </row>
    <row r="61" spans="1:37" x14ac:dyDescent="0.2">
      <c r="A61" s="28"/>
      <c r="B61" s="28"/>
      <c r="F61" s="28"/>
      <c r="G61" s="45"/>
      <c r="K61" s="28"/>
      <c r="L61" s="28"/>
      <c r="O61" s="28"/>
      <c r="P61" s="28"/>
      <c r="Q61" s="45"/>
      <c r="T61" s="28"/>
      <c r="W61" s="40" t="s">
        <v>578</v>
      </c>
      <c r="Y61" s="40" t="s">
        <v>326</v>
      </c>
      <c r="Z61" s="40" t="s">
        <v>485</v>
      </c>
      <c r="AF61" s="33"/>
    </row>
    <row r="62" spans="1:37" x14ac:dyDescent="0.2">
      <c r="A62" s="28"/>
      <c r="B62" s="28"/>
      <c r="F62" s="28"/>
      <c r="G62" s="45"/>
      <c r="K62" s="28"/>
      <c r="L62" s="28"/>
      <c r="O62" s="28"/>
      <c r="P62" s="28"/>
      <c r="Q62" s="45"/>
      <c r="T62" s="28"/>
      <c r="W62" s="40" t="s">
        <v>579</v>
      </c>
      <c r="Y62" s="40" t="s">
        <v>327</v>
      </c>
      <c r="Z62" s="40" t="s">
        <v>486</v>
      </c>
      <c r="AF62" s="33"/>
    </row>
    <row r="63" spans="1:37" x14ac:dyDescent="0.2">
      <c r="A63" s="28"/>
      <c r="B63" s="28"/>
      <c r="F63" s="28"/>
      <c r="G63" s="45"/>
      <c r="K63" s="28"/>
      <c r="L63" s="28"/>
      <c r="O63" s="28"/>
      <c r="P63" s="28"/>
      <c r="Q63" s="45"/>
      <c r="T63" s="28"/>
      <c r="W63" s="40" t="s">
        <v>580</v>
      </c>
      <c r="Y63" s="40" t="s">
        <v>328</v>
      </c>
      <c r="Z63" s="40" t="s">
        <v>487</v>
      </c>
      <c r="AF63" s="33"/>
    </row>
    <row r="64" spans="1:37" x14ac:dyDescent="0.2">
      <c r="A64" s="28"/>
      <c r="B64" s="28"/>
      <c r="F64" s="28"/>
      <c r="G64" s="45"/>
      <c r="K64" s="28"/>
      <c r="L64" s="28"/>
      <c r="O64" s="28"/>
      <c r="P64" s="28"/>
      <c r="Q64" s="45"/>
      <c r="T64" s="28"/>
      <c r="W64" s="40" t="s">
        <v>581</v>
      </c>
      <c r="Y64" s="40" t="s">
        <v>329</v>
      </c>
      <c r="Z64" s="40" t="s">
        <v>488</v>
      </c>
      <c r="AF64" s="33"/>
    </row>
    <row r="65" spans="1:32" x14ac:dyDescent="0.2">
      <c r="A65" s="28"/>
      <c r="B65" s="28"/>
      <c r="F65" s="28"/>
      <c r="G65" s="45"/>
      <c r="K65" s="28"/>
      <c r="L65" s="28"/>
      <c r="O65" s="28"/>
      <c r="P65" s="28"/>
      <c r="Q65" s="45"/>
      <c r="T65" s="28"/>
      <c r="W65" s="40" t="s">
        <v>582</v>
      </c>
      <c r="Y65" s="40" t="s">
        <v>330</v>
      </c>
      <c r="Z65" s="40" t="s">
        <v>489</v>
      </c>
      <c r="AF65" s="33"/>
    </row>
    <row r="66" spans="1:32" x14ac:dyDescent="0.2">
      <c r="A66" s="28"/>
      <c r="B66" s="28"/>
      <c r="F66" s="28"/>
      <c r="G66" s="45"/>
      <c r="K66" s="28"/>
      <c r="L66" s="28"/>
      <c r="O66" s="28"/>
      <c r="P66" s="28"/>
      <c r="Q66" s="45"/>
      <c r="T66" s="28"/>
      <c r="W66" s="40" t="s">
        <v>583</v>
      </c>
      <c r="Y66" s="40" t="s">
        <v>187</v>
      </c>
      <c r="Z66" s="40" t="s">
        <v>490</v>
      </c>
      <c r="AF66" s="33"/>
    </row>
    <row r="67" spans="1:32" x14ac:dyDescent="0.2">
      <c r="A67" s="28"/>
      <c r="B67" s="28"/>
      <c r="F67" s="28"/>
      <c r="G67" s="45"/>
      <c r="K67" s="28"/>
      <c r="L67" s="28"/>
      <c r="O67" s="28"/>
      <c r="P67" s="28"/>
      <c r="Q67" s="45"/>
      <c r="T67" s="28"/>
      <c r="W67" s="40" t="s">
        <v>584</v>
      </c>
      <c r="Y67" s="40" t="s">
        <v>331</v>
      </c>
      <c r="Z67" s="40" t="s">
        <v>491</v>
      </c>
      <c r="AF67" s="33"/>
    </row>
    <row r="68" spans="1:32" x14ac:dyDescent="0.2">
      <c r="A68" s="28"/>
      <c r="B68" s="28"/>
      <c r="F68" s="28"/>
      <c r="G68" s="45"/>
      <c r="K68" s="28"/>
      <c r="L68" s="28"/>
      <c r="O68" s="28"/>
      <c r="P68" s="28"/>
      <c r="Q68" s="45"/>
      <c r="T68" s="28"/>
      <c r="W68" s="40" t="s">
        <v>585</v>
      </c>
      <c r="Y68" s="40" t="s">
        <v>332</v>
      </c>
      <c r="Z68" s="40" t="s">
        <v>492</v>
      </c>
      <c r="AF68" s="33"/>
    </row>
    <row r="69" spans="1:32" x14ac:dyDescent="0.2">
      <c r="F69" s="28"/>
      <c r="G69" s="45"/>
      <c r="K69" s="28"/>
      <c r="L69" s="28"/>
      <c r="O69" s="28"/>
      <c r="P69" s="28"/>
      <c r="Q69" s="45"/>
      <c r="T69" s="28"/>
      <c r="W69" s="40" t="s">
        <v>586</v>
      </c>
      <c r="Y69" s="40" t="s">
        <v>333</v>
      </c>
      <c r="Z69" s="40" t="s">
        <v>493</v>
      </c>
      <c r="AF69" s="33"/>
    </row>
    <row r="70" spans="1:32" x14ac:dyDescent="0.2">
      <c r="W70" s="40" t="s">
        <v>587</v>
      </c>
      <c r="Y70" s="40" t="s">
        <v>334</v>
      </c>
      <c r="Z70" s="40" t="s">
        <v>494</v>
      </c>
    </row>
    <row r="71" spans="1:32" x14ac:dyDescent="0.2">
      <c r="W71" s="40" t="s">
        <v>588</v>
      </c>
      <c r="Y71" s="40" t="s">
        <v>335</v>
      </c>
      <c r="Z71" s="40" t="s">
        <v>495</v>
      </c>
    </row>
    <row r="72" spans="1:32" x14ac:dyDescent="0.2">
      <c r="W72" s="40" t="s">
        <v>589</v>
      </c>
      <c r="Y72" s="40" t="s">
        <v>336</v>
      </c>
      <c r="Z72" s="40" t="s">
        <v>496</v>
      </c>
    </row>
    <row r="73" spans="1:32" x14ac:dyDescent="0.2">
      <c r="W73" s="40" t="s">
        <v>590</v>
      </c>
      <c r="Y73" s="40" t="s">
        <v>337</v>
      </c>
      <c r="Z73" s="40" t="s">
        <v>497</v>
      </c>
    </row>
    <row r="74" spans="1:32" x14ac:dyDescent="0.2">
      <c r="W74" s="40" t="s">
        <v>591</v>
      </c>
      <c r="Y74" s="40" t="s">
        <v>338</v>
      </c>
      <c r="Z74" s="40" t="s">
        <v>498</v>
      </c>
    </row>
    <row r="75" spans="1:32" x14ac:dyDescent="0.2">
      <c r="W75" s="40" t="s">
        <v>592</v>
      </c>
      <c r="Y75" s="40" t="s">
        <v>339</v>
      </c>
      <c r="Z75" s="40" t="s">
        <v>499</v>
      </c>
    </row>
    <row r="76" spans="1:32" x14ac:dyDescent="0.2">
      <c r="W76" s="40" t="s">
        <v>247</v>
      </c>
      <c r="Y76" s="40" t="s">
        <v>340</v>
      </c>
      <c r="Z76" s="40" t="s">
        <v>500</v>
      </c>
    </row>
    <row r="77" spans="1:32" x14ac:dyDescent="0.2">
      <c r="W77" s="40" t="s">
        <v>593</v>
      </c>
      <c r="Y77" s="40" t="s">
        <v>341</v>
      </c>
      <c r="Z77" s="40" t="s">
        <v>501</v>
      </c>
    </row>
    <row r="78" spans="1:32" x14ac:dyDescent="0.2">
      <c r="W78" s="40" t="s">
        <v>248</v>
      </c>
      <c r="Y78" s="40" t="s">
        <v>342</v>
      </c>
      <c r="Z78" s="40" t="s">
        <v>502</v>
      </c>
    </row>
    <row r="79" spans="1:32" x14ac:dyDescent="0.2">
      <c r="W79" s="40" t="s">
        <v>594</v>
      </c>
      <c r="Y79" s="40" t="s">
        <v>343</v>
      </c>
      <c r="Z79" s="40" t="s">
        <v>503</v>
      </c>
    </row>
    <row r="80" spans="1:32" x14ac:dyDescent="0.2">
      <c r="W80" s="40" t="s">
        <v>249</v>
      </c>
      <c r="Y80" s="40" t="s">
        <v>344</v>
      </c>
      <c r="Z80" s="40" t="s">
        <v>504</v>
      </c>
    </row>
    <row r="81" spans="23:26" x14ac:dyDescent="0.2">
      <c r="W81" s="40" t="s">
        <v>595</v>
      </c>
      <c r="Y81" s="40" t="s">
        <v>345</v>
      </c>
      <c r="Z81" s="40" t="s">
        <v>505</v>
      </c>
    </row>
    <row r="82" spans="23:26" x14ac:dyDescent="0.2">
      <c r="W82" s="40" t="s">
        <v>596</v>
      </c>
      <c r="Y82" s="40" t="s">
        <v>346</v>
      </c>
      <c r="Z82" s="40" t="s">
        <v>506</v>
      </c>
    </row>
    <row r="83" spans="23:26" x14ac:dyDescent="0.2">
      <c r="W83" s="40" t="s">
        <v>250</v>
      </c>
      <c r="Y83" s="40" t="s">
        <v>347</v>
      </c>
      <c r="Z83" s="40" t="s">
        <v>507</v>
      </c>
    </row>
    <row r="84" spans="23:26" x14ac:dyDescent="0.2">
      <c r="W84" s="40" t="s">
        <v>597</v>
      </c>
      <c r="Y84" s="40" t="s">
        <v>348</v>
      </c>
      <c r="Z84" s="40" t="s">
        <v>508</v>
      </c>
    </row>
    <row r="85" spans="23:26" x14ac:dyDescent="0.2">
      <c r="W85" s="40" t="s">
        <v>598</v>
      </c>
      <c r="Y85" s="40" t="s">
        <v>349</v>
      </c>
      <c r="Z85" s="40" t="s">
        <v>509</v>
      </c>
    </row>
    <row r="86" spans="23:26" x14ac:dyDescent="0.2">
      <c r="W86" s="40" t="s">
        <v>251</v>
      </c>
      <c r="Y86" s="40" t="s">
        <v>350</v>
      </c>
      <c r="Z86" s="40" t="s">
        <v>510</v>
      </c>
    </row>
    <row r="87" spans="23:26" x14ac:dyDescent="0.2">
      <c r="W87" s="40" t="s">
        <v>599</v>
      </c>
      <c r="Y87" s="40" t="s">
        <v>351</v>
      </c>
      <c r="Z87" s="40" t="s">
        <v>511</v>
      </c>
    </row>
    <row r="88" spans="23:26" x14ac:dyDescent="0.2">
      <c r="W88" s="40" t="s">
        <v>600</v>
      </c>
      <c r="Y88" s="40" t="s">
        <v>352</v>
      </c>
      <c r="Z88" s="40" t="s">
        <v>512</v>
      </c>
    </row>
    <row r="89" spans="23:26" x14ac:dyDescent="0.2">
      <c r="W89" s="40" t="s">
        <v>601</v>
      </c>
      <c r="Y89" s="40" t="s">
        <v>353</v>
      </c>
      <c r="Z89" s="40" t="s">
        <v>513</v>
      </c>
    </row>
    <row r="90" spans="23:26" x14ac:dyDescent="0.2">
      <c r="W90" s="40" t="s">
        <v>602</v>
      </c>
      <c r="Y90" s="40" t="s">
        <v>354</v>
      </c>
      <c r="Z90" s="40" t="s">
        <v>514</v>
      </c>
    </row>
    <row r="91" spans="23:26" x14ac:dyDescent="0.2">
      <c r="Y91" s="40" t="s">
        <v>355</v>
      </c>
      <c r="Z91" s="40" t="s">
        <v>515</v>
      </c>
    </row>
    <row r="92" spans="23:26" x14ac:dyDescent="0.2">
      <c r="W92" s="40" t="s">
        <v>260</v>
      </c>
      <c r="Y92" s="40" t="s">
        <v>356</v>
      </c>
      <c r="Z92" s="40" t="s">
        <v>516</v>
      </c>
    </row>
    <row r="93" spans="23:26" x14ac:dyDescent="0.2">
      <c r="W93" s="40" t="s">
        <v>261</v>
      </c>
      <c r="Y93" s="40" t="s">
        <v>357</v>
      </c>
      <c r="Z93" s="40" t="s">
        <v>517</v>
      </c>
    </row>
    <row r="94" spans="23:26" x14ac:dyDescent="0.2">
      <c r="W94" s="40" t="s">
        <v>603</v>
      </c>
      <c r="Y94" s="40" t="s">
        <v>358</v>
      </c>
      <c r="Z94" s="40" t="s">
        <v>518</v>
      </c>
    </row>
    <row r="95" spans="23:26" x14ac:dyDescent="0.2">
      <c r="W95" s="40" t="s">
        <v>604</v>
      </c>
      <c r="Y95" s="40" t="s">
        <v>359</v>
      </c>
      <c r="Z95" s="40" t="s">
        <v>519</v>
      </c>
    </row>
    <row r="96" spans="23:26" x14ac:dyDescent="0.2">
      <c r="W96" s="40" t="s">
        <v>605</v>
      </c>
      <c r="Y96" s="40" t="s">
        <v>262</v>
      </c>
      <c r="Z96" s="40" t="s">
        <v>399</v>
      </c>
    </row>
    <row r="97" spans="23:26" x14ac:dyDescent="0.2">
      <c r="W97" s="40" t="s">
        <v>606</v>
      </c>
      <c r="Y97" s="40" t="s">
        <v>360</v>
      </c>
      <c r="Z97" s="40" t="s">
        <v>400</v>
      </c>
    </row>
    <row r="98" spans="23:26" x14ac:dyDescent="0.2">
      <c r="W98" s="40" t="s">
        <v>607</v>
      </c>
      <c r="Y98" s="40" t="s">
        <v>361</v>
      </c>
      <c r="Z98" s="40" t="s">
        <v>401</v>
      </c>
    </row>
    <row r="99" spans="23:26" x14ac:dyDescent="0.2">
      <c r="W99" s="40" t="s">
        <v>608</v>
      </c>
      <c r="Y99" s="40" t="s">
        <v>391</v>
      </c>
      <c r="Z99" s="40" t="s">
        <v>402</v>
      </c>
    </row>
    <row r="100" spans="23:26" x14ac:dyDescent="0.2">
      <c r="W100" s="40" t="s">
        <v>609</v>
      </c>
    </row>
    <row r="101" spans="23:26" x14ac:dyDescent="0.2">
      <c r="W101" s="40" t="s">
        <v>610</v>
      </c>
    </row>
    <row r="102" spans="23:26" x14ac:dyDescent="0.2">
      <c r="W102" s="40" t="s">
        <v>611</v>
      </c>
    </row>
    <row r="103" spans="23:26" x14ac:dyDescent="0.2">
      <c r="W103" s="40" t="s">
        <v>612</v>
      </c>
    </row>
    <row r="104" spans="23:26" x14ac:dyDescent="0.2">
      <c r="W104" s="40" t="s">
        <v>613</v>
      </c>
    </row>
    <row r="105" spans="23:26" x14ac:dyDescent="0.2">
      <c r="W105" s="40" t="s">
        <v>614</v>
      </c>
    </row>
    <row r="106" spans="23:26" x14ac:dyDescent="0.2">
      <c r="W106" s="40" t="s">
        <v>615</v>
      </c>
    </row>
    <row r="107" spans="23:26" x14ac:dyDescent="0.2">
      <c r="W107" s="40" t="s">
        <v>616</v>
      </c>
    </row>
    <row r="108" spans="23:26" x14ac:dyDescent="0.2">
      <c r="W108" s="40" t="s">
        <v>617</v>
      </c>
    </row>
    <row r="109" spans="23:26" x14ac:dyDescent="0.2">
      <c r="W109" s="40" t="s">
        <v>618</v>
      </c>
    </row>
    <row r="110" spans="23:26" x14ac:dyDescent="0.2">
      <c r="W110" s="40" t="s">
        <v>619</v>
      </c>
    </row>
    <row r="111" spans="23:26" x14ac:dyDescent="0.2">
      <c r="W111" s="40" t="s">
        <v>620</v>
      </c>
    </row>
    <row r="112" spans="23:26" x14ac:dyDescent="0.2">
      <c r="W112" s="40" t="s">
        <v>622</v>
      </c>
    </row>
  </sheetData>
  <sheetProtection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2021-08-31T14:43:22Z</dcterms:created>
  <dcterms:modified xsi:type="dcterms:W3CDTF">2021-09-10T07:29:25Z</dcterms:modified>
</cp:coreProperties>
</file>