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186" i="3"/>
  <c r="AY185" i="3"/>
  <c r="AY180" i="3"/>
  <c r="AY176" i="3"/>
  <c r="AY175" i="3"/>
  <c r="AY171" i="3"/>
  <c r="AY173" i="3" s="1"/>
  <c r="AY170" i="3"/>
  <c r="AY166" i="3"/>
  <c r="AY169" i="3" s="1"/>
  <c r="AY165" i="3"/>
  <c r="AY161" i="3"/>
  <c r="AY163" i="3" s="1"/>
  <c r="AY160" i="3"/>
  <c r="AY149" i="3"/>
  <c r="AY144" i="3"/>
  <c r="AY147" i="3" s="1"/>
  <c r="AY76" i="3"/>
  <c r="AY77" i="3" s="1"/>
  <c r="AY72" i="3"/>
  <c r="AY75" i="3" s="1"/>
  <c r="AY68" i="3"/>
  <c r="AY71" i="3" s="1"/>
  <c r="AY66" i="3"/>
  <c r="AY67" i="3" s="1"/>
  <c r="AY63" i="3"/>
  <c r="AY65" i="3" s="1"/>
  <c r="AY60" i="3"/>
  <c r="AY57" i="3"/>
  <c r="AY54" i="3"/>
  <c r="AY55" i="3" s="1"/>
  <c r="AY48" i="3"/>
  <c r="AY50" i="3" s="1"/>
  <c r="AY45" i="3"/>
  <c r="AY46" i="3" s="1"/>
  <c r="AY35" i="3"/>
  <c r="AY41" i="3" s="1"/>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c r="C12" i="4"/>
  <c r="C23" i="4"/>
  <c r="C24" i="4"/>
  <c r="W21" i="3"/>
  <c r="AD21" i="3"/>
  <c r="P21" i="3"/>
  <c r="P26" i="3"/>
  <c r="P18" i="3"/>
  <c r="P20" i="3" s="1"/>
  <c r="W18" i="3"/>
  <c r="W20" i="3" s="1"/>
  <c r="Y153" i="3"/>
  <c r="AU153" i="3"/>
  <c r="Y148" i="3"/>
  <c r="AU148" i="3"/>
  <c r="AU143" i="3"/>
  <c r="Y143"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6"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39" i="3" l="1"/>
  <c r="AY64" i="3"/>
  <c r="AY167" i="3"/>
  <c r="AY69" i="3"/>
  <c r="AY148" i="3"/>
  <c r="AY56" i="3"/>
  <c r="AY78" i="3"/>
  <c r="AY49" i="3"/>
  <c r="AY38" i="3"/>
  <c r="AY151" i="3"/>
  <c r="AY150" i="3"/>
  <c r="AY70" i="3"/>
  <c r="AY74" i="3"/>
  <c r="AY146" i="3"/>
  <c r="AY47" i="3"/>
  <c r="AY168" i="3"/>
  <c r="AY61" i="3"/>
  <c r="AY62" i="3"/>
  <c r="AY177" i="3"/>
  <c r="AY179" i="3"/>
  <c r="AY178" i="3"/>
  <c r="AY145" i="3"/>
  <c r="AY73" i="3"/>
  <c r="AY37" i="3"/>
  <c r="AY36" i="3"/>
  <c r="AY59" i="3"/>
  <c r="AY58" i="3"/>
  <c r="AY153" i="3"/>
  <c r="AY152" i="3"/>
  <c r="AY162" i="3"/>
  <c r="AY164" i="3"/>
  <c r="AY40" i="3"/>
  <c r="AY172" i="3"/>
  <c r="AY174" i="3"/>
</calcChain>
</file>

<file path=xl/sharedStrings.xml><?xml version="1.0" encoding="utf-8"?>
<sst xmlns="http://schemas.openxmlformats.org/spreadsheetml/2006/main" count="998" uniqueCount="687">
  <si>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</si>
  <si>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</si>
  <si>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</si>
  <si>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</si>
  <si>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</si>
  <si>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</si>
  <si>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</si>
  <si>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</si>
  <si>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</si>
  <si>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</si>
  <si>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</si>
  <si>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</si>
  <si>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</si>
  <si>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</si>
  <si>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</si>
  <si>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</si>
  <si>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</si>
  <si>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</si>
  <si>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</si>
  <si>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</si>
  <si>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</si>
  <si>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</si>
  <si>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</si>
  <si>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</si>
  <si>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</si>
  <si>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</si>
  <si>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</si>
  <si>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</si>
  <si>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</si>
  <si>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</si>
  <si>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</si>
  <si>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</si>
  <si>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</si>
  <si>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</si>
  <si>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</si>
  <si>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</si>
  <si>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</si>
  <si>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</si>
  <si>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</si>
  <si>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</si>
  <si>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</si>
  <si>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</si>
  <si>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</si>
  <si>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</si>
  <si>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</si>
  <si>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</si>
  <si>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</si>
  <si>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</si>
  <si>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</si>
  <si>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</si>
  <si>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</si>
  <si>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</si>
  <si>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</si>
  <si>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</si>
  <si>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</si>
  <si>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</si>
  <si>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</si>
  <si>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</si>
  <si>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</si>
  <si>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</si>
  <si>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</si>
  <si>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</si>
  <si>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</si>
  <si>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</si>
  <si>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</si>
  <si>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</si>
  <si>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</si>
  <si>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</si>
  <si>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</si>
  <si>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</si>
  <si>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</si>
  <si>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</si>
  <si>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</si>
  <si>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</si>
  <si>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</si>
  <si>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</si>
  <si>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</si>
  <si>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</si>
  <si>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</si>
  <si>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</si>
  <si>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</si>
  <si>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</si>
  <si>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</si>
  <si>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</si>
  <si>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</si>
  <si>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</si>
  <si>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</si>
  <si>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</si>
  <si>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</si>
  <si>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</si>
  <si>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</si>
  <si>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</si>
  <si>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</si>
  <si>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</si>
  <si>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</si>
  <si>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</si>
  <si>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</si>
  <si>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</si>
  <si>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</si>
  <si>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</si>
  <si>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</si>
  <si>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</si>
  <si>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</si>
  <si>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</si>
  <si>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</si>
  <si>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</si>
  <si>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</si>
  <si>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</si>
  <si>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</si>
  <si>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</si>
  <si>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</si>
  <si>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</si>
  <si>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</si>
  <si>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</si>
  <si>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</si>
  <si>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</si>
  <si>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</si>
  <si>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</si>
  <si>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</si>
  <si>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</si>
  <si>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</si>
  <si>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</si>
  <si>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</si>
  <si>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</si>
  <si>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</si>
  <si>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</si>
  <si>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</si>
  <si>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</si>
  <si>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</si>
  <si>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</si>
  <si>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</si>
  <si>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</si>
  <si>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</si>
  <si>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</si>
  <si>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</si>
  <si>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</si>
  <si>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</si>
  <si>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</si>
  <si>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</si>
  <si>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</si>
  <si>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</si>
  <si>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</si>
  <si>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</si>
  <si>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</si>
  <si>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</si>
  <si>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</si>
  <si>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</si>
  <si>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</si>
  <si>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</si>
  <si>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</si>
  <si>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</si>
  <si>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</si>
  <si>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</si>
  <si>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</si>
  <si>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</si>
  <si>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</si>
  <si>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</si>
  <si>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</si>
  <si>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</si>
  <si>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</si>
  <si>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</si>
  <si>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</si>
  <si>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</si>
  <si>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</si>
  <si>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</si>
  <si>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</si>
  <si>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</si>
  <si>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</si>
  <si>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</si>
  <si>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</si>
  <si>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</si>
  <si>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</si>
  <si>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</si>
  <si>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</si>
  <si>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</si>
  <si>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</si>
  <si>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</si>
  <si>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</si>
  <si>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</si>
  <si>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</si>
  <si>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</si>
  <si>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</si>
  <si>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</si>
  <si>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</si>
  <si>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</si>
  <si>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</si>
  <si>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</si>
  <si>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</si>
  <si>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</si>
  <si>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</si>
  <si>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</si>
  <si>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</si>
  <si>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</si>
  <si>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</si>
  <si>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</si>
  <si>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</si>
  <si>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</si>
  <si>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</si>
  <si>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</si>
  <si>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</si>
  <si>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</si>
  <si>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</si>
  <si>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</si>
  <si>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</si>
  <si>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</si>
  <si>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</si>
  <si>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</si>
  <si>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</si>
  <si>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</si>
  <si>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</si>
  <si>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</si>
  <si>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</si>
  <si>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</si>
  <si>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</si>
  <si>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</si>
  <si>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</si>
  <si>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</si>
  <si>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</si>
  <si>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</si>
  <si>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</si>
  <si>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</si>
  <si>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</si>
  <si>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</si>
  <si>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</si>
  <si>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</si>
  <si>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</si>
  <si>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</si>
  <si>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</si>
  <si>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</si>
  <si>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</si>
  <si>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</si>
  <si>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</si>
  <si>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</si>
  <si>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</si>
  <si>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</si>
  <si>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</si>
  <si>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</si>
  <si>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</si>
  <si>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</si>
  <si>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</si>
  <si>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</si>
  <si>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</si>
  <si>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</si>
  <si>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</si>
  <si>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</si>
  <si>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</si>
  <si>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</si>
  <si>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</si>
  <si>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</si>
  <si>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</si>
  <si>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</si>
  <si>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</si>
  <si>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</si>
  <si>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</si>
  <si>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</si>
  <si>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</si>
  <si>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</si>
  <si>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</si>
  <si>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</si>
  <si>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</si>
  <si>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</si>
  <si>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</si>
  <si>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</si>
  <si>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</si>
  <si>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</si>
  <si>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</si>
  <si>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</si>
  <si>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</si>
  <si>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</si>
  <si>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</si>
  <si>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</si>
  <si>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</si>
  <si>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</si>
  <si>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</si>
  <si>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</si>
  <si>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</si>
  <si>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</si>
  <si>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</si>
  <si>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</si>
  <si>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</si>
  <si>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</si>
  <si>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</si>
  <si>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</si>
  <si>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</si>
  <si>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</si>
  <si>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</si>
  <si>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</si>
  <si>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</si>
  <si>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</si>
  <si>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</si>
  <si>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</si>
  <si>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</si>
  <si>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</si>
  <si>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</si>
  <si>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</si>
  <si>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</si>
  <si>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</si>
  <si>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</si>
  <si>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</si>
  <si>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</si>
  <si>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</si>
  <si>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</si>
  <si>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</si>
  <si>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</si>
  <si>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</si>
  <si>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</si>
  <si>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</si>
  <si>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</si>
  <si>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</si>
  <si>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</si>
  <si>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</si>
  <si>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</si>
  <si>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</si>
  <si>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</si>
  <si>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</si>
  <si>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</si>
  <si>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</si>
  <si>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</si>
  <si>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</si>
  <si>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</si>
  <si>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</si>
  <si>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</si>
  <si>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</si>
  <si>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</si>
  <si>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</si>
  <si>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</si>
  <si>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</si>
  <si>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</si>
  <si>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</si>
  <si>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</si>
  <si>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</si>
  <si>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</si>
  <si>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</si>
  <si>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</si>
  <si>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</si>
  <si>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</si>
  <si>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</si>
  <si>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</si>
  <si>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</si>
  <si>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</si>
  <si>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</si>
  <si>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</si>
  <si>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</si>
  <si>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</si>
  <si>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</si>
  <si>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</si>
  <si>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</si>
  <si>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</si>
  <si>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</si>
  <si>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</si>
  <si>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</si>
  <si>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</si>
  <si>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</si>
  <si>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</si>
  <si>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</si>
  <si>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</si>
  <si>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</si>
  <si>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</si>
  <si>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</si>
  <si>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</si>
  <si>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</si>
  <si>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</si>
  <si>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</si>
  <si>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</si>
  <si>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</si>
  <si>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</si>
  <si>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</si>
  <si>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</si>
  <si>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</si>
  <si>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</si>
  <si>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</si>
  <si>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</si>
  <si>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</si>
  <si>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</si>
  <si>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</si>
  <si>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</si>
  <si>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</si>
  <si>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</si>
  <si>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</si>
  <si>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</si>
  <si>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</si>
  <si>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</si>
  <si>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</si>
  <si>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</si>
  <si>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</si>
  <si>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</si>
  <si>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</si>
  <si>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</si>
  <si>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</si>
  <si>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</si>
  <si>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</si>
  <si>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</si>
  <si>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</si>
  <si>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</si>
  <si>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</si>
  <si>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</si>
  <si>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</si>
  <si>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</si>
  <si>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</si>
  <si>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</si>
  <si>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</si>
  <si>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</si>
  <si>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</si>
  <si>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</si>
  <si>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</si>
  <si>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</si>
  <si>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</si>
  <si>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</si>
  <si>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</si>
  <si>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</si>
  <si>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</si>
  <si>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</si>
  <si>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</si>
  <si>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</si>
  <si>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</si>
  <si>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</si>
  <si>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</si>
  <si>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</si>
  <si>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</si>
  <si>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</si>
  <si>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</si>
  <si>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</si>
  <si>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</si>
  <si>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</si>
  <si>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</si>
  <si>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</si>
  <si>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</si>
  <si>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</si>
  <si>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</si>
  <si>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</si>
  <si>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</si>
  <si>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</si>
  <si>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</si>
  <si>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</si>
  <si>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</si>
  <si>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</si>
  <si>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</si>
  <si>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</si>
  <si>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</si>
  <si>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</si>
  <si>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</si>
  <si>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</si>
  <si>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</si>
  <si>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</si>
  <si>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</si>
  <si>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</si>
  <si>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</si>
  <si>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</si>
  <si>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</si>
  <si>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</si>
  <si>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</si>
  <si>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</si>
  <si>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</si>
  <si>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</si>
  <si>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</si>
  <si>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</si>
  <si>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</si>
  <si>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</si>
  <si>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</si>
  <si>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</si>
  <si>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</si>
  <si>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</si>
  <si>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</si>
  <si>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</si>
  <si>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</si>
  <si>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</si>
  <si>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</si>
  <si>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</si>
  <si>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</si>
  <si>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</si>
  <si>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</si>
  <si>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</si>
  <si>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</si>
  <si>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</si>
  <si>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</si>
  <si>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</si>
  <si>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</si>
  <si>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</si>
  <si>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</si>
  <si>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</si>
  <si>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</si>
  <si>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</si>
  <si>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</si>
  <si>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</si>
  <si>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</si>
  <si>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</si>
  <si>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</si>
  <si>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</si>
  <si>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</si>
  <si>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</si>
  <si>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</si>
  <si>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</si>
  <si>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</si>
  <si>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</si>
  <si>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</si>
  <si>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</si>
  <si>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</si>
  <si>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</si>
  <si>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</si>
  <si>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</si>
  <si>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</si>
  <si>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</si>
  <si>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</si>
  <si>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</si>
  <si>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</si>
  <si>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</si>
  <si>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</si>
  <si>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</si>
  <si>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</si>
  <si>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</si>
  <si>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</si>
  <si>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</si>
  <si>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</si>
  <si>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</si>
  <si>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</si>
  <si>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</si>
  <si>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</si>
  <si>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</si>
  <si>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</si>
  <si>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</si>
  <si>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</si>
  <si>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</si>
  <si>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</si>
  <si>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</si>
  <si>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</si>
  <si>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</si>
  <si>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</si>
  <si>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</si>
  <si>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</si>
  <si>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</si>
  <si>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</si>
  <si>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</si>
  <si>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</si>
  <si>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</si>
  <si>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</si>
  <si>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</si>
  <si>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</si>
  <si>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</si>
  <si>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</si>
  <si>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</si>
  <si>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</si>
  <si>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</si>
  <si>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</si>
  <si>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</si>
  <si>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</si>
  <si>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</si>
  <si>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</si>
  <si>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</si>
  <si>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</si>
  <si>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</si>
  <si>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</si>
  <si>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</si>
  <si>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</si>
  <si>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</si>
  <si>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</si>
  <si>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</si>
  <si>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</si>
  <si>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</si>
  <si>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</si>
  <si>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</si>
  <si>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</si>
  <si>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</si>
  <si>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</si>
  <si>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</si>
  <si>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</si>
  <si>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</si>
  <si>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</si>
  <si>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国家公務員の再就職支援経費</t>
  </si>
  <si>
    <t>官民人材交流センター</t>
  </si>
  <si>
    <t>平成25年度</t>
  </si>
  <si>
    <t>終了予定なし</t>
  </si>
  <si>
    <t>総務課</t>
  </si>
  <si>
    <t>国家公務員法第18条の５第１項及び第18条の６第１項</t>
  </si>
  <si>
    <t>・官民人材交流センターの一層の活用について（平成30年8月3日国家公務員制度担当大臣閣議発言）
・国家公務員の雇用と年金の接続について（平成25年3月26日閣議決定）
・官民人材交流センターに委任する事務の運営に関する指針（平成26年6月24日内閣総理大臣決定）
・官民人材交流センター求人・求職者情報提供事業の実施について（平成30年12月12日内閣府官民人材交流センター長決定）</t>
  </si>
  <si>
    <t>国家公務員が培ってきた能力や経験を社会全体で活かしていくとともに、年齢別構成の適正化を通じた組織活力の維持等を図るため、国家公務員法第18条の５第１項「職員の離職に際しての離職後の援助」を行う。</t>
  </si>
  <si>
    <t>-</t>
  </si>
  <si>
    <t>応募認定退職者等
再就職支援委託費</t>
  </si>
  <si>
    <t>再就職件数
（当年度）</t>
  </si>
  <si>
    <t>件</t>
  </si>
  <si>
    <t>[事業概要の②について］
平成29年度の実績（81.7%）より高い85%を目標値とする。</t>
  </si>
  <si>
    <t>民間委託による再就職決定率（=再就職者数/当年度支援開始人数）</t>
  </si>
  <si>
    <t>[事業概要の②について］
平成29年度の実績値81.7％（再就職支援の平成29年度支援開始人数（71人）に占める再就職者数（58人）の割合）より高い値である85％を目標値とする。</t>
  </si>
  <si>
    <t>人</t>
  </si>
  <si>
    <t>12,664,700
/26</t>
  </si>
  <si>
    <t>16,335,000
/33</t>
  </si>
  <si>
    <t>11,534,373
/36</t>
  </si>
  <si>
    <t>9,900,000
/30</t>
  </si>
  <si>
    <t>%</t>
  </si>
  <si>
    <t>新25-0013</t>
  </si>
  <si>
    <t>0145</t>
  </si>
  <si>
    <t>0122</t>
  </si>
  <si>
    <t>0118</t>
  </si>
  <si>
    <t>122</t>
  </si>
  <si>
    <t>0128</t>
  </si>
  <si>
    <t>○</t>
  </si>
  <si>
    <t>-</t>
    <phoneticPr fontId="5"/>
  </si>
  <si>
    <t>[事業概要の①について］
　当年度に情報提供した求人数</t>
    <phoneticPr fontId="5"/>
  </si>
  <si>
    <t>[事業概要の②について］
　再就職支援の開始人数
※当年度に支援を開始した利用者の人数</t>
    <phoneticPr fontId="5"/>
  </si>
  <si>
    <t>‐</t>
  </si>
  <si>
    <t>　円　/ 人</t>
    <rPh sb="1" eb="2">
      <t>エン</t>
    </rPh>
    <rPh sb="5" eb="6">
      <t>ヒト</t>
    </rPh>
    <phoneticPr fontId="5"/>
  </si>
  <si>
    <t>[事業概要の②について］
支援期間１年間の場合
当年度支援開始者に係る執行額（X）／人数（Y）
※ここでの年度は、支援開始年度であり、予算の執行年度ではない（執行年度は翌年度にまたがる）。
※このため、令和２年度の数字は見込。</t>
    <phoneticPr fontId="5"/>
  </si>
  <si>
    <t>[事業概要の②について］
民間委託による再就職決定率（再就職者数/当年度支援開始人数）
※ 令和２年度支援開始者の一部は令和３年度も支援継続中のため、令和２年度の成果実績は未確定。</t>
    <phoneticPr fontId="5"/>
  </si>
  <si>
    <t>府</t>
  </si>
  <si>
    <t>[事業概要の②について］
支援期間６か月間の場合
当年度支援開始者に係る執行額（X）／人数（Y）
※ここでの年度は、支援開始年度であり、予算の執行年度ではない（執行年度は翌年度にまたがる）。
※このため、令和２年度の数字は見込。</t>
    <phoneticPr fontId="5"/>
  </si>
  <si>
    <t>-</t>
    <phoneticPr fontId="5"/>
  </si>
  <si>
    <t>13,518,252
/27</t>
    <phoneticPr fontId="5"/>
  </si>
  <si>
    <t>6,994,218
/21</t>
    <phoneticPr fontId="5"/>
  </si>
  <si>
    <t>266,322
/1</t>
    <phoneticPr fontId="5"/>
  </si>
  <si>
    <t>　円　/ １式</t>
    <rPh sb="1" eb="2">
      <t>エン</t>
    </rPh>
    <rPh sb="6" eb="7">
      <t>シキ</t>
    </rPh>
    <phoneticPr fontId="5"/>
  </si>
  <si>
    <t>352,759
/1</t>
    <phoneticPr fontId="5"/>
  </si>
  <si>
    <t>応募認定退職者再就職支援委託費</t>
    <rPh sb="0" eb="2">
      <t>オウボ</t>
    </rPh>
    <rPh sb="2" eb="4">
      <t>ニンテイ</t>
    </rPh>
    <rPh sb="4" eb="6">
      <t>タイショク</t>
    </rPh>
    <rPh sb="6" eb="7">
      <t>シャ</t>
    </rPh>
    <rPh sb="7" eb="8">
      <t>サイ</t>
    </rPh>
    <rPh sb="8" eb="10">
      <t>シュウショク</t>
    </rPh>
    <rPh sb="10" eb="12">
      <t>シエン</t>
    </rPh>
    <rPh sb="12" eb="14">
      <t>イタク</t>
    </rPh>
    <rPh sb="14" eb="15">
      <t>ヒ</t>
    </rPh>
    <phoneticPr fontId="5"/>
  </si>
  <si>
    <t>株式会社パソナ</t>
    <rPh sb="0" eb="2">
      <t>カブシキ</t>
    </rPh>
    <rPh sb="2" eb="4">
      <t>カイシャ</t>
    </rPh>
    <phoneticPr fontId="5"/>
  </si>
  <si>
    <t>令和元年度再就職支援委託業務</t>
    <rPh sb="0" eb="2">
      <t>レイワ</t>
    </rPh>
    <rPh sb="2" eb="3">
      <t>ゲン</t>
    </rPh>
    <rPh sb="3" eb="5">
      <t>ネンド</t>
    </rPh>
    <rPh sb="5" eb="8">
      <t>サイシュウショク</t>
    </rPh>
    <rPh sb="8" eb="10">
      <t>シエン</t>
    </rPh>
    <rPh sb="10" eb="12">
      <t>イタク</t>
    </rPh>
    <rPh sb="12" eb="14">
      <t>ギョウム</t>
    </rPh>
    <phoneticPr fontId="5"/>
  </si>
  <si>
    <t>国庫債務負担行為等</t>
  </si>
  <si>
    <t>令和２年度再就職支援委託業務</t>
    <rPh sb="0" eb="2">
      <t>レイワ</t>
    </rPh>
    <rPh sb="3" eb="5">
      <t>ネンド</t>
    </rPh>
    <rPh sb="5" eb="8">
      <t>サイシュウショク</t>
    </rPh>
    <rPh sb="8" eb="10">
      <t>シエン</t>
    </rPh>
    <rPh sb="10" eb="12">
      <t>イタク</t>
    </rPh>
    <rPh sb="12" eb="14">
      <t>ギョウム</t>
    </rPh>
    <phoneticPr fontId="5"/>
  </si>
  <si>
    <t>A</t>
  </si>
  <si>
    <t>[事業概要の②について］
支援期間３か月間の場合
当年度支援開始者に係る執行額（X）／人数（Y）
※ここでの年度は、支援開始年度であり、予算の執行年度ではない（執行年度は翌年度にまたがる）。
※このため、令和２年度の数字は見込。
※予算執行の効率化を図るため、令和2年度契約より新設。　　　　　　　　　　　　　　</t>
    <rPh sb="116" eb="118">
      <t>ヨサン</t>
    </rPh>
    <rPh sb="118" eb="120">
      <t>シッコウ</t>
    </rPh>
    <rPh sb="121" eb="124">
      <t>コウリツカ</t>
    </rPh>
    <rPh sb="125" eb="126">
      <t>ハカ</t>
    </rPh>
    <rPh sb="130" eb="132">
      <t>レイワ</t>
    </rPh>
    <rPh sb="133" eb="135">
      <t>ネンド</t>
    </rPh>
    <rPh sb="135" eb="137">
      <t>ケイヤク</t>
    </rPh>
    <rPh sb="139" eb="141">
      <t>シンセツ</t>
    </rPh>
    <phoneticPr fontId="5"/>
  </si>
  <si>
    <t>[事業概要の②について］
事前相談、パンフレット作成費、当該支援業務用のHP運営費等に係る経費
※ここでの年度は、契約（支援開始）年度であり、予算の執行年度ではない。:
※このため、令和２年度の数字は見込。
※事前相談、パンフレット作成費等に係る経費については、令和元年度までは各支援期間の経費に含んでいたが、必ずしも支援者人数とリンクしないことから、コストの明確化のために令和2年度契約時から分けて契約している。　</t>
    <rPh sb="13" eb="15">
      <t>ジゼン</t>
    </rPh>
    <rPh sb="15" eb="17">
      <t>ソウダン</t>
    </rPh>
    <rPh sb="24" eb="26">
      <t>サクセイ</t>
    </rPh>
    <rPh sb="26" eb="27">
      <t>ヒ</t>
    </rPh>
    <rPh sb="28" eb="30">
      <t>トウガイ</t>
    </rPh>
    <rPh sb="30" eb="32">
      <t>シエン</t>
    </rPh>
    <rPh sb="32" eb="34">
      <t>ギョウム</t>
    </rPh>
    <rPh sb="34" eb="35">
      <t>ヨウ</t>
    </rPh>
    <rPh sb="38" eb="41">
      <t>ウンエイヒ</t>
    </rPh>
    <rPh sb="41" eb="42">
      <t>トウ</t>
    </rPh>
    <rPh sb="43" eb="44">
      <t>カカ</t>
    </rPh>
    <rPh sb="45" eb="47">
      <t>ケイヒ</t>
    </rPh>
    <rPh sb="57" eb="59">
      <t>ケイヤク</t>
    </rPh>
    <rPh sb="105" eb="107">
      <t>ジゼン</t>
    </rPh>
    <rPh sb="107" eb="109">
      <t>ソウダン</t>
    </rPh>
    <rPh sb="118" eb="119">
      <t>ヒ</t>
    </rPh>
    <rPh sb="119" eb="120">
      <t>トウ</t>
    </rPh>
    <rPh sb="131" eb="133">
      <t>レイワ</t>
    </rPh>
    <rPh sb="133" eb="134">
      <t>ゲン</t>
    </rPh>
    <rPh sb="134" eb="136">
      <t>ネンド</t>
    </rPh>
    <rPh sb="139" eb="140">
      <t>カク</t>
    </rPh>
    <rPh sb="140" eb="142">
      <t>シエン</t>
    </rPh>
    <rPh sb="142" eb="144">
      <t>キカン</t>
    </rPh>
    <rPh sb="145" eb="147">
      <t>ケイヒ</t>
    </rPh>
    <rPh sb="148" eb="149">
      <t>フク</t>
    </rPh>
    <rPh sb="155" eb="156">
      <t>カナラ</t>
    </rPh>
    <rPh sb="180" eb="183">
      <t>メイカクカ</t>
    </rPh>
    <rPh sb="187" eb="189">
      <t>レイワ</t>
    </rPh>
    <rPh sb="190" eb="191">
      <t>ネン</t>
    </rPh>
    <rPh sb="191" eb="192">
      <t>ド</t>
    </rPh>
    <rPh sb="192" eb="194">
      <t>ケイヤク</t>
    </rPh>
    <rPh sb="194" eb="195">
      <t>ジ</t>
    </rPh>
    <rPh sb="197" eb="198">
      <t>ワ</t>
    </rPh>
    <rPh sb="200" eb="202">
      <t>ケイヤク</t>
    </rPh>
    <phoneticPr fontId="5"/>
  </si>
  <si>
    <t>情報処理業務庁費</t>
    <phoneticPr fontId="5"/>
  </si>
  <si>
    <t>沖電気工業株式会社</t>
    <phoneticPr fontId="5"/>
  </si>
  <si>
    <t>-</t>
    <phoneticPr fontId="5"/>
  </si>
  <si>
    <t>株式会社TSP</t>
    <rPh sb="0" eb="2">
      <t>カブシキ</t>
    </rPh>
    <rPh sb="2" eb="4">
      <t>カイシャ</t>
    </rPh>
    <phoneticPr fontId="5"/>
  </si>
  <si>
    <t>国家公務員経験者の求人・求職者情報提供サイト改修業務</t>
    <rPh sb="24" eb="26">
      <t>ギョウム</t>
    </rPh>
    <phoneticPr fontId="5"/>
  </si>
  <si>
    <t>E</t>
  </si>
  <si>
    <t>国家公務員経験者の求人・求職者情報提供サイト開発・運用業務</t>
    <rPh sb="27" eb="29">
      <t>ギョウム</t>
    </rPh>
    <phoneticPr fontId="5"/>
  </si>
  <si>
    <t>[事業概要の①について］
求人・求職者情報提供事業により再就職した件数</t>
    <phoneticPr fontId="5"/>
  </si>
  <si>
    <t>件</t>
    <phoneticPr fontId="5"/>
  </si>
  <si>
    <t>官民人材交流センターの適切な運営</t>
    <phoneticPr fontId="5"/>
  </si>
  <si>
    <t>66　民間人材登用等の推進</t>
    <phoneticPr fontId="5"/>
  </si>
  <si>
    <t>-</t>
    <phoneticPr fontId="5"/>
  </si>
  <si>
    <t>事務補助員経費（賃金、社会保険料等）</t>
    <rPh sb="5" eb="7">
      <t>ケイヒ</t>
    </rPh>
    <rPh sb="8" eb="10">
      <t>チンギン</t>
    </rPh>
    <rPh sb="11" eb="13">
      <t>シャカイ</t>
    </rPh>
    <rPh sb="13" eb="16">
      <t>ホケンリョウ</t>
    </rPh>
    <rPh sb="16" eb="17">
      <t>トウ</t>
    </rPh>
    <phoneticPr fontId="5"/>
  </si>
  <si>
    <t>株式会社セイワビジネスサプライズ</t>
    <phoneticPr fontId="5"/>
  </si>
  <si>
    <t>国家公務員経験者の求人・求職者情報提供サイトに係るアカウント作成業務</t>
    <rPh sb="23" eb="24">
      <t>カカ</t>
    </rPh>
    <rPh sb="32" eb="34">
      <t>ギョウム</t>
    </rPh>
    <phoneticPr fontId="5"/>
  </si>
  <si>
    <t>-</t>
    <phoneticPr fontId="5"/>
  </si>
  <si>
    <t>株式会社朝日ネット</t>
    <rPh sb="4" eb="6">
      <t>アサヒ</t>
    </rPh>
    <phoneticPr fontId="5"/>
  </si>
  <si>
    <t>国家公務員経験者の求人・求職者情報提供サイトに係る端末等購入</t>
    <rPh sb="23" eb="24">
      <t>カカ</t>
    </rPh>
    <rPh sb="25" eb="27">
      <t>タンマツ</t>
    </rPh>
    <rPh sb="27" eb="28">
      <t>トウ</t>
    </rPh>
    <rPh sb="28" eb="30">
      <t>コウニュウ</t>
    </rPh>
    <phoneticPr fontId="5"/>
  </si>
  <si>
    <t>A.沖電気工業株式会社</t>
    <rPh sb="2" eb="3">
      <t>オキ</t>
    </rPh>
    <rPh sb="3" eb="5">
      <t>デンキ</t>
    </rPh>
    <rPh sb="5" eb="7">
      <t>コウギョウ</t>
    </rPh>
    <rPh sb="7" eb="9">
      <t>カブシキ</t>
    </rPh>
    <rPh sb="9" eb="11">
      <t>カイシャ</t>
    </rPh>
    <phoneticPr fontId="5"/>
  </si>
  <si>
    <t>B.株式会社TSP</t>
    <rPh sb="2" eb="4">
      <t>カブシキ</t>
    </rPh>
    <rPh sb="4" eb="6">
      <t>カイシャ</t>
    </rPh>
    <phoneticPr fontId="5"/>
  </si>
  <si>
    <t>D.その他</t>
    <rPh sb="4" eb="5">
      <t>ホカ</t>
    </rPh>
    <phoneticPr fontId="5"/>
  </si>
  <si>
    <t>E.株式会社パソナ</t>
    <rPh sb="2" eb="4">
      <t>カブシキ</t>
    </rPh>
    <rPh sb="4" eb="6">
      <t>カイシャ</t>
    </rPh>
    <phoneticPr fontId="5"/>
  </si>
  <si>
    <t>F. 株式会社パソナ</t>
    <rPh sb="3" eb="5">
      <t>カブシキ</t>
    </rPh>
    <rPh sb="5" eb="7">
      <t>カイシャ</t>
    </rPh>
    <phoneticPr fontId="5"/>
  </si>
  <si>
    <t>国家公務員経験者の求人・求職者情報提供サイトに係るプロバイダ契約</t>
    <rPh sb="23" eb="24">
      <t>カカ</t>
    </rPh>
    <rPh sb="30" eb="32">
      <t>ケイヤク</t>
    </rPh>
    <phoneticPr fontId="5"/>
  </si>
  <si>
    <t>-</t>
    <phoneticPr fontId="5"/>
  </si>
  <si>
    <t>C.個人（２名）</t>
    <rPh sb="2" eb="4">
      <t>コジン</t>
    </rPh>
    <rPh sb="6" eb="7">
      <t>メイ</t>
    </rPh>
    <phoneticPr fontId="5"/>
  </si>
  <si>
    <t>-</t>
    <phoneticPr fontId="5"/>
  </si>
  <si>
    <t>-</t>
    <phoneticPr fontId="5"/>
  </si>
  <si>
    <t>無</t>
  </si>
  <si>
    <t>有</t>
  </si>
  <si>
    <t>（事業①について）
  国家公務員経験者の求人・求職者情報サイトの運営に必要な経費に限定されている。
（事業②について）
  事業契約は、単価による契約であり、支援対象者の人数、支援実施期間（１年/６月/３月）に応じて、適正に支出している。</t>
    <rPh sb="12" eb="14">
      <t>コッカ</t>
    </rPh>
    <rPh sb="14" eb="17">
      <t>コウムイン</t>
    </rPh>
    <rPh sb="17" eb="20">
      <t>ケイケンシャ</t>
    </rPh>
    <rPh sb="21" eb="23">
      <t>キュウジン</t>
    </rPh>
    <rPh sb="24" eb="26">
      <t>キュウショク</t>
    </rPh>
    <rPh sb="26" eb="27">
      <t>モノ</t>
    </rPh>
    <rPh sb="27" eb="29">
      <t>ジョウホウ</t>
    </rPh>
    <rPh sb="33" eb="35">
      <t>ウンエイ</t>
    </rPh>
    <rPh sb="36" eb="38">
      <t>ヒツヨウ</t>
    </rPh>
    <rPh sb="39" eb="41">
      <t>ケイヒ</t>
    </rPh>
    <rPh sb="42" eb="44">
      <t>ゲンテイ</t>
    </rPh>
    <rPh sb="63" eb="65">
      <t>ジギョウ</t>
    </rPh>
    <rPh sb="65" eb="67">
      <t>ケイヤク</t>
    </rPh>
    <rPh sb="91" eb="93">
      <t>ジッシ</t>
    </rPh>
    <rPh sb="93" eb="95">
      <t>キカン</t>
    </rPh>
    <rPh sb="103" eb="104">
      <t>ツキ</t>
    </rPh>
    <phoneticPr fontId="5"/>
  </si>
  <si>
    <t>（事業①について）
  調達案件毎に、受注事業者を選定しており、合理的なものとなっている。
（事業②について）
  再就職支援の提供に係る業務を支援会社に直接委託して実施しており、中間段階での支出は行っていない。</t>
    <rPh sb="12" eb="14">
      <t>チョウタツ</t>
    </rPh>
    <rPh sb="14" eb="16">
      <t>アンケン</t>
    </rPh>
    <rPh sb="16" eb="17">
      <t>マイ</t>
    </rPh>
    <rPh sb="19" eb="21">
      <t>ジュチュウ</t>
    </rPh>
    <rPh sb="21" eb="24">
      <t>ジギョウシャ</t>
    </rPh>
    <rPh sb="25" eb="27">
      <t>センテイ</t>
    </rPh>
    <rPh sb="32" eb="35">
      <t>ゴウリテキ</t>
    </rPh>
    <phoneticPr fontId="5"/>
  </si>
  <si>
    <t>（事業②について）
  一般競争入札（総合評価落札方式）により、支出先（再就職支援会社）を選定しているところ、市場価格調査の実施結果を参考に予定価格を作成し、その範囲で落札しており妥当である。</t>
    <phoneticPr fontId="5"/>
  </si>
  <si>
    <t>(事業①について )
 一般競争入札等で競争性を確保しつつ、支出先を選定している。
（事業②について）
  一般競争入札（総合評価落札方式）により、支出先（再就職支援会社）を選定している。これまでは毎年複数社の応札があったが、令和２年度の入札においては一者応札となった。令和３年度においては技術提案の要件緩和を図ったところ、今後とも競争性の確保に一層努めていく。</t>
    <rPh sb="1" eb="3">
      <t>ジギョウ</t>
    </rPh>
    <rPh sb="18" eb="19">
      <t>トウ</t>
    </rPh>
    <rPh sb="20" eb="22">
      <t>キョウソウ</t>
    </rPh>
    <rPh sb="22" eb="23">
      <t>セイ</t>
    </rPh>
    <rPh sb="24" eb="26">
      <t>カクホ</t>
    </rPh>
    <rPh sb="99" eb="101">
      <t>マイネン</t>
    </rPh>
    <rPh sb="101" eb="103">
      <t>フクスウ</t>
    </rPh>
    <rPh sb="103" eb="104">
      <t>シャ</t>
    </rPh>
    <rPh sb="105" eb="107">
      <t>オウサツ</t>
    </rPh>
    <rPh sb="126" eb="127">
      <t>イチ</t>
    </rPh>
    <rPh sb="127" eb="128">
      <t>シャ</t>
    </rPh>
    <rPh sb="135" eb="137">
      <t>レイワ</t>
    </rPh>
    <rPh sb="138" eb="140">
      <t>ネンド</t>
    </rPh>
    <rPh sb="145" eb="147">
      <t>ギジュツ</t>
    </rPh>
    <rPh sb="147" eb="149">
      <t>テイアン</t>
    </rPh>
    <rPh sb="150" eb="152">
      <t>ヨウケン</t>
    </rPh>
    <rPh sb="152" eb="154">
      <t>カンワ</t>
    </rPh>
    <rPh sb="155" eb="156">
      <t>ハカ</t>
    </rPh>
    <rPh sb="162" eb="164">
      <t>コンゴ</t>
    </rPh>
    <rPh sb="166" eb="168">
      <t>キョウソウ</t>
    </rPh>
    <rPh sb="168" eb="169">
      <t>セイ</t>
    </rPh>
    <rPh sb="170" eb="172">
      <t>カクホ</t>
    </rPh>
    <rPh sb="173" eb="175">
      <t>イッソウ</t>
    </rPh>
    <rPh sb="175" eb="176">
      <t>ツト</t>
    </rPh>
    <phoneticPr fontId="5"/>
  </si>
  <si>
    <t>（事業①について）
  国家公務員制度担当大臣の閣議発言により、人生百年時代における人材活用の観点から、国家公務員が培った能力や経験を社会全体で活かしていくことは極めて有効であるとの認識の下、公正・透明な再就職の仕組みとして、求人情報と求職者情報を相互に提供し自主的な求職活動を支援する仕組みを構築することとされていることから、優先度の高い事業である。
（事業②について）
  閣議決定により、職員の年齢別構成の適正化を通じた組織活力の維持等を図るため、早期退職募集制度の適切な運用を図ることとされているところ、民間の再就職支援会社を活用した再就職支援は、同制度を効果的に行う上で、必要かつ適切であり、優先度の高い事業である。</t>
    <phoneticPr fontId="5"/>
  </si>
  <si>
    <t>（事業①について）
  再就職規制違反の防止の観点と職業生活の長期化等を踏まえて、国家公務員が培ってきた能力や経験を社会全体で活かしていくための事業である。
(事業②について)
  公務員の総人件費抑制、年齢別構成の適正化を通じた組織活力の維持等を図る早期退職募集制度の円滑な運用に資する事業である。</t>
    <rPh sb="80" eb="82">
      <t>ジギョウ</t>
    </rPh>
    <phoneticPr fontId="5"/>
  </si>
  <si>
    <t>（事業①について）
  国家公務員の再就職規制違反の防止措置を組み込んだ事業であり、国が直接事業を実施する必要がある。
(事業②について)
  早期退職募集に応じた国家公務員の再就職支援に係る事業で、民間企業同様に雇用主である国が費用を負担する必要がある。</t>
    <phoneticPr fontId="5"/>
  </si>
  <si>
    <t>-</t>
    <phoneticPr fontId="5"/>
  </si>
  <si>
    <t>（事業①について）
　例えば、求人・求職者の情報を職員が直接管理し、情報を発信する方法等は考えられるが、多くの求人・求職者の登録がある中では、利用者の利便性が著しく低下することになることが予想され、効果的に本事業を実施することは困難である。
（事業②について）
　民間企業においても、早期退職者に対しては、再就職支援会社を利用した再就職支援を行うことが相当程度普及しており、公務員の場合においても民間の再就職支援会社の持つ知見やノウハウを活用することが最も効率的かつ低コストで支援できると考えている。</t>
    <rPh sb="11" eb="12">
      <t>タト</t>
    </rPh>
    <rPh sb="15" eb="17">
      <t>キュウジン</t>
    </rPh>
    <rPh sb="18" eb="20">
      <t>キュウショク</t>
    </rPh>
    <rPh sb="20" eb="21">
      <t>シャ</t>
    </rPh>
    <rPh sb="22" eb="24">
      <t>ジョウホウ</t>
    </rPh>
    <rPh sb="25" eb="27">
      <t>ショクイン</t>
    </rPh>
    <rPh sb="28" eb="30">
      <t>チョクセツ</t>
    </rPh>
    <rPh sb="30" eb="32">
      <t>カンリ</t>
    </rPh>
    <rPh sb="34" eb="36">
      <t>ジョウホウ</t>
    </rPh>
    <rPh sb="37" eb="39">
      <t>ハッシン</t>
    </rPh>
    <rPh sb="41" eb="43">
      <t>ホウホウ</t>
    </rPh>
    <rPh sb="43" eb="44">
      <t>トウ</t>
    </rPh>
    <rPh sb="45" eb="46">
      <t>カンガ</t>
    </rPh>
    <rPh sb="52" eb="53">
      <t>オオ</t>
    </rPh>
    <rPh sb="55" eb="57">
      <t>キュウジン</t>
    </rPh>
    <rPh sb="58" eb="60">
      <t>キュウショク</t>
    </rPh>
    <rPh sb="60" eb="61">
      <t>シャ</t>
    </rPh>
    <rPh sb="62" eb="64">
      <t>トウロク</t>
    </rPh>
    <rPh sb="67" eb="68">
      <t>ナカ</t>
    </rPh>
    <rPh sb="71" eb="74">
      <t>リヨウシャ</t>
    </rPh>
    <rPh sb="75" eb="77">
      <t>リベン</t>
    </rPh>
    <rPh sb="77" eb="78">
      <t>セイ</t>
    </rPh>
    <rPh sb="79" eb="80">
      <t>イチジル</t>
    </rPh>
    <rPh sb="82" eb="84">
      <t>テイカ</t>
    </rPh>
    <rPh sb="94" eb="96">
      <t>ヨソウ</t>
    </rPh>
    <rPh sb="99" eb="102">
      <t>コウカテキ</t>
    </rPh>
    <rPh sb="103" eb="104">
      <t>ホン</t>
    </rPh>
    <rPh sb="104" eb="106">
      <t>ジギョウ</t>
    </rPh>
    <rPh sb="107" eb="109">
      <t>ジッシ</t>
    </rPh>
    <rPh sb="114" eb="116">
      <t>コンナン</t>
    </rPh>
    <rPh sb="191" eb="193">
      <t>バアイ</t>
    </rPh>
    <rPh sb="198" eb="200">
      <t>ミンカン</t>
    </rPh>
    <rPh sb="201" eb="204">
      <t>サイシュウショク</t>
    </rPh>
    <rPh sb="204" eb="206">
      <t>シエン</t>
    </rPh>
    <rPh sb="206" eb="208">
      <t>カイシャ</t>
    </rPh>
    <rPh sb="209" eb="210">
      <t>モ</t>
    </rPh>
    <rPh sb="211" eb="213">
      <t>チケン</t>
    </rPh>
    <rPh sb="219" eb="221">
      <t>カツヨウ</t>
    </rPh>
    <rPh sb="226" eb="227">
      <t>モット</t>
    </rPh>
    <rPh sb="228" eb="231">
      <t>コウリツテキ</t>
    </rPh>
    <rPh sb="233" eb="234">
      <t>テイ</t>
    </rPh>
    <rPh sb="238" eb="240">
      <t>シエン</t>
    </rPh>
    <rPh sb="244" eb="245">
      <t>カンガ</t>
    </rPh>
    <phoneticPr fontId="5"/>
  </si>
  <si>
    <t>[事業概要の①について］
本事業による再就職件数を令和３年度において令和元年度の実績の３倍にする。</t>
    <phoneticPr fontId="5"/>
  </si>
  <si>
    <t>本事業による再就職件数を、令和３年度において、実質的な事業初年度である令和元年度の実績値（20件）の３倍（60件）にすることを目標とする。</t>
    <phoneticPr fontId="5"/>
  </si>
  <si>
    <t>（事業①について）
　事業の見直しを随時実施し、業務の効率化を進めるなど、コスト削減に向けた工夫を行っている。
（事業②について）
　支援コスト削減のため、委託先の選定では一般競争入札（総合評価落札方式）を採用している。また、支援の実施にあたっては、令和２年度からは、従前の１年間又は６か月間という支援期間に加え、より短い３か月間という支援期間（支援単価は６か月間よりも安価となる。）を設け、更なる効率的な支援を進めている。</t>
    <rPh sb="11" eb="13">
      <t>ジギョウ</t>
    </rPh>
    <rPh sb="14" eb="16">
      <t>ミナオ</t>
    </rPh>
    <rPh sb="18" eb="20">
      <t>ズイジ</t>
    </rPh>
    <rPh sb="20" eb="22">
      <t>ジッシ</t>
    </rPh>
    <rPh sb="24" eb="26">
      <t>ギョウム</t>
    </rPh>
    <rPh sb="27" eb="30">
      <t>コウリツカ</t>
    </rPh>
    <rPh sb="31" eb="32">
      <t>スス</t>
    </rPh>
    <rPh sb="40" eb="42">
      <t>サクゲン</t>
    </rPh>
    <rPh sb="43" eb="44">
      <t>ム</t>
    </rPh>
    <rPh sb="46" eb="48">
      <t>クフウ</t>
    </rPh>
    <rPh sb="49" eb="50">
      <t>オコナ</t>
    </rPh>
    <rPh sb="113" eb="115">
      <t>シエン</t>
    </rPh>
    <rPh sb="116" eb="118">
      <t>ジッシ</t>
    </rPh>
    <phoneticPr fontId="5"/>
  </si>
  <si>
    <t>○</t>
    <phoneticPr fontId="5"/>
  </si>
  <si>
    <t>（事業①について）
　令和２年９月から国家公務員経験者の求人・求職者情報サイトによる運用を開始したことにより、求人者及び求職者双方の利便性が向上した。
（事業②について）
　平成25年度に再就職支援を開始して以来、再就職決定率については基本的に上昇基調である。平成２９年度からは８割台で推移しており、平成30年度、令和元年度には再就職決定率目標値（85％）を達成している。また、支援対象者数（活動実績）についても、年度による変動はあるものの、事業開始以来全体的に増加傾向となっている。</t>
    <rPh sb="55" eb="57">
      <t>キュウジン</t>
    </rPh>
    <rPh sb="57" eb="58">
      <t>シャ</t>
    </rPh>
    <rPh sb="58" eb="59">
      <t>オヨ</t>
    </rPh>
    <rPh sb="60" eb="62">
      <t>キュウショク</t>
    </rPh>
    <rPh sb="62" eb="63">
      <t>シャ</t>
    </rPh>
    <rPh sb="63" eb="65">
      <t>ソウホウ</t>
    </rPh>
    <rPh sb="66" eb="69">
      <t>リベンセイ</t>
    </rPh>
    <rPh sb="70" eb="72">
      <t>コウジョウ</t>
    </rPh>
    <rPh sb="77" eb="79">
      <t>ジギョウ</t>
    </rPh>
    <rPh sb="118" eb="121">
      <t>キホンテキ</t>
    </rPh>
    <rPh sb="122" eb="124">
      <t>ジョウショウ</t>
    </rPh>
    <rPh sb="124" eb="126">
      <t>キチョウ</t>
    </rPh>
    <rPh sb="130" eb="132">
      <t>ヘイセイ</t>
    </rPh>
    <rPh sb="134" eb="136">
      <t>ネンド</t>
    </rPh>
    <rPh sb="150" eb="152">
      <t>ヘイセイ</t>
    </rPh>
    <rPh sb="154" eb="156">
      <t>ネンド</t>
    </rPh>
    <rPh sb="157" eb="159">
      <t>レイワ</t>
    </rPh>
    <rPh sb="159" eb="160">
      <t>ゲン</t>
    </rPh>
    <rPh sb="221" eb="223">
      <t>ジギョウ</t>
    </rPh>
    <rPh sb="223" eb="225">
      <t>カイシ</t>
    </rPh>
    <rPh sb="225" eb="227">
      <t>イライ</t>
    </rPh>
    <phoneticPr fontId="5"/>
  </si>
  <si>
    <t>（事業①について）
　求人・求職者情報提供事業は、国家公務員に対する企業・団体等の求人情報や、再就職を希望する国家公務員の求職者情報を収集し、相互に提供するものであり、本事業の成果目標として、再就職件数の向上につながるよう努めている。
(事業②について)
　応募認定退職をする者であって、かつ、再就職支援を受けることを希望する者に対する再就職支援業務を民間の再就職支援会社に委託して実施しており、委託先の再就職支援会社に状況確認、指導をするなどして実効性を高め、再就職決定率の向上につながるよう努めている。</t>
    <rPh sb="88" eb="90">
      <t>セイカ</t>
    </rPh>
    <rPh sb="90" eb="92">
      <t>モクヒョウ</t>
    </rPh>
    <rPh sb="102" eb="104">
      <t>コウジョウ</t>
    </rPh>
    <rPh sb="111" eb="112">
      <t>ツト</t>
    </rPh>
    <phoneticPr fontId="5"/>
  </si>
  <si>
    <t>（事業②について）
　令和元年度に予算額を再就職支援の対象者に応じ大幅に見直し不用を解消した。それ以降、大きな不用率は生じていない</t>
    <rPh sb="11" eb="13">
      <t>レイワ</t>
    </rPh>
    <rPh sb="13" eb="15">
      <t>ガンネン</t>
    </rPh>
    <rPh sb="14" eb="16">
      <t>ネンド</t>
    </rPh>
    <rPh sb="17" eb="19">
      <t>ヨサン</t>
    </rPh>
    <rPh sb="19" eb="20">
      <t>ガク</t>
    </rPh>
    <rPh sb="31" eb="32">
      <t>オウ</t>
    </rPh>
    <rPh sb="33" eb="35">
      <t>オオハバ</t>
    </rPh>
    <rPh sb="36" eb="38">
      <t>ミナオ</t>
    </rPh>
    <rPh sb="39" eb="41">
      <t>フヨウ</t>
    </rPh>
    <rPh sb="42" eb="44">
      <t>カイショウ</t>
    </rPh>
    <rPh sb="49" eb="51">
      <t>イコウ</t>
    </rPh>
    <rPh sb="52" eb="53">
      <t>オオ</t>
    </rPh>
    <rPh sb="55" eb="57">
      <t>フヨウ</t>
    </rPh>
    <rPh sb="57" eb="58">
      <t>リツ</t>
    </rPh>
    <rPh sb="59" eb="60">
      <t>ショウ</t>
    </rPh>
    <phoneticPr fontId="5"/>
  </si>
  <si>
    <t xml:space="preserve">
（事業②について）
　活動実績と見込みとの乖離については、令和元年度に予算額を大きく見直し（対前年度比で半減）、見込みの規模について見直しを行ったことに伴い、相当程度解消された。
　また、活動実績（支援人数）についても、再就職支援が開始された平成25年度（21人）に比べると、増加傾向（令和２年度（49人）となっている。
　本事業については、閣議決定である公務員の総人件費抑制、年齢別構成の適正化を通じた組織活力の維持等を図る早期退職募集制度の円滑な運用に資する事業として一層の活用が見込まれることから、引き続き、職員への制度の浸透等を図っていく必要がある。
</t>
    <phoneticPr fontId="5"/>
  </si>
  <si>
    <t>（事業①について）
　国家公務員経験者の求人・求職者情報サイトの利用者数を増やすため、各方面への一層の周知に取り組む。
（事業②について）
　令和元年度に予算規模及び利用見込者数の大幅な見直しを行ったほか、令和２年度から新たな低コストの支援を設ける（支援期間として、１年間、６か月間に加えて、３か月間を新設）など、効率的な事業実施に努めているところであるが、今後とも、支援対象者数の更なる増加を図るため、各府省との意見交換や支援対象者へのアンケート結果をもとにした事業改善や、再就職支援セミナー等の場を活用した本事業の一層の周知に取り組む。</t>
    <rPh sb="32" eb="34">
      <t>リヨウ</t>
    </rPh>
    <rPh sb="34" eb="35">
      <t>モノ</t>
    </rPh>
    <rPh sb="35" eb="36">
      <t>スウ</t>
    </rPh>
    <rPh sb="37" eb="38">
      <t>フ</t>
    </rPh>
    <rPh sb="48" eb="50">
      <t>イッソウ</t>
    </rPh>
    <rPh sb="54" eb="55">
      <t>ト</t>
    </rPh>
    <rPh sb="56" eb="57">
      <t>ク</t>
    </rPh>
    <phoneticPr fontId="5"/>
  </si>
  <si>
    <t>（事業①について）
　令和３年度への繰越額なし。なお、令和２年度への繰越額については、受注業者の遅延により、令和元年度中にシステム開発が終わらなかったことによるもの。
（事業②について）
　本委託費では、支援対象者が選択するコース（１年間又は６か月間）及び支援開始日によって、当該支援対象者分の支援期間満了年度、すなわち、支払い年度が支援開始年度か翌年度のいずれかとなる。このため、当初の時点では、支援開始年度に支払いが集中した場合でも対応できる予算額を計上しておき、当年度分の支払い額が確定した後に、必要額を翌年度に繰越しているものであり、一定の繰越額は事業の円滑な実施に重要である。</t>
    <rPh sb="11" eb="13">
      <t>レイワ</t>
    </rPh>
    <rPh sb="14" eb="16">
      <t>ネンド</t>
    </rPh>
    <rPh sb="18" eb="20">
      <t>クリコシ</t>
    </rPh>
    <rPh sb="20" eb="21">
      <t>ガク</t>
    </rPh>
    <rPh sb="27" eb="29">
      <t>レイワ</t>
    </rPh>
    <rPh sb="30" eb="32">
      <t>ネンド</t>
    </rPh>
    <rPh sb="34" eb="35">
      <t>ク</t>
    </rPh>
    <rPh sb="35" eb="36">
      <t>コ</t>
    </rPh>
    <rPh sb="36" eb="37">
      <t>ガク</t>
    </rPh>
    <rPh sb="43" eb="45">
      <t>ジュチュウ</t>
    </rPh>
    <rPh sb="45" eb="47">
      <t>ギョウシャ</t>
    </rPh>
    <rPh sb="48" eb="50">
      <t>チエン</t>
    </rPh>
    <rPh sb="54" eb="56">
      <t>レイワ</t>
    </rPh>
    <rPh sb="58" eb="59">
      <t>ド</t>
    </rPh>
    <rPh sb="59" eb="60">
      <t>ナカ</t>
    </rPh>
    <rPh sb="65" eb="67">
      <t>カイハツ</t>
    </rPh>
    <rPh sb="68" eb="69">
      <t>オ</t>
    </rPh>
    <rPh sb="271" eb="273">
      <t>イッテイ</t>
    </rPh>
    <rPh sb="278" eb="280">
      <t>ジギョウ</t>
    </rPh>
    <rPh sb="281" eb="283">
      <t>エンカツ</t>
    </rPh>
    <rPh sb="284" eb="286">
      <t>ジッシ</t>
    </rPh>
    <rPh sb="287" eb="289">
      <t>ジュウヨウ</t>
    </rPh>
    <phoneticPr fontId="5"/>
  </si>
  <si>
    <t>-</t>
    <phoneticPr fontId="5"/>
  </si>
  <si>
    <t>国家公務員経験者の求人・求職者情報提供サイト開発・運用等業務経費</t>
    <rPh sb="27" eb="28">
      <t>トウ</t>
    </rPh>
    <rPh sb="28" eb="30">
      <t>ギョウム</t>
    </rPh>
    <rPh sb="30" eb="32">
      <t>ケイヒ</t>
    </rPh>
    <phoneticPr fontId="5"/>
  </si>
  <si>
    <t>国家公務員経験者の求人・求職者情報提供サイト改修業務経費</t>
    <rPh sb="22" eb="24">
      <t>カイシュウ</t>
    </rPh>
    <rPh sb="24" eb="26">
      <t>ギョウム</t>
    </rPh>
    <rPh sb="26" eb="28">
      <t>ケイヒ</t>
    </rPh>
    <phoneticPr fontId="5"/>
  </si>
  <si>
    <t>国家公務員経験者の求人・求職者情報提供サイトに係る端末等の購入経費</t>
    <rPh sb="31" eb="33">
      <t>ケイヒ</t>
    </rPh>
    <phoneticPr fontId="5"/>
  </si>
  <si>
    <t>令和元年度再就職支援委託業務経費</t>
    <rPh sb="0" eb="2">
      <t>レイワ</t>
    </rPh>
    <rPh sb="2" eb="4">
      <t>ガンネン</t>
    </rPh>
    <rPh sb="4" eb="5">
      <t>ド</t>
    </rPh>
    <rPh sb="5" eb="8">
      <t>サイシュウショク</t>
    </rPh>
    <rPh sb="8" eb="10">
      <t>シエン</t>
    </rPh>
    <rPh sb="10" eb="12">
      <t>イタク</t>
    </rPh>
    <rPh sb="12" eb="14">
      <t>ギョウム</t>
    </rPh>
    <rPh sb="14" eb="16">
      <t>ケイヒ</t>
    </rPh>
    <phoneticPr fontId="5"/>
  </si>
  <si>
    <t>令和２年度再就職支援委託業務経費</t>
    <rPh sb="0" eb="2">
      <t>レイワ</t>
    </rPh>
    <rPh sb="3" eb="5">
      <t>ネンド</t>
    </rPh>
    <rPh sb="4" eb="5">
      <t>ド</t>
    </rPh>
    <rPh sb="5" eb="8">
      <t>サイシュウショク</t>
    </rPh>
    <rPh sb="8" eb="10">
      <t>シエン</t>
    </rPh>
    <rPh sb="10" eb="12">
      <t>イタク</t>
    </rPh>
    <rPh sb="12" eb="14">
      <t>ギョウム</t>
    </rPh>
    <rPh sb="14" eb="16">
      <t>ケイヒ</t>
    </rPh>
    <phoneticPr fontId="5"/>
  </si>
  <si>
    <t>（事業①について）
  再就職規制違反の防止の観点と職業生活の長期化等を踏まえて、国家公務員が培ってきた能力や経験を社会全体で活かしていくための事業であり、国が費用を負担している。
（事業②について）
　公務員の総人件費抑制、年齢別構成の適正化を通じた組織活力の維持等を図る早期退職募集制度の円滑な運用に資するよう実施する必要がある事業であり、国が費用を負担している。民間企業が早期退職者の再就職支援を行う場合も同様に、雇用主である企業が費用を負担している。</t>
    <rPh sb="157" eb="159">
      <t>ジッシ</t>
    </rPh>
    <rPh sb="161" eb="163">
      <t>ヒツヨウ</t>
    </rPh>
    <phoneticPr fontId="5"/>
  </si>
  <si>
    <t>[事業概要の①について］
運用経費予算執行額／（利用求職者数＋提供求人数）
※運用経費の執行が始まったのが、令和２年度９月分からであるため、年度の執行額と利用者数で算出できるようになるのは３年度から</t>
    <rPh sb="60" eb="61">
      <t>ガツ</t>
    </rPh>
    <rPh sb="61" eb="62">
      <t>ブン</t>
    </rPh>
    <phoneticPr fontId="5"/>
  </si>
  <si>
    <t>-</t>
    <phoneticPr fontId="5"/>
  </si>
  <si>
    <t>F</t>
  </si>
  <si>
    <t>外部有識者の所見を踏まえ、
事業の有効性及び効果について適切に検証するとともに、予算の効率的執行に努めること。</t>
    <phoneticPr fontId="5"/>
  </si>
  <si>
    <t>・他の事業に比べて記述量が多く、内容が分かりやすい点については高く評価できる。
・民間企業の同様の取組との比較という視点もありうるかもしれない。新たな低コストの支援の導入、効率的な事業実施の取組、支援対象者へのアンケート実施などは高く評価できる。</t>
    <phoneticPr fontId="5"/>
  </si>
  <si>
    <t>（事業①について）
　令和２年９月から国家公務員経験者の求人・求職者情報サイトによる運用を開始したことにより、利用者の利便性向上が図られ、令和２年度の成果実績値（48件）は令和３年度の成果目標値（40件）を上回ったことから、令和３年度の成果目標値を見直し、60件とした。
（事業②について）
　再就職決定率（当該年度に支援を開始した者の再就職決定率）は、平成29年度から８割台で推移している。平成30年度の再就職決定率は、成果目標の値である85％を上回った。この値は、経済・雇用情勢等にも左右されるため、単純な比較はできないが、平成25年度以降で最も高い値であった。また、令和元年度においても成果目標値をクリアしているところ。なお、現時点では令和２年度支援開始者への支援が継続中であるため、令和２年度の成果実績は未確定である。</t>
    <rPh sb="42" eb="44">
      <t>ウンヨウ</t>
    </rPh>
    <rPh sb="45" eb="47">
      <t>カイシ</t>
    </rPh>
    <rPh sb="55" eb="58">
      <t>リヨウシャ</t>
    </rPh>
    <rPh sb="59" eb="62">
      <t>リベンセイ</t>
    </rPh>
    <rPh sb="62" eb="64">
      <t>コウジョウ</t>
    </rPh>
    <rPh sb="65" eb="66">
      <t>ハカ</t>
    </rPh>
    <rPh sb="69" eb="71">
      <t>レイワ</t>
    </rPh>
    <rPh sb="72" eb="74">
      <t>ネンド</t>
    </rPh>
    <rPh sb="75" eb="77">
      <t>セイカ</t>
    </rPh>
    <rPh sb="77" eb="79">
      <t>ジッセキ</t>
    </rPh>
    <rPh sb="79" eb="80">
      <t>チ</t>
    </rPh>
    <rPh sb="83" eb="84">
      <t>ケン</t>
    </rPh>
    <rPh sb="86" eb="88">
      <t>レイワ</t>
    </rPh>
    <rPh sb="89" eb="91">
      <t>ネンド</t>
    </rPh>
    <rPh sb="92" eb="94">
      <t>セイカ</t>
    </rPh>
    <rPh sb="94" eb="96">
      <t>モクヒョウ</t>
    </rPh>
    <rPh sb="96" eb="97">
      <t>チ</t>
    </rPh>
    <rPh sb="100" eb="101">
      <t>ケン</t>
    </rPh>
    <rPh sb="103" eb="105">
      <t>ウワマワ</t>
    </rPh>
    <rPh sb="112" eb="114">
      <t>レイワ</t>
    </rPh>
    <rPh sb="115" eb="117">
      <t>ネンド</t>
    </rPh>
    <rPh sb="118" eb="120">
      <t>セイカ</t>
    </rPh>
    <rPh sb="120" eb="122">
      <t>モクヒョウ</t>
    </rPh>
    <rPh sb="122" eb="123">
      <t>チ</t>
    </rPh>
    <rPh sb="124" eb="126">
      <t>ミナオ</t>
    </rPh>
    <rPh sb="130" eb="131">
      <t>ケン</t>
    </rPh>
    <rPh sb="147" eb="150">
      <t>サイシュウショク</t>
    </rPh>
    <rPh sb="150" eb="152">
      <t>ケッテイ</t>
    </rPh>
    <rPh sb="152" eb="153">
      <t>リツ</t>
    </rPh>
    <rPh sb="154" eb="156">
      <t>トウガイ</t>
    </rPh>
    <rPh sb="156" eb="158">
      <t>ネンド</t>
    </rPh>
    <rPh sb="159" eb="161">
      <t>シエン</t>
    </rPh>
    <rPh sb="162" eb="164">
      <t>カイシ</t>
    </rPh>
    <rPh sb="166" eb="167">
      <t>シャ</t>
    </rPh>
    <rPh sb="177" eb="179">
      <t>ヘイセイ</t>
    </rPh>
    <rPh sb="181" eb="183">
      <t>ネンド</t>
    </rPh>
    <rPh sb="186" eb="187">
      <t>ワリ</t>
    </rPh>
    <rPh sb="187" eb="188">
      <t>ダイ</t>
    </rPh>
    <rPh sb="189" eb="191">
      <t>スイイ</t>
    </rPh>
    <rPh sb="224" eb="226">
      <t>ウワマワ</t>
    </rPh>
    <rPh sb="286" eb="288">
      <t>レイワ</t>
    </rPh>
    <rPh sb="288" eb="289">
      <t>ゲン</t>
    </rPh>
    <rPh sb="289" eb="291">
      <t>ネンド</t>
    </rPh>
    <rPh sb="296" eb="298">
      <t>セイカ</t>
    </rPh>
    <rPh sb="298" eb="300">
      <t>モクヒョウ</t>
    </rPh>
    <rPh sb="300" eb="301">
      <t>チ</t>
    </rPh>
    <phoneticPr fontId="5"/>
  </si>
  <si>
    <t>総務課長事務取扱 松本 敦司</t>
    <rPh sb="4" eb="6">
      <t>ジム</t>
    </rPh>
    <rPh sb="6" eb="8">
      <t>トリアツカイ</t>
    </rPh>
    <rPh sb="9" eb="11">
      <t>マツモト</t>
    </rPh>
    <rPh sb="12" eb="13">
      <t>アツシ</t>
    </rPh>
    <rPh sb="13" eb="14">
      <t>ツカサ</t>
    </rPh>
    <phoneticPr fontId="5"/>
  </si>
  <si>
    <t>情報処理業務庁費について、情報システムに係る経費（24.4百万円）について、デジタル庁に一括計上したため。</t>
    <rPh sb="0" eb="2">
      <t>ジョウホウ</t>
    </rPh>
    <rPh sb="2" eb="4">
      <t>ショリ</t>
    </rPh>
    <rPh sb="4" eb="6">
      <t>ギョウム</t>
    </rPh>
    <rPh sb="6" eb="8">
      <t>チョウヒ</t>
    </rPh>
    <rPh sb="13" eb="15">
      <t>ジョウホウ</t>
    </rPh>
    <rPh sb="20" eb="21">
      <t>カカ</t>
    </rPh>
    <rPh sb="22" eb="24">
      <t>ケイヒ</t>
    </rPh>
    <rPh sb="29" eb="30">
      <t>ヒャク</t>
    </rPh>
    <phoneticPr fontId="5"/>
  </si>
  <si>
    <t xml:space="preserve">次の２つの事業を実施。
①　求人・求職者情報提供事業：　再就職規制を遵守した自主的な求職活動を支援する仕組みとして、国家公務員に対する企業・団体等の求人情報や、再就職を希望する国家公務員の求職者情報を収集し、相互に提供（平成31年1月～）。事業開始当初は、手作業で情報提供を行っていたところ、令和２年９月からシステムによる運用を開始。
　 国家公務員経験者の求人・求職者情報サイトの経費については、令和４年度概算要求からデジタル庁にて予算計上
②　民間の再就職支援会社を活用した再就職支援：　早期退職希望者の募集に応募して応募認定退職をする者を対象として、官民人材交流センターが契約した民間の再就職支援会社に再就職支援業務を委託することにより、国家公務員の離職に際しての離職後の就職の援助を実施（平成25年10月～）
</t>
    <rPh sb="120" eb="122">
      <t>ジギョウ</t>
    </rPh>
    <rPh sb="122" eb="124">
      <t>カイシ</t>
    </rPh>
    <rPh sb="124" eb="126">
      <t>トウショ</t>
    </rPh>
    <rPh sb="151" eb="152">
      <t>ガツ</t>
    </rPh>
    <phoneticPr fontId="5"/>
  </si>
  <si>
    <t>[事業概要の①について］
　利用求職者数
※申込みをした求職者のうち必要な手続きが完了している者
※令和元年度までは当該年度の末日現在の数値を記載。令和２年度からは当該年度に登録があったすべての利用求職者の数値を記載</t>
    <phoneticPr fontId="5"/>
  </si>
  <si>
    <t xml:space="preserve">（事業①について）
令和２年９月から国家公務員経験者の求人・求職者情報サイトによる運用を開始したことにより、求人者及び求職者双方の利便性向上が図られ、令和２年度の成果実績値（48件）は、予め定めていた令和３年度の成果目標値（40件）を上回ったことから、令和３年度の成果目標値を見直し、60件とした。引き続き事業の見直しを随時行うとともに、求人・求職者情報サイトの利用者数を増やすこと等により、予算の効率的な執行に努める。
(事業②について）
新たな低コストの支援の導入を令和2年度から設けたところであり（支援期間として、1年間、6か月間に加えて3か月間を新設）、引き続き予算の効率的執行に努めていく。なお、利用者数はこれまで増加基調にあったものの令和２年度は前年度より減少したが、本事業の意義や需要動向は大きく変わらないと考え、概算要求を行っている。
</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</si>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</sst>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7" fillId="5" borderId="0" xfId="0" applyFont="1" applyFill="1" applyAlignme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6" fillId="0" borderId="114"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0" xfId="0" applyFont="1" applyFill="1" applyBorder="1" applyAlignment="1">
      <alignment horizontal="center" vertical="center" wrapText="1"/>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177" fontId="0" fillId="0" borderId="10"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0"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5"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3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center" vertical="center" wrapText="1"/>
      <protection locked="0"/>
    </xf>
    <xf numFmtId="0" fontId="0" fillId="0" borderId="10" xfId="0" applyFont="1" applyBorder="1" applyAlignment="1">
      <alignment vertical="center" wrapText="1"/>
    </xf>
    <xf numFmtId="182" fontId="0" fillId="5" borderId="10" xfId="0" applyNumberFormat="1" applyFont="1" applyFill="1" applyBorder="1" applyAlignment="1" applyProtection="1">
      <alignment horizontal="righ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1"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4"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170793</xdr:colOff>
      <xdr:row>119</xdr:row>
      <xdr:rowOff>335018</xdr:rowOff>
    </xdr:from>
    <xdr:to>
      <xdr:col>44</xdr:col>
      <xdr:colOff>126125</xdr:colOff>
      <xdr:row>137</xdr:row>
      <xdr:rowOff>218419</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2690" y="67982225"/>
          <a:ext cx="6064469" cy="6583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6"/>
  <sheetViews>
    <sheetView tabSelected="1" view="pageBreakPreview" zoomScale="70" zoomScaleNormal="75" zoomScaleSheetLayoutView="70" zoomScalePageLayoutView="85" workbookViewId="0"/>
  </sheetViews>
  <sheetFormatPr defaultRowHeight="13.5" x14ac:dyDescent="0.15"/>
  <cols>
    <col min="1" max="49" width="2.625" style="36" customWidth="1"/>
    <col min="50" max="50" width="6.625" style="36" customWidth="1"/>
    <col min="51" max="51" width="8.625" style="36" hidden="1" customWidth="1"/>
    <col min="52" max="57" width="2.25" style="36" customWidth="1"/>
    <col min="58" max="61" width="9" style="36"/>
    <col min="62" max="62" width="27.875" style="36" customWidth="1"/>
    <col min="63" max="63" width="12.25" style="36" customWidth="1"/>
    <col min="64" max="16384" width="9" style="36"/>
  </cols>
  <sheetData>
    <row r="1" spans="1:50" ht="23.25" customHeight="1" x14ac:dyDescent="0.15">
      <c r="AP1" s="7"/>
      <c r="AQ1" s="7"/>
      <c r="AR1" s="7"/>
      <c r="AS1" s="7"/>
      <c r="AT1" s="7"/>
      <c r="AU1" s="7"/>
      <c r="AV1" s="7"/>
      <c r="AW1" s="2"/>
    </row>
    <row r="2" spans="1:50" ht="21.7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53" t="s">
        <v>0</v>
      </c>
      <c r="Y2" s="43"/>
      <c r="AD2" s="138">
        <v>2021</v>
      </c>
      <c r="AE2" s="138"/>
      <c r="AF2" s="138"/>
      <c r="AG2" s="138"/>
      <c r="AH2" s="138"/>
      <c r="AI2" s="55" t="s">
        <v>268</v>
      </c>
      <c r="AJ2" s="138" t="s">
        <v>602</v>
      </c>
      <c r="AK2" s="138"/>
      <c r="AL2" s="138"/>
      <c r="AM2" s="138"/>
      <c r="AN2" s="55" t="s">
        <v>268</v>
      </c>
      <c r="AO2" s="138">
        <v>20</v>
      </c>
      <c r="AP2" s="138"/>
      <c r="AQ2" s="138"/>
      <c r="AR2" s="56" t="s">
        <v>565</v>
      </c>
      <c r="AS2" s="139">
        <v>155</v>
      </c>
      <c r="AT2" s="139"/>
      <c r="AU2" s="139"/>
      <c r="AV2" s="55" t="str">
        <f>IF(AW2="","","-")</f>
        <v/>
      </c>
      <c r="AW2" s="275"/>
      <c r="AX2" s="275"/>
    </row>
    <row r="3" spans="1:50" ht="21" customHeight="1" thickBot="1" x14ac:dyDescent="0.2">
      <c r="A3" s="365" t="s">
        <v>558</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17" t="s">
        <v>58</v>
      </c>
      <c r="AJ3" s="367" t="s">
        <v>566</v>
      </c>
      <c r="AK3" s="367"/>
      <c r="AL3" s="367"/>
      <c r="AM3" s="367"/>
      <c r="AN3" s="367"/>
      <c r="AO3" s="367"/>
      <c r="AP3" s="367"/>
      <c r="AQ3" s="367"/>
      <c r="AR3" s="367"/>
      <c r="AS3" s="367"/>
      <c r="AT3" s="367"/>
      <c r="AU3" s="367"/>
      <c r="AV3" s="367"/>
      <c r="AW3" s="367"/>
      <c r="AX3" s="18" t="s">
        <v>59</v>
      </c>
    </row>
    <row r="4" spans="1:50" ht="24.75" customHeight="1" x14ac:dyDescent="0.15">
      <c r="A4" s="576" t="s">
        <v>24</v>
      </c>
      <c r="B4" s="577"/>
      <c r="C4" s="577"/>
      <c r="D4" s="577"/>
      <c r="E4" s="577"/>
      <c r="F4" s="577"/>
      <c r="G4" s="552" t="s">
        <v>567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568</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61</v>
      </c>
      <c r="B5" s="563"/>
      <c r="C5" s="563"/>
      <c r="D5" s="563"/>
      <c r="E5" s="563"/>
      <c r="F5" s="564"/>
      <c r="G5" s="396" t="s">
        <v>569</v>
      </c>
      <c r="H5" s="397"/>
      <c r="I5" s="397"/>
      <c r="J5" s="397"/>
      <c r="K5" s="397"/>
      <c r="L5" s="397"/>
      <c r="M5" s="398" t="s">
        <v>60</v>
      </c>
      <c r="N5" s="399"/>
      <c r="O5" s="399"/>
      <c r="P5" s="399"/>
      <c r="Q5" s="399"/>
      <c r="R5" s="400"/>
      <c r="S5" s="401" t="s">
        <v>570</v>
      </c>
      <c r="T5" s="397"/>
      <c r="U5" s="397"/>
      <c r="V5" s="397"/>
      <c r="W5" s="397"/>
      <c r="X5" s="402"/>
      <c r="Y5" s="568" t="s">
        <v>3</v>
      </c>
      <c r="Z5" s="569"/>
      <c r="AA5" s="569"/>
      <c r="AB5" s="569"/>
      <c r="AC5" s="569"/>
      <c r="AD5" s="570"/>
      <c r="AE5" s="571" t="s">
        <v>571</v>
      </c>
      <c r="AF5" s="571"/>
      <c r="AG5" s="571"/>
      <c r="AH5" s="571"/>
      <c r="AI5" s="571"/>
      <c r="AJ5" s="571"/>
      <c r="AK5" s="571"/>
      <c r="AL5" s="571"/>
      <c r="AM5" s="571"/>
      <c r="AN5" s="571"/>
      <c r="AO5" s="571"/>
      <c r="AP5" s="572"/>
      <c r="AQ5" s="573" t="s">
        <v>680</v>
      </c>
      <c r="AR5" s="574"/>
      <c r="AS5" s="574"/>
      <c r="AT5" s="574"/>
      <c r="AU5" s="574"/>
      <c r="AV5" s="574"/>
      <c r="AW5" s="574"/>
      <c r="AX5" s="575"/>
    </row>
    <row r="6" spans="1:50" ht="39" customHeight="1" x14ac:dyDescent="0.15">
      <c r="A6" s="578" t="s">
        <v>4</v>
      </c>
      <c r="B6" s="579"/>
      <c r="C6" s="579"/>
      <c r="D6" s="579"/>
      <c r="E6" s="579"/>
      <c r="F6" s="579"/>
      <c r="G6" s="646" t="str">
        <f>入力規則等!F39</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row>
    <row r="7" spans="1:50" ht="150.75" customHeight="1" x14ac:dyDescent="0.15">
      <c r="A7" s="634" t="s">
        <v>21</v>
      </c>
      <c r="B7" s="635"/>
      <c r="C7" s="635"/>
      <c r="D7" s="635"/>
      <c r="E7" s="635"/>
      <c r="F7" s="636"/>
      <c r="G7" s="637" t="s">
        <v>572</v>
      </c>
      <c r="H7" s="638"/>
      <c r="I7" s="638"/>
      <c r="J7" s="638"/>
      <c r="K7" s="638"/>
      <c r="L7" s="638"/>
      <c r="M7" s="638"/>
      <c r="N7" s="638"/>
      <c r="O7" s="638"/>
      <c r="P7" s="638"/>
      <c r="Q7" s="638"/>
      <c r="R7" s="638"/>
      <c r="S7" s="638"/>
      <c r="T7" s="638"/>
      <c r="U7" s="638"/>
      <c r="V7" s="638"/>
      <c r="W7" s="638"/>
      <c r="X7" s="639"/>
      <c r="Y7" s="273" t="s">
        <v>254</v>
      </c>
      <c r="Z7" s="170"/>
      <c r="AA7" s="170"/>
      <c r="AB7" s="170"/>
      <c r="AC7" s="170"/>
      <c r="AD7" s="274"/>
      <c r="AE7" s="260" t="s">
        <v>573</v>
      </c>
      <c r="AF7" s="261"/>
      <c r="AG7" s="261"/>
      <c r="AH7" s="261"/>
      <c r="AI7" s="261"/>
      <c r="AJ7" s="261"/>
      <c r="AK7" s="261"/>
      <c r="AL7" s="261"/>
      <c r="AM7" s="261"/>
      <c r="AN7" s="261"/>
      <c r="AO7" s="261"/>
      <c r="AP7" s="261"/>
      <c r="AQ7" s="261"/>
      <c r="AR7" s="261"/>
      <c r="AS7" s="261"/>
      <c r="AT7" s="261"/>
      <c r="AU7" s="261"/>
      <c r="AV7" s="261"/>
      <c r="AW7" s="261"/>
      <c r="AX7" s="262"/>
    </row>
    <row r="8" spans="1:50" ht="53.25" customHeight="1" x14ac:dyDescent="0.15">
      <c r="A8" s="634" t="s">
        <v>183</v>
      </c>
      <c r="B8" s="635"/>
      <c r="C8" s="635"/>
      <c r="D8" s="635"/>
      <c r="E8" s="635"/>
      <c r="F8" s="636"/>
      <c r="G8" s="143" t="str">
        <f>入力規則等!A27</f>
        <v>-</v>
      </c>
      <c r="H8" s="144"/>
      <c r="I8" s="144"/>
      <c r="J8" s="144"/>
      <c r="K8" s="144"/>
      <c r="L8" s="144"/>
      <c r="M8" s="144"/>
      <c r="N8" s="144"/>
      <c r="O8" s="144"/>
      <c r="P8" s="144"/>
      <c r="Q8" s="144"/>
      <c r="R8" s="144"/>
      <c r="S8" s="144"/>
      <c r="T8" s="144"/>
      <c r="U8" s="144"/>
      <c r="V8" s="144"/>
      <c r="W8" s="144"/>
      <c r="X8" s="145"/>
      <c r="Y8" s="403" t="s">
        <v>184</v>
      </c>
      <c r="Z8" s="404"/>
      <c r="AA8" s="404"/>
      <c r="AB8" s="404"/>
      <c r="AC8" s="404"/>
      <c r="AD8" s="405"/>
      <c r="AE8" s="588" t="str">
        <f>入力規則等!K13</f>
        <v>その他の事項経費</v>
      </c>
      <c r="AF8" s="144"/>
      <c r="AG8" s="144"/>
      <c r="AH8" s="144"/>
      <c r="AI8" s="144"/>
      <c r="AJ8" s="144"/>
      <c r="AK8" s="144"/>
      <c r="AL8" s="144"/>
      <c r="AM8" s="144"/>
      <c r="AN8" s="144"/>
      <c r="AO8" s="144"/>
      <c r="AP8" s="144"/>
      <c r="AQ8" s="144"/>
      <c r="AR8" s="144"/>
      <c r="AS8" s="144"/>
      <c r="AT8" s="144"/>
      <c r="AU8" s="144"/>
      <c r="AV8" s="144"/>
      <c r="AW8" s="144"/>
      <c r="AX8" s="589"/>
    </row>
    <row r="9" spans="1:50" ht="58.5" customHeight="1" x14ac:dyDescent="0.15">
      <c r="A9" s="89" t="s">
        <v>22</v>
      </c>
      <c r="B9" s="90"/>
      <c r="C9" s="90"/>
      <c r="D9" s="90"/>
      <c r="E9" s="90"/>
      <c r="F9" s="90"/>
      <c r="G9" s="406" t="s">
        <v>574</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8"/>
    </row>
    <row r="10" spans="1:50" ht="111" customHeight="1" x14ac:dyDescent="0.15">
      <c r="A10" s="590" t="s">
        <v>28</v>
      </c>
      <c r="B10" s="591"/>
      <c r="C10" s="591"/>
      <c r="D10" s="591"/>
      <c r="E10" s="591"/>
      <c r="F10" s="591"/>
      <c r="G10" s="526" t="s">
        <v>682</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0" ht="42" customHeight="1" x14ac:dyDescent="0.15">
      <c r="A11" s="590" t="s">
        <v>5</v>
      </c>
      <c r="B11" s="591"/>
      <c r="C11" s="591"/>
      <c r="D11" s="591"/>
      <c r="E11" s="591"/>
      <c r="F11" s="599"/>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83" t="s">
        <v>23</v>
      </c>
      <c r="B12" s="84"/>
      <c r="C12" s="84"/>
      <c r="D12" s="84"/>
      <c r="E12" s="84"/>
      <c r="F12" s="85"/>
      <c r="G12" s="532"/>
      <c r="H12" s="533"/>
      <c r="I12" s="533"/>
      <c r="J12" s="533"/>
      <c r="K12" s="533"/>
      <c r="L12" s="533"/>
      <c r="M12" s="533"/>
      <c r="N12" s="533"/>
      <c r="O12" s="533"/>
      <c r="P12" s="177" t="s">
        <v>255</v>
      </c>
      <c r="Q12" s="172"/>
      <c r="R12" s="172"/>
      <c r="S12" s="172"/>
      <c r="T12" s="172"/>
      <c r="U12" s="172"/>
      <c r="V12" s="173"/>
      <c r="W12" s="177" t="s">
        <v>272</v>
      </c>
      <c r="X12" s="172"/>
      <c r="Y12" s="172"/>
      <c r="Z12" s="172"/>
      <c r="AA12" s="172"/>
      <c r="AB12" s="172"/>
      <c r="AC12" s="173"/>
      <c r="AD12" s="177" t="s">
        <v>556</v>
      </c>
      <c r="AE12" s="172"/>
      <c r="AF12" s="172"/>
      <c r="AG12" s="172"/>
      <c r="AH12" s="172"/>
      <c r="AI12" s="172"/>
      <c r="AJ12" s="173"/>
      <c r="AK12" s="177" t="s">
        <v>559</v>
      </c>
      <c r="AL12" s="172"/>
      <c r="AM12" s="172"/>
      <c r="AN12" s="172"/>
      <c r="AO12" s="172"/>
      <c r="AP12" s="172"/>
      <c r="AQ12" s="173"/>
      <c r="AR12" s="177" t="s">
        <v>560</v>
      </c>
      <c r="AS12" s="172"/>
      <c r="AT12" s="172"/>
      <c r="AU12" s="172"/>
      <c r="AV12" s="172"/>
      <c r="AW12" s="172"/>
      <c r="AX12" s="592"/>
    </row>
    <row r="13" spans="1:50" ht="21" customHeight="1" x14ac:dyDescent="0.15">
      <c r="A13" s="86"/>
      <c r="B13" s="87"/>
      <c r="C13" s="87"/>
      <c r="D13" s="87"/>
      <c r="E13" s="87"/>
      <c r="F13" s="88"/>
      <c r="G13" s="593" t="s">
        <v>6</v>
      </c>
      <c r="H13" s="594"/>
      <c r="I13" s="494" t="s">
        <v>7</v>
      </c>
      <c r="J13" s="495"/>
      <c r="K13" s="495"/>
      <c r="L13" s="495"/>
      <c r="M13" s="495"/>
      <c r="N13" s="495"/>
      <c r="O13" s="496"/>
      <c r="P13" s="126">
        <v>61.99</v>
      </c>
      <c r="Q13" s="127"/>
      <c r="R13" s="127"/>
      <c r="S13" s="127"/>
      <c r="T13" s="127"/>
      <c r="U13" s="127"/>
      <c r="V13" s="128"/>
      <c r="W13" s="126">
        <v>76.891999999999996</v>
      </c>
      <c r="X13" s="127"/>
      <c r="Y13" s="127"/>
      <c r="Z13" s="127"/>
      <c r="AA13" s="127"/>
      <c r="AB13" s="127"/>
      <c r="AC13" s="128"/>
      <c r="AD13" s="126">
        <v>68.902000000000001</v>
      </c>
      <c r="AE13" s="127"/>
      <c r="AF13" s="127"/>
      <c r="AG13" s="127"/>
      <c r="AH13" s="127"/>
      <c r="AI13" s="127"/>
      <c r="AJ13" s="128"/>
      <c r="AK13" s="126">
        <v>66.861999999999995</v>
      </c>
      <c r="AL13" s="127"/>
      <c r="AM13" s="127"/>
      <c r="AN13" s="127"/>
      <c r="AO13" s="127"/>
      <c r="AP13" s="127"/>
      <c r="AQ13" s="128"/>
      <c r="AR13" s="123">
        <v>44.534999999999997</v>
      </c>
      <c r="AS13" s="124"/>
      <c r="AT13" s="124"/>
      <c r="AU13" s="124"/>
      <c r="AV13" s="124"/>
      <c r="AW13" s="124"/>
      <c r="AX13" s="272"/>
    </row>
    <row r="14" spans="1:50" ht="21" customHeight="1" x14ac:dyDescent="0.15">
      <c r="A14" s="86"/>
      <c r="B14" s="87"/>
      <c r="C14" s="87"/>
      <c r="D14" s="87"/>
      <c r="E14" s="87"/>
      <c r="F14" s="88"/>
      <c r="G14" s="595"/>
      <c r="H14" s="596"/>
      <c r="I14" s="409" t="s">
        <v>8</v>
      </c>
      <c r="J14" s="484"/>
      <c r="K14" s="484"/>
      <c r="L14" s="484"/>
      <c r="M14" s="484"/>
      <c r="N14" s="484"/>
      <c r="O14" s="485"/>
      <c r="P14" s="126" t="s">
        <v>642</v>
      </c>
      <c r="Q14" s="127"/>
      <c r="R14" s="127"/>
      <c r="S14" s="127"/>
      <c r="T14" s="127"/>
      <c r="U14" s="127"/>
      <c r="V14" s="128"/>
      <c r="W14" s="126" t="s">
        <v>575</v>
      </c>
      <c r="X14" s="127"/>
      <c r="Y14" s="127"/>
      <c r="Z14" s="127"/>
      <c r="AA14" s="127"/>
      <c r="AB14" s="127"/>
      <c r="AC14" s="128"/>
      <c r="AD14" s="126" t="s">
        <v>575</v>
      </c>
      <c r="AE14" s="127"/>
      <c r="AF14" s="127"/>
      <c r="AG14" s="127"/>
      <c r="AH14" s="127"/>
      <c r="AI14" s="127"/>
      <c r="AJ14" s="128"/>
      <c r="AK14" s="126" t="s">
        <v>575</v>
      </c>
      <c r="AL14" s="127"/>
      <c r="AM14" s="127"/>
      <c r="AN14" s="127"/>
      <c r="AO14" s="127"/>
      <c r="AP14" s="127"/>
      <c r="AQ14" s="128"/>
      <c r="AR14" s="516"/>
      <c r="AS14" s="516"/>
      <c r="AT14" s="516"/>
      <c r="AU14" s="516"/>
      <c r="AV14" s="516"/>
      <c r="AW14" s="516"/>
      <c r="AX14" s="517"/>
    </row>
    <row r="15" spans="1:50" ht="21" customHeight="1" x14ac:dyDescent="0.15">
      <c r="A15" s="86"/>
      <c r="B15" s="87"/>
      <c r="C15" s="87"/>
      <c r="D15" s="87"/>
      <c r="E15" s="87"/>
      <c r="F15" s="88"/>
      <c r="G15" s="595"/>
      <c r="H15" s="596"/>
      <c r="I15" s="409" t="s">
        <v>49</v>
      </c>
      <c r="J15" s="410"/>
      <c r="K15" s="410"/>
      <c r="L15" s="410"/>
      <c r="M15" s="410"/>
      <c r="N15" s="410"/>
      <c r="O15" s="411"/>
      <c r="P15" s="126">
        <v>15.634980000000001</v>
      </c>
      <c r="Q15" s="127"/>
      <c r="R15" s="127"/>
      <c r="S15" s="127"/>
      <c r="T15" s="127"/>
      <c r="U15" s="127"/>
      <c r="V15" s="128"/>
      <c r="W15" s="126">
        <v>11.937484</v>
      </c>
      <c r="X15" s="127"/>
      <c r="Y15" s="127"/>
      <c r="Z15" s="127"/>
      <c r="AA15" s="127"/>
      <c r="AB15" s="127"/>
      <c r="AC15" s="128"/>
      <c r="AD15" s="126">
        <v>49.93506</v>
      </c>
      <c r="AE15" s="127"/>
      <c r="AF15" s="127"/>
      <c r="AG15" s="127"/>
      <c r="AH15" s="127"/>
      <c r="AI15" s="127"/>
      <c r="AJ15" s="128"/>
      <c r="AK15" s="126">
        <v>8.9030349999999991</v>
      </c>
      <c r="AL15" s="127"/>
      <c r="AM15" s="127"/>
      <c r="AN15" s="127"/>
      <c r="AO15" s="127"/>
      <c r="AP15" s="127"/>
      <c r="AQ15" s="128"/>
      <c r="AR15" s="126"/>
      <c r="AS15" s="127"/>
      <c r="AT15" s="127"/>
      <c r="AU15" s="127"/>
      <c r="AV15" s="127"/>
      <c r="AW15" s="127"/>
      <c r="AX15" s="483"/>
    </row>
    <row r="16" spans="1:50" ht="21" customHeight="1" x14ac:dyDescent="0.15">
      <c r="A16" s="86"/>
      <c r="B16" s="87"/>
      <c r="C16" s="87"/>
      <c r="D16" s="87"/>
      <c r="E16" s="87"/>
      <c r="F16" s="88"/>
      <c r="G16" s="595"/>
      <c r="H16" s="596"/>
      <c r="I16" s="409" t="s">
        <v>50</v>
      </c>
      <c r="J16" s="410"/>
      <c r="K16" s="410"/>
      <c r="L16" s="410"/>
      <c r="M16" s="410"/>
      <c r="N16" s="410"/>
      <c r="O16" s="411"/>
      <c r="P16" s="126">
        <v>-11.937484</v>
      </c>
      <c r="Q16" s="127"/>
      <c r="R16" s="127"/>
      <c r="S16" s="127"/>
      <c r="T16" s="127"/>
      <c r="U16" s="127"/>
      <c r="V16" s="128"/>
      <c r="W16" s="126">
        <v>-49.93506</v>
      </c>
      <c r="X16" s="127"/>
      <c r="Y16" s="127"/>
      <c r="Z16" s="127"/>
      <c r="AA16" s="127"/>
      <c r="AB16" s="127"/>
      <c r="AC16" s="128"/>
      <c r="AD16" s="126">
        <v>-8.9030349999999991</v>
      </c>
      <c r="AE16" s="127"/>
      <c r="AF16" s="127"/>
      <c r="AG16" s="127"/>
      <c r="AH16" s="127"/>
      <c r="AI16" s="127"/>
      <c r="AJ16" s="128"/>
      <c r="AK16" s="126"/>
      <c r="AL16" s="127"/>
      <c r="AM16" s="127"/>
      <c r="AN16" s="127"/>
      <c r="AO16" s="127"/>
      <c r="AP16" s="127"/>
      <c r="AQ16" s="128"/>
      <c r="AR16" s="529"/>
      <c r="AS16" s="530"/>
      <c r="AT16" s="530"/>
      <c r="AU16" s="530"/>
      <c r="AV16" s="530"/>
      <c r="AW16" s="530"/>
      <c r="AX16" s="531"/>
    </row>
    <row r="17" spans="1:50" ht="24.75" customHeight="1" x14ac:dyDescent="0.15">
      <c r="A17" s="86"/>
      <c r="B17" s="87"/>
      <c r="C17" s="87"/>
      <c r="D17" s="87"/>
      <c r="E17" s="87"/>
      <c r="F17" s="88"/>
      <c r="G17" s="595"/>
      <c r="H17" s="596"/>
      <c r="I17" s="409" t="s">
        <v>48</v>
      </c>
      <c r="J17" s="484"/>
      <c r="K17" s="484"/>
      <c r="L17" s="484"/>
      <c r="M17" s="484"/>
      <c r="N17" s="484"/>
      <c r="O17" s="485"/>
      <c r="P17" s="126" t="s">
        <v>575</v>
      </c>
      <c r="Q17" s="127"/>
      <c r="R17" s="127"/>
      <c r="S17" s="127"/>
      <c r="T17" s="127"/>
      <c r="U17" s="127"/>
      <c r="V17" s="128"/>
      <c r="W17" s="126" t="s">
        <v>575</v>
      </c>
      <c r="X17" s="127"/>
      <c r="Y17" s="127"/>
      <c r="Z17" s="127"/>
      <c r="AA17" s="127"/>
      <c r="AB17" s="127"/>
      <c r="AC17" s="128"/>
      <c r="AD17" s="126"/>
      <c r="AE17" s="127"/>
      <c r="AF17" s="127"/>
      <c r="AG17" s="127"/>
      <c r="AH17" s="127"/>
      <c r="AI17" s="127"/>
      <c r="AJ17" s="128"/>
      <c r="AK17" s="126"/>
      <c r="AL17" s="127"/>
      <c r="AM17" s="127"/>
      <c r="AN17" s="127"/>
      <c r="AO17" s="127"/>
      <c r="AP17" s="127"/>
      <c r="AQ17" s="128"/>
      <c r="AR17" s="270"/>
      <c r="AS17" s="270"/>
      <c r="AT17" s="270"/>
      <c r="AU17" s="270"/>
      <c r="AV17" s="270"/>
      <c r="AW17" s="270"/>
      <c r="AX17" s="271"/>
    </row>
    <row r="18" spans="1:50" ht="24.75" customHeight="1" x14ac:dyDescent="0.15">
      <c r="A18" s="86"/>
      <c r="B18" s="87"/>
      <c r="C18" s="87"/>
      <c r="D18" s="87"/>
      <c r="E18" s="87"/>
      <c r="F18" s="88"/>
      <c r="G18" s="597"/>
      <c r="H18" s="598"/>
      <c r="I18" s="585" t="s">
        <v>19</v>
      </c>
      <c r="J18" s="586"/>
      <c r="K18" s="586"/>
      <c r="L18" s="586"/>
      <c r="M18" s="586"/>
      <c r="N18" s="586"/>
      <c r="O18" s="587"/>
      <c r="P18" s="129">
        <f>SUM(P13:V17)</f>
        <v>65.68749600000001</v>
      </c>
      <c r="Q18" s="130"/>
      <c r="R18" s="130"/>
      <c r="S18" s="130"/>
      <c r="T18" s="130"/>
      <c r="U18" s="130"/>
      <c r="V18" s="131"/>
      <c r="W18" s="129">
        <f>SUM(W13:AC17)</f>
        <v>38.894423999999994</v>
      </c>
      <c r="X18" s="130"/>
      <c r="Y18" s="130"/>
      <c r="Z18" s="130"/>
      <c r="AA18" s="130"/>
      <c r="AB18" s="130"/>
      <c r="AC18" s="131"/>
      <c r="AD18" s="129">
        <f>SUM(AD13:AJ17)</f>
        <v>109.93402500000001</v>
      </c>
      <c r="AE18" s="130"/>
      <c r="AF18" s="130"/>
      <c r="AG18" s="130"/>
      <c r="AH18" s="130"/>
      <c r="AI18" s="130"/>
      <c r="AJ18" s="131"/>
      <c r="AK18" s="129">
        <f>SUM(AK13:AQ17)</f>
        <v>75.765034999999997</v>
      </c>
      <c r="AL18" s="130"/>
      <c r="AM18" s="130"/>
      <c r="AN18" s="130"/>
      <c r="AO18" s="130"/>
      <c r="AP18" s="130"/>
      <c r="AQ18" s="131"/>
      <c r="AR18" s="129">
        <f>SUM(AR13:AX17)</f>
        <v>44.534999999999997</v>
      </c>
      <c r="AS18" s="130"/>
      <c r="AT18" s="130"/>
      <c r="AU18" s="130"/>
      <c r="AV18" s="130"/>
      <c r="AW18" s="130"/>
      <c r="AX18" s="379"/>
    </row>
    <row r="19" spans="1:50" ht="24.75" customHeight="1" x14ac:dyDescent="0.15">
      <c r="A19" s="86"/>
      <c r="B19" s="87"/>
      <c r="C19" s="87"/>
      <c r="D19" s="87"/>
      <c r="E19" s="87"/>
      <c r="F19" s="88"/>
      <c r="G19" s="377" t="s">
        <v>9</v>
      </c>
      <c r="H19" s="378"/>
      <c r="I19" s="378"/>
      <c r="J19" s="378"/>
      <c r="K19" s="378"/>
      <c r="L19" s="378"/>
      <c r="M19" s="378"/>
      <c r="N19" s="378"/>
      <c r="O19" s="378"/>
      <c r="P19" s="126">
        <v>22.494568999999998</v>
      </c>
      <c r="Q19" s="127"/>
      <c r="R19" s="127"/>
      <c r="S19" s="127"/>
      <c r="T19" s="127"/>
      <c r="U19" s="127"/>
      <c r="V19" s="128"/>
      <c r="W19" s="126">
        <v>32.766826999999999</v>
      </c>
      <c r="X19" s="127"/>
      <c r="Y19" s="127"/>
      <c r="Z19" s="127"/>
      <c r="AA19" s="127"/>
      <c r="AB19" s="127"/>
      <c r="AC19" s="128"/>
      <c r="AD19" s="126">
        <v>90.703599999999994</v>
      </c>
      <c r="AE19" s="127"/>
      <c r="AF19" s="127"/>
      <c r="AG19" s="127"/>
      <c r="AH19" s="127"/>
      <c r="AI19" s="127"/>
      <c r="AJ19" s="128"/>
      <c r="AK19" s="339"/>
      <c r="AL19" s="339"/>
      <c r="AM19" s="339"/>
      <c r="AN19" s="339"/>
      <c r="AO19" s="339"/>
      <c r="AP19" s="339"/>
      <c r="AQ19" s="339"/>
      <c r="AR19" s="339"/>
      <c r="AS19" s="339"/>
      <c r="AT19" s="339"/>
      <c r="AU19" s="339"/>
      <c r="AV19" s="339"/>
      <c r="AW19" s="339"/>
      <c r="AX19" s="380"/>
    </row>
    <row r="20" spans="1:50" ht="24.75" customHeight="1" x14ac:dyDescent="0.15">
      <c r="A20" s="86"/>
      <c r="B20" s="87"/>
      <c r="C20" s="87"/>
      <c r="D20" s="87"/>
      <c r="E20" s="87"/>
      <c r="F20" s="88"/>
      <c r="G20" s="377" t="s">
        <v>10</v>
      </c>
      <c r="H20" s="378"/>
      <c r="I20" s="378"/>
      <c r="J20" s="378"/>
      <c r="K20" s="378"/>
      <c r="L20" s="378"/>
      <c r="M20" s="378"/>
      <c r="N20" s="378"/>
      <c r="O20" s="378"/>
      <c r="P20" s="381">
        <f>IF(P18=0, "-", SUM(P19)/P18)</f>
        <v>0.34244826443072202</v>
      </c>
      <c r="Q20" s="381"/>
      <c r="R20" s="381"/>
      <c r="S20" s="381"/>
      <c r="T20" s="381"/>
      <c r="U20" s="381"/>
      <c r="V20" s="381"/>
      <c r="W20" s="381">
        <f t="shared" ref="W20" si="0">IF(W18=0, "-", SUM(W19)/W18)</f>
        <v>0.84245564351332225</v>
      </c>
      <c r="X20" s="381"/>
      <c r="Y20" s="381"/>
      <c r="Z20" s="381"/>
      <c r="AA20" s="381"/>
      <c r="AB20" s="381"/>
      <c r="AC20" s="381"/>
      <c r="AD20" s="381">
        <f t="shared" ref="AD20" si="1">IF(AD18=0, "-", SUM(AD19)/AD18)</f>
        <v>0.82507303812445687</v>
      </c>
      <c r="AE20" s="381"/>
      <c r="AF20" s="381"/>
      <c r="AG20" s="381"/>
      <c r="AH20" s="381"/>
      <c r="AI20" s="381"/>
      <c r="AJ20" s="381"/>
      <c r="AK20" s="339"/>
      <c r="AL20" s="339"/>
      <c r="AM20" s="339"/>
      <c r="AN20" s="339"/>
      <c r="AO20" s="339"/>
      <c r="AP20" s="339"/>
      <c r="AQ20" s="340"/>
      <c r="AR20" s="340"/>
      <c r="AS20" s="340"/>
      <c r="AT20" s="340"/>
      <c r="AU20" s="339"/>
      <c r="AV20" s="339"/>
      <c r="AW20" s="339"/>
      <c r="AX20" s="380"/>
    </row>
    <row r="21" spans="1:50" ht="25.5" customHeight="1" x14ac:dyDescent="0.15">
      <c r="A21" s="89"/>
      <c r="B21" s="90"/>
      <c r="C21" s="90"/>
      <c r="D21" s="90"/>
      <c r="E21" s="90"/>
      <c r="F21" s="91"/>
      <c r="G21" s="670" t="s">
        <v>229</v>
      </c>
      <c r="H21" s="671"/>
      <c r="I21" s="671"/>
      <c r="J21" s="671"/>
      <c r="K21" s="671"/>
      <c r="L21" s="671"/>
      <c r="M21" s="671"/>
      <c r="N21" s="671"/>
      <c r="O21" s="671"/>
      <c r="P21" s="381">
        <f>IF(P19=0, "-", SUM(P19)/SUM(P13,P14))</f>
        <v>0.36287415712211646</v>
      </c>
      <c r="Q21" s="381"/>
      <c r="R21" s="381"/>
      <c r="S21" s="381"/>
      <c r="T21" s="381"/>
      <c r="U21" s="381"/>
      <c r="V21" s="381"/>
      <c r="W21" s="381">
        <f t="shared" ref="W21" si="2">IF(W19=0, "-", SUM(W19)/SUM(W13,W14))</f>
        <v>0.42614091192841907</v>
      </c>
      <c r="X21" s="381"/>
      <c r="Y21" s="381"/>
      <c r="Z21" s="381"/>
      <c r="AA21" s="381"/>
      <c r="AB21" s="381"/>
      <c r="AC21" s="381"/>
      <c r="AD21" s="381">
        <f t="shared" ref="AD21" si="3">IF(AD19=0, "-", SUM(AD19)/SUM(AD13,AD14))</f>
        <v>1.3164146178630518</v>
      </c>
      <c r="AE21" s="381"/>
      <c r="AF21" s="381"/>
      <c r="AG21" s="381"/>
      <c r="AH21" s="381"/>
      <c r="AI21" s="381"/>
      <c r="AJ21" s="381"/>
      <c r="AK21" s="339"/>
      <c r="AL21" s="339"/>
      <c r="AM21" s="339"/>
      <c r="AN21" s="339"/>
      <c r="AO21" s="339"/>
      <c r="AP21" s="339"/>
      <c r="AQ21" s="340"/>
      <c r="AR21" s="340"/>
      <c r="AS21" s="340"/>
      <c r="AT21" s="340"/>
      <c r="AU21" s="339"/>
      <c r="AV21" s="339"/>
      <c r="AW21" s="339"/>
      <c r="AX21" s="380"/>
    </row>
    <row r="22" spans="1:50" ht="18.75" customHeight="1" x14ac:dyDescent="0.15">
      <c r="A22" s="101" t="s">
        <v>563</v>
      </c>
      <c r="B22" s="102"/>
      <c r="C22" s="102"/>
      <c r="D22" s="102"/>
      <c r="E22" s="102"/>
      <c r="F22" s="103"/>
      <c r="G22" s="92" t="s">
        <v>220</v>
      </c>
      <c r="H22" s="93"/>
      <c r="I22" s="93"/>
      <c r="J22" s="93"/>
      <c r="K22" s="93"/>
      <c r="L22" s="93"/>
      <c r="M22" s="93"/>
      <c r="N22" s="93"/>
      <c r="O22" s="94"/>
      <c r="P22" s="110" t="s">
        <v>561</v>
      </c>
      <c r="Q22" s="93"/>
      <c r="R22" s="93"/>
      <c r="S22" s="93"/>
      <c r="T22" s="93"/>
      <c r="U22" s="93"/>
      <c r="V22" s="94"/>
      <c r="W22" s="110" t="s">
        <v>562</v>
      </c>
      <c r="X22" s="93"/>
      <c r="Y22" s="93"/>
      <c r="Z22" s="93"/>
      <c r="AA22" s="93"/>
      <c r="AB22" s="93"/>
      <c r="AC22" s="94"/>
      <c r="AD22" s="110" t="s">
        <v>219</v>
      </c>
      <c r="AE22" s="93"/>
      <c r="AF22" s="93"/>
      <c r="AG22" s="93"/>
      <c r="AH22" s="93"/>
      <c r="AI22" s="93"/>
      <c r="AJ22" s="93"/>
      <c r="AK22" s="93"/>
      <c r="AL22" s="93"/>
      <c r="AM22" s="93"/>
      <c r="AN22" s="93"/>
      <c r="AO22" s="93"/>
      <c r="AP22" s="93"/>
      <c r="AQ22" s="93"/>
      <c r="AR22" s="93"/>
      <c r="AS22" s="93"/>
      <c r="AT22" s="93"/>
      <c r="AU22" s="93"/>
      <c r="AV22" s="93"/>
      <c r="AW22" s="93"/>
      <c r="AX22" s="111"/>
    </row>
    <row r="23" spans="1:50" ht="25.5" customHeight="1" x14ac:dyDescent="0.15">
      <c r="A23" s="104"/>
      <c r="B23" s="105"/>
      <c r="C23" s="105"/>
      <c r="D23" s="105"/>
      <c r="E23" s="105"/>
      <c r="F23" s="106"/>
      <c r="G23" s="95" t="s">
        <v>618</v>
      </c>
      <c r="H23" s="96"/>
      <c r="I23" s="96"/>
      <c r="J23" s="96"/>
      <c r="K23" s="96"/>
      <c r="L23" s="96"/>
      <c r="M23" s="96"/>
      <c r="N23" s="96"/>
      <c r="O23" s="97"/>
      <c r="P23" s="123">
        <v>32.646000000000001</v>
      </c>
      <c r="Q23" s="124"/>
      <c r="R23" s="124"/>
      <c r="S23" s="124"/>
      <c r="T23" s="124"/>
      <c r="U23" s="124"/>
      <c r="V23" s="125"/>
      <c r="W23" s="123">
        <v>7.7270000000000003</v>
      </c>
      <c r="X23" s="124"/>
      <c r="Y23" s="124"/>
      <c r="Z23" s="124"/>
      <c r="AA23" s="124"/>
      <c r="AB23" s="124"/>
      <c r="AC23" s="125"/>
      <c r="AD23" s="112" t="s">
        <v>681</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x14ac:dyDescent="0.15">
      <c r="A24" s="104"/>
      <c r="B24" s="105"/>
      <c r="C24" s="105"/>
      <c r="D24" s="105"/>
      <c r="E24" s="105"/>
      <c r="F24" s="106"/>
      <c r="G24" s="98" t="s">
        <v>576</v>
      </c>
      <c r="H24" s="99"/>
      <c r="I24" s="99"/>
      <c r="J24" s="99"/>
      <c r="K24" s="99"/>
      <c r="L24" s="99"/>
      <c r="M24" s="99"/>
      <c r="N24" s="99"/>
      <c r="O24" s="100"/>
      <c r="P24" s="126">
        <v>34.216000000000001</v>
      </c>
      <c r="Q24" s="127"/>
      <c r="R24" s="127"/>
      <c r="S24" s="127"/>
      <c r="T24" s="127"/>
      <c r="U24" s="127"/>
      <c r="V24" s="128"/>
      <c r="W24" s="126">
        <v>36.808</v>
      </c>
      <c r="X24" s="127"/>
      <c r="Y24" s="127"/>
      <c r="Z24" s="127"/>
      <c r="AA24" s="127"/>
      <c r="AB24" s="127"/>
      <c r="AC24" s="128"/>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x14ac:dyDescent="0.15">
      <c r="A25" s="104"/>
      <c r="B25" s="105"/>
      <c r="C25" s="105"/>
      <c r="D25" s="105"/>
      <c r="E25" s="105"/>
      <c r="F25" s="106"/>
      <c r="G25" s="98"/>
      <c r="H25" s="99"/>
      <c r="I25" s="99"/>
      <c r="J25" s="99"/>
      <c r="K25" s="99"/>
      <c r="L25" s="99"/>
      <c r="M25" s="99"/>
      <c r="N25" s="99"/>
      <c r="O25" s="100"/>
      <c r="P25" s="126"/>
      <c r="Q25" s="127"/>
      <c r="R25" s="127"/>
      <c r="S25" s="127"/>
      <c r="T25" s="127"/>
      <c r="U25" s="127"/>
      <c r="V25" s="128"/>
      <c r="W25" s="126"/>
      <c r="X25" s="127"/>
      <c r="Y25" s="127"/>
      <c r="Z25" s="127"/>
      <c r="AA25" s="127"/>
      <c r="AB25" s="127"/>
      <c r="AC25" s="128"/>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x14ac:dyDescent="0.15">
      <c r="A26" s="104"/>
      <c r="B26" s="105"/>
      <c r="C26" s="105"/>
      <c r="D26" s="105"/>
      <c r="E26" s="105"/>
      <c r="F26" s="106"/>
      <c r="G26" s="146" t="s">
        <v>222</v>
      </c>
      <c r="H26" s="147"/>
      <c r="I26" s="147"/>
      <c r="J26" s="147"/>
      <c r="K26" s="147"/>
      <c r="L26" s="147"/>
      <c r="M26" s="147"/>
      <c r="N26" s="147"/>
      <c r="O26" s="148"/>
      <c r="P26" s="129">
        <f>P27-SUM(P23:P25)</f>
        <v>0</v>
      </c>
      <c r="Q26" s="130"/>
      <c r="R26" s="130"/>
      <c r="S26" s="130"/>
      <c r="T26" s="130"/>
      <c r="U26" s="130"/>
      <c r="V26" s="131"/>
      <c r="W26" s="129">
        <f>W27-SUM(W23:W25)</f>
        <v>0</v>
      </c>
      <c r="X26" s="130"/>
      <c r="Y26" s="130"/>
      <c r="Z26" s="130"/>
      <c r="AA26" s="130"/>
      <c r="AB26" s="130"/>
      <c r="AC26" s="131"/>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thickBot="1" x14ac:dyDescent="0.2">
      <c r="A27" s="107"/>
      <c r="B27" s="108"/>
      <c r="C27" s="108"/>
      <c r="D27" s="108"/>
      <c r="E27" s="108"/>
      <c r="F27" s="109"/>
      <c r="G27" s="149" t="s">
        <v>221</v>
      </c>
      <c r="H27" s="150"/>
      <c r="I27" s="150"/>
      <c r="J27" s="150"/>
      <c r="K27" s="150"/>
      <c r="L27" s="150"/>
      <c r="M27" s="150"/>
      <c r="N27" s="150"/>
      <c r="O27" s="151"/>
      <c r="P27" s="126">
        <f>AK13</f>
        <v>66.861999999999995</v>
      </c>
      <c r="Q27" s="127"/>
      <c r="R27" s="127"/>
      <c r="S27" s="127"/>
      <c r="T27" s="127"/>
      <c r="U27" s="127"/>
      <c r="V27" s="128"/>
      <c r="W27" s="140">
        <v>44.534999999999997</v>
      </c>
      <c r="X27" s="141"/>
      <c r="Y27" s="141"/>
      <c r="Z27" s="141"/>
      <c r="AA27" s="141"/>
      <c r="AB27" s="141"/>
      <c r="AC27" s="142"/>
      <c r="AD27" s="118"/>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18.75" customHeight="1" x14ac:dyDescent="0.15">
      <c r="A28" s="351" t="s">
        <v>226</v>
      </c>
      <c r="B28" s="352"/>
      <c r="C28" s="352"/>
      <c r="D28" s="352"/>
      <c r="E28" s="352"/>
      <c r="F28" s="353"/>
      <c r="G28" s="506" t="s">
        <v>137</v>
      </c>
      <c r="H28" s="268"/>
      <c r="I28" s="268"/>
      <c r="J28" s="268"/>
      <c r="K28" s="268"/>
      <c r="L28" s="268"/>
      <c r="M28" s="268"/>
      <c r="N28" s="268"/>
      <c r="O28" s="413"/>
      <c r="P28" s="412" t="s">
        <v>56</v>
      </c>
      <c r="Q28" s="268"/>
      <c r="R28" s="268"/>
      <c r="S28" s="268"/>
      <c r="T28" s="268"/>
      <c r="U28" s="268"/>
      <c r="V28" s="268"/>
      <c r="W28" s="268"/>
      <c r="X28" s="413"/>
      <c r="Y28" s="318"/>
      <c r="Z28" s="319"/>
      <c r="AA28" s="320"/>
      <c r="AB28" s="263" t="s">
        <v>11</v>
      </c>
      <c r="AC28" s="264"/>
      <c r="AD28" s="265"/>
      <c r="AE28" s="263" t="s">
        <v>255</v>
      </c>
      <c r="AF28" s="264"/>
      <c r="AG28" s="264"/>
      <c r="AH28" s="265"/>
      <c r="AI28" s="266" t="s">
        <v>272</v>
      </c>
      <c r="AJ28" s="266"/>
      <c r="AK28" s="266"/>
      <c r="AL28" s="263"/>
      <c r="AM28" s="266" t="s">
        <v>369</v>
      </c>
      <c r="AN28" s="266"/>
      <c r="AO28" s="266"/>
      <c r="AP28" s="263"/>
      <c r="AQ28" s="497" t="s">
        <v>170</v>
      </c>
      <c r="AR28" s="498"/>
      <c r="AS28" s="498"/>
      <c r="AT28" s="499"/>
      <c r="AU28" s="268" t="s">
        <v>128</v>
      </c>
      <c r="AV28" s="268"/>
      <c r="AW28" s="268"/>
      <c r="AX28" s="269"/>
    </row>
    <row r="29" spans="1:50" ht="18.75" customHeight="1" x14ac:dyDescent="0.15">
      <c r="A29" s="354"/>
      <c r="B29" s="355"/>
      <c r="C29" s="355"/>
      <c r="D29" s="355"/>
      <c r="E29" s="355"/>
      <c r="F29" s="356"/>
      <c r="G29" s="507"/>
      <c r="H29" s="253"/>
      <c r="I29" s="253"/>
      <c r="J29" s="253"/>
      <c r="K29" s="253"/>
      <c r="L29" s="253"/>
      <c r="M29" s="253"/>
      <c r="N29" s="253"/>
      <c r="O29" s="415"/>
      <c r="P29" s="414"/>
      <c r="Q29" s="253"/>
      <c r="R29" s="253"/>
      <c r="S29" s="253"/>
      <c r="T29" s="253"/>
      <c r="U29" s="253"/>
      <c r="V29" s="253"/>
      <c r="W29" s="253"/>
      <c r="X29" s="415"/>
      <c r="Y29" s="350"/>
      <c r="Z29" s="334"/>
      <c r="AA29" s="335"/>
      <c r="AB29" s="225"/>
      <c r="AC29" s="226"/>
      <c r="AD29" s="227"/>
      <c r="AE29" s="225"/>
      <c r="AF29" s="226"/>
      <c r="AG29" s="226"/>
      <c r="AH29" s="227"/>
      <c r="AI29" s="267"/>
      <c r="AJ29" s="267"/>
      <c r="AK29" s="267"/>
      <c r="AL29" s="225"/>
      <c r="AM29" s="267"/>
      <c r="AN29" s="267"/>
      <c r="AO29" s="267"/>
      <c r="AP29" s="225"/>
      <c r="AQ29" s="257" t="s">
        <v>644</v>
      </c>
      <c r="AR29" s="215"/>
      <c r="AS29" s="194" t="s">
        <v>171</v>
      </c>
      <c r="AT29" s="195"/>
      <c r="AU29" s="214">
        <v>3</v>
      </c>
      <c r="AV29" s="214"/>
      <c r="AW29" s="253" t="s">
        <v>164</v>
      </c>
      <c r="AX29" s="254"/>
    </row>
    <row r="30" spans="1:50" ht="23.25" customHeight="1" x14ac:dyDescent="0.15">
      <c r="A30" s="357"/>
      <c r="B30" s="355"/>
      <c r="C30" s="355"/>
      <c r="D30" s="355"/>
      <c r="E30" s="355"/>
      <c r="F30" s="356"/>
      <c r="G30" s="382" t="s">
        <v>657</v>
      </c>
      <c r="H30" s="383"/>
      <c r="I30" s="383"/>
      <c r="J30" s="383"/>
      <c r="K30" s="383"/>
      <c r="L30" s="383"/>
      <c r="M30" s="383"/>
      <c r="N30" s="383"/>
      <c r="O30" s="384"/>
      <c r="P30" s="153" t="s">
        <v>577</v>
      </c>
      <c r="Q30" s="153"/>
      <c r="R30" s="153"/>
      <c r="S30" s="153"/>
      <c r="T30" s="153"/>
      <c r="U30" s="153"/>
      <c r="V30" s="153"/>
      <c r="W30" s="153"/>
      <c r="X30" s="154"/>
      <c r="Y30" s="232" t="s">
        <v>12</v>
      </c>
      <c r="Z30" s="392"/>
      <c r="AA30" s="393"/>
      <c r="AB30" s="394" t="s">
        <v>578</v>
      </c>
      <c r="AC30" s="394"/>
      <c r="AD30" s="394"/>
      <c r="AE30" s="250">
        <v>0</v>
      </c>
      <c r="AF30" s="251"/>
      <c r="AG30" s="251"/>
      <c r="AH30" s="251"/>
      <c r="AI30" s="250">
        <v>20</v>
      </c>
      <c r="AJ30" s="251"/>
      <c r="AK30" s="251"/>
      <c r="AL30" s="251"/>
      <c r="AM30" s="250">
        <v>48</v>
      </c>
      <c r="AN30" s="251"/>
      <c r="AO30" s="251"/>
      <c r="AP30" s="251"/>
      <c r="AQ30" s="258" t="s">
        <v>575</v>
      </c>
      <c r="AR30" s="240"/>
      <c r="AS30" s="240"/>
      <c r="AT30" s="259"/>
      <c r="AU30" s="251" t="s">
        <v>575</v>
      </c>
      <c r="AV30" s="251"/>
      <c r="AW30" s="251"/>
      <c r="AX30" s="252"/>
    </row>
    <row r="31" spans="1:50" ht="23.25" customHeight="1" x14ac:dyDescent="0.15">
      <c r="A31" s="358"/>
      <c r="B31" s="359"/>
      <c r="C31" s="359"/>
      <c r="D31" s="359"/>
      <c r="E31" s="359"/>
      <c r="F31" s="360"/>
      <c r="G31" s="385"/>
      <c r="H31" s="386"/>
      <c r="I31" s="386"/>
      <c r="J31" s="386"/>
      <c r="K31" s="386"/>
      <c r="L31" s="386"/>
      <c r="M31" s="386"/>
      <c r="N31" s="386"/>
      <c r="O31" s="387"/>
      <c r="P31" s="293"/>
      <c r="Q31" s="293"/>
      <c r="R31" s="293"/>
      <c r="S31" s="293"/>
      <c r="T31" s="293"/>
      <c r="U31" s="293"/>
      <c r="V31" s="293"/>
      <c r="W31" s="293"/>
      <c r="X31" s="391"/>
      <c r="Y31" s="177" t="s">
        <v>52</v>
      </c>
      <c r="Z31" s="172"/>
      <c r="AA31" s="173"/>
      <c r="AB31" s="364" t="s">
        <v>578</v>
      </c>
      <c r="AC31" s="364"/>
      <c r="AD31" s="364"/>
      <c r="AE31" s="250" t="s">
        <v>575</v>
      </c>
      <c r="AF31" s="251"/>
      <c r="AG31" s="251"/>
      <c r="AH31" s="251"/>
      <c r="AI31" s="250" t="s">
        <v>575</v>
      </c>
      <c r="AJ31" s="251"/>
      <c r="AK31" s="251"/>
      <c r="AL31" s="251"/>
      <c r="AM31" s="250" t="s">
        <v>629</v>
      </c>
      <c r="AN31" s="251"/>
      <c r="AO31" s="251"/>
      <c r="AP31" s="251"/>
      <c r="AQ31" s="258" t="s">
        <v>644</v>
      </c>
      <c r="AR31" s="240"/>
      <c r="AS31" s="240"/>
      <c r="AT31" s="259"/>
      <c r="AU31" s="251">
        <v>60</v>
      </c>
      <c r="AV31" s="251"/>
      <c r="AW31" s="251"/>
      <c r="AX31" s="252"/>
    </row>
    <row r="32" spans="1:50" ht="23.25" customHeight="1" x14ac:dyDescent="0.15">
      <c r="A32" s="357"/>
      <c r="B32" s="355"/>
      <c r="C32" s="355"/>
      <c r="D32" s="355"/>
      <c r="E32" s="355"/>
      <c r="F32" s="356"/>
      <c r="G32" s="388"/>
      <c r="H32" s="389"/>
      <c r="I32" s="389"/>
      <c r="J32" s="389"/>
      <c r="K32" s="389"/>
      <c r="L32" s="389"/>
      <c r="M32" s="389"/>
      <c r="N32" s="389"/>
      <c r="O32" s="390"/>
      <c r="P32" s="156"/>
      <c r="Q32" s="156"/>
      <c r="R32" s="156"/>
      <c r="S32" s="156"/>
      <c r="T32" s="156"/>
      <c r="U32" s="156"/>
      <c r="V32" s="156"/>
      <c r="W32" s="156"/>
      <c r="X32" s="157"/>
      <c r="Y32" s="177" t="s">
        <v>13</v>
      </c>
      <c r="Z32" s="172"/>
      <c r="AA32" s="173"/>
      <c r="AB32" s="278" t="s">
        <v>165</v>
      </c>
      <c r="AC32" s="278"/>
      <c r="AD32" s="278"/>
      <c r="AE32" s="250" t="s">
        <v>575</v>
      </c>
      <c r="AF32" s="251"/>
      <c r="AG32" s="251"/>
      <c r="AH32" s="251"/>
      <c r="AI32" s="250" t="s">
        <v>575</v>
      </c>
      <c r="AJ32" s="251"/>
      <c r="AK32" s="251"/>
      <c r="AL32" s="251"/>
      <c r="AM32" s="250" t="s">
        <v>629</v>
      </c>
      <c r="AN32" s="251"/>
      <c r="AO32" s="251"/>
      <c r="AP32" s="251"/>
      <c r="AQ32" s="258" t="s">
        <v>575</v>
      </c>
      <c r="AR32" s="240"/>
      <c r="AS32" s="240"/>
      <c r="AT32" s="259"/>
      <c r="AU32" s="251" t="s">
        <v>575</v>
      </c>
      <c r="AV32" s="251"/>
      <c r="AW32" s="251"/>
      <c r="AX32" s="252"/>
    </row>
    <row r="33" spans="1:51" ht="23.25" customHeight="1" x14ac:dyDescent="0.15">
      <c r="A33" s="659" t="s">
        <v>247</v>
      </c>
      <c r="B33" s="660"/>
      <c r="C33" s="660"/>
      <c r="D33" s="660"/>
      <c r="E33" s="660"/>
      <c r="F33" s="661"/>
      <c r="G33" s="382" t="s">
        <v>658</v>
      </c>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665"/>
    </row>
    <row r="34" spans="1:51" ht="23.25" customHeight="1" x14ac:dyDescent="0.15">
      <c r="A34" s="662"/>
      <c r="B34" s="663"/>
      <c r="C34" s="663"/>
      <c r="D34" s="663"/>
      <c r="E34" s="663"/>
      <c r="F34" s="664"/>
      <c r="G34" s="388"/>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6"/>
      <c r="AF34" s="386"/>
      <c r="AG34" s="386"/>
      <c r="AH34" s="386"/>
      <c r="AI34" s="386"/>
      <c r="AJ34" s="386"/>
      <c r="AK34" s="386"/>
      <c r="AL34" s="386"/>
      <c r="AM34" s="386"/>
      <c r="AN34" s="386"/>
      <c r="AO34" s="386"/>
      <c r="AP34" s="386"/>
      <c r="AQ34" s="389"/>
      <c r="AR34" s="389"/>
      <c r="AS34" s="389"/>
      <c r="AT34" s="389"/>
      <c r="AU34" s="389"/>
      <c r="AV34" s="389"/>
      <c r="AW34" s="389"/>
      <c r="AX34" s="666"/>
    </row>
    <row r="35" spans="1:51" ht="18.75" customHeight="1" x14ac:dyDescent="0.15">
      <c r="A35" s="500" t="s">
        <v>226</v>
      </c>
      <c r="B35" s="501"/>
      <c r="C35" s="501"/>
      <c r="D35" s="501"/>
      <c r="E35" s="501"/>
      <c r="F35" s="502"/>
      <c r="G35" s="600" t="s">
        <v>137</v>
      </c>
      <c r="H35" s="255"/>
      <c r="I35" s="255"/>
      <c r="J35" s="255"/>
      <c r="K35" s="255"/>
      <c r="L35" s="255"/>
      <c r="M35" s="255"/>
      <c r="N35" s="255"/>
      <c r="O35" s="487"/>
      <c r="P35" s="486" t="s">
        <v>56</v>
      </c>
      <c r="Q35" s="255"/>
      <c r="R35" s="255"/>
      <c r="S35" s="255"/>
      <c r="T35" s="255"/>
      <c r="U35" s="255"/>
      <c r="V35" s="255"/>
      <c r="W35" s="255"/>
      <c r="X35" s="487"/>
      <c r="Y35" s="488"/>
      <c r="Z35" s="489"/>
      <c r="AA35" s="490"/>
      <c r="AB35" s="491" t="s">
        <v>11</v>
      </c>
      <c r="AC35" s="492"/>
      <c r="AD35" s="493"/>
      <c r="AE35" s="228" t="s">
        <v>255</v>
      </c>
      <c r="AF35" s="228"/>
      <c r="AG35" s="228"/>
      <c r="AH35" s="228"/>
      <c r="AI35" s="228" t="s">
        <v>272</v>
      </c>
      <c r="AJ35" s="228"/>
      <c r="AK35" s="228"/>
      <c r="AL35" s="228"/>
      <c r="AM35" s="228" t="s">
        <v>369</v>
      </c>
      <c r="AN35" s="228"/>
      <c r="AO35" s="228"/>
      <c r="AP35" s="228"/>
      <c r="AQ35" s="202" t="s">
        <v>170</v>
      </c>
      <c r="AR35" s="191"/>
      <c r="AS35" s="191"/>
      <c r="AT35" s="192"/>
      <c r="AU35" s="255" t="s">
        <v>128</v>
      </c>
      <c r="AV35" s="255"/>
      <c r="AW35" s="255"/>
      <c r="AX35" s="256"/>
      <c r="AY35" s="36">
        <f>COUNTA($G$37)</f>
        <v>1</v>
      </c>
    </row>
    <row r="36" spans="1:51" ht="18.75" customHeight="1" x14ac:dyDescent="0.15">
      <c r="A36" s="354"/>
      <c r="B36" s="355"/>
      <c r="C36" s="355"/>
      <c r="D36" s="355"/>
      <c r="E36" s="355"/>
      <c r="F36" s="356"/>
      <c r="G36" s="507"/>
      <c r="H36" s="253"/>
      <c r="I36" s="253"/>
      <c r="J36" s="253"/>
      <c r="K36" s="253"/>
      <c r="L36" s="253"/>
      <c r="M36" s="253"/>
      <c r="N36" s="253"/>
      <c r="O36" s="415"/>
      <c r="P36" s="414"/>
      <c r="Q36" s="253"/>
      <c r="R36" s="253"/>
      <c r="S36" s="253"/>
      <c r="T36" s="253"/>
      <c r="U36" s="253"/>
      <c r="V36" s="253"/>
      <c r="W36" s="253"/>
      <c r="X36" s="415"/>
      <c r="Y36" s="350"/>
      <c r="Z36" s="334"/>
      <c r="AA36" s="335"/>
      <c r="AB36" s="225"/>
      <c r="AC36" s="226"/>
      <c r="AD36" s="227"/>
      <c r="AE36" s="228"/>
      <c r="AF36" s="228"/>
      <c r="AG36" s="228"/>
      <c r="AH36" s="228"/>
      <c r="AI36" s="228"/>
      <c r="AJ36" s="228"/>
      <c r="AK36" s="228"/>
      <c r="AL36" s="228"/>
      <c r="AM36" s="228"/>
      <c r="AN36" s="228"/>
      <c r="AO36" s="228"/>
      <c r="AP36" s="228"/>
      <c r="AQ36" s="257" t="s">
        <v>604</v>
      </c>
      <c r="AR36" s="215"/>
      <c r="AS36" s="194" t="s">
        <v>171</v>
      </c>
      <c r="AT36" s="195"/>
      <c r="AU36" s="214">
        <v>3</v>
      </c>
      <c r="AV36" s="214"/>
      <c r="AW36" s="253" t="s">
        <v>164</v>
      </c>
      <c r="AX36" s="254"/>
      <c r="AY36" s="36">
        <f>$AY$35</f>
        <v>1</v>
      </c>
    </row>
    <row r="37" spans="1:51" ht="23.25" customHeight="1" x14ac:dyDescent="0.15">
      <c r="A37" s="357"/>
      <c r="B37" s="355"/>
      <c r="C37" s="355"/>
      <c r="D37" s="355"/>
      <c r="E37" s="355"/>
      <c r="F37" s="356"/>
      <c r="G37" s="382" t="s">
        <v>579</v>
      </c>
      <c r="H37" s="383"/>
      <c r="I37" s="383"/>
      <c r="J37" s="383"/>
      <c r="K37" s="383"/>
      <c r="L37" s="383"/>
      <c r="M37" s="383"/>
      <c r="N37" s="383"/>
      <c r="O37" s="384"/>
      <c r="P37" s="153" t="s">
        <v>580</v>
      </c>
      <c r="Q37" s="153"/>
      <c r="R37" s="153"/>
      <c r="S37" s="153"/>
      <c r="T37" s="153"/>
      <c r="U37" s="153"/>
      <c r="V37" s="153"/>
      <c r="W37" s="153"/>
      <c r="X37" s="154"/>
      <c r="Y37" s="232" t="s">
        <v>12</v>
      </c>
      <c r="Z37" s="392"/>
      <c r="AA37" s="393"/>
      <c r="AB37" s="394" t="s">
        <v>238</v>
      </c>
      <c r="AC37" s="394"/>
      <c r="AD37" s="394"/>
      <c r="AE37" s="250">
        <v>87.1</v>
      </c>
      <c r="AF37" s="251"/>
      <c r="AG37" s="251"/>
      <c r="AH37" s="251"/>
      <c r="AI37" s="250">
        <v>85.7</v>
      </c>
      <c r="AJ37" s="251"/>
      <c r="AK37" s="251"/>
      <c r="AL37" s="251"/>
      <c r="AM37" s="250" t="s">
        <v>595</v>
      </c>
      <c r="AN37" s="251"/>
      <c r="AO37" s="251"/>
      <c r="AP37" s="251"/>
      <c r="AQ37" s="258" t="s">
        <v>575</v>
      </c>
      <c r="AR37" s="240"/>
      <c r="AS37" s="240"/>
      <c r="AT37" s="259"/>
      <c r="AU37" s="251" t="s">
        <v>575</v>
      </c>
      <c r="AV37" s="251"/>
      <c r="AW37" s="251"/>
      <c r="AX37" s="252"/>
      <c r="AY37" s="36">
        <f t="shared" ref="AY37:AY41" si="4">$AY$35</f>
        <v>1</v>
      </c>
    </row>
    <row r="38" spans="1:51" ht="23.25" customHeight="1" x14ac:dyDescent="0.15">
      <c r="A38" s="358"/>
      <c r="B38" s="359"/>
      <c r="C38" s="359"/>
      <c r="D38" s="359"/>
      <c r="E38" s="359"/>
      <c r="F38" s="360"/>
      <c r="G38" s="385"/>
      <c r="H38" s="386"/>
      <c r="I38" s="386"/>
      <c r="J38" s="386"/>
      <c r="K38" s="386"/>
      <c r="L38" s="386"/>
      <c r="M38" s="386"/>
      <c r="N38" s="386"/>
      <c r="O38" s="387"/>
      <c r="P38" s="293"/>
      <c r="Q38" s="293"/>
      <c r="R38" s="293"/>
      <c r="S38" s="293"/>
      <c r="T38" s="293"/>
      <c r="U38" s="293"/>
      <c r="V38" s="293"/>
      <c r="W38" s="293"/>
      <c r="X38" s="391"/>
      <c r="Y38" s="177" t="s">
        <v>52</v>
      </c>
      <c r="Z38" s="172"/>
      <c r="AA38" s="173"/>
      <c r="AB38" s="364" t="s">
        <v>238</v>
      </c>
      <c r="AC38" s="364"/>
      <c r="AD38" s="364"/>
      <c r="AE38" s="250">
        <v>75</v>
      </c>
      <c r="AF38" s="251"/>
      <c r="AG38" s="251"/>
      <c r="AH38" s="251"/>
      <c r="AI38" s="250">
        <v>85</v>
      </c>
      <c r="AJ38" s="251"/>
      <c r="AK38" s="251"/>
      <c r="AL38" s="251"/>
      <c r="AM38" s="250">
        <v>85</v>
      </c>
      <c r="AN38" s="251"/>
      <c r="AO38" s="251"/>
      <c r="AP38" s="251"/>
      <c r="AQ38" s="258" t="s">
        <v>604</v>
      </c>
      <c r="AR38" s="240"/>
      <c r="AS38" s="240"/>
      <c r="AT38" s="259"/>
      <c r="AU38" s="251">
        <v>85</v>
      </c>
      <c r="AV38" s="251"/>
      <c r="AW38" s="251"/>
      <c r="AX38" s="252"/>
      <c r="AY38" s="36">
        <f t="shared" si="4"/>
        <v>1</v>
      </c>
    </row>
    <row r="39" spans="1:51" ht="23.25" customHeight="1" x14ac:dyDescent="0.15">
      <c r="A39" s="503"/>
      <c r="B39" s="504"/>
      <c r="C39" s="504"/>
      <c r="D39" s="504"/>
      <c r="E39" s="504"/>
      <c r="F39" s="505"/>
      <c r="G39" s="388"/>
      <c r="H39" s="389"/>
      <c r="I39" s="389"/>
      <c r="J39" s="389"/>
      <c r="K39" s="389"/>
      <c r="L39" s="389"/>
      <c r="M39" s="389"/>
      <c r="N39" s="389"/>
      <c r="O39" s="390"/>
      <c r="P39" s="156"/>
      <c r="Q39" s="156"/>
      <c r="R39" s="156"/>
      <c r="S39" s="156"/>
      <c r="T39" s="156"/>
      <c r="U39" s="156"/>
      <c r="V39" s="156"/>
      <c r="W39" s="156"/>
      <c r="X39" s="157"/>
      <c r="Y39" s="177" t="s">
        <v>13</v>
      </c>
      <c r="Z39" s="172"/>
      <c r="AA39" s="173"/>
      <c r="AB39" s="278" t="s">
        <v>165</v>
      </c>
      <c r="AC39" s="278"/>
      <c r="AD39" s="278"/>
      <c r="AE39" s="250">
        <v>116.1</v>
      </c>
      <c r="AF39" s="251"/>
      <c r="AG39" s="251"/>
      <c r="AH39" s="251"/>
      <c r="AI39" s="250">
        <v>100.8</v>
      </c>
      <c r="AJ39" s="251"/>
      <c r="AK39" s="251"/>
      <c r="AL39" s="251"/>
      <c r="AM39" s="250" t="s">
        <v>595</v>
      </c>
      <c r="AN39" s="251"/>
      <c r="AO39" s="251"/>
      <c r="AP39" s="251"/>
      <c r="AQ39" s="258" t="s">
        <v>575</v>
      </c>
      <c r="AR39" s="240"/>
      <c r="AS39" s="240"/>
      <c r="AT39" s="259"/>
      <c r="AU39" s="251" t="s">
        <v>575</v>
      </c>
      <c r="AV39" s="251"/>
      <c r="AW39" s="251"/>
      <c r="AX39" s="252"/>
      <c r="AY39" s="36">
        <f t="shared" si="4"/>
        <v>1</v>
      </c>
    </row>
    <row r="40" spans="1:51" ht="23.25" customHeight="1" x14ac:dyDescent="0.15">
      <c r="A40" s="659" t="s">
        <v>247</v>
      </c>
      <c r="B40" s="660"/>
      <c r="C40" s="660"/>
      <c r="D40" s="660"/>
      <c r="E40" s="660"/>
      <c r="F40" s="661"/>
      <c r="G40" s="382" t="s">
        <v>581</v>
      </c>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665"/>
      <c r="AY40" s="36">
        <f t="shared" si="4"/>
        <v>1</v>
      </c>
    </row>
    <row r="41" spans="1:51" ht="23.25" customHeight="1" thickBot="1" x14ac:dyDescent="0.2">
      <c r="A41" s="662"/>
      <c r="B41" s="663"/>
      <c r="C41" s="663"/>
      <c r="D41" s="663"/>
      <c r="E41" s="663"/>
      <c r="F41" s="664"/>
      <c r="G41" s="388"/>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6"/>
      <c r="AF41" s="386"/>
      <c r="AG41" s="386"/>
      <c r="AH41" s="386"/>
      <c r="AI41" s="386"/>
      <c r="AJ41" s="386"/>
      <c r="AK41" s="386"/>
      <c r="AL41" s="386"/>
      <c r="AM41" s="386"/>
      <c r="AN41" s="386"/>
      <c r="AO41" s="386"/>
      <c r="AP41" s="386"/>
      <c r="AQ41" s="389"/>
      <c r="AR41" s="389"/>
      <c r="AS41" s="389"/>
      <c r="AT41" s="389"/>
      <c r="AU41" s="389"/>
      <c r="AV41" s="389"/>
      <c r="AW41" s="389"/>
      <c r="AX41" s="666"/>
      <c r="AY41" s="36">
        <f t="shared" si="4"/>
        <v>1</v>
      </c>
    </row>
    <row r="42" spans="1:51" ht="31.5" customHeight="1" x14ac:dyDescent="0.15">
      <c r="A42" s="640" t="s">
        <v>227</v>
      </c>
      <c r="B42" s="641"/>
      <c r="C42" s="641"/>
      <c r="D42" s="641"/>
      <c r="E42" s="641"/>
      <c r="F42" s="642"/>
      <c r="G42" s="643" t="s">
        <v>57</v>
      </c>
      <c r="H42" s="643"/>
      <c r="I42" s="643"/>
      <c r="J42" s="643"/>
      <c r="K42" s="643"/>
      <c r="L42" s="643"/>
      <c r="M42" s="643"/>
      <c r="N42" s="643"/>
      <c r="O42" s="643"/>
      <c r="P42" s="643"/>
      <c r="Q42" s="643"/>
      <c r="R42" s="643"/>
      <c r="S42" s="643"/>
      <c r="T42" s="643"/>
      <c r="U42" s="643"/>
      <c r="V42" s="643"/>
      <c r="W42" s="643"/>
      <c r="X42" s="644"/>
      <c r="Y42" s="318"/>
      <c r="Z42" s="319"/>
      <c r="AA42" s="320"/>
      <c r="AB42" s="645" t="s">
        <v>11</v>
      </c>
      <c r="AC42" s="645"/>
      <c r="AD42" s="645"/>
      <c r="AE42" s="631" t="s">
        <v>255</v>
      </c>
      <c r="AF42" s="632"/>
      <c r="AG42" s="632"/>
      <c r="AH42" s="633"/>
      <c r="AI42" s="631" t="s">
        <v>272</v>
      </c>
      <c r="AJ42" s="632"/>
      <c r="AK42" s="632"/>
      <c r="AL42" s="633"/>
      <c r="AM42" s="631" t="s">
        <v>369</v>
      </c>
      <c r="AN42" s="632"/>
      <c r="AO42" s="632"/>
      <c r="AP42" s="633"/>
      <c r="AQ42" s="672" t="s">
        <v>277</v>
      </c>
      <c r="AR42" s="673"/>
      <c r="AS42" s="673"/>
      <c r="AT42" s="674"/>
      <c r="AU42" s="672" t="s">
        <v>401</v>
      </c>
      <c r="AV42" s="673"/>
      <c r="AW42" s="673"/>
      <c r="AX42" s="675"/>
    </row>
    <row r="43" spans="1:51" ht="57.75" customHeight="1" x14ac:dyDescent="0.15">
      <c r="A43" s="344"/>
      <c r="B43" s="345"/>
      <c r="C43" s="345"/>
      <c r="D43" s="345"/>
      <c r="E43" s="345"/>
      <c r="F43" s="346"/>
      <c r="G43" s="153" t="s">
        <v>683</v>
      </c>
      <c r="H43" s="153"/>
      <c r="I43" s="153"/>
      <c r="J43" s="153"/>
      <c r="K43" s="153"/>
      <c r="L43" s="153"/>
      <c r="M43" s="153"/>
      <c r="N43" s="153"/>
      <c r="O43" s="153"/>
      <c r="P43" s="153"/>
      <c r="Q43" s="153"/>
      <c r="R43" s="153"/>
      <c r="S43" s="153"/>
      <c r="T43" s="153"/>
      <c r="U43" s="153"/>
      <c r="V43" s="153"/>
      <c r="W43" s="153"/>
      <c r="X43" s="154"/>
      <c r="Y43" s="630" t="s">
        <v>53</v>
      </c>
      <c r="Z43" s="569"/>
      <c r="AA43" s="570"/>
      <c r="AB43" s="394" t="s">
        <v>582</v>
      </c>
      <c r="AC43" s="394"/>
      <c r="AD43" s="394"/>
      <c r="AE43" s="248">
        <v>144</v>
      </c>
      <c r="AF43" s="248"/>
      <c r="AG43" s="248"/>
      <c r="AH43" s="248"/>
      <c r="AI43" s="248">
        <v>1199</v>
      </c>
      <c r="AJ43" s="248"/>
      <c r="AK43" s="248"/>
      <c r="AL43" s="248"/>
      <c r="AM43" s="248">
        <v>1762</v>
      </c>
      <c r="AN43" s="248"/>
      <c r="AO43" s="248"/>
      <c r="AP43" s="248"/>
      <c r="AQ43" s="248" t="s">
        <v>655</v>
      </c>
      <c r="AR43" s="248"/>
      <c r="AS43" s="248"/>
      <c r="AT43" s="248"/>
      <c r="AU43" s="250" t="s">
        <v>655</v>
      </c>
      <c r="AV43" s="251"/>
      <c r="AW43" s="251"/>
      <c r="AX43" s="252"/>
    </row>
    <row r="44" spans="1:51" ht="57.75" customHeight="1" x14ac:dyDescent="0.15">
      <c r="A44" s="347"/>
      <c r="B44" s="348"/>
      <c r="C44" s="348"/>
      <c r="D44" s="348"/>
      <c r="E44" s="348"/>
      <c r="F44" s="349"/>
      <c r="G44" s="156"/>
      <c r="H44" s="156"/>
      <c r="I44" s="156"/>
      <c r="J44" s="156"/>
      <c r="K44" s="156"/>
      <c r="L44" s="156"/>
      <c r="M44" s="156"/>
      <c r="N44" s="156"/>
      <c r="O44" s="156"/>
      <c r="P44" s="156"/>
      <c r="Q44" s="156"/>
      <c r="R44" s="156"/>
      <c r="S44" s="156"/>
      <c r="T44" s="156"/>
      <c r="U44" s="156"/>
      <c r="V44" s="156"/>
      <c r="W44" s="156"/>
      <c r="X44" s="157"/>
      <c r="Y44" s="327" t="s">
        <v>54</v>
      </c>
      <c r="Z44" s="233"/>
      <c r="AA44" s="234"/>
      <c r="AB44" s="394" t="s">
        <v>582</v>
      </c>
      <c r="AC44" s="394"/>
      <c r="AD44" s="394"/>
      <c r="AE44" s="248" t="s">
        <v>575</v>
      </c>
      <c r="AF44" s="248"/>
      <c r="AG44" s="248"/>
      <c r="AH44" s="248"/>
      <c r="AI44" s="248" t="s">
        <v>575</v>
      </c>
      <c r="AJ44" s="248"/>
      <c r="AK44" s="248"/>
      <c r="AL44" s="248"/>
      <c r="AM44" s="248" t="s">
        <v>595</v>
      </c>
      <c r="AN44" s="248"/>
      <c r="AO44" s="248"/>
      <c r="AP44" s="248"/>
      <c r="AQ44" s="248" t="s">
        <v>667</v>
      </c>
      <c r="AR44" s="248"/>
      <c r="AS44" s="248"/>
      <c r="AT44" s="248"/>
      <c r="AU44" s="248" t="s">
        <v>667</v>
      </c>
      <c r="AV44" s="248"/>
      <c r="AW44" s="248"/>
      <c r="AX44" s="248"/>
    </row>
    <row r="45" spans="1:51" ht="31.5" customHeight="1" x14ac:dyDescent="0.15">
      <c r="A45" s="341" t="s">
        <v>227</v>
      </c>
      <c r="B45" s="342"/>
      <c r="C45" s="342"/>
      <c r="D45" s="342"/>
      <c r="E45" s="342"/>
      <c r="F45" s="343"/>
      <c r="G45" s="628" t="s">
        <v>57</v>
      </c>
      <c r="H45" s="628"/>
      <c r="I45" s="628"/>
      <c r="J45" s="628"/>
      <c r="K45" s="628"/>
      <c r="L45" s="628"/>
      <c r="M45" s="628"/>
      <c r="N45" s="628"/>
      <c r="O45" s="628"/>
      <c r="P45" s="628"/>
      <c r="Q45" s="628"/>
      <c r="R45" s="628"/>
      <c r="S45" s="628"/>
      <c r="T45" s="628"/>
      <c r="U45" s="628"/>
      <c r="V45" s="628"/>
      <c r="W45" s="628"/>
      <c r="X45" s="629"/>
      <c r="Y45" s="350"/>
      <c r="Z45" s="334"/>
      <c r="AA45" s="335"/>
      <c r="AB45" s="177" t="s">
        <v>11</v>
      </c>
      <c r="AC45" s="172"/>
      <c r="AD45" s="173"/>
      <c r="AE45" s="228" t="s">
        <v>255</v>
      </c>
      <c r="AF45" s="228"/>
      <c r="AG45" s="228"/>
      <c r="AH45" s="228"/>
      <c r="AI45" s="228" t="s">
        <v>272</v>
      </c>
      <c r="AJ45" s="228"/>
      <c r="AK45" s="228"/>
      <c r="AL45" s="228"/>
      <c r="AM45" s="228" t="s">
        <v>369</v>
      </c>
      <c r="AN45" s="228"/>
      <c r="AO45" s="228"/>
      <c r="AP45" s="228"/>
      <c r="AQ45" s="667" t="s">
        <v>277</v>
      </c>
      <c r="AR45" s="668"/>
      <c r="AS45" s="668"/>
      <c r="AT45" s="668"/>
      <c r="AU45" s="667" t="s">
        <v>401</v>
      </c>
      <c r="AV45" s="668"/>
      <c r="AW45" s="668"/>
      <c r="AX45" s="669"/>
      <c r="AY45" s="36">
        <f>COUNTA($G$46)</f>
        <v>1</v>
      </c>
    </row>
    <row r="46" spans="1:51" ht="23.25" customHeight="1" x14ac:dyDescent="0.15">
      <c r="A46" s="344"/>
      <c r="B46" s="345"/>
      <c r="C46" s="345"/>
      <c r="D46" s="345"/>
      <c r="E46" s="345"/>
      <c r="F46" s="346"/>
      <c r="G46" s="153" t="s">
        <v>596</v>
      </c>
      <c r="H46" s="153"/>
      <c r="I46" s="153"/>
      <c r="J46" s="153"/>
      <c r="K46" s="153"/>
      <c r="L46" s="153"/>
      <c r="M46" s="153"/>
      <c r="N46" s="153"/>
      <c r="O46" s="153"/>
      <c r="P46" s="153"/>
      <c r="Q46" s="153"/>
      <c r="R46" s="153"/>
      <c r="S46" s="153"/>
      <c r="T46" s="153"/>
      <c r="U46" s="153"/>
      <c r="V46" s="153"/>
      <c r="W46" s="153"/>
      <c r="X46" s="154"/>
      <c r="Y46" s="321" t="s">
        <v>53</v>
      </c>
      <c r="Z46" s="322"/>
      <c r="AA46" s="323"/>
      <c r="AB46" s="324" t="s">
        <v>582</v>
      </c>
      <c r="AC46" s="325"/>
      <c r="AD46" s="326"/>
      <c r="AE46" s="248">
        <v>125</v>
      </c>
      <c r="AF46" s="248"/>
      <c r="AG46" s="248"/>
      <c r="AH46" s="248"/>
      <c r="AI46" s="248">
        <v>512</v>
      </c>
      <c r="AJ46" s="248"/>
      <c r="AK46" s="248"/>
      <c r="AL46" s="248"/>
      <c r="AM46" s="248">
        <v>963</v>
      </c>
      <c r="AN46" s="248"/>
      <c r="AO46" s="248"/>
      <c r="AP46" s="248"/>
      <c r="AQ46" s="248" t="s">
        <v>655</v>
      </c>
      <c r="AR46" s="248"/>
      <c r="AS46" s="248"/>
      <c r="AT46" s="248"/>
      <c r="AU46" s="248" t="s">
        <v>655</v>
      </c>
      <c r="AV46" s="248"/>
      <c r="AW46" s="248"/>
      <c r="AX46" s="249"/>
      <c r="AY46" s="36">
        <f>$AY$45</f>
        <v>1</v>
      </c>
    </row>
    <row r="47" spans="1:51" ht="23.25" customHeight="1" x14ac:dyDescent="0.15">
      <c r="A47" s="347"/>
      <c r="B47" s="348"/>
      <c r="C47" s="348"/>
      <c r="D47" s="348"/>
      <c r="E47" s="348"/>
      <c r="F47" s="349"/>
      <c r="G47" s="156"/>
      <c r="H47" s="156"/>
      <c r="I47" s="156"/>
      <c r="J47" s="156"/>
      <c r="K47" s="156"/>
      <c r="L47" s="156"/>
      <c r="M47" s="156"/>
      <c r="N47" s="156"/>
      <c r="O47" s="156"/>
      <c r="P47" s="156"/>
      <c r="Q47" s="156"/>
      <c r="R47" s="156"/>
      <c r="S47" s="156"/>
      <c r="T47" s="156"/>
      <c r="U47" s="156"/>
      <c r="V47" s="156"/>
      <c r="W47" s="156"/>
      <c r="X47" s="157"/>
      <c r="Y47" s="327" t="s">
        <v>54</v>
      </c>
      <c r="Z47" s="328"/>
      <c r="AA47" s="329"/>
      <c r="AB47" s="330" t="s">
        <v>582</v>
      </c>
      <c r="AC47" s="331"/>
      <c r="AD47" s="332"/>
      <c r="AE47" s="248" t="s">
        <v>575</v>
      </c>
      <c r="AF47" s="248"/>
      <c r="AG47" s="248"/>
      <c r="AH47" s="248"/>
      <c r="AI47" s="248" t="s">
        <v>575</v>
      </c>
      <c r="AJ47" s="248"/>
      <c r="AK47" s="248"/>
      <c r="AL47" s="248"/>
      <c r="AM47" s="248" t="s">
        <v>595</v>
      </c>
      <c r="AN47" s="248"/>
      <c r="AO47" s="248"/>
      <c r="AP47" s="248"/>
      <c r="AQ47" s="248" t="s">
        <v>268</v>
      </c>
      <c r="AR47" s="248"/>
      <c r="AS47" s="248"/>
      <c r="AT47" s="248"/>
      <c r="AU47" s="248" t="s">
        <v>268</v>
      </c>
      <c r="AV47" s="248"/>
      <c r="AW47" s="248"/>
      <c r="AX47" s="248"/>
      <c r="AY47" s="36">
        <f>$AY$45</f>
        <v>1</v>
      </c>
    </row>
    <row r="48" spans="1:51" ht="31.5" customHeight="1" x14ac:dyDescent="0.15">
      <c r="A48" s="341" t="s">
        <v>227</v>
      </c>
      <c r="B48" s="342"/>
      <c r="C48" s="342"/>
      <c r="D48" s="342"/>
      <c r="E48" s="342"/>
      <c r="F48" s="343"/>
      <c r="G48" s="628" t="s">
        <v>57</v>
      </c>
      <c r="H48" s="628"/>
      <c r="I48" s="628"/>
      <c r="J48" s="628"/>
      <c r="K48" s="628"/>
      <c r="L48" s="628"/>
      <c r="M48" s="628"/>
      <c r="N48" s="628"/>
      <c r="O48" s="628"/>
      <c r="P48" s="628"/>
      <c r="Q48" s="628"/>
      <c r="R48" s="628"/>
      <c r="S48" s="628"/>
      <c r="T48" s="628"/>
      <c r="U48" s="628"/>
      <c r="V48" s="628"/>
      <c r="W48" s="628"/>
      <c r="X48" s="629"/>
      <c r="Y48" s="350"/>
      <c r="Z48" s="334"/>
      <c r="AA48" s="335"/>
      <c r="AB48" s="177" t="s">
        <v>11</v>
      </c>
      <c r="AC48" s="172"/>
      <c r="AD48" s="173"/>
      <c r="AE48" s="228" t="s">
        <v>255</v>
      </c>
      <c r="AF48" s="228"/>
      <c r="AG48" s="228"/>
      <c r="AH48" s="228"/>
      <c r="AI48" s="228" t="s">
        <v>272</v>
      </c>
      <c r="AJ48" s="228"/>
      <c r="AK48" s="228"/>
      <c r="AL48" s="228"/>
      <c r="AM48" s="228" t="s">
        <v>369</v>
      </c>
      <c r="AN48" s="228"/>
      <c r="AO48" s="228"/>
      <c r="AP48" s="228"/>
      <c r="AQ48" s="667" t="s">
        <v>277</v>
      </c>
      <c r="AR48" s="668"/>
      <c r="AS48" s="668"/>
      <c r="AT48" s="668"/>
      <c r="AU48" s="667" t="s">
        <v>401</v>
      </c>
      <c r="AV48" s="668"/>
      <c r="AW48" s="668"/>
      <c r="AX48" s="669"/>
      <c r="AY48" s="36">
        <f>COUNTA($G$49)</f>
        <v>1</v>
      </c>
    </row>
    <row r="49" spans="1:51" ht="23.25" customHeight="1" x14ac:dyDescent="0.15">
      <c r="A49" s="344"/>
      <c r="B49" s="345"/>
      <c r="C49" s="345"/>
      <c r="D49" s="345"/>
      <c r="E49" s="345"/>
      <c r="F49" s="346"/>
      <c r="G49" s="153" t="s">
        <v>597</v>
      </c>
      <c r="H49" s="153"/>
      <c r="I49" s="153"/>
      <c r="J49" s="153"/>
      <c r="K49" s="153"/>
      <c r="L49" s="153"/>
      <c r="M49" s="153"/>
      <c r="N49" s="153"/>
      <c r="O49" s="153"/>
      <c r="P49" s="153"/>
      <c r="Q49" s="153"/>
      <c r="R49" s="153"/>
      <c r="S49" s="153"/>
      <c r="T49" s="153"/>
      <c r="U49" s="153"/>
      <c r="V49" s="153"/>
      <c r="W49" s="153"/>
      <c r="X49" s="154"/>
      <c r="Y49" s="321" t="s">
        <v>53</v>
      </c>
      <c r="Z49" s="322"/>
      <c r="AA49" s="323"/>
      <c r="AB49" s="324" t="s">
        <v>582</v>
      </c>
      <c r="AC49" s="325"/>
      <c r="AD49" s="326"/>
      <c r="AE49" s="248">
        <v>62</v>
      </c>
      <c r="AF49" s="248"/>
      <c r="AG49" s="248"/>
      <c r="AH49" s="248"/>
      <c r="AI49" s="248">
        <v>63</v>
      </c>
      <c r="AJ49" s="248"/>
      <c r="AK49" s="248"/>
      <c r="AL49" s="248"/>
      <c r="AM49" s="248">
        <v>49</v>
      </c>
      <c r="AN49" s="248"/>
      <c r="AO49" s="248"/>
      <c r="AP49" s="248"/>
      <c r="AQ49" s="248" t="s">
        <v>655</v>
      </c>
      <c r="AR49" s="248"/>
      <c r="AS49" s="248"/>
      <c r="AT49" s="248"/>
      <c r="AU49" s="248" t="s">
        <v>655</v>
      </c>
      <c r="AV49" s="248"/>
      <c r="AW49" s="248"/>
      <c r="AX49" s="249"/>
      <c r="AY49" s="36">
        <f>$AY$48</f>
        <v>1</v>
      </c>
    </row>
    <row r="50" spans="1:51" ht="23.25" customHeight="1" x14ac:dyDescent="0.15">
      <c r="A50" s="347"/>
      <c r="B50" s="348"/>
      <c r="C50" s="348"/>
      <c r="D50" s="348"/>
      <c r="E50" s="348"/>
      <c r="F50" s="349"/>
      <c r="G50" s="156"/>
      <c r="H50" s="156"/>
      <c r="I50" s="156"/>
      <c r="J50" s="156"/>
      <c r="K50" s="156"/>
      <c r="L50" s="156"/>
      <c r="M50" s="156"/>
      <c r="N50" s="156"/>
      <c r="O50" s="156"/>
      <c r="P50" s="156"/>
      <c r="Q50" s="156"/>
      <c r="R50" s="156"/>
      <c r="S50" s="156"/>
      <c r="T50" s="156"/>
      <c r="U50" s="156"/>
      <c r="V50" s="156"/>
      <c r="W50" s="156"/>
      <c r="X50" s="157"/>
      <c r="Y50" s="327" t="s">
        <v>54</v>
      </c>
      <c r="Z50" s="328"/>
      <c r="AA50" s="329"/>
      <c r="AB50" s="330" t="s">
        <v>582</v>
      </c>
      <c r="AC50" s="331"/>
      <c r="AD50" s="332"/>
      <c r="AE50" s="248">
        <v>240</v>
      </c>
      <c r="AF50" s="248"/>
      <c r="AG50" s="248"/>
      <c r="AH50" s="248"/>
      <c r="AI50" s="248">
        <v>71</v>
      </c>
      <c r="AJ50" s="248"/>
      <c r="AK50" s="248"/>
      <c r="AL50" s="248"/>
      <c r="AM50" s="248">
        <v>71</v>
      </c>
      <c r="AN50" s="248"/>
      <c r="AO50" s="248"/>
      <c r="AP50" s="248"/>
      <c r="AQ50" s="248">
        <v>71</v>
      </c>
      <c r="AR50" s="248"/>
      <c r="AS50" s="248"/>
      <c r="AT50" s="248"/>
      <c r="AU50" s="248" t="s">
        <v>268</v>
      </c>
      <c r="AV50" s="248"/>
      <c r="AW50" s="248"/>
      <c r="AX50" s="249"/>
      <c r="AY50" s="36">
        <f>$AY$48</f>
        <v>1</v>
      </c>
    </row>
    <row r="51" spans="1:51" ht="23.25" customHeight="1" x14ac:dyDescent="0.15">
      <c r="A51" s="163" t="s">
        <v>14</v>
      </c>
      <c r="B51" s="164"/>
      <c r="C51" s="164"/>
      <c r="D51" s="164"/>
      <c r="E51" s="164"/>
      <c r="F51" s="165"/>
      <c r="G51" s="172" t="s">
        <v>15</v>
      </c>
      <c r="H51" s="172"/>
      <c r="I51" s="172"/>
      <c r="J51" s="172"/>
      <c r="K51" s="172"/>
      <c r="L51" s="172"/>
      <c r="M51" s="172"/>
      <c r="N51" s="172"/>
      <c r="O51" s="172"/>
      <c r="P51" s="172"/>
      <c r="Q51" s="172"/>
      <c r="R51" s="172"/>
      <c r="S51" s="172"/>
      <c r="T51" s="172"/>
      <c r="U51" s="172"/>
      <c r="V51" s="172"/>
      <c r="W51" s="172"/>
      <c r="X51" s="173"/>
      <c r="Y51" s="336"/>
      <c r="Z51" s="337"/>
      <c r="AA51" s="338"/>
      <c r="AB51" s="177" t="s">
        <v>11</v>
      </c>
      <c r="AC51" s="172"/>
      <c r="AD51" s="173"/>
      <c r="AE51" s="228" t="s">
        <v>255</v>
      </c>
      <c r="AF51" s="228"/>
      <c r="AG51" s="228"/>
      <c r="AH51" s="228"/>
      <c r="AI51" s="228" t="s">
        <v>272</v>
      </c>
      <c r="AJ51" s="228"/>
      <c r="AK51" s="228"/>
      <c r="AL51" s="228"/>
      <c r="AM51" s="228" t="s">
        <v>369</v>
      </c>
      <c r="AN51" s="228"/>
      <c r="AO51" s="228"/>
      <c r="AP51" s="228"/>
      <c r="AQ51" s="229" t="s">
        <v>402</v>
      </c>
      <c r="AR51" s="230"/>
      <c r="AS51" s="230"/>
      <c r="AT51" s="230"/>
      <c r="AU51" s="230"/>
      <c r="AV51" s="230"/>
      <c r="AW51" s="230"/>
      <c r="AX51" s="231"/>
    </row>
    <row r="52" spans="1:51" ht="23.25" customHeight="1" x14ac:dyDescent="0.15">
      <c r="A52" s="166"/>
      <c r="B52" s="167"/>
      <c r="C52" s="167"/>
      <c r="D52" s="167"/>
      <c r="E52" s="167"/>
      <c r="F52" s="168"/>
      <c r="G52" s="241" t="s">
        <v>674</v>
      </c>
      <c r="H52" s="241"/>
      <c r="I52" s="241"/>
      <c r="J52" s="241"/>
      <c r="K52" s="241"/>
      <c r="L52" s="241"/>
      <c r="M52" s="241"/>
      <c r="N52" s="241"/>
      <c r="O52" s="241"/>
      <c r="P52" s="241"/>
      <c r="Q52" s="241"/>
      <c r="R52" s="241"/>
      <c r="S52" s="241"/>
      <c r="T52" s="241"/>
      <c r="U52" s="241"/>
      <c r="V52" s="241"/>
      <c r="W52" s="241"/>
      <c r="X52" s="241"/>
      <c r="Y52" s="245" t="s">
        <v>14</v>
      </c>
      <c r="Z52" s="246"/>
      <c r="AA52" s="247"/>
      <c r="AB52" s="174"/>
      <c r="AC52" s="175"/>
      <c r="AD52" s="176"/>
      <c r="AE52" s="248" t="s">
        <v>575</v>
      </c>
      <c r="AF52" s="248"/>
      <c r="AG52" s="248"/>
      <c r="AH52" s="248"/>
      <c r="AI52" s="248" t="s">
        <v>575</v>
      </c>
      <c r="AJ52" s="248"/>
      <c r="AK52" s="248"/>
      <c r="AL52" s="248"/>
      <c r="AM52" s="248" t="s">
        <v>575</v>
      </c>
      <c r="AN52" s="248"/>
      <c r="AO52" s="248"/>
      <c r="AP52" s="248"/>
      <c r="AQ52" s="250"/>
      <c r="AR52" s="251"/>
      <c r="AS52" s="251"/>
      <c r="AT52" s="251"/>
      <c r="AU52" s="251"/>
      <c r="AV52" s="251"/>
      <c r="AW52" s="251"/>
      <c r="AX52" s="252"/>
    </row>
    <row r="53" spans="1:51" ht="54" customHeight="1" x14ac:dyDescent="0.15">
      <c r="A53" s="169"/>
      <c r="B53" s="170"/>
      <c r="C53" s="170"/>
      <c r="D53" s="170"/>
      <c r="E53" s="170"/>
      <c r="F53" s="171"/>
      <c r="G53" s="243"/>
      <c r="H53" s="243"/>
      <c r="I53" s="243"/>
      <c r="J53" s="243"/>
      <c r="K53" s="243"/>
      <c r="L53" s="243"/>
      <c r="M53" s="243"/>
      <c r="N53" s="243"/>
      <c r="O53" s="243"/>
      <c r="P53" s="243"/>
      <c r="Q53" s="243"/>
      <c r="R53" s="243"/>
      <c r="S53" s="243"/>
      <c r="T53" s="243"/>
      <c r="U53" s="243"/>
      <c r="V53" s="243"/>
      <c r="W53" s="243"/>
      <c r="X53" s="243"/>
      <c r="Y53" s="232" t="s">
        <v>47</v>
      </c>
      <c r="Z53" s="233"/>
      <c r="AA53" s="234"/>
      <c r="AB53" s="235" t="s">
        <v>599</v>
      </c>
      <c r="AC53" s="236"/>
      <c r="AD53" s="237"/>
      <c r="AE53" s="183" t="s">
        <v>575</v>
      </c>
      <c r="AF53" s="183"/>
      <c r="AG53" s="183"/>
      <c r="AH53" s="183"/>
      <c r="AI53" s="183" t="s">
        <v>575</v>
      </c>
      <c r="AJ53" s="183"/>
      <c r="AK53" s="183"/>
      <c r="AL53" s="183"/>
      <c r="AM53" s="183" t="s">
        <v>575</v>
      </c>
      <c r="AN53" s="183"/>
      <c r="AO53" s="183"/>
      <c r="AP53" s="183"/>
      <c r="AQ53" s="183"/>
      <c r="AR53" s="183"/>
      <c r="AS53" s="183"/>
      <c r="AT53" s="183"/>
      <c r="AU53" s="183"/>
      <c r="AV53" s="183"/>
      <c r="AW53" s="183"/>
      <c r="AX53" s="184"/>
    </row>
    <row r="54" spans="1:51" ht="23.25" customHeight="1" x14ac:dyDescent="0.15">
      <c r="A54" s="163" t="s">
        <v>14</v>
      </c>
      <c r="B54" s="164"/>
      <c r="C54" s="164"/>
      <c r="D54" s="164"/>
      <c r="E54" s="164"/>
      <c r="F54" s="165"/>
      <c r="G54" s="172" t="s">
        <v>15</v>
      </c>
      <c r="H54" s="172"/>
      <c r="I54" s="172"/>
      <c r="J54" s="172"/>
      <c r="K54" s="172"/>
      <c r="L54" s="172"/>
      <c r="M54" s="172"/>
      <c r="N54" s="172"/>
      <c r="O54" s="172"/>
      <c r="P54" s="172"/>
      <c r="Q54" s="172"/>
      <c r="R54" s="172"/>
      <c r="S54" s="172"/>
      <c r="T54" s="172"/>
      <c r="U54" s="172"/>
      <c r="V54" s="172"/>
      <c r="W54" s="172"/>
      <c r="X54" s="173"/>
      <c r="Y54" s="336"/>
      <c r="Z54" s="337"/>
      <c r="AA54" s="338"/>
      <c r="AB54" s="177" t="s">
        <v>11</v>
      </c>
      <c r="AC54" s="172"/>
      <c r="AD54" s="173"/>
      <c r="AE54" s="228" t="s">
        <v>255</v>
      </c>
      <c r="AF54" s="228"/>
      <c r="AG54" s="228"/>
      <c r="AH54" s="228"/>
      <c r="AI54" s="228" t="s">
        <v>272</v>
      </c>
      <c r="AJ54" s="228"/>
      <c r="AK54" s="228"/>
      <c r="AL54" s="228"/>
      <c r="AM54" s="228" t="s">
        <v>369</v>
      </c>
      <c r="AN54" s="228"/>
      <c r="AO54" s="228"/>
      <c r="AP54" s="228"/>
      <c r="AQ54" s="229" t="s">
        <v>402</v>
      </c>
      <c r="AR54" s="230"/>
      <c r="AS54" s="230"/>
      <c r="AT54" s="230"/>
      <c r="AU54" s="230"/>
      <c r="AV54" s="230"/>
      <c r="AW54" s="230"/>
      <c r="AX54" s="231"/>
      <c r="AY54" s="50">
        <f>IF(SUBSTITUTE(SUBSTITUTE($G$55,"／",""),"　","")="",0,1)</f>
        <v>1</v>
      </c>
    </row>
    <row r="55" spans="1:51" ht="23.25" customHeight="1" x14ac:dyDescent="0.15">
      <c r="A55" s="166"/>
      <c r="B55" s="167"/>
      <c r="C55" s="167"/>
      <c r="D55" s="167"/>
      <c r="E55" s="167"/>
      <c r="F55" s="168"/>
      <c r="G55" s="241" t="s">
        <v>600</v>
      </c>
      <c r="H55" s="241"/>
      <c r="I55" s="241"/>
      <c r="J55" s="241"/>
      <c r="K55" s="241"/>
      <c r="L55" s="241"/>
      <c r="M55" s="241"/>
      <c r="N55" s="241"/>
      <c r="O55" s="241"/>
      <c r="P55" s="241"/>
      <c r="Q55" s="241"/>
      <c r="R55" s="241"/>
      <c r="S55" s="241"/>
      <c r="T55" s="241"/>
      <c r="U55" s="241"/>
      <c r="V55" s="241"/>
      <c r="W55" s="241"/>
      <c r="X55" s="241"/>
      <c r="Y55" s="245" t="s">
        <v>14</v>
      </c>
      <c r="Z55" s="246"/>
      <c r="AA55" s="247"/>
      <c r="AB55" s="174"/>
      <c r="AC55" s="175"/>
      <c r="AD55" s="176"/>
      <c r="AE55" s="248">
        <v>487104</v>
      </c>
      <c r="AF55" s="248"/>
      <c r="AG55" s="248"/>
      <c r="AH55" s="248"/>
      <c r="AI55" s="248">
        <v>495000</v>
      </c>
      <c r="AJ55" s="248"/>
      <c r="AK55" s="248"/>
      <c r="AL55" s="248"/>
      <c r="AM55" s="248">
        <v>500676</v>
      </c>
      <c r="AN55" s="248"/>
      <c r="AO55" s="248"/>
      <c r="AP55" s="248"/>
      <c r="AQ55" s="250"/>
      <c r="AR55" s="251"/>
      <c r="AS55" s="251"/>
      <c r="AT55" s="251"/>
      <c r="AU55" s="251"/>
      <c r="AV55" s="251"/>
      <c r="AW55" s="251"/>
      <c r="AX55" s="252"/>
      <c r="AY55" s="36">
        <f>$AY$54</f>
        <v>1</v>
      </c>
    </row>
    <row r="56" spans="1:51" ht="69.75" customHeight="1" x14ac:dyDescent="0.15">
      <c r="A56" s="169"/>
      <c r="B56" s="170"/>
      <c r="C56" s="170"/>
      <c r="D56" s="170"/>
      <c r="E56" s="170"/>
      <c r="F56" s="171"/>
      <c r="G56" s="243"/>
      <c r="H56" s="243"/>
      <c r="I56" s="243"/>
      <c r="J56" s="243"/>
      <c r="K56" s="243"/>
      <c r="L56" s="243"/>
      <c r="M56" s="243"/>
      <c r="N56" s="243"/>
      <c r="O56" s="243"/>
      <c r="P56" s="243"/>
      <c r="Q56" s="243"/>
      <c r="R56" s="243"/>
      <c r="S56" s="243"/>
      <c r="T56" s="243"/>
      <c r="U56" s="243"/>
      <c r="V56" s="243"/>
      <c r="W56" s="243"/>
      <c r="X56" s="243"/>
      <c r="Y56" s="232" t="s">
        <v>47</v>
      </c>
      <c r="Z56" s="233"/>
      <c r="AA56" s="234"/>
      <c r="AB56" s="235" t="s">
        <v>599</v>
      </c>
      <c r="AC56" s="236"/>
      <c r="AD56" s="237"/>
      <c r="AE56" s="182" t="s">
        <v>583</v>
      </c>
      <c r="AF56" s="183"/>
      <c r="AG56" s="183"/>
      <c r="AH56" s="183"/>
      <c r="AI56" s="182" t="s">
        <v>584</v>
      </c>
      <c r="AJ56" s="183"/>
      <c r="AK56" s="183"/>
      <c r="AL56" s="183"/>
      <c r="AM56" s="182" t="s">
        <v>605</v>
      </c>
      <c r="AN56" s="183"/>
      <c r="AO56" s="183"/>
      <c r="AP56" s="183"/>
      <c r="AQ56" s="295"/>
      <c r="AR56" s="296"/>
      <c r="AS56" s="296"/>
      <c r="AT56" s="296"/>
      <c r="AU56" s="296"/>
      <c r="AV56" s="296"/>
      <c r="AW56" s="296"/>
      <c r="AX56" s="297"/>
      <c r="AY56" s="36">
        <f>$AY$54</f>
        <v>1</v>
      </c>
    </row>
    <row r="57" spans="1:51" ht="23.25" customHeight="1" x14ac:dyDescent="0.15">
      <c r="A57" s="163" t="s">
        <v>14</v>
      </c>
      <c r="B57" s="164"/>
      <c r="C57" s="164"/>
      <c r="D57" s="164"/>
      <c r="E57" s="164"/>
      <c r="F57" s="165"/>
      <c r="G57" s="172" t="s">
        <v>15</v>
      </c>
      <c r="H57" s="172"/>
      <c r="I57" s="172"/>
      <c r="J57" s="172"/>
      <c r="K57" s="172"/>
      <c r="L57" s="172"/>
      <c r="M57" s="172"/>
      <c r="N57" s="172"/>
      <c r="O57" s="172"/>
      <c r="P57" s="172"/>
      <c r="Q57" s="172"/>
      <c r="R57" s="172"/>
      <c r="S57" s="172"/>
      <c r="T57" s="172"/>
      <c r="U57" s="172"/>
      <c r="V57" s="172"/>
      <c r="W57" s="172"/>
      <c r="X57" s="173"/>
      <c r="Y57" s="336"/>
      <c r="Z57" s="337"/>
      <c r="AA57" s="338"/>
      <c r="AB57" s="177" t="s">
        <v>11</v>
      </c>
      <c r="AC57" s="172"/>
      <c r="AD57" s="173"/>
      <c r="AE57" s="228" t="s">
        <v>255</v>
      </c>
      <c r="AF57" s="228"/>
      <c r="AG57" s="228"/>
      <c r="AH57" s="228"/>
      <c r="AI57" s="228" t="s">
        <v>272</v>
      </c>
      <c r="AJ57" s="228"/>
      <c r="AK57" s="228"/>
      <c r="AL57" s="228"/>
      <c r="AM57" s="228" t="s">
        <v>369</v>
      </c>
      <c r="AN57" s="228"/>
      <c r="AO57" s="228"/>
      <c r="AP57" s="228"/>
      <c r="AQ57" s="229" t="s">
        <v>402</v>
      </c>
      <c r="AR57" s="230"/>
      <c r="AS57" s="230"/>
      <c r="AT57" s="230"/>
      <c r="AU57" s="230"/>
      <c r="AV57" s="230"/>
      <c r="AW57" s="230"/>
      <c r="AX57" s="231"/>
      <c r="AY57" s="50">
        <f>IF(SUBSTITUTE(SUBSTITUTE($G$58,"／",""),"　","")="",0,1)</f>
        <v>1</v>
      </c>
    </row>
    <row r="58" spans="1:51" ht="23.25" customHeight="1" x14ac:dyDescent="0.15">
      <c r="A58" s="166"/>
      <c r="B58" s="167"/>
      <c r="C58" s="167"/>
      <c r="D58" s="167"/>
      <c r="E58" s="167"/>
      <c r="F58" s="168"/>
      <c r="G58" s="241" t="s">
        <v>603</v>
      </c>
      <c r="H58" s="241"/>
      <c r="I58" s="241"/>
      <c r="J58" s="241"/>
      <c r="K58" s="241"/>
      <c r="L58" s="241"/>
      <c r="M58" s="241"/>
      <c r="N58" s="241"/>
      <c r="O58" s="241"/>
      <c r="P58" s="241"/>
      <c r="Q58" s="241"/>
      <c r="R58" s="241"/>
      <c r="S58" s="241"/>
      <c r="T58" s="241"/>
      <c r="U58" s="241"/>
      <c r="V58" s="241"/>
      <c r="W58" s="241"/>
      <c r="X58" s="241"/>
      <c r="Y58" s="245" t="s">
        <v>14</v>
      </c>
      <c r="Z58" s="246"/>
      <c r="AA58" s="247"/>
      <c r="AB58" s="174"/>
      <c r="AC58" s="175"/>
      <c r="AD58" s="176"/>
      <c r="AE58" s="248">
        <v>320399</v>
      </c>
      <c r="AF58" s="248"/>
      <c r="AG58" s="248"/>
      <c r="AH58" s="248"/>
      <c r="AI58" s="248">
        <v>330000</v>
      </c>
      <c r="AJ58" s="248"/>
      <c r="AK58" s="248"/>
      <c r="AL58" s="248"/>
      <c r="AM58" s="248">
        <v>333058</v>
      </c>
      <c r="AN58" s="248"/>
      <c r="AO58" s="248"/>
      <c r="AP58" s="248"/>
      <c r="AQ58" s="248"/>
      <c r="AR58" s="248"/>
      <c r="AS58" s="248"/>
      <c r="AT58" s="248"/>
      <c r="AU58" s="248"/>
      <c r="AV58" s="248"/>
      <c r="AW58" s="248"/>
      <c r="AX58" s="249"/>
      <c r="AY58" s="36">
        <f>$AY$57</f>
        <v>1</v>
      </c>
    </row>
    <row r="59" spans="1:51" ht="72" customHeight="1" x14ac:dyDescent="0.15">
      <c r="A59" s="169"/>
      <c r="B59" s="170"/>
      <c r="C59" s="170"/>
      <c r="D59" s="170"/>
      <c r="E59" s="170"/>
      <c r="F59" s="171"/>
      <c r="G59" s="243"/>
      <c r="H59" s="243"/>
      <c r="I59" s="243"/>
      <c r="J59" s="243"/>
      <c r="K59" s="243"/>
      <c r="L59" s="243"/>
      <c r="M59" s="243"/>
      <c r="N59" s="243"/>
      <c r="O59" s="243"/>
      <c r="P59" s="243"/>
      <c r="Q59" s="243"/>
      <c r="R59" s="243"/>
      <c r="S59" s="243"/>
      <c r="T59" s="243"/>
      <c r="U59" s="243"/>
      <c r="V59" s="243"/>
      <c r="W59" s="243"/>
      <c r="X59" s="243"/>
      <c r="Y59" s="232" t="s">
        <v>47</v>
      </c>
      <c r="Z59" s="233"/>
      <c r="AA59" s="234"/>
      <c r="AB59" s="235" t="s">
        <v>599</v>
      </c>
      <c r="AC59" s="236"/>
      <c r="AD59" s="237"/>
      <c r="AE59" s="182" t="s">
        <v>585</v>
      </c>
      <c r="AF59" s="183"/>
      <c r="AG59" s="183"/>
      <c r="AH59" s="183"/>
      <c r="AI59" s="182" t="s">
        <v>586</v>
      </c>
      <c r="AJ59" s="183"/>
      <c r="AK59" s="183"/>
      <c r="AL59" s="183"/>
      <c r="AM59" s="182" t="s">
        <v>606</v>
      </c>
      <c r="AN59" s="183"/>
      <c r="AO59" s="183"/>
      <c r="AP59" s="183"/>
      <c r="AQ59" s="182"/>
      <c r="AR59" s="183"/>
      <c r="AS59" s="183"/>
      <c r="AT59" s="183"/>
      <c r="AU59" s="183"/>
      <c r="AV59" s="183"/>
      <c r="AW59" s="183"/>
      <c r="AX59" s="184"/>
      <c r="AY59" s="36">
        <f>$AY$57</f>
        <v>1</v>
      </c>
    </row>
    <row r="60" spans="1:51" ht="23.25" customHeight="1" x14ac:dyDescent="0.15">
      <c r="A60" s="163" t="s">
        <v>14</v>
      </c>
      <c r="B60" s="164"/>
      <c r="C60" s="164"/>
      <c r="D60" s="164"/>
      <c r="E60" s="164"/>
      <c r="F60" s="165"/>
      <c r="G60" s="172" t="s">
        <v>15</v>
      </c>
      <c r="H60" s="172"/>
      <c r="I60" s="172"/>
      <c r="J60" s="172"/>
      <c r="K60" s="172"/>
      <c r="L60" s="172"/>
      <c r="M60" s="172"/>
      <c r="N60" s="172"/>
      <c r="O60" s="172"/>
      <c r="P60" s="172"/>
      <c r="Q60" s="172"/>
      <c r="R60" s="172"/>
      <c r="S60" s="172"/>
      <c r="T60" s="172"/>
      <c r="U60" s="172"/>
      <c r="V60" s="172"/>
      <c r="W60" s="172"/>
      <c r="X60" s="173"/>
      <c r="Y60" s="336"/>
      <c r="Z60" s="337"/>
      <c r="AA60" s="338"/>
      <c r="AB60" s="177" t="s">
        <v>11</v>
      </c>
      <c r="AC60" s="172"/>
      <c r="AD60" s="173"/>
      <c r="AE60" s="228" t="s">
        <v>255</v>
      </c>
      <c r="AF60" s="228"/>
      <c r="AG60" s="228"/>
      <c r="AH60" s="228"/>
      <c r="AI60" s="228" t="s">
        <v>272</v>
      </c>
      <c r="AJ60" s="228"/>
      <c r="AK60" s="228"/>
      <c r="AL60" s="228"/>
      <c r="AM60" s="228" t="s">
        <v>369</v>
      </c>
      <c r="AN60" s="228"/>
      <c r="AO60" s="228"/>
      <c r="AP60" s="228"/>
      <c r="AQ60" s="229" t="s">
        <v>402</v>
      </c>
      <c r="AR60" s="230"/>
      <c r="AS60" s="230"/>
      <c r="AT60" s="230"/>
      <c r="AU60" s="230"/>
      <c r="AV60" s="230"/>
      <c r="AW60" s="230"/>
      <c r="AX60" s="231"/>
      <c r="AY60" s="50">
        <f>IF(SUBSTITUTE(SUBSTITUTE($G$61,"／",""),"　","")="",0,1)</f>
        <v>1</v>
      </c>
    </row>
    <row r="61" spans="1:51" ht="23.25" customHeight="1" x14ac:dyDescent="0.15">
      <c r="A61" s="166"/>
      <c r="B61" s="167"/>
      <c r="C61" s="167"/>
      <c r="D61" s="167"/>
      <c r="E61" s="167"/>
      <c r="F61" s="168"/>
      <c r="G61" s="241" t="s">
        <v>616</v>
      </c>
      <c r="H61" s="241"/>
      <c r="I61" s="241"/>
      <c r="J61" s="241"/>
      <c r="K61" s="241"/>
      <c r="L61" s="241"/>
      <c r="M61" s="241"/>
      <c r="N61" s="241"/>
      <c r="O61" s="241"/>
      <c r="P61" s="241"/>
      <c r="Q61" s="241"/>
      <c r="R61" s="241"/>
      <c r="S61" s="241"/>
      <c r="T61" s="241"/>
      <c r="U61" s="241"/>
      <c r="V61" s="241"/>
      <c r="W61" s="241"/>
      <c r="X61" s="242"/>
      <c r="Y61" s="245" t="s">
        <v>14</v>
      </c>
      <c r="Z61" s="246"/>
      <c r="AA61" s="247"/>
      <c r="AB61" s="174"/>
      <c r="AC61" s="175"/>
      <c r="AD61" s="176"/>
      <c r="AE61" s="248" t="s">
        <v>575</v>
      </c>
      <c r="AF61" s="248"/>
      <c r="AG61" s="248"/>
      <c r="AH61" s="248"/>
      <c r="AI61" s="248" t="s">
        <v>575</v>
      </c>
      <c r="AJ61" s="248"/>
      <c r="AK61" s="248"/>
      <c r="AL61" s="248"/>
      <c r="AM61" s="248">
        <v>266322</v>
      </c>
      <c r="AN61" s="248"/>
      <c r="AO61" s="248"/>
      <c r="AP61" s="248"/>
      <c r="AQ61" s="248"/>
      <c r="AR61" s="248"/>
      <c r="AS61" s="248"/>
      <c r="AT61" s="248"/>
      <c r="AU61" s="248"/>
      <c r="AV61" s="248"/>
      <c r="AW61" s="248"/>
      <c r="AX61" s="249"/>
      <c r="AY61" s="36">
        <f>$AY$60</f>
        <v>1</v>
      </c>
    </row>
    <row r="62" spans="1:51" ht="101.25" customHeight="1" x14ac:dyDescent="0.15">
      <c r="A62" s="169"/>
      <c r="B62" s="170"/>
      <c r="C62" s="170"/>
      <c r="D62" s="170"/>
      <c r="E62" s="170"/>
      <c r="F62" s="171"/>
      <c r="G62" s="243"/>
      <c r="H62" s="243"/>
      <c r="I62" s="243"/>
      <c r="J62" s="243"/>
      <c r="K62" s="243"/>
      <c r="L62" s="243"/>
      <c r="M62" s="243"/>
      <c r="N62" s="243"/>
      <c r="O62" s="243"/>
      <c r="P62" s="243"/>
      <c r="Q62" s="243"/>
      <c r="R62" s="243"/>
      <c r="S62" s="243"/>
      <c r="T62" s="243"/>
      <c r="U62" s="243"/>
      <c r="V62" s="243"/>
      <c r="W62" s="243"/>
      <c r="X62" s="244"/>
      <c r="Y62" s="232" t="s">
        <v>47</v>
      </c>
      <c r="Z62" s="233"/>
      <c r="AA62" s="234"/>
      <c r="AB62" s="235" t="s">
        <v>599</v>
      </c>
      <c r="AC62" s="236"/>
      <c r="AD62" s="237"/>
      <c r="AE62" s="183" t="s">
        <v>575</v>
      </c>
      <c r="AF62" s="183"/>
      <c r="AG62" s="183"/>
      <c r="AH62" s="183"/>
      <c r="AI62" s="183" t="s">
        <v>575</v>
      </c>
      <c r="AJ62" s="183"/>
      <c r="AK62" s="183"/>
      <c r="AL62" s="183"/>
      <c r="AM62" s="182" t="s">
        <v>607</v>
      </c>
      <c r="AN62" s="183"/>
      <c r="AO62" s="183"/>
      <c r="AP62" s="183"/>
      <c r="AQ62" s="182"/>
      <c r="AR62" s="183"/>
      <c r="AS62" s="183"/>
      <c r="AT62" s="183"/>
      <c r="AU62" s="183"/>
      <c r="AV62" s="183"/>
      <c r="AW62" s="183"/>
      <c r="AX62" s="184"/>
      <c r="AY62" s="36">
        <f>$AY$60</f>
        <v>1</v>
      </c>
    </row>
    <row r="63" spans="1:51" ht="23.25" customHeight="1" x14ac:dyDescent="0.15">
      <c r="A63" s="395" t="s">
        <v>14</v>
      </c>
      <c r="B63" s="167"/>
      <c r="C63" s="167"/>
      <c r="D63" s="167"/>
      <c r="E63" s="167"/>
      <c r="F63" s="168"/>
      <c r="G63" s="226" t="s">
        <v>15</v>
      </c>
      <c r="H63" s="226"/>
      <c r="I63" s="226"/>
      <c r="J63" s="226"/>
      <c r="K63" s="226"/>
      <c r="L63" s="226"/>
      <c r="M63" s="226"/>
      <c r="N63" s="226"/>
      <c r="O63" s="226"/>
      <c r="P63" s="226"/>
      <c r="Q63" s="226"/>
      <c r="R63" s="226"/>
      <c r="S63" s="226"/>
      <c r="T63" s="226"/>
      <c r="U63" s="226"/>
      <c r="V63" s="226"/>
      <c r="W63" s="226"/>
      <c r="X63" s="227"/>
      <c r="Y63" s="222"/>
      <c r="Z63" s="223"/>
      <c r="AA63" s="224"/>
      <c r="AB63" s="225" t="s">
        <v>11</v>
      </c>
      <c r="AC63" s="226"/>
      <c r="AD63" s="227"/>
      <c r="AE63" s="228" t="s">
        <v>255</v>
      </c>
      <c r="AF63" s="228"/>
      <c r="AG63" s="228"/>
      <c r="AH63" s="228"/>
      <c r="AI63" s="228" t="s">
        <v>272</v>
      </c>
      <c r="AJ63" s="228"/>
      <c r="AK63" s="228"/>
      <c r="AL63" s="228"/>
      <c r="AM63" s="228" t="s">
        <v>369</v>
      </c>
      <c r="AN63" s="228"/>
      <c r="AO63" s="228"/>
      <c r="AP63" s="228"/>
      <c r="AQ63" s="229" t="s">
        <v>402</v>
      </c>
      <c r="AR63" s="230"/>
      <c r="AS63" s="230"/>
      <c r="AT63" s="230"/>
      <c r="AU63" s="230"/>
      <c r="AV63" s="230"/>
      <c r="AW63" s="230"/>
      <c r="AX63" s="231"/>
      <c r="AY63" s="50">
        <f>IF(SUBSTITUTE(SUBSTITUTE($G$64,"／",""),"　","")="",0,1)</f>
        <v>1</v>
      </c>
    </row>
    <row r="64" spans="1:51" ht="23.25" customHeight="1" x14ac:dyDescent="0.15">
      <c r="A64" s="166"/>
      <c r="B64" s="167"/>
      <c r="C64" s="167"/>
      <c r="D64" s="167"/>
      <c r="E64" s="167"/>
      <c r="F64" s="168"/>
      <c r="G64" s="241" t="s">
        <v>617</v>
      </c>
      <c r="H64" s="241"/>
      <c r="I64" s="241"/>
      <c r="J64" s="241"/>
      <c r="K64" s="241"/>
      <c r="L64" s="241"/>
      <c r="M64" s="241"/>
      <c r="N64" s="241"/>
      <c r="O64" s="241"/>
      <c r="P64" s="241"/>
      <c r="Q64" s="241"/>
      <c r="R64" s="241"/>
      <c r="S64" s="241"/>
      <c r="T64" s="241"/>
      <c r="U64" s="241"/>
      <c r="V64" s="241"/>
      <c r="W64" s="241"/>
      <c r="X64" s="241"/>
      <c r="Y64" s="245" t="s">
        <v>14</v>
      </c>
      <c r="Z64" s="246"/>
      <c r="AA64" s="247"/>
      <c r="AB64" s="174"/>
      <c r="AC64" s="175"/>
      <c r="AD64" s="176"/>
      <c r="AE64" s="248" t="s">
        <v>575</v>
      </c>
      <c r="AF64" s="248"/>
      <c r="AG64" s="248"/>
      <c r="AH64" s="248"/>
      <c r="AI64" s="248" t="s">
        <v>575</v>
      </c>
      <c r="AJ64" s="248"/>
      <c r="AK64" s="248"/>
      <c r="AL64" s="248"/>
      <c r="AM64" s="248">
        <v>352759</v>
      </c>
      <c r="AN64" s="248"/>
      <c r="AO64" s="248"/>
      <c r="AP64" s="248"/>
      <c r="AQ64" s="248"/>
      <c r="AR64" s="248"/>
      <c r="AS64" s="248"/>
      <c r="AT64" s="248"/>
      <c r="AU64" s="248"/>
      <c r="AV64" s="248"/>
      <c r="AW64" s="248"/>
      <c r="AX64" s="249"/>
      <c r="AY64" s="36">
        <f>$AY$63</f>
        <v>1</v>
      </c>
    </row>
    <row r="65" spans="1:51" ht="130.5" customHeight="1" thickBot="1" x14ac:dyDescent="0.2">
      <c r="A65" s="169"/>
      <c r="B65" s="170"/>
      <c r="C65" s="170"/>
      <c r="D65" s="170"/>
      <c r="E65" s="170"/>
      <c r="F65" s="171"/>
      <c r="G65" s="243"/>
      <c r="H65" s="243"/>
      <c r="I65" s="243"/>
      <c r="J65" s="243"/>
      <c r="K65" s="243"/>
      <c r="L65" s="243"/>
      <c r="M65" s="243"/>
      <c r="N65" s="243"/>
      <c r="O65" s="243"/>
      <c r="P65" s="243"/>
      <c r="Q65" s="243"/>
      <c r="R65" s="243"/>
      <c r="S65" s="243"/>
      <c r="T65" s="243"/>
      <c r="U65" s="243"/>
      <c r="V65" s="243"/>
      <c r="W65" s="243"/>
      <c r="X65" s="243"/>
      <c r="Y65" s="232" t="s">
        <v>47</v>
      </c>
      <c r="Z65" s="233"/>
      <c r="AA65" s="234"/>
      <c r="AB65" s="235" t="s">
        <v>608</v>
      </c>
      <c r="AC65" s="236"/>
      <c r="AD65" s="237"/>
      <c r="AE65" s="183" t="s">
        <v>575</v>
      </c>
      <c r="AF65" s="183"/>
      <c r="AG65" s="183"/>
      <c r="AH65" s="183"/>
      <c r="AI65" s="183" t="s">
        <v>575</v>
      </c>
      <c r="AJ65" s="183"/>
      <c r="AK65" s="183"/>
      <c r="AL65" s="183"/>
      <c r="AM65" s="182" t="s">
        <v>609</v>
      </c>
      <c r="AN65" s="183"/>
      <c r="AO65" s="183"/>
      <c r="AP65" s="183"/>
      <c r="AQ65" s="295"/>
      <c r="AR65" s="296"/>
      <c r="AS65" s="296"/>
      <c r="AT65" s="296"/>
      <c r="AU65" s="296"/>
      <c r="AV65" s="296"/>
      <c r="AW65" s="296"/>
      <c r="AX65" s="297"/>
      <c r="AY65" s="36">
        <f>$AY$63</f>
        <v>1</v>
      </c>
    </row>
    <row r="66" spans="1:51" ht="27.75" customHeight="1" x14ac:dyDescent="0.15">
      <c r="A66" s="679" t="s">
        <v>267</v>
      </c>
      <c r="B66" s="677"/>
      <c r="C66" s="676" t="s">
        <v>172</v>
      </c>
      <c r="D66" s="677"/>
      <c r="E66" s="185" t="s">
        <v>191</v>
      </c>
      <c r="F66" s="186"/>
      <c r="G66" s="187" t="s">
        <v>627</v>
      </c>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9"/>
      <c r="AY66" s="36">
        <f>COUNTA($G$66)</f>
        <v>1</v>
      </c>
    </row>
    <row r="67" spans="1:51" ht="24" customHeight="1" x14ac:dyDescent="0.15">
      <c r="A67" s="680"/>
      <c r="B67" s="678"/>
      <c r="C67" s="209"/>
      <c r="D67" s="678"/>
      <c r="E67" s="178" t="s">
        <v>190</v>
      </c>
      <c r="F67" s="179"/>
      <c r="G67" s="155" t="s">
        <v>628</v>
      </c>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1"/>
      <c r="AY67" s="36">
        <f>$AY$66</f>
        <v>1</v>
      </c>
    </row>
    <row r="68" spans="1:51" ht="18.75" customHeight="1" x14ac:dyDescent="0.15">
      <c r="A68" s="680"/>
      <c r="B68" s="678"/>
      <c r="C68" s="209"/>
      <c r="D68" s="678"/>
      <c r="E68" s="207" t="s">
        <v>173</v>
      </c>
      <c r="F68" s="208"/>
      <c r="G68" s="190" t="s">
        <v>177</v>
      </c>
      <c r="H68" s="191"/>
      <c r="I68" s="191"/>
      <c r="J68" s="191"/>
      <c r="K68" s="191"/>
      <c r="L68" s="191"/>
      <c r="M68" s="191"/>
      <c r="N68" s="191"/>
      <c r="O68" s="191"/>
      <c r="P68" s="191"/>
      <c r="Q68" s="191"/>
      <c r="R68" s="191"/>
      <c r="S68" s="191"/>
      <c r="T68" s="191"/>
      <c r="U68" s="191"/>
      <c r="V68" s="191"/>
      <c r="W68" s="191"/>
      <c r="X68" s="192"/>
      <c r="Y68" s="196"/>
      <c r="Z68" s="197"/>
      <c r="AA68" s="198"/>
      <c r="AB68" s="202" t="s">
        <v>11</v>
      </c>
      <c r="AC68" s="191"/>
      <c r="AD68" s="192"/>
      <c r="AE68" s="204" t="s">
        <v>255</v>
      </c>
      <c r="AF68" s="205"/>
      <c r="AG68" s="205"/>
      <c r="AH68" s="206"/>
      <c r="AI68" s="204" t="s">
        <v>272</v>
      </c>
      <c r="AJ68" s="205"/>
      <c r="AK68" s="205"/>
      <c r="AL68" s="206"/>
      <c r="AM68" s="204" t="s">
        <v>556</v>
      </c>
      <c r="AN68" s="205"/>
      <c r="AO68" s="205"/>
      <c r="AP68" s="206"/>
      <c r="AQ68" s="202" t="s">
        <v>170</v>
      </c>
      <c r="AR68" s="191"/>
      <c r="AS68" s="191"/>
      <c r="AT68" s="192"/>
      <c r="AU68" s="211" t="s">
        <v>179</v>
      </c>
      <c r="AV68" s="211"/>
      <c r="AW68" s="211"/>
      <c r="AX68" s="212"/>
      <c r="AY68" s="36">
        <f>COUNTA($G$70)</f>
        <v>1</v>
      </c>
    </row>
    <row r="69" spans="1:51" ht="18.75" customHeight="1" x14ac:dyDescent="0.15">
      <c r="A69" s="680"/>
      <c r="B69" s="678"/>
      <c r="C69" s="209"/>
      <c r="D69" s="678"/>
      <c r="E69" s="209"/>
      <c r="F69" s="210"/>
      <c r="G69" s="193"/>
      <c r="H69" s="194"/>
      <c r="I69" s="194"/>
      <c r="J69" s="194"/>
      <c r="K69" s="194"/>
      <c r="L69" s="194"/>
      <c r="M69" s="194"/>
      <c r="N69" s="194"/>
      <c r="O69" s="194"/>
      <c r="P69" s="194"/>
      <c r="Q69" s="194"/>
      <c r="R69" s="194"/>
      <c r="S69" s="194"/>
      <c r="T69" s="194"/>
      <c r="U69" s="194"/>
      <c r="V69" s="194"/>
      <c r="W69" s="194"/>
      <c r="X69" s="195"/>
      <c r="Y69" s="199"/>
      <c r="Z69" s="200"/>
      <c r="AA69" s="201"/>
      <c r="AB69" s="203"/>
      <c r="AC69" s="194"/>
      <c r="AD69" s="195"/>
      <c r="AE69" s="203"/>
      <c r="AF69" s="194"/>
      <c r="AG69" s="194"/>
      <c r="AH69" s="195"/>
      <c r="AI69" s="203"/>
      <c r="AJ69" s="194"/>
      <c r="AK69" s="194"/>
      <c r="AL69" s="195"/>
      <c r="AM69" s="203"/>
      <c r="AN69" s="194"/>
      <c r="AO69" s="194"/>
      <c r="AP69" s="195"/>
      <c r="AQ69" s="213" t="s">
        <v>645</v>
      </c>
      <c r="AR69" s="214"/>
      <c r="AS69" s="194" t="s">
        <v>171</v>
      </c>
      <c r="AT69" s="195"/>
      <c r="AU69" s="215">
        <v>3</v>
      </c>
      <c r="AV69" s="215"/>
      <c r="AW69" s="194" t="s">
        <v>164</v>
      </c>
      <c r="AX69" s="216"/>
      <c r="AY69" s="36">
        <f>$AY$68</f>
        <v>1</v>
      </c>
    </row>
    <row r="70" spans="1:51" ht="39.75" customHeight="1" x14ac:dyDescent="0.15">
      <c r="A70" s="680"/>
      <c r="B70" s="678"/>
      <c r="C70" s="209"/>
      <c r="D70" s="678"/>
      <c r="E70" s="209"/>
      <c r="F70" s="210"/>
      <c r="G70" s="152" t="s">
        <v>625</v>
      </c>
      <c r="H70" s="153"/>
      <c r="I70" s="153"/>
      <c r="J70" s="153"/>
      <c r="K70" s="153"/>
      <c r="L70" s="153"/>
      <c r="M70" s="153"/>
      <c r="N70" s="153"/>
      <c r="O70" s="153"/>
      <c r="P70" s="153"/>
      <c r="Q70" s="153"/>
      <c r="R70" s="153"/>
      <c r="S70" s="153"/>
      <c r="T70" s="153"/>
      <c r="U70" s="153"/>
      <c r="V70" s="153"/>
      <c r="W70" s="153"/>
      <c r="X70" s="154"/>
      <c r="Y70" s="158" t="s">
        <v>178</v>
      </c>
      <c r="Z70" s="159"/>
      <c r="AA70" s="160"/>
      <c r="AB70" s="161" t="s">
        <v>626</v>
      </c>
      <c r="AC70" s="162"/>
      <c r="AD70" s="162"/>
      <c r="AE70" s="239" t="s">
        <v>268</v>
      </c>
      <c r="AF70" s="240"/>
      <c r="AG70" s="240"/>
      <c r="AH70" s="240"/>
      <c r="AI70" s="239">
        <v>20</v>
      </c>
      <c r="AJ70" s="240"/>
      <c r="AK70" s="240"/>
      <c r="AL70" s="240"/>
      <c r="AM70" s="239">
        <v>48</v>
      </c>
      <c r="AN70" s="240"/>
      <c r="AO70" s="240"/>
      <c r="AP70" s="240"/>
      <c r="AQ70" s="239" t="s">
        <v>575</v>
      </c>
      <c r="AR70" s="240"/>
      <c r="AS70" s="240"/>
      <c r="AT70" s="240"/>
      <c r="AU70" s="239" t="s">
        <v>575</v>
      </c>
      <c r="AV70" s="240"/>
      <c r="AW70" s="240"/>
      <c r="AX70" s="439"/>
      <c r="AY70" s="36">
        <f t="shared" ref="AY70:AY71" si="5">$AY$68</f>
        <v>1</v>
      </c>
    </row>
    <row r="71" spans="1:51" ht="39.75" customHeight="1" x14ac:dyDescent="0.15">
      <c r="A71" s="680"/>
      <c r="B71" s="678"/>
      <c r="C71" s="209"/>
      <c r="D71" s="678"/>
      <c r="E71" s="209"/>
      <c r="F71" s="210"/>
      <c r="G71" s="155"/>
      <c r="H71" s="156"/>
      <c r="I71" s="156"/>
      <c r="J71" s="156"/>
      <c r="K71" s="156"/>
      <c r="L71" s="156"/>
      <c r="M71" s="156"/>
      <c r="N71" s="156"/>
      <c r="O71" s="156"/>
      <c r="P71" s="156"/>
      <c r="Q71" s="156"/>
      <c r="R71" s="156"/>
      <c r="S71" s="156"/>
      <c r="T71" s="156"/>
      <c r="U71" s="156"/>
      <c r="V71" s="156"/>
      <c r="W71" s="156"/>
      <c r="X71" s="157"/>
      <c r="Y71" s="440" t="s">
        <v>52</v>
      </c>
      <c r="Z71" s="121"/>
      <c r="AA71" s="122"/>
      <c r="AB71" s="441" t="s">
        <v>626</v>
      </c>
      <c r="AC71" s="442"/>
      <c r="AD71" s="442"/>
      <c r="AE71" s="239" t="s">
        <v>268</v>
      </c>
      <c r="AF71" s="240"/>
      <c r="AG71" s="240"/>
      <c r="AH71" s="240"/>
      <c r="AI71" s="239" t="s">
        <v>268</v>
      </c>
      <c r="AJ71" s="240"/>
      <c r="AK71" s="240"/>
      <c r="AL71" s="240"/>
      <c r="AM71" s="239" t="s">
        <v>268</v>
      </c>
      <c r="AN71" s="240"/>
      <c r="AO71" s="240"/>
      <c r="AP71" s="240"/>
      <c r="AQ71" s="239" t="s">
        <v>268</v>
      </c>
      <c r="AR71" s="240"/>
      <c r="AS71" s="240"/>
      <c r="AT71" s="240"/>
      <c r="AU71" s="239">
        <v>60</v>
      </c>
      <c r="AV71" s="240"/>
      <c r="AW71" s="240"/>
      <c r="AX71" s="439"/>
      <c r="AY71" s="36">
        <f t="shared" si="5"/>
        <v>1</v>
      </c>
    </row>
    <row r="72" spans="1:51" ht="18.75" customHeight="1" x14ac:dyDescent="0.15">
      <c r="A72" s="680"/>
      <c r="B72" s="678"/>
      <c r="C72" s="209"/>
      <c r="D72" s="678"/>
      <c r="E72" s="209"/>
      <c r="F72" s="210"/>
      <c r="G72" s="190" t="s">
        <v>177</v>
      </c>
      <c r="H72" s="191"/>
      <c r="I72" s="191"/>
      <c r="J72" s="191"/>
      <c r="K72" s="191"/>
      <c r="L72" s="191"/>
      <c r="M72" s="191"/>
      <c r="N72" s="191"/>
      <c r="O72" s="191"/>
      <c r="P72" s="191"/>
      <c r="Q72" s="191"/>
      <c r="R72" s="191"/>
      <c r="S72" s="191"/>
      <c r="T72" s="191"/>
      <c r="U72" s="191"/>
      <c r="V72" s="191"/>
      <c r="W72" s="191"/>
      <c r="X72" s="192"/>
      <c r="Y72" s="196"/>
      <c r="Z72" s="197"/>
      <c r="AA72" s="198"/>
      <c r="AB72" s="202" t="s">
        <v>11</v>
      </c>
      <c r="AC72" s="191"/>
      <c r="AD72" s="192"/>
      <c r="AE72" s="204" t="s">
        <v>255</v>
      </c>
      <c r="AF72" s="205"/>
      <c r="AG72" s="205"/>
      <c r="AH72" s="206"/>
      <c r="AI72" s="204" t="s">
        <v>272</v>
      </c>
      <c r="AJ72" s="205"/>
      <c r="AK72" s="205"/>
      <c r="AL72" s="206"/>
      <c r="AM72" s="204" t="s">
        <v>556</v>
      </c>
      <c r="AN72" s="205"/>
      <c r="AO72" s="205"/>
      <c r="AP72" s="206"/>
      <c r="AQ72" s="202" t="s">
        <v>170</v>
      </c>
      <c r="AR72" s="191"/>
      <c r="AS72" s="191"/>
      <c r="AT72" s="192"/>
      <c r="AU72" s="211" t="s">
        <v>179</v>
      </c>
      <c r="AV72" s="211"/>
      <c r="AW72" s="211"/>
      <c r="AX72" s="212"/>
      <c r="AY72" s="36">
        <f>COUNTA($G$74)</f>
        <v>1</v>
      </c>
    </row>
    <row r="73" spans="1:51" ht="18.75" customHeight="1" x14ac:dyDescent="0.15">
      <c r="A73" s="680"/>
      <c r="B73" s="678"/>
      <c r="C73" s="209"/>
      <c r="D73" s="678"/>
      <c r="E73" s="209"/>
      <c r="F73" s="210"/>
      <c r="G73" s="193"/>
      <c r="H73" s="194"/>
      <c r="I73" s="194"/>
      <c r="J73" s="194"/>
      <c r="K73" s="194"/>
      <c r="L73" s="194"/>
      <c r="M73" s="194"/>
      <c r="N73" s="194"/>
      <c r="O73" s="194"/>
      <c r="P73" s="194"/>
      <c r="Q73" s="194"/>
      <c r="R73" s="194"/>
      <c r="S73" s="194"/>
      <c r="T73" s="194"/>
      <c r="U73" s="194"/>
      <c r="V73" s="194"/>
      <c r="W73" s="194"/>
      <c r="X73" s="195"/>
      <c r="Y73" s="199"/>
      <c r="Z73" s="200"/>
      <c r="AA73" s="201"/>
      <c r="AB73" s="203"/>
      <c r="AC73" s="194"/>
      <c r="AD73" s="195"/>
      <c r="AE73" s="203"/>
      <c r="AF73" s="194"/>
      <c r="AG73" s="194"/>
      <c r="AH73" s="195"/>
      <c r="AI73" s="203"/>
      <c r="AJ73" s="194"/>
      <c r="AK73" s="194"/>
      <c r="AL73" s="195"/>
      <c r="AM73" s="203"/>
      <c r="AN73" s="194"/>
      <c r="AO73" s="194"/>
      <c r="AP73" s="195"/>
      <c r="AQ73" s="213" t="s">
        <v>675</v>
      </c>
      <c r="AR73" s="214"/>
      <c r="AS73" s="194" t="s">
        <v>171</v>
      </c>
      <c r="AT73" s="195"/>
      <c r="AU73" s="215">
        <v>3</v>
      </c>
      <c r="AV73" s="215"/>
      <c r="AW73" s="194" t="s">
        <v>164</v>
      </c>
      <c r="AX73" s="216"/>
      <c r="AY73" s="36">
        <f>$AY$72</f>
        <v>1</v>
      </c>
    </row>
    <row r="74" spans="1:51" ht="39.75" customHeight="1" x14ac:dyDescent="0.15">
      <c r="A74" s="680"/>
      <c r="B74" s="678"/>
      <c r="C74" s="209"/>
      <c r="D74" s="678"/>
      <c r="E74" s="209"/>
      <c r="F74" s="210"/>
      <c r="G74" s="152" t="s">
        <v>601</v>
      </c>
      <c r="H74" s="153"/>
      <c r="I74" s="153"/>
      <c r="J74" s="153"/>
      <c r="K74" s="153"/>
      <c r="L74" s="153"/>
      <c r="M74" s="153"/>
      <c r="N74" s="153"/>
      <c r="O74" s="153"/>
      <c r="P74" s="153"/>
      <c r="Q74" s="153"/>
      <c r="R74" s="153"/>
      <c r="S74" s="153"/>
      <c r="T74" s="153"/>
      <c r="U74" s="153"/>
      <c r="V74" s="153"/>
      <c r="W74" s="153"/>
      <c r="X74" s="154"/>
      <c r="Y74" s="158" t="s">
        <v>178</v>
      </c>
      <c r="Z74" s="159"/>
      <c r="AA74" s="160"/>
      <c r="AB74" s="161" t="s">
        <v>587</v>
      </c>
      <c r="AC74" s="162"/>
      <c r="AD74" s="162"/>
      <c r="AE74" s="239">
        <v>87.1</v>
      </c>
      <c r="AF74" s="240"/>
      <c r="AG74" s="240"/>
      <c r="AH74" s="240"/>
      <c r="AI74" s="239">
        <v>85.7</v>
      </c>
      <c r="AJ74" s="240"/>
      <c r="AK74" s="240"/>
      <c r="AL74" s="240"/>
      <c r="AM74" s="239" t="s">
        <v>268</v>
      </c>
      <c r="AN74" s="240"/>
      <c r="AO74" s="240"/>
      <c r="AP74" s="240"/>
      <c r="AQ74" s="239" t="s">
        <v>575</v>
      </c>
      <c r="AR74" s="240"/>
      <c r="AS74" s="240"/>
      <c r="AT74" s="240"/>
      <c r="AU74" s="239" t="s">
        <v>575</v>
      </c>
      <c r="AV74" s="240"/>
      <c r="AW74" s="240"/>
      <c r="AX74" s="439"/>
      <c r="AY74" s="36">
        <f t="shared" ref="AY74:AY75" si="6">$AY$72</f>
        <v>1</v>
      </c>
    </row>
    <row r="75" spans="1:51" ht="39.75" customHeight="1" x14ac:dyDescent="0.15">
      <c r="A75" s="680"/>
      <c r="B75" s="678"/>
      <c r="C75" s="209"/>
      <c r="D75" s="678"/>
      <c r="E75" s="209"/>
      <c r="F75" s="210"/>
      <c r="G75" s="155"/>
      <c r="H75" s="156"/>
      <c r="I75" s="156"/>
      <c r="J75" s="156"/>
      <c r="K75" s="156"/>
      <c r="L75" s="156"/>
      <c r="M75" s="156"/>
      <c r="N75" s="156"/>
      <c r="O75" s="156"/>
      <c r="P75" s="156"/>
      <c r="Q75" s="156"/>
      <c r="R75" s="156"/>
      <c r="S75" s="156"/>
      <c r="T75" s="156"/>
      <c r="U75" s="156"/>
      <c r="V75" s="156"/>
      <c r="W75" s="156"/>
      <c r="X75" s="157"/>
      <c r="Y75" s="440" t="s">
        <v>52</v>
      </c>
      <c r="Z75" s="121"/>
      <c r="AA75" s="122"/>
      <c r="AB75" s="441" t="s">
        <v>587</v>
      </c>
      <c r="AC75" s="442"/>
      <c r="AD75" s="442"/>
      <c r="AE75" s="239">
        <v>75</v>
      </c>
      <c r="AF75" s="240"/>
      <c r="AG75" s="240"/>
      <c r="AH75" s="240"/>
      <c r="AI75" s="239">
        <v>85</v>
      </c>
      <c r="AJ75" s="240"/>
      <c r="AK75" s="240"/>
      <c r="AL75" s="240"/>
      <c r="AM75" s="239">
        <v>85</v>
      </c>
      <c r="AN75" s="240"/>
      <c r="AO75" s="240"/>
      <c r="AP75" s="240"/>
      <c r="AQ75" s="239" t="s">
        <v>575</v>
      </c>
      <c r="AR75" s="240"/>
      <c r="AS75" s="240"/>
      <c r="AT75" s="240"/>
      <c r="AU75" s="239">
        <v>85</v>
      </c>
      <c r="AV75" s="240"/>
      <c r="AW75" s="240"/>
      <c r="AX75" s="439"/>
      <c r="AY75" s="36">
        <f t="shared" si="6"/>
        <v>1</v>
      </c>
    </row>
    <row r="76" spans="1:51" ht="23.25" customHeight="1" x14ac:dyDescent="0.15">
      <c r="A76" s="680"/>
      <c r="B76" s="678"/>
      <c r="C76" s="209"/>
      <c r="D76" s="678"/>
      <c r="E76" s="287" t="s">
        <v>193</v>
      </c>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9"/>
      <c r="AY76" s="36">
        <f>COUNTA($E$77)</f>
        <v>1</v>
      </c>
    </row>
    <row r="77" spans="1:51" ht="51.75" customHeight="1" x14ac:dyDescent="0.15">
      <c r="A77" s="680"/>
      <c r="B77" s="678"/>
      <c r="C77" s="209"/>
      <c r="D77" s="678"/>
      <c r="E77" s="290" t="s">
        <v>662</v>
      </c>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291"/>
      <c r="AY77" s="36">
        <f>$AY$76</f>
        <v>1</v>
      </c>
    </row>
    <row r="78" spans="1:51" ht="51.75" customHeight="1" thickBot="1" x14ac:dyDescent="0.2">
      <c r="A78" s="680"/>
      <c r="B78" s="678"/>
      <c r="C78" s="209"/>
      <c r="D78" s="678"/>
      <c r="E78" s="292"/>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4"/>
      <c r="AY78" s="36">
        <f>$AY$76</f>
        <v>1</v>
      </c>
    </row>
    <row r="79" spans="1:51" ht="27" customHeight="1" x14ac:dyDescent="0.15">
      <c r="A79" s="298" t="s">
        <v>45</v>
      </c>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row>
    <row r="80" spans="1:51" ht="27" customHeight="1" x14ac:dyDescent="0.15">
      <c r="A80" s="5"/>
      <c r="B80" s="6"/>
      <c r="C80" s="649" t="s">
        <v>30</v>
      </c>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650"/>
      <c r="AD80" s="464" t="s">
        <v>34</v>
      </c>
      <c r="AE80" s="464"/>
      <c r="AF80" s="464"/>
      <c r="AG80" s="463" t="s">
        <v>29</v>
      </c>
      <c r="AH80" s="464"/>
      <c r="AI80" s="464"/>
      <c r="AJ80" s="464"/>
      <c r="AK80" s="464"/>
      <c r="AL80" s="464"/>
      <c r="AM80" s="464"/>
      <c r="AN80" s="464"/>
      <c r="AO80" s="464"/>
      <c r="AP80" s="464"/>
      <c r="AQ80" s="464"/>
      <c r="AR80" s="464"/>
      <c r="AS80" s="464"/>
      <c r="AT80" s="464"/>
      <c r="AU80" s="464"/>
      <c r="AV80" s="464"/>
      <c r="AW80" s="464"/>
      <c r="AX80" s="465"/>
    </row>
    <row r="81" spans="1:50" ht="123.75" customHeight="1" x14ac:dyDescent="0.15">
      <c r="A81" s="371" t="s">
        <v>133</v>
      </c>
      <c r="B81" s="372"/>
      <c r="C81" s="580" t="s">
        <v>134</v>
      </c>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2"/>
      <c r="AD81" s="657" t="s">
        <v>594</v>
      </c>
      <c r="AE81" s="658"/>
      <c r="AF81" s="658"/>
      <c r="AG81" s="651" t="s">
        <v>653</v>
      </c>
      <c r="AH81" s="652"/>
      <c r="AI81" s="652"/>
      <c r="AJ81" s="652"/>
      <c r="AK81" s="652"/>
      <c r="AL81" s="652"/>
      <c r="AM81" s="652"/>
      <c r="AN81" s="652"/>
      <c r="AO81" s="652"/>
      <c r="AP81" s="652"/>
      <c r="AQ81" s="652"/>
      <c r="AR81" s="652"/>
      <c r="AS81" s="652"/>
      <c r="AT81" s="652"/>
      <c r="AU81" s="652"/>
      <c r="AV81" s="652"/>
      <c r="AW81" s="652"/>
      <c r="AX81" s="653"/>
    </row>
    <row r="82" spans="1:50" ht="103.5" customHeight="1" x14ac:dyDescent="0.15">
      <c r="A82" s="373"/>
      <c r="B82" s="374"/>
      <c r="C82" s="454" t="s">
        <v>35</v>
      </c>
      <c r="D82" s="455"/>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444"/>
      <c r="AD82" s="135" t="s">
        <v>594</v>
      </c>
      <c r="AE82" s="136"/>
      <c r="AF82" s="136"/>
      <c r="AG82" s="518" t="s">
        <v>654</v>
      </c>
      <c r="AH82" s="519"/>
      <c r="AI82" s="519"/>
      <c r="AJ82" s="519"/>
      <c r="AK82" s="519"/>
      <c r="AL82" s="519"/>
      <c r="AM82" s="519"/>
      <c r="AN82" s="519"/>
      <c r="AO82" s="519"/>
      <c r="AP82" s="519"/>
      <c r="AQ82" s="519"/>
      <c r="AR82" s="519"/>
      <c r="AS82" s="519"/>
      <c r="AT82" s="519"/>
      <c r="AU82" s="519"/>
      <c r="AV82" s="519"/>
      <c r="AW82" s="519"/>
      <c r="AX82" s="520"/>
    </row>
    <row r="83" spans="1:50" ht="192" customHeight="1" x14ac:dyDescent="0.15">
      <c r="A83" s="375"/>
      <c r="B83" s="376"/>
      <c r="C83" s="456" t="s">
        <v>135</v>
      </c>
      <c r="D83" s="457"/>
      <c r="E83" s="457"/>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8"/>
      <c r="AD83" s="437" t="s">
        <v>594</v>
      </c>
      <c r="AE83" s="438"/>
      <c r="AF83" s="438"/>
      <c r="AG83" s="292" t="s">
        <v>652</v>
      </c>
      <c r="AH83" s="293"/>
      <c r="AI83" s="293"/>
      <c r="AJ83" s="293"/>
      <c r="AK83" s="293"/>
      <c r="AL83" s="293"/>
      <c r="AM83" s="293"/>
      <c r="AN83" s="293"/>
      <c r="AO83" s="293"/>
      <c r="AP83" s="293"/>
      <c r="AQ83" s="293"/>
      <c r="AR83" s="293"/>
      <c r="AS83" s="293"/>
      <c r="AT83" s="293"/>
      <c r="AU83" s="293"/>
      <c r="AV83" s="293"/>
      <c r="AW83" s="293"/>
      <c r="AX83" s="294"/>
    </row>
    <row r="84" spans="1:50" ht="77.25" customHeight="1" x14ac:dyDescent="0.15">
      <c r="A84" s="476" t="s">
        <v>37</v>
      </c>
      <c r="B84" s="610"/>
      <c r="C84" s="459" t="s">
        <v>39</v>
      </c>
      <c r="D84" s="460"/>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2"/>
      <c r="AD84" s="583" t="s">
        <v>594</v>
      </c>
      <c r="AE84" s="584"/>
      <c r="AF84" s="584"/>
      <c r="AG84" s="290" t="s">
        <v>651</v>
      </c>
      <c r="AH84" s="153"/>
      <c r="AI84" s="153"/>
      <c r="AJ84" s="153"/>
      <c r="AK84" s="153"/>
      <c r="AL84" s="153"/>
      <c r="AM84" s="153"/>
      <c r="AN84" s="153"/>
      <c r="AO84" s="153"/>
      <c r="AP84" s="153"/>
      <c r="AQ84" s="153"/>
      <c r="AR84" s="153"/>
      <c r="AS84" s="153"/>
      <c r="AT84" s="153"/>
      <c r="AU84" s="153"/>
      <c r="AV84" s="153"/>
      <c r="AW84" s="153"/>
      <c r="AX84" s="291"/>
    </row>
    <row r="85" spans="1:50" ht="35.25" customHeight="1" x14ac:dyDescent="0.15">
      <c r="A85" s="509"/>
      <c r="B85" s="611"/>
      <c r="C85" s="469"/>
      <c r="D85" s="470"/>
      <c r="E85" s="537" t="s">
        <v>248</v>
      </c>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9"/>
      <c r="AD85" s="135" t="s">
        <v>647</v>
      </c>
      <c r="AE85" s="136"/>
      <c r="AF85" s="137"/>
      <c r="AG85" s="292"/>
      <c r="AH85" s="293"/>
      <c r="AI85" s="293"/>
      <c r="AJ85" s="293"/>
      <c r="AK85" s="293"/>
      <c r="AL85" s="293"/>
      <c r="AM85" s="293"/>
      <c r="AN85" s="293"/>
      <c r="AO85" s="293"/>
      <c r="AP85" s="293"/>
      <c r="AQ85" s="293"/>
      <c r="AR85" s="293"/>
      <c r="AS85" s="293"/>
      <c r="AT85" s="293"/>
      <c r="AU85" s="293"/>
      <c r="AV85" s="293"/>
      <c r="AW85" s="293"/>
      <c r="AX85" s="294"/>
    </row>
    <row r="86" spans="1:50" ht="26.25" customHeight="1" x14ac:dyDescent="0.15">
      <c r="A86" s="509"/>
      <c r="B86" s="611"/>
      <c r="C86" s="471"/>
      <c r="D86" s="472"/>
      <c r="E86" s="540" t="s">
        <v>212</v>
      </c>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2"/>
      <c r="AD86" s="435" t="s">
        <v>646</v>
      </c>
      <c r="AE86" s="436"/>
      <c r="AF86" s="436"/>
      <c r="AG86" s="292"/>
      <c r="AH86" s="293"/>
      <c r="AI86" s="293"/>
      <c r="AJ86" s="293"/>
      <c r="AK86" s="293"/>
      <c r="AL86" s="293"/>
      <c r="AM86" s="293"/>
      <c r="AN86" s="293"/>
      <c r="AO86" s="293"/>
      <c r="AP86" s="293"/>
      <c r="AQ86" s="293"/>
      <c r="AR86" s="293"/>
      <c r="AS86" s="293"/>
      <c r="AT86" s="293"/>
      <c r="AU86" s="293"/>
      <c r="AV86" s="293"/>
      <c r="AW86" s="293"/>
      <c r="AX86" s="294"/>
    </row>
    <row r="87" spans="1:50" ht="159" customHeight="1" x14ac:dyDescent="0.15">
      <c r="A87" s="509"/>
      <c r="B87" s="510"/>
      <c r="C87" s="452" t="s">
        <v>40</v>
      </c>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521" t="s">
        <v>594</v>
      </c>
      <c r="AE87" s="522"/>
      <c r="AF87" s="522"/>
      <c r="AG87" s="368" t="s">
        <v>673</v>
      </c>
      <c r="AH87" s="369"/>
      <c r="AI87" s="369"/>
      <c r="AJ87" s="369"/>
      <c r="AK87" s="369"/>
      <c r="AL87" s="369"/>
      <c r="AM87" s="369"/>
      <c r="AN87" s="369"/>
      <c r="AO87" s="369"/>
      <c r="AP87" s="369"/>
      <c r="AQ87" s="369"/>
      <c r="AR87" s="369"/>
      <c r="AS87" s="369"/>
      <c r="AT87" s="369"/>
      <c r="AU87" s="369"/>
      <c r="AV87" s="369"/>
      <c r="AW87" s="369"/>
      <c r="AX87" s="370"/>
    </row>
    <row r="88" spans="1:50" ht="72.75" customHeight="1" x14ac:dyDescent="0.15">
      <c r="A88" s="509"/>
      <c r="B88" s="510"/>
      <c r="C88" s="443" t="s">
        <v>136</v>
      </c>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135" t="s">
        <v>594</v>
      </c>
      <c r="AE88" s="136"/>
      <c r="AF88" s="136"/>
      <c r="AG88" s="518" t="s">
        <v>650</v>
      </c>
      <c r="AH88" s="519"/>
      <c r="AI88" s="519"/>
      <c r="AJ88" s="519"/>
      <c r="AK88" s="519"/>
      <c r="AL88" s="519"/>
      <c r="AM88" s="519"/>
      <c r="AN88" s="519"/>
      <c r="AO88" s="519"/>
      <c r="AP88" s="519"/>
      <c r="AQ88" s="519"/>
      <c r="AR88" s="519"/>
      <c r="AS88" s="519"/>
      <c r="AT88" s="519"/>
      <c r="AU88" s="519"/>
      <c r="AV88" s="519"/>
      <c r="AW88" s="519"/>
      <c r="AX88" s="520"/>
    </row>
    <row r="89" spans="1:50" ht="90.75" customHeight="1" x14ac:dyDescent="0.15">
      <c r="A89" s="509"/>
      <c r="B89" s="510"/>
      <c r="C89" s="443" t="s">
        <v>36</v>
      </c>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135" t="s">
        <v>594</v>
      </c>
      <c r="AE89" s="136"/>
      <c r="AF89" s="136"/>
      <c r="AG89" s="518" t="s">
        <v>649</v>
      </c>
      <c r="AH89" s="519"/>
      <c r="AI89" s="519"/>
      <c r="AJ89" s="519"/>
      <c r="AK89" s="519"/>
      <c r="AL89" s="519"/>
      <c r="AM89" s="519"/>
      <c r="AN89" s="519"/>
      <c r="AO89" s="519"/>
      <c r="AP89" s="519"/>
      <c r="AQ89" s="519"/>
      <c r="AR89" s="519"/>
      <c r="AS89" s="519"/>
      <c r="AT89" s="519"/>
      <c r="AU89" s="519"/>
      <c r="AV89" s="519"/>
      <c r="AW89" s="519"/>
      <c r="AX89" s="520"/>
    </row>
    <row r="90" spans="1:50" ht="92.25" customHeight="1" x14ac:dyDescent="0.15">
      <c r="A90" s="509"/>
      <c r="B90" s="510"/>
      <c r="C90" s="443" t="s">
        <v>41</v>
      </c>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5"/>
      <c r="AD90" s="135" t="s">
        <v>594</v>
      </c>
      <c r="AE90" s="136"/>
      <c r="AF90" s="136"/>
      <c r="AG90" s="518" t="s">
        <v>648</v>
      </c>
      <c r="AH90" s="519"/>
      <c r="AI90" s="519"/>
      <c r="AJ90" s="519"/>
      <c r="AK90" s="519"/>
      <c r="AL90" s="519"/>
      <c r="AM90" s="519"/>
      <c r="AN90" s="519"/>
      <c r="AO90" s="519"/>
      <c r="AP90" s="519"/>
      <c r="AQ90" s="519"/>
      <c r="AR90" s="519"/>
      <c r="AS90" s="519"/>
      <c r="AT90" s="519"/>
      <c r="AU90" s="519"/>
      <c r="AV90" s="519"/>
      <c r="AW90" s="519"/>
      <c r="AX90" s="520"/>
    </row>
    <row r="91" spans="1:50" ht="54.75" customHeight="1" x14ac:dyDescent="0.15">
      <c r="A91" s="509"/>
      <c r="B91" s="510"/>
      <c r="C91" s="443" t="s">
        <v>224</v>
      </c>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5"/>
      <c r="AD91" s="437" t="s">
        <v>660</v>
      </c>
      <c r="AE91" s="438"/>
      <c r="AF91" s="438"/>
      <c r="AG91" s="449" t="s">
        <v>663</v>
      </c>
      <c r="AH91" s="450"/>
      <c r="AI91" s="450"/>
      <c r="AJ91" s="450"/>
      <c r="AK91" s="450"/>
      <c r="AL91" s="450"/>
      <c r="AM91" s="450"/>
      <c r="AN91" s="450"/>
      <c r="AO91" s="450"/>
      <c r="AP91" s="450"/>
      <c r="AQ91" s="450"/>
      <c r="AR91" s="450"/>
      <c r="AS91" s="450"/>
      <c r="AT91" s="450"/>
      <c r="AU91" s="450"/>
      <c r="AV91" s="450"/>
      <c r="AW91" s="450"/>
      <c r="AX91" s="451"/>
    </row>
    <row r="92" spans="1:50" ht="190.5" customHeight="1" x14ac:dyDescent="0.15">
      <c r="A92" s="509"/>
      <c r="B92" s="510"/>
      <c r="C92" s="132" t="s">
        <v>225</v>
      </c>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4"/>
      <c r="AD92" s="135" t="s">
        <v>594</v>
      </c>
      <c r="AE92" s="136"/>
      <c r="AF92" s="137"/>
      <c r="AG92" s="518" t="s">
        <v>666</v>
      </c>
      <c r="AH92" s="519"/>
      <c r="AI92" s="519"/>
      <c r="AJ92" s="519"/>
      <c r="AK92" s="519"/>
      <c r="AL92" s="519"/>
      <c r="AM92" s="519"/>
      <c r="AN92" s="519"/>
      <c r="AO92" s="519"/>
      <c r="AP92" s="519"/>
      <c r="AQ92" s="519"/>
      <c r="AR92" s="519"/>
      <c r="AS92" s="519"/>
      <c r="AT92" s="519"/>
      <c r="AU92" s="519"/>
      <c r="AV92" s="519"/>
      <c r="AW92" s="519"/>
      <c r="AX92" s="520"/>
    </row>
    <row r="93" spans="1:50" ht="141.75" customHeight="1" x14ac:dyDescent="0.15">
      <c r="A93" s="511"/>
      <c r="B93" s="512"/>
      <c r="C93" s="612" t="s">
        <v>214</v>
      </c>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4"/>
      <c r="AD93" s="446" t="s">
        <v>594</v>
      </c>
      <c r="AE93" s="447"/>
      <c r="AF93" s="448"/>
      <c r="AG93" s="543" t="s">
        <v>659</v>
      </c>
      <c r="AH93" s="544"/>
      <c r="AI93" s="544"/>
      <c r="AJ93" s="544"/>
      <c r="AK93" s="544"/>
      <c r="AL93" s="544"/>
      <c r="AM93" s="544"/>
      <c r="AN93" s="544"/>
      <c r="AO93" s="544"/>
      <c r="AP93" s="544"/>
      <c r="AQ93" s="544"/>
      <c r="AR93" s="544"/>
      <c r="AS93" s="544"/>
      <c r="AT93" s="544"/>
      <c r="AU93" s="544"/>
      <c r="AV93" s="544"/>
      <c r="AW93" s="544"/>
      <c r="AX93" s="545"/>
    </row>
    <row r="94" spans="1:50" ht="222.6" customHeight="1" x14ac:dyDescent="0.15">
      <c r="A94" s="476" t="s">
        <v>38</v>
      </c>
      <c r="B94" s="508"/>
      <c r="C94" s="513" t="s">
        <v>215</v>
      </c>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5"/>
      <c r="AD94" s="521" t="s">
        <v>594</v>
      </c>
      <c r="AE94" s="522"/>
      <c r="AF94" s="618"/>
      <c r="AG94" s="368" t="s">
        <v>679</v>
      </c>
      <c r="AH94" s="369"/>
      <c r="AI94" s="369"/>
      <c r="AJ94" s="369"/>
      <c r="AK94" s="369"/>
      <c r="AL94" s="369"/>
      <c r="AM94" s="369"/>
      <c r="AN94" s="369"/>
      <c r="AO94" s="369"/>
      <c r="AP94" s="369"/>
      <c r="AQ94" s="369"/>
      <c r="AR94" s="369"/>
      <c r="AS94" s="369"/>
      <c r="AT94" s="369"/>
      <c r="AU94" s="369"/>
      <c r="AV94" s="369"/>
      <c r="AW94" s="369"/>
      <c r="AX94" s="370"/>
    </row>
    <row r="95" spans="1:50" ht="174" customHeight="1" x14ac:dyDescent="0.15">
      <c r="A95" s="509"/>
      <c r="B95" s="510"/>
      <c r="C95" s="621" t="s">
        <v>43</v>
      </c>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3"/>
      <c r="AD95" s="601" t="s">
        <v>594</v>
      </c>
      <c r="AE95" s="602"/>
      <c r="AF95" s="602"/>
      <c r="AG95" s="518" t="s">
        <v>656</v>
      </c>
      <c r="AH95" s="519"/>
      <c r="AI95" s="519"/>
      <c r="AJ95" s="519"/>
      <c r="AK95" s="519"/>
      <c r="AL95" s="519"/>
      <c r="AM95" s="519"/>
      <c r="AN95" s="519"/>
      <c r="AO95" s="519"/>
      <c r="AP95" s="519"/>
      <c r="AQ95" s="519"/>
      <c r="AR95" s="519"/>
      <c r="AS95" s="519"/>
      <c r="AT95" s="519"/>
      <c r="AU95" s="519"/>
      <c r="AV95" s="519"/>
      <c r="AW95" s="519"/>
      <c r="AX95" s="520"/>
    </row>
    <row r="96" spans="1:50" ht="176.25" customHeight="1" x14ac:dyDescent="0.15">
      <c r="A96" s="509"/>
      <c r="B96" s="510"/>
      <c r="C96" s="443" t="s">
        <v>174</v>
      </c>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135" t="s">
        <v>594</v>
      </c>
      <c r="AE96" s="136"/>
      <c r="AF96" s="136"/>
      <c r="AG96" s="518" t="s">
        <v>664</v>
      </c>
      <c r="AH96" s="519"/>
      <c r="AI96" s="519"/>
      <c r="AJ96" s="519"/>
      <c r="AK96" s="519"/>
      <c r="AL96" s="519"/>
      <c r="AM96" s="519"/>
      <c r="AN96" s="519"/>
      <c r="AO96" s="519"/>
      <c r="AP96" s="519"/>
      <c r="AQ96" s="519"/>
      <c r="AR96" s="519"/>
      <c r="AS96" s="519"/>
      <c r="AT96" s="519"/>
      <c r="AU96" s="519"/>
      <c r="AV96" s="519"/>
      <c r="AW96" s="519"/>
      <c r="AX96" s="520"/>
    </row>
    <row r="97" spans="1:52" ht="27" customHeight="1" x14ac:dyDescent="0.15">
      <c r="A97" s="511"/>
      <c r="B97" s="512"/>
      <c r="C97" s="443" t="s">
        <v>42</v>
      </c>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135" t="s">
        <v>598</v>
      </c>
      <c r="AE97" s="136"/>
      <c r="AF97" s="136"/>
      <c r="AG97" s="619" t="s">
        <v>595</v>
      </c>
      <c r="AH97" s="156"/>
      <c r="AI97" s="156"/>
      <c r="AJ97" s="156"/>
      <c r="AK97" s="156"/>
      <c r="AL97" s="156"/>
      <c r="AM97" s="156"/>
      <c r="AN97" s="156"/>
      <c r="AO97" s="156"/>
      <c r="AP97" s="156"/>
      <c r="AQ97" s="156"/>
      <c r="AR97" s="156"/>
      <c r="AS97" s="156"/>
      <c r="AT97" s="156"/>
      <c r="AU97" s="156"/>
      <c r="AV97" s="156"/>
      <c r="AW97" s="156"/>
      <c r="AX97" s="620"/>
    </row>
    <row r="98" spans="1:52" ht="106.5" customHeight="1" x14ac:dyDescent="0.15">
      <c r="A98" s="476" t="s">
        <v>46</v>
      </c>
      <c r="B98" s="477"/>
      <c r="C98" s="308" t="s">
        <v>51</v>
      </c>
      <c r="D98" s="433"/>
      <c r="E98" s="433"/>
      <c r="F98" s="434"/>
      <c r="G98" s="626" t="s">
        <v>661</v>
      </c>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26"/>
      <c r="AL98" s="626"/>
      <c r="AM98" s="626"/>
      <c r="AN98" s="626"/>
      <c r="AO98" s="626"/>
      <c r="AP98" s="626"/>
      <c r="AQ98" s="626"/>
      <c r="AR98" s="626"/>
      <c r="AS98" s="626"/>
      <c r="AT98" s="626"/>
      <c r="AU98" s="626"/>
      <c r="AV98" s="626"/>
      <c r="AW98" s="626"/>
      <c r="AX98" s="627"/>
    </row>
    <row r="99" spans="1:52" ht="95.25" customHeight="1" thickBot="1" x14ac:dyDescent="0.2">
      <c r="A99" s="478"/>
      <c r="B99" s="479"/>
      <c r="C99" s="549" t="s">
        <v>55</v>
      </c>
      <c r="D99" s="550"/>
      <c r="E99" s="550"/>
      <c r="F99" s="551"/>
      <c r="G99" s="624" t="s">
        <v>665</v>
      </c>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c r="AP99" s="624"/>
      <c r="AQ99" s="624"/>
      <c r="AR99" s="624"/>
      <c r="AS99" s="624"/>
      <c r="AT99" s="624"/>
      <c r="AU99" s="624"/>
      <c r="AV99" s="624"/>
      <c r="AW99" s="624"/>
      <c r="AX99" s="625"/>
    </row>
    <row r="100" spans="1:52" ht="24" customHeight="1" x14ac:dyDescent="0.15">
      <c r="A100" s="546" t="s">
        <v>31</v>
      </c>
      <c r="B100" s="547"/>
      <c r="C100" s="547"/>
      <c r="D100" s="547"/>
      <c r="E100" s="547"/>
      <c r="F100" s="547"/>
      <c r="G100" s="547"/>
      <c r="H100" s="547"/>
      <c r="I100" s="547"/>
      <c r="J100" s="547"/>
      <c r="K100" s="547"/>
      <c r="L100" s="547"/>
      <c r="M100" s="547"/>
      <c r="N100" s="547"/>
      <c r="O100" s="547"/>
      <c r="P100" s="547"/>
      <c r="Q100" s="547"/>
      <c r="R100" s="547"/>
      <c r="S100" s="547"/>
      <c r="T100" s="547"/>
      <c r="U100" s="547"/>
      <c r="V100" s="547"/>
      <c r="W100" s="547"/>
      <c r="X100" s="547"/>
      <c r="Y100" s="547"/>
      <c r="Z100" s="547"/>
      <c r="AA100" s="547"/>
      <c r="AB100" s="547"/>
      <c r="AC100" s="547"/>
      <c r="AD100" s="547"/>
      <c r="AE100" s="547"/>
      <c r="AF100" s="547"/>
      <c r="AG100" s="547"/>
      <c r="AH100" s="547"/>
      <c r="AI100" s="547"/>
      <c r="AJ100" s="547"/>
      <c r="AK100" s="547"/>
      <c r="AL100" s="547"/>
      <c r="AM100" s="547"/>
      <c r="AN100" s="547"/>
      <c r="AO100" s="547"/>
      <c r="AP100" s="547"/>
      <c r="AQ100" s="547"/>
      <c r="AR100" s="547"/>
      <c r="AS100" s="547"/>
      <c r="AT100" s="547"/>
      <c r="AU100" s="547"/>
      <c r="AV100" s="547"/>
      <c r="AW100" s="547"/>
      <c r="AX100" s="548"/>
    </row>
    <row r="101" spans="1:52" ht="53.45" customHeight="1" thickBot="1" x14ac:dyDescent="0.2">
      <c r="A101" s="608" t="s">
        <v>678</v>
      </c>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c r="AT101" s="535"/>
      <c r="AU101" s="535"/>
      <c r="AV101" s="535"/>
      <c r="AW101" s="535"/>
      <c r="AX101" s="536"/>
    </row>
    <row r="102" spans="1:52" ht="24.75" customHeight="1" x14ac:dyDescent="0.15">
      <c r="A102" s="480" t="s">
        <v>32</v>
      </c>
      <c r="B102" s="481"/>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1"/>
      <c r="AO102" s="481"/>
      <c r="AP102" s="481"/>
      <c r="AQ102" s="481"/>
      <c r="AR102" s="481"/>
      <c r="AS102" s="481"/>
      <c r="AT102" s="481"/>
      <c r="AU102" s="481"/>
      <c r="AV102" s="481"/>
      <c r="AW102" s="481"/>
      <c r="AX102" s="482"/>
    </row>
    <row r="103" spans="1:52" ht="72.75" customHeight="1" thickBot="1" x14ac:dyDescent="0.2">
      <c r="A103" s="473" t="s">
        <v>132</v>
      </c>
      <c r="B103" s="474"/>
      <c r="C103" s="474"/>
      <c r="D103" s="474"/>
      <c r="E103" s="475"/>
      <c r="F103" s="534" t="s">
        <v>677</v>
      </c>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c r="AL103" s="535"/>
      <c r="AM103" s="535"/>
      <c r="AN103" s="535"/>
      <c r="AO103" s="535"/>
      <c r="AP103" s="535"/>
      <c r="AQ103" s="535"/>
      <c r="AR103" s="535"/>
      <c r="AS103" s="535"/>
      <c r="AT103" s="535"/>
      <c r="AU103" s="535"/>
      <c r="AV103" s="535"/>
      <c r="AW103" s="535"/>
      <c r="AX103" s="536"/>
    </row>
    <row r="104" spans="1:52" ht="24.75" customHeight="1" x14ac:dyDescent="0.15">
      <c r="A104" s="480" t="s">
        <v>44</v>
      </c>
      <c r="B104" s="481"/>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481"/>
      <c r="AG104" s="481"/>
      <c r="AH104" s="481"/>
      <c r="AI104" s="481"/>
      <c r="AJ104" s="481"/>
      <c r="AK104" s="481"/>
      <c r="AL104" s="481"/>
      <c r="AM104" s="481"/>
      <c r="AN104" s="481"/>
      <c r="AO104" s="481"/>
      <c r="AP104" s="481"/>
      <c r="AQ104" s="481"/>
      <c r="AR104" s="481"/>
      <c r="AS104" s="481"/>
      <c r="AT104" s="481"/>
      <c r="AU104" s="481"/>
      <c r="AV104" s="481"/>
      <c r="AW104" s="481"/>
      <c r="AX104" s="482"/>
    </row>
    <row r="105" spans="1:52" ht="152.25" customHeight="1" thickBot="1" x14ac:dyDescent="0.2">
      <c r="A105" s="473" t="s">
        <v>132</v>
      </c>
      <c r="B105" s="474"/>
      <c r="C105" s="474"/>
      <c r="D105" s="474"/>
      <c r="E105" s="475"/>
      <c r="F105" s="609" t="s">
        <v>684</v>
      </c>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5"/>
      <c r="AL105" s="535"/>
      <c r="AM105" s="535"/>
      <c r="AN105" s="535"/>
      <c r="AO105" s="535"/>
      <c r="AP105" s="535"/>
      <c r="AQ105" s="535"/>
      <c r="AR105" s="535"/>
      <c r="AS105" s="535"/>
      <c r="AT105" s="535"/>
      <c r="AU105" s="535"/>
      <c r="AV105" s="535"/>
      <c r="AW105" s="535"/>
      <c r="AX105" s="536"/>
    </row>
    <row r="106" spans="1:52" ht="24.75" customHeight="1" x14ac:dyDescent="0.15">
      <c r="A106" s="523" t="s">
        <v>33</v>
      </c>
      <c r="B106" s="524"/>
      <c r="C106" s="524"/>
      <c r="D106" s="524"/>
      <c r="E106" s="524"/>
      <c r="F106" s="524"/>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5"/>
    </row>
    <row r="107" spans="1:52" ht="51" customHeight="1" thickBot="1" x14ac:dyDescent="0.2">
      <c r="A107" s="466"/>
      <c r="B107" s="467"/>
      <c r="C107" s="467"/>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2" ht="24.75" customHeight="1" x14ac:dyDescent="0.15">
      <c r="A108" s="615" t="s">
        <v>228</v>
      </c>
      <c r="B108" s="616"/>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7"/>
      <c r="AZ108" s="61"/>
    </row>
    <row r="109" spans="1:52" ht="24.75" customHeight="1" x14ac:dyDescent="0.15">
      <c r="A109" s="120" t="s">
        <v>529</v>
      </c>
      <c r="B109" s="121"/>
      <c r="C109" s="121"/>
      <c r="D109" s="122"/>
      <c r="E109" s="71" t="s">
        <v>575</v>
      </c>
      <c r="F109" s="72"/>
      <c r="G109" s="72"/>
      <c r="H109" s="72"/>
      <c r="I109" s="72"/>
      <c r="J109" s="72"/>
      <c r="K109" s="72"/>
      <c r="L109" s="72"/>
      <c r="M109" s="72"/>
      <c r="N109" s="72"/>
      <c r="O109" s="72"/>
      <c r="P109" s="73"/>
      <c r="Q109" s="71"/>
      <c r="R109" s="72"/>
      <c r="S109" s="72"/>
      <c r="T109" s="72"/>
      <c r="U109" s="72"/>
      <c r="V109" s="72"/>
      <c r="W109" s="72"/>
      <c r="X109" s="72"/>
      <c r="Y109" s="72"/>
      <c r="Z109" s="72"/>
      <c r="AA109" s="72"/>
      <c r="AB109" s="73"/>
      <c r="AC109" s="71"/>
      <c r="AD109" s="72"/>
      <c r="AE109" s="72"/>
      <c r="AF109" s="72"/>
      <c r="AG109" s="72"/>
      <c r="AH109" s="72"/>
      <c r="AI109" s="72"/>
      <c r="AJ109" s="72"/>
      <c r="AK109" s="72"/>
      <c r="AL109" s="72"/>
      <c r="AM109" s="72"/>
      <c r="AN109" s="73"/>
      <c r="AO109" s="71"/>
      <c r="AP109" s="72"/>
      <c r="AQ109" s="72"/>
      <c r="AR109" s="72"/>
      <c r="AS109" s="72"/>
      <c r="AT109" s="72"/>
      <c r="AU109" s="72"/>
      <c r="AV109" s="72"/>
      <c r="AW109" s="72"/>
      <c r="AX109" s="74"/>
      <c r="AY109" s="54"/>
    </row>
    <row r="110" spans="1:52" ht="24.75" customHeight="1" x14ac:dyDescent="0.15">
      <c r="A110" s="75" t="s">
        <v>262</v>
      </c>
      <c r="B110" s="75"/>
      <c r="C110" s="75"/>
      <c r="D110" s="75"/>
      <c r="E110" s="71" t="s">
        <v>575</v>
      </c>
      <c r="F110" s="72"/>
      <c r="G110" s="72"/>
      <c r="H110" s="72"/>
      <c r="I110" s="72"/>
      <c r="J110" s="72"/>
      <c r="K110" s="72"/>
      <c r="L110" s="72"/>
      <c r="M110" s="72"/>
      <c r="N110" s="72"/>
      <c r="O110" s="72"/>
      <c r="P110" s="73"/>
      <c r="Q110" s="71"/>
      <c r="R110" s="72"/>
      <c r="S110" s="72"/>
      <c r="T110" s="72"/>
      <c r="U110" s="72"/>
      <c r="V110" s="72"/>
      <c r="W110" s="72"/>
      <c r="X110" s="72"/>
      <c r="Y110" s="72"/>
      <c r="Z110" s="72"/>
      <c r="AA110" s="72"/>
      <c r="AB110" s="73"/>
      <c r="AC110" s="71"/>
      <c r="AD110" s="72"/>
      <c r="AE110" s="72"/>
      <c r="AF110" s="72"/>
      <c r="AG110" s="72"/>
      <c r="AH110" s="72"/>
      <c r="AI110" s="72"/>
      <c r="AJ110" s="72"/>
      <c r="AK110" s="72"/>
      <c r="AL110" s="72"/>
      <c r="AM110" s="72"/>
      <c r="AN110" s="73"/>
      <c r="AO110" s="71"/>
      <c r="AP110" s="72"/>
      <c r="AQ110" s="72"/>
      <c r="AR110" s="72"/>
      <c r="AS110" s="72"/>
      <c r="AT110" s="72"/>
      <c r="AU110" s="72"/>
      <c r="AV110" s="72"/>
      <c r="AW110" s="72"/>
      <c r="AX110" s="74"/>
    </row>
    <row r="111" spans="1:52" ht="24.75" customHeight="1" x14ac:dyDescent="0.15">
      <c r="A111" s="75" t="s">
        <v>261</v>
      </c>
      <c r="B111" s="75"/>
      <c r="C111" s="75"/>
      <c r="D111" s="75"/>
      <c r="E111" s="71" t="s">
        <v>575</v>
      </c>
      <c r="F111" s="72"/>
      <c r="G111" s="72"/>
      <c r="H111" s="72"/>
      <c r="I111" s="72"/>
      <c r="J111" s="72"/>
      <c r="K111" s="72"/>
      <c r="L111" s="72"/>
      <c r="M111" s="72"/>
      <c r="N111" s="72"/>
      <c r="O111" s="72"/>
      <c r="P111" s="73"/>
      <c r="Q111" s="71"/>
      <c r="R111" s="72"/>
      <c r="S111" s="72"/>
      <c r="T111" s="72"/>
      <c r="U111" s="72"/>
      <c r="V111" s="72"/>
      <c r="W111" s="72"/>
      <c r="X111" s="72"/>
      <c r="Y111" s="72"/>
      <c r="Z111" s="72"/>
      <c r="AA111" s="72"/>
      <c r="AB111" s="73"/>
      <c r="AC111" s="71"/>
      <c r="AD111" s="72"/>
      <c r="AE111" s="72"/>
      <c r="AF111" s="72"/>
      <c r="AG111" s="72"/>
      <c r="AH111" s="72"/>
      <c r="AI111" s="72"/>
      <c r="AJ111" s="72"/>
      <c r="AK111" s="72"/>
      <c r="AL111" s="72"/>
      <c r="AM111" s="72"/>
      <c r="AN111" s="73"/>
      <c r="AO111" s="71"/>
      <c r="AP111" s="72"/>
      <c r="AQ111" s="72"/>
      <c r="AR111" s="72"/>
      <c r="AS111" s="72"/>
      <c r="AT111" s="72"/>
      <c r="AU111" s="72"/>
      <c r="AV111" s="72"/>
      <c r="AW111" s="72"/>
      <c r="AX111" s="74"/>
    </row>
    <row r="112" spans="1:52" ht="24.75" customHeight="1" x14ac:dyDescent="0.15">
      <c r="A112" s="75" t="s">
        <v>260</v>
      </c>
      <c r="B112" s="75"/>
      <c r="C112" s="75"/>
      <c r="D112" s="75"/>
      <c r="E112" s="71" t="s">
        <v>588</v>
      </c>
      <c r="F112" s="72"/>
      <c r="G112" s="72"/>
      <c r="H112" s="72"/>
      <c r="I112" s="72"/>
      <c r="J112" s="72"/>
      <c r="K112" s="72"/>
      <c r="L112" s="72"/>
      <c r="M112" s="72"/>
      <c r="N112" s="72"/>
      <c r="O112" s="72"/>
      <c r="P112" s="73"/>
      <c r="Q112" s="71"/>
      <c r="R112" s="72"/>
      <c r="S112" s="72"/>
      <c r="T112" s="72"/>
      <c r="U112" s="72"/>
      <c r="V112" s="72"/>
      <c r="W112" s="72"/>
      <c r="X112" s="72"/>
      <c r="Y112" s="72"/>
      <c r="Z112" s="72"/>
      <c r="AA112" s="72"/>
      <c r="AB112" s="73"/>
      <c r="AC112" s="71"/>
      <c r="AD112" s="72"/>
      <c r="AE112" s="72"/>
      <c r="AF112" s="72"/>
      <c r="AG112" s="72"/>
      <c r="AH112" s="72"/>
      <c r="AI112" s="72"/>
      <c r="AJ112" s="72"/>
      <c r="AK112" s="72"/>
      <c r="AL112" s="72"/>
      <c r="AM112" s="72"/>
      <c r="AN112" s="73"/>
      <c r="AO112" s="71"/>
      <c r="AP112" s="72"/>
      <c r="AQ112" s="72"/>
      <c r="AR112" s="72"/>
      <c r="AS112" s="72"/>
      <c r="AT112" s="72"/>
      <c r="AU112" s="72"/>
      <c r="AV112" s="72"/>
      <c r="AW112" s="72"/>
      <c r="AX112" s="74"/>
    </row>
    <row r="113" spans="1:50" ht="24.75" customHeight="1" x14ac:dyDescent="0.15">
      <c r="A113" s="75" t="s">
        <v>259</v>
      </c>
      <c r="B113" s="75"/>
      <c r="C113" s="75"/>
      <c r="D113" s="75"/>
      <c r="E113" s="71" t="s">
        <v>589</v>
      </c>
      <c r="F113" s="72"/>
      <c r="G113" s="72"/>
      <c r="H113" s="72"/>
      <c r="I113" s="72"/>
      <c r="J113" s="72"/>
      <c r="K113" s="72"/>
      <c r="L113" s="72"/>
      <c r="M113" s="72"/>
      <c r="N113" s="72"/>
      <c r="O113" s="72"/>
      <c r="P113" s="73"/>
      <c r="Q113" s="71"/>
      <c r="R113" s="72"/>
      <c r="S113" s="72"/>
      <c r="T113" s="72"/>
      <c r="U113" s="72"/>
      <c r="V113" s="72"/>
      <c r="W113" s="72"/>
      <c r="X113" s="72"/>
      <c r="Y113" s="72"/>
      <c r="Z113" s="72"/>
      <c r="AA113" s="72"/>
      <c r="AB113" s="73"/>
      <c r="AC113" s="71"/>
      <c r="AD113" s="72"/>
      <c r="AE113" s="72"/>
      <c r="AF113" s="72"/>
      <c r="AG113" s="72"/>
      <c r="AH113" s="72"/>
      <c r="AI113" s="72"/>
      <c r="AJ113" s="72"/>
      <c r="AK113" s="72"/>
      <c r="AL113" s="72"/>
      <c r="AM113" s="72"/>
      <c r="AN113" s="73"/>
      <c r="AO113" s="71"/>
      <c r="AP113" s="72"/>
      <c r="AQ113" s="72"/>
      <c r="AR113" s="72"/>
      <c r="AS113" s="72"/>
      <c r="AT113" s="72"/>
      <c r="AU113" s="72"/>
      <c r="AV113" s="72"/>
      <c r="AW113" s="72"/>
      <c r="AX113" s="74"/>
    </row>
    <row r="114" spans="1:50" ht="24.75" customHeight="1" x14ac:dyDescent="0.15">
      <c r="A114" s="75" t="s">
        <v>258</v>
      </c>
      <c r="B114" s="75"/>
      <c r="C114" s="75"/>
      <c r="D114" s="75"/>
      <c r="E114" s="71" t="s">
        <v>590</v>
      </c>
      <c r="F114" s="72"/>
      <c r="G114" s="72"/>
      <c r="H114" s="72"/>
      <c r="I114" s="72"/>
      <c r="J114" s="72"/>
      <c r="K114" s="72"/>
      <c r="L114" s="72"/>
      <c r="M114" s="72"/>
      <c r="N114" s="72"/>
      <c r="O114" s="72"/>
      <c r="P114" s="73"/>
      <c r="Q114" s="71"/>
      <c r="R114" s="72"/>
      <c r="S114" s="72"/>
      <c r="T114" s="72"/>
      <c r="U114" s="72"/>
      <c r="V114" s="72"/>
      <c r="W114" s="72"/>
      <c r="X114" s="72"/>
      <c r="Y114" s="72"/>
      <c r="Z114" s="72"/>
      <c r="AA114" s="72"/>
      <c r="AB114" s="73"/>
      <c r="AC114" s="71"/>
      <c r="AD114" s="72"/>
      <c r="AE114" s="72"/>
      <c r="AF114" s="72"/>
      <c r="AG114" s="72"/>
      <c r="AH114" s="72"/>
      <c r="AI114" s="72"/>
      <c r="AJ114" s="72"/>
      <c r="AK114" s="72"/>
      <c r="AL114" s="72"/>
      <c r="AM114" s="72"/>
      <c r="AN114" s="73"/>
      <c r="AO114" s="71"/>
      <c r="AP114" s="72"/>
      <c r="AQ114" s="72"/>
      <c r="AR114" s="72"/>
      <c r="AS114" s="72"/>
      <c r="AT114" s="72"/>
      <c r="AU114" s="72"/>
      <c r="AV114" s="72"/>
      <c r="AW114" s="72"/>
      <c r="AX114" s="74"/>
    </row>
    <row r="115" spans="1:50" ht="24.75" customHeight="1" x14ac:dyDescent="0.15">
      <c r="A115" s="75" t="s">
        <v>257</v>
      </c>
      <c r="B115" s="75"/>
      <c r="C115" s="75"/>
      <c r="D115" s="75"/>
      <c r="E115" s="71" t="s">
        <v>591</v>
      </c>
      <c r="F115" s="72"/>
      <c r="G115" s="72"/>
      <c r="H115" s="72"/>
      <c r="I115" s="72"/>
      <c r="J115" s="72"/>
      <c r="K115" s="72"/>
      <c r="L115" s="72"/>
      <c r="M115" s="72"/>
      <c r="N115" s="72"/>
      <c r="O115" s="72"/>
      <c r="P115" s="73"/>
      <c r="Q115" s="71"/>
      <c r="R115" s="72"/>
      <c r="S115" s="72"/>
      <c r="T115" s="72"/>
      <c r="U115" s="72"/>
      <c r="V115" s="72"/>
      <c r="W115" s="72"/>
      <c r="X115" s="72"/>
      <c r="Y115" s="72"/>
      <c r="Z115" s="72"/>
      <c r="AA115" s="72"/>
      <c r="AB115" s="73"/>
      <c r="AC115" s="71"/>
      <c r="AD115" s="72"/>
      <c r="AE115" s="72"/>
      <c r="AF115" s="72"/>
      <c r="AG115" s="72"/>
      <c r="AH115" s="72"/>
      <c r="AI115" s="72"/>
      <c r="AJ115" s="72"/>
      <c r="AK115" s="72"/>
      <c r="AL115" s="72"/>
      <c r="AM115" s="72"/>
      <c r="AN115" s="73"/>
      <c r="AO115" s="71"/>
      <c r="AP115" s="72"/>
      <c r="AQ115" s="72"/>
      <c r="AR115" s="72"/>
      <c r="AS115" s="72"/>
      <c r="AT115" s="72"/>
      <c r="AU115" s="72"/>
      <c r="AV115" s="72"/>
      <c r="AW115" s="72"/>
      <c r="AX115" s="74"/>
    </row>
    <row r="116" spans="1:50" ht="24.75" customHeight="1" x14ac:dyDescent="0.15">
      <c r="A116" s="75" t="s">
        <v>256</v>
      </c>
      <c r="B116" s="75"/>
      <c r="C116" s="75"/>
      <c r="D116" s="75"/>
      <c r="E116" s="71" t="s">
        <v>592</v>
      </c>
      <c r="F116" s="72"/>
      <c r="G116" s="72"/>
      <c r="H116" s="72"/>
      <c r="I116" s="72"/>
      <c r="J116" s="72"/>
      <c r="K116" s="72"/>
      <c r="L116" s="72"/>
      <c r="M116" s="72"/>
      <c r="N116" s="72"/>
      <c r="O116" s="72"/>
      <c r="P116" s="73"/>
      <c r="Q116" s="71"/>
      <c r="R116" s="72"/>
      <c r="S116" s="72"/>
      <c r="T116" s="72"/>
      <c r="U116" s="72"/>
      <c r="V116" s="72"/>
      <c r="W116" s="72"/>
      <c r="X116" s="72"/>
      <c r="Y116" s="72"/>
      <c r="Z116" s="72"/>
      <c r="AA116" s="72"/>
      <c r="AB116" s="73"/>
      <c r="AC116" s="71"/>
      <c r="AD116" s="72"/>
      <c r="AE116" s="72"/>
      <c r="AF116" s="72"/>
      <c r="AG116" s="72"/>
      <c r="AH116" s="72"/>
      <c r="AI116" s="72"/>
      <c r="AJ116" s="72"/>
      <c r="AK116" s="72"/>
      <c r="AL116" s="72"/>
      <c r="AM116" s="72"/>
      <c r="AN116" s="73"/>
      <c r="AO116" s="71"/>
      <c r="AP116" s="72"/>
      <c r="AQ116" s="72"/>
      <c r="AR116" s="72"/>
      <c r="AS116" s="72"/>
      <c r="AT116" s="72"/>
      <c r="AU116" s="72"/>
      <c r="AV116" s="72"/>
      <c r="AW116" s="72"/>
      <c r="AX116" s="74"/>
    </row>
    <row r="117" spans="1:50" ht="24.75" customHeight="1" x14ac:dyDescent="0.15">
      <c r="A117" s="75" t="s">
        <v>255</v>
      </c>
      <c r="B117" s="75"/>
      <c r="C117" s="75"/>
      <c r="D117" s="75"/>
      <c r="E117" s="80" t="s">
        <v>593</v>
      </c>
      <c r="F117" s="81"/>
      <c r="G117" s="81"/>
      <c r="H117" s="81"/>
      <c r="I117" s="81"/>
      <c r="J117" s="81"/>
      <c r="K117" s="81"/>
      <c r="L117" s="81"/>
      <c r="M117" s="81"/>
      <c r="N117" s="81"/>
      <c r="O117" s="81"/>
      <c r="P117" s="82"/>
      <c r="Q117" s="80"/>
      <c r="R117" s="81"/>
      <c r="S117" s="81"/>
      <c r="T117" s="81"/>
      <c r="U117" s="81"/>
      <c r="V117" s="81"/>
      <c r="W117" s="81"/>
      <c r="X117" s="81"/>
      <c r="Y117" s="81"/>
      <c r="Z117" s="81"/>
      <c r="AA117" s="81"/>
      <c r="AB117" s="82"/>
      <c r="AC117" s="80"/>
      <c r="AD117" s="81"/>
      <c r="AE117" s="81"/>
      <c r="AF117" s="81"/>
      <c r="AG117" s="81"/>
      <c r="AH117" s="81"/>
      <c r="AI117" s="81"/>
      <c r="AJ117" s="81"/>
      <c r="AK117" s="81"/>
      <c r="AL117" s="81"/>
      <c r="AM117" s="81"/>
      <c r="AN117" s="82"/>
      <c r="AO117" s="71"/>
      <c r="AP117" s="72"/>
      <c r="AQ117" s="72"/>
      <c r="AR117" s="72"/>
      <c r="AS117" s="72"/>
      <c r="AT117" s="72"/>
      <c r="AU117" s="72"/>
      <c r="AV117" s="72"/>
      <c r="AW117" s="72"/>
      <c r="AX117" s="74"/>
    </row>
    <row r="118" spans="1:50" ht="24.75" customHeight="1" x14ac:dyDescent="0.15">
      <c r="A118" s="75" t="s">
        <v>403</v>
      </c>
      <c r="B118" s="75"/>
      <c r="C118" s="75"/>
      <c r="D118" s="75"/>
      <c r="E118" s="78" t="s">
        <v>566</v>
      </c>
      <c r="F118" s="79"/>
      <c r="G118" s="79"/>
      <c r="H118" s="57" t="str">
        <f>IF(E118="","","-")</f>
        <v>-</v>
      </c>
      <c r="I118" s="79"/>
      <c r="J118" s="79"/>
      <c r="K118" s="57" t="str">
        <f>IF(I118="","","-")</f>
        <v/>
      </c>
      <c r="L118" s="70">
        <v>137</v>
      </c>
      <c r="M118" s="70"/>
      <c r="N118" s="57" t="str">
        <f>IF(O118="","","-")</f>
        <v/>
      </c>
      <c r="O118" s="76"/>
      <c r="P118" s="77"/>
      <c r="Q118" s="78"/>
      <c r="R118" s="79"/>
      <c r="S118" s="79"/>
      <c r="T118" s="57" t="str">
        <f>IF(Q118="","","-")</f>
        <v/>
      </c>
      <c r="U118" s="79"/>
      <c r="V118" s="79"/>
      <c r="W118" s="57" t="str">
        <f>IF(U118="","","-")</f>
        <v/>
      </c>
      <c r="X118" s="70"/>
      <c r="Y118" s="70"/>
      <c r="Z118" s="57" t="str">
        <f>IF(AA118="","","-")</f>
        <v/>
      </c>
      <c r="AA118" s="76"/>
      <c r="AB118" s="77"/>
      <c r="AC118" s="78"/>
      <c r="AD118" s="79"/>
      <c r="AE118" s="79"/>
      <c r="AF118" s="57" t="str">
        <f>IF(AC118="","","-")</f>
        <v/>
      </c>
      <c r="AG118" s="79"/>
      <c r="AH118" s="79"/>
      <c r="AI118" s="57" t="str">
        <f>IF(AG118="","","-")</f>
        <v/>
      </c>
      <c r="AJ118" s="70"/>
      <c r="AK118" s="70"/>
      <c r="AL118" s="57" t="str">
        <f>IF(AM118="","","-")</f>
        <v/>
      </c>
      <c r="AM118" s="76"/>
      <c r="AN118" s="77"/>
      <c r="AO118" s="78"/>
      <c r="AP118" s="79"/>
      <c r="AQ118" s="57" t="str">
        <f>IF(AO118="","","-")</f>
        <v/>
      </c>
      <c r="AR118" s="79"/>
      <c r="AS118" s="79"/>
      <c r="AT118" s="57" t="str">
        <f>IF(AR118="","","-")</f>
        <v/>
      </c>
      <c r="AU118" s="70"/>
      <c r="AV118" s="70"/>
      <c r="AW118" s="57" t="str">
        <f>IF(AX118="","","-")</f>
        <v/>
      </c>
      <c r="AX118" s="59"/>
    </row>
    <row r="119" spans="1:50" ht="24.75" customHeight="1" x14ac:dyDescent="0.15">
      <c r="A119" s="75" t="s">
        <v>369</v>
      </c>
      <c r="B119" s="75"/>
      <c r="C119" s="75"/>
      <c r="D119" s="75"/>
      <c r="E119" s="78" t="s">
        <v>566</v>
      </c>
      <c r="F119" s="79"/>
      <c r="G119" s="79"/>
      <c r="H119" s="57" t="str">
        <f>IF(E119="","","-")</f>
        <v>-</v>
      </c>
      <c r="I119" s="79"/>
      <c r="J119" s="79"/>
      <c r="K119" s="57" t="str">
        <f>IF(I119="","","-")</f>
        <v/>
      </c>
      <c r="L119" s="70">
        <v>138</v>
      </c>
      <c r="M119" s="70"/>
      <c r="N119" s="57" t="str">
        <f>IF(O119="","","-")</f>
        <v/>
      </c>
      <c r="O119" s="76"/>
      <c r="P119" s="77"/>
      <c r="Q119" s="78"/>
      <c r="R119" s="79"/>
      <c r="S119" s="79"/>
      <c r="T119" s="57" t="str">
        <f>IF(Q119="","","-")</f>
        <v/>
      </c>
      <c r="U119" s="79"/>
      <c r="V119" s="79"/>
      <c r="W119" s="57" t="str">
        <f>IF(U119="","","-")</f>
        <v/>
      </c>
      <c r="X119" s="70"/>
      <c r="Y119" s="70"/>
      <c r="Z119" s="57" t="str">
        <f>IF(AA119="","","-")</f>
        <v/>
      </c>
      <c r="AA119" s="76"/>
      <c r="AB119" s="77"/>
      <c r="AC119" s="78"/>
      <c r="AD119" s="79"/>
      <c r="AE119" s="79"/>
      <c r="AF119" s="57" t="str">
        <f>IF(AC119="","","-")</f>
        <v/>
      </c>
      <c r="AG119" s="79"/>
      <c r="AH119" s="79"/>
      <c r="AI119" s="57" t="str">
        <f>IF(AG119="","","-")</f>
        <v/>
      </c>
      <c r="AJ119" s="70"/>
      <c r="AK119" s="70"/>
      <c r="AL119" s="57" t="str">
        <f>IF(AM119="","","-")</f>
        <v/>
      </c>
      <c r="AM119" s="76"/>
      <c r="AN119" s="77"/>
      <c r="AO119" s="78"/>
      <c r="AP119" s="79"/>
      <c r="AQ119" s="57" t="str">
        <f>IF(AO119="","","-")</f>
        <v/>
      </c>
      <c r="AR119" s="79"/>
      <c r="AS119" s="79"/>
      <c r="AT119" s="57" t="str">
        <f>IF(AR119="","","-")</f>
        <v/>
      </c>
      <c r="AU119" s="70"/>
      <c r="AV119" s="70"/>
      <c r="AW119" s="57" t="str">
        <f>IF(AX119="","","-")</f>
        <v/>
      </c>
      <c r="AX119" s="59"/>
    </row>
    <row r="120" spans="1:50" ht="28.35" customHeight="1" x14ac:dyDescent="0.15">
      <c r="A120" s="86" t="s">
        <v>250</v>
      </c>
      <c r="B120" s="87"/>
      <c r="C120" s="87"/>
      <c r="D120" s="87"/>
      <c r="E120" s="87"/>
      <c r="F120" s="88"/>
      <c r="G120" s="42" t="s">
        <v>564</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28.35" customHeight="1" x14ac:dyDescent="0.15">
      <c r="A121" s="86"/>
      <c r="B121" s="87"/>
      <c r="C121" s="87"/>
      <c r="D121" s="87"/>
      <c r="E121" s="87"/>
      <c r="F121" s="88"/>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8.35" customHeight="1" x14ac:dyDescent="0.15">
      <c r="A122" s="86"/>
      <c r="B122" s="87"/>
      <c r="C122" s="87"/>
      <c r="D122" s="87"/>
      <c r="E122" s="87"/>
      <c r="F122" s="88"/>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8.35" customHeight="1" x14ac:dyDescent="0.15">
      <c r="A123" s="86"/>
      <c r="B123" s="87"/>
      <c r="C123" s="87"/>
      <c r="D123" s="87"/>
      <c r="E123" s="87"/>
      <c r="F123" s="88"/>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7.75" customHeight="1" x14ac:dyDescent="0.15">
      <c r="A124" s="86"/>
      <c r="B124" s="87"/>
      <c r="C124" s="87"/>
      <c r="D124" s="87"/>
      <c r="E124" s="87"/>
      <c r="F124" s="88"/>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8.35" customHeight="1" x14ac:dyDescent="0.15">
      <c r="A125" s="86"/>
      <c r="B125" s="87"/>
      <c r="C125" s="87"/>
      <c r="D125" s="87"/>
      <c r="E125" s="87"/>
      <c r="F125" s="88"/>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8.35" customHeight="1" x14ac:dyDescent="0.15">
      <c r="A126" s="86"/>
      <c r="B126" s="87"/>
      <c r="C126" s="87"/>
      <c r="D126" s="87"/>
      <c r="E126" s="87"/>
      <c r="F126" s="88"/>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27.75" customHeight="1" x14ac:dyDescent="0.15">
      <c r="A127" s="86"/>
      <c r="B127" s="87"/>
      <c r="C127" s="87"/>
      <c r="D127" s="87"/>
      <c r="E127" s="87"/>
      <c r="F127" s="88"/>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28.35" customHeight="1" x14ac:dyDescent="0.15">
      <c r="A128" s="86"/>
      <c r="B128" s="87"/>
      <c r="C128" s="87"/>
      <c r="D128" s="87"/>
      <c r="E128" s="87"/>
      <c r="F128" s="88"/>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1" ht="28.35" customHeight="1" x14ac:dyDescent="0.15">
      <c r="A129" s="86"/>
      <c r="B129" s="87"/>
      <c r="C129" s="87"/>
      <c r="D129" s="87"/>
      <c r="E129" s="87"/>
      <c r="F129" s="88"/>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1" ht="28.35" customHeight="1" x14ac:dyDescent="0.15">
      <c r="A130" s="86"/>
      <c r="B130" s="87"/>
      <c r="C130" s="87"/>
      <c r="D130" s="87"/>
      <c r="E130" s="87"/>
      <c r="F130" s="88"/>
      <c r="G130" s="29"/>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1"/>
    </row>
    <row r="131" spans="1:51" ht="28.35" customHeight="1" x14ac:dyDescent="0.15">
      <c r="A131" s="86"/>
      <c r="B131" s="87"/>
      <c r="C131" s="87"/>
      <c r="D131" s="87"/>
      <c r="E131" s="87"/>
      <c r="F131" s="88"/>
      <c r="G131" s="29"/>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1"/>
    </row>
    <row r="132" spans="1:51" ht="28.35" customHeight="1" x14ac:dyDescent="0.15">
      <c r="A132" s="86"/>
      <c r="B132" s="87"/>
      <c r="C132" s="87"/>
      <c r="D132" s="87"/>
      <c r="E132" s="87"/>
      <c r="F132" s="88"/>
      <c r="G132" s="29"/>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row>
    <row r="133" spans="1:51" ht="27.75" customHeight="1" x14ac:dyDescent="0.15">
      <c r="A133" s="86"/>
      <c r="B133" s="87"/>
      <c r="C133" s="87"/>
      <c r="D133" s="87"/>
      <c r="E133" s="87"/>
      <c r="F133" s="88"/>
      <c r="G133" s="29"/>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1"/>
    </row>
    <row r="134" spans="1:51" ht="28.35" customHeight="1" x14ac:dyDescent="0.15">
      <c r="A134" s="86"/>
      <c r="B134" s="87"/>
      <c r="C134" s="87"/>
      <c r="D134" s="87"/>
      <c r="E134" s="87"/>
      <c r="F134" s="88"/>
      <c r="G134" s="29"/>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1" ht="28.35" customHeight="1" x14ac:dyDescent="0.15">
      <c r="A135" s="86"/>
      <c r="B135" s="87"/>
      <c r="C135" s="87"/>
      <c r="D135" s="87"/>
      <c r="E135" s="87"/>
      <c r="F135" s="88"/>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1" ht="28.35" customHeight="1" x14ac:dyDescent="0.15">
      <c r="A136" s="86"/>
      <c r="B136" s="87"/>
      <c r="C136" s="87"/>
      <c r="D136" s="87"/>
      <c r="E136" s="87"/>
      <c r="F136" s="88"/>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1" ht="52.5" customHeight="1" x14ac:dyDescent="0.15">
      <c r="A137" s="86"/>
      <c r="B137" s="87"/>
      <c r="C137" s="87"/>
      <c r="D137" s="87"/>
      <c r="E137" s="87"/>
      <c r="F137" s="88"/>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1" ht="52.5" customHeight="1" thickBot="1" x14ac:dyDescent="0.2">
      <c r="A138" s="86"/>
      <c r="B138" s="87"/>
      <c r="C138" s="87"/>
      <c r="D138" s="87"/>
      <c r="E138" s="87"/>
      <c r="F138" s="88"/>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1" ht="24.75" customHeight="1" x14ac:dyDescent="0.15">
      <c r="A139" s="603" t="s">
        <v>685</v>
      </c>
      <c r="B139" s="604"/>
      <c r="C139" s="604"/>
      <c r="D139" s="604"/>
      <c r="E139" s="604"/>
      <c r="F139" s="605"/>
      <c r="G139" s="304" t="s">
        <v>636</v>
      </c>
      <c r="H139" s="305"/>
      <c r="I139" s="305"/>
      <c r="J139" s="305"/>
      <c r="K139" s="305"/>
      <c r="L139" s="305"/>
      <c r="M139" s="305"/>
      <c r="N139" s="305"/>
      <c r="O139" s="305"/>
      <c r="P139" s="305"/>
      <c r="Q139" s="305"/>
      <c r="R139" s="305"/>
      <c r="S139" s="305"/>
      <c r="T139" s="305"/>
      <c r="U139" s="305"/>
      <c r="V139" s="305"/>
      <c r="W139" s="305"/>
      <c r="X139" s="305"/>
      <c r="Y139" s="305"/>
      <c r="Z139" s="305"/>
      <c r="AA139" s="305"/>
      <c r="AB139" s="306"/>
      <c r="AC139" s="304" t="s">
        <v>637</v>
      </c>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7"/>
    </row>
    <row r="140" spans="1:51" ht="24.75" customHeight="1" x14ac:dyDescent="0.15">
      <c r="A140" s="395"/>
      <c r="B140" s="606"/>
      <c r="C140" s="606"/>
      <c r="D140" s="606"/>
      <c r="E140" s="606"/>
      <c r="F140" s="607"/>
      <c r="G140" s="308" t="s">
        <v>16</v>
      </c>
      <c r="H140" s="164"/>
      <c r="I140" s="164"/>
      <c r="J140" s="164"/>
      <c r="K140" s="164"/>
      <c r="L140" s="417" t="s">
        <v>17</v>
      </c>
      <c r="M140" s="164"/>
      <c r="N140" s="164"/>
      <c r="O140" s="164"/>
      <c r="P140" s="164"/>
      <c r="Q140" s="164"/>
      <c r="R140" s="164"/>
      <c r="S140" s="164"/>
      <c r="T140" s="164"/>
      <c r="U140" s="164"/>
      <c r="V140" s="164"/>
      <c r="W140" s="164"/>
      <c r="X140" s="418"/>
      <c r="Y140" s="419" t="s">
        <v>18</v>
      </c>
      <c r="Z140" s="420"/>
      <c r="AA140" s="420"/>
      <c r="AB140" s="421"/>
      <c r="AC140" s="308" t="s">
        <v>16</v>
      </c>
      <c r="AD140" s="164"/>
      <c r="AE140" s="164"/>
      <c r="AF140" s="164"/>
      <c r="AG140" s="164"/>
      <c r="AH140" s="417" t="s">
        <v>17</v>
      </c>
      <c r="AI140" s="164"/>
      <c r="AJ140" s="164"/>
      <c r="AK140" s="164"/>
      <c r="AL140" s="164"/>
      <c r="AM140" s="164"/>
      <c r="AN140" s="164"/>
      <c r="AO140" s="164"/>
      <c r="AP140" s="164"/>
      <c r="AQ140" s="164"/>
      <c r="AR140" s="164"/>
      <c r="AS140" s="164"/>
      <c r="AT140" s="418"/>
      <c r="AU140" s="419" t="s">
        <v>18</v>
      </c>
      <c r="AV140" s="420"/>
      <c r="AW140" s="420"/>
      <c r="AX140" s="422"/>
    </row>
    <row r="141" spans="1:51" ht="33" customHeight="1" x14ac:dyDescent="0.15">
      <c r="A141" s="395"/>
      <c r="B141" s="606"/>
      <c r="C141" s="606"/>
      <c r="D141" s="606"/>
      <c r="E141" s="606"/>
      <c r="F141" s="607"/>
      <c r="G141" s="423" t="s">
        <v>618</v>
      </c>
      <c r="H141" s="424"/>
      <c r="I141" s="424"/>
      <c r="J141" s="424"/>
      <c r="K141" s="425"/>
      <c r="L141" s="426" t="s">
        <v>668</v>
      </c>
      <c r="M141" s="427"/>
      <c r="N141" s="427"/>
      <c r="O141" s="427"/>
      <c r="P141" s="427"/>
      <c r="Q141" s="427"/>
      <c r="R141" s="427"/>
      <c r="S141" s="427"/>
      <c r="T141" s="427"/>
      <c r="U141" s="427"/>
      <c r="V141" s="427"/>
      <c r="W141" s="427"/>
      <c r="X141" s="428"/>
      <c r="Y141" s="429">
        <v>51.045059999999999</v>
      </c>
      <c r="Z141" s="430"/>
      <c r="AA141" s="430"/>
      <c r="AB141" s="431"/>
      <c r="AC141" s="423" t="s">
        <v>618</v>
      </c>
      <c r="AD141" s="424"/>
      <c r="AE141" s="424"/>
      <c r="AF141" s="424"/>
      <c r="AG141" s="425"/>
      <c r="AH141" s="426" t="s">
        <v>669</v>
      </c>
      <c r="AI141" s="427"/>
      <c r="AJ141" s="427"/>
      <c r="AK141" s="427"/>
      <c r="AL141" s="427"/>
      <c r="AM141" s="427"/>
      <c r="AN141" s="427"/>
      <c r="AO141" s="427"/>
      <c r="AP141" s="427"/>
      <c r="AQ141" s="427"/>
      <c r="AR141" s="427"/>
      <c r="AS141" s="427"/>
      <c r="AT141" s="428"/>
      <c r="AU141" s="429">
        <v>6.05</v>
      </c>
      <c r="AV141" s="430"/>
      <c r="AW141" s="430"/>
      <c r="AX141" s="432"/>
    </row>
    <row r="142" spans="1:51" ht="24.75" customHeight="1" x14ac:dyDescent="0.15">
      <c r="A142" s="395"/>
      <c r="B142" s="606"/>
      <c r="C142" s="606"/>
      <c r="D142" s="606"/>
      <c r="E142" s="606"/>
      <c r="F142" s="607"/>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416"/>
    </row>
    <row r="143" spans="1:51" ht="24.75" customHeight="1" thickBot="1" x14ac:dyDescent="0.2">
      <c r="A143" s="395"/>
      <c r="B143" s="606"/>
      <c r="C143" s="606"/>
      <c r="D143" s="606"/>
      <c r="E143" s="606"/>
      <c r="F143" s="607"/>
      <c r="G143" s="361" t="s">
        <v>19</v>
      </c>
      <c r="H143" s="362"/>
      <c r="I143" s="362"/>
      <c r="J143" s="362"/>
      <c r="K143" s="362"/>
      <c r="L143" s="333"/>
      <c r="M143" s="334"/>
      <c r="N143" s="334"/>
      <c r="O143" s="334"/>
      <c r="P143" s="334"/>
      <c r="Q143" s="334"/>
      <c r="R143" s="334"/>
      <c r="S143" s="334"/>
      <c r="T143" s="334"/>
      <c r="U143" s="334"/>
      <c r="V143" s="334"/>
      <c r="W143" s="334"/>
      <c r="X143" s="335"/>
      <c r="Y143" s="301">
        <f>SUM(Y141:AB142)</f>
        <v>51.045059999999999</v>
      </c>
      <c r="Z143" s="302"/>
      <c r="AA143" s="302"/>
      <c r="AB143" s="363"/>
      <c r="AC143" s="361" t="s">
        <v>19</v>
      </c>
      <c r="AD143" s="362"/>
      <c r="AE143" s="362"/>
      <c r="AF143" s="362"/>
      <c r="AG143" s="362"/>
      <c r="AH143" s="333"/>
      <c r="AI143" s="334"/>
      <c r="AJ143" s="334"/>
      <c r="AK143" s="334"/>
      <c r="AL143" s="334"/>
      <c r="AM143" s="334"/>
      <c r="AN143" s="334"/>
      <c r="AO143" s="334"/>
      <c r="AP143" s="334"/>
      <c r="AQ143" s="334"/>
      <c r="AR143" s="334"/>
      <c r="AS143" s="334"/>
      <c r="AT143" s="335"/>
      <c r="AU143" s="301">
        <f>SUM(AU141:AX142)</f>
        <v>6.05</v>
      </c>
      <c r="AV143" s="302"/>
      <c r="AW143" s="302"/>
      <c r="AX143" s="303"/>
    </row>
    <row r="144" spans="1:51" ht="24.75" customHeight="1" x14ac:dyDescent="0.15">
      <c r="A144" s="395"/>
      <c r="B144" s="606"/>
      <c r="C144" s="606"/>
      <c r="D144" s="606"/>
      <c r="E144" s="606"/>
      <c r="F144" s="607"/>
      <c r="G144" s="304" t="s">
        <v>643</v>
      </c>
      <c r="H144" s="305"/>
      <c r="I144" s="305"/>
      <c r="J144" s="305"/>
      <c r="K144" s="305"/>
      <c r="L144" s="305"/>
      <c r="M144" s="305"/>
      <c r="N144" s="305"/>
      <c r="O144" s="305"/>
      <c r="P144" s="305"/>
      <c r="Q144" s="305"/>
      <c r="R144" s="305"/>
      <c r="S144" s="305"/>
      <c r="T144" s="305"/>
      <c r="U144" s="305"/>
      <c r="V144" s="305"/>
      <c r="W144" s="305"/>
      <c r="X144" s="305"/>
      <c r="Y144" s="305"/>
      <c r="Z144" s="305"/>
      <c r="AA144" s="305"/>
      <c r="AB144" s="306"/>
      <c r="AC144" s="304" t="s">
        <v>638</v>
      </c>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7"/>
      <c r="AY144" s="36">
        <f>COUNTA($G$146,$AC$146)</f>
        <v>2</v>
      </c>
    </row>
    <row r="145" spans="1:51" ht="24.75" customHeight="1" x14ac:dyDescent="0.15">
      <c r="A145" s="395"/>
      <c r="B145" s="606"/>
      <c r="C145" s="606"/>
      <c r="D145" s="606"/>
      <c r="E145" s="606"/>
      <c r="F145" s="607"/>
      <c r="G145" s="308" t="s">
        <v>16</v>
      </c>
      <c r="H145" s="164"/>
      <c r="I145" s="164"/>
      <c r="J145" s="164"/>
      <c r="K145" s="164"/>
      <c r="L145" s="417" t="s">
        <v>17</v>
      </c>
      <c r="M145" s="164"/>
      <c r="N145" s="164"/>
      <c r="O145" s="164"/>
      <c r="P145" s="164"/>
      <c r="Q145" s="164"/>
      <c r="R145" s="164"/>
      <c r="S145" s="164"/>
      <c r="T145" s="164"/>
      <c r="U145" s="164"/>
      <c r="V145" s="164"/>
      <c r="W145" s="164"/>
      <c r="X145" s="418"/>
      <c r="Y145" s="419" t="s">
        <v>18</v>
      </c>
      <c r="Z145" s="420"/>
      <c r="AA145" s="420"/>
      <c r="AB145" s="421"/>
      <c r="AC145" s="308" t="s">
        <v>16</v>
      </c>
      <c r="AD145" s="164"/>
      <c r="AE145" s="164"/>
      <c r="AF145" s="164"/>
      <c r="AG145" s="164"/>
      <c r="AH145" s="417" t="s">
        <v>17</v>
      </c>
      <c r="AI145" s="164"/>
      <c r="AJ145" s="164"/>
      <c r="AK145" s="164"/>
      <c r="AL145" s="164"/>
      <c r="AM145" s="164"/>
      <c r="AN145" s="164"/>
      <c r="AO145" s="164"/>
      <c r="AP145" s="164"/>
      <c r="AQ145" s="164"/>
      <c r="AR145" s="164"/>
      <c r="AS145" s="164"/>
      <c r="AT145" s="418"/>
      <c r="AU145" s="419" t="s">
        <v>18</v>
      </c>
      <c r="AV145" s="420"/>
      <c r="AW145" s="420"/>
      <c r="AX145" s="422"/>
      <c r="AY145" s="36">
        <f>$AY$144</f>
        <v>2</v>
      </c>
    </row>
    <row r="146" spans="1:51" ht="35.25" customHeight="1" x14ac:dyDescent="0.15">
      <c r="A146" s="395"/>
      <c r="B146" s="606"/>
      <c r="C146" s="606"/>
      <c r="D146" s="606"/>
      <c r="E146" s="606"/>
      <c r="F146" s="607"/>
      <c r="G146" s="423" t="s">
        <v>618</v>
      </c>
      <c r="H146" s="424"/>
      <c r="I146" s="424"/>
      <c r="J146" s="424"/>
      <c r="K146" s="425"/>
      <c r="L146" s="426" t="s">
        <v>630</v>
      </c>
      <c r="M146" s="427"/>
      <c r="N146" s="427"/>
      <c r="O146" s="427"/>
      <c r="P146" s="427"/>
      <c r="Q146" s="427"/>
      <c r="R146" s="427"/>
      <c r="S146" s="427"/>
      <c r="T146" s="427"/>
      <c r="U146" s="427"/>
      <c r="V146" s="427"/>
      <c r="W146" s="427"/>
      <c r="X146" s="428"/>
      <c r="Y146" s="429">
        <v>8.5795309999999994</v>
      </c>
      <c r="Z146" s="430"/>
      <c r="AA146" s="430"/>
      <c r="AB146" s="431"/>
      <c r="AC146" s="423" t="s">
        <v>618</v>
      </c>
      <c r="AD146" s="424"/>
      <c r="AE146" s="424"/>
      <c r="AF146" s="424"/>
      <c r="AG146" s="425"/>
      <c r="AH146" s="426" t="s">
        <v>670</v>
      </c>
      <c r="AI146" s="427"/>
      <c r="AJ146" s="427"/>
      <c r="AK146" s="427"/>
      <c r="AL146" s="427"/>
      <c r="AM146" s="427"/>
      <c r="AN146" s="427"/>
      <c r="AO146" s="427"/>
      <c r="AP146" s="427"/>
      <c r="AQ146" s="427"/>
      <c r="AR146" s="427"/>
      <c r="AS146" s="427"/>
      <c r="AT146" s="428"/>
      <c r="AU146" s="429">
        <v>0.748</v>
      </c>
      <c r="AV146" s="430"/>
      <c r="AW146" s="430"/>
      <c r="AX146" s="432"/>
      <c r="AY146" s="36">
        <f t="shared" ref="AY146:AY148" si="7">$AY$144</f>
        <v>2</v>
      </c>
    </row>
    <row r="147" spans="1:51" ht="24.75" customHeight="1" x14ac:dyDescent="0.15">
      <c r="A147" s="395"/>
      <c r="B147" s="606"/>
      <c r="C147" s="606"/>
      <c r="D147" s="606"/>
      <c r="E147" s="606"/>
      <c r="F147" s="607"/>
      <c r="G147" s="309"/>
      <c r="H147" s="310"/>
      <c r="I147" s="310"/>
      <c r="J147" s="310"/>
      <c r="K147" s="311"/>
      <c r="L147" s="312"/>
      <c r="M147" s="313"/>
      <c r="N147" s="313"/>
      <c r="O147" s="313"/>
      <c r="P147" s="313"/>
      <c r="Q147" s="313"/>
      <c r="R147" s="313"/>
      <c r="S147" s="313"/>
      <c r="T147" s="313"/>
      <c r="U147" s="313"/>
      <c r="V147" s="313"/>
      <c r="W147" s="313"/>
      <c r="X147" s="314"/>
      <c r="Y147" s="315"/>
      <c r="Z147" s="316"/>
      <c r="AA147" s="316"/>
      <c r="AB147" s="317"/>
      <c r="AC147" s="309"/>
      <c r="AD147" s="310"/>
      <c r="AE147" s="310"/>
      <c r="AF147" s="310"/>
      <c r="AG147" s="311"/>
      <c r="AH147" s="312"/>
      <c r="AI147" s="313"/>
      <c r="AJ147" s="313"/>
      <c r="AK147" s="313"/>
      <c r="AL147" s="313"/>
      <c r="AM147" s="313"/>
      <c r="AN147" s="313"/>
      <c r="AO147" s="313"/>
      <c r="AP147" s="313"/>
      <c r="AQ147" s="313"/>
      <c r="AR147" s="313"/>
      <c r="AS147" s="313"/>
      <c r="AT147" s="314"/>
      <c r="AU147" s="315"/>
      <c r="AV147" s="316"/>
      <c r="AW147" s="316"/>
      <c r="AX147" s="416"/>
      <c r="AY147" s="36">
        <f t="shared" si="7"/>
        <v>2</v>
      </c>
    </row>
    <row r="148" spans="1:51" ht="24.75" customHeight="1" thickBot="1" x14ac:dyDescent="0.2">
      <c r="A148" s="395"/>
      <c r="B148" s="606"/>
      <c r="C148" s="606"/>
      <c r="D148" s="606"/>
      <c r="E148" s="606"/>
      <c r="F148" s="607"/>
      <c r="G148" s="361" t="s">
        <v>19</v>
      </c>
      <c r="H148" s="362"/>
      <c r="I148" s="362"/>
      <c r="J148" s="362"/>
      <c r="K148" s="362"/>
      <c r="L148" s="333"/>
      <c r="M148" s="334"/>
      <c r="N148" s="334"/>
      <c r="O148" s="334"/>
      <c r="P148" s="334"/>
      <c r="Q148" s="334"/>
      <c r="R148" s="334"/>
      <c r="S148" s="334"/>
      <c r="T148" s="334"/>
      <c r="U148" s="334"/>
      <c r="V148" s="334"/>
      <c r="W148" s="334"/>
      <c r="X148" s="335"/>
      <c r="Y148" s="301">
        <f>SUM(Y146:AB147)</f>
        <v>8.5795309999999994</v>
      </c>
      <c r="Z148" s="302"/>
      <c r="AA148" s="302"/>
      <c r="AB148" s="363"/>
      <c r="AC148" s="361" t="s">
        <v>19</v>
      </c>
      <c r="AD148" s="362"/>
      <c r="AE148" s="362"/>
      <c r="AF148" s="362"/>
      <c r="AG148" s="362"/>
      <c r="AH148" s="333"/>
      <c r="AI148" s="334"/>
      <c r="AJ148" s="334"/>
      <c r="AK148" s="334"/>
      <c r="AL148" s="334"/>
      <c r="AM148" s="334"/>
      <c r="AN148" s="334"/>
      <c r="AO148" s="334"/>
      <c r="AP148" s="334"/>
      <c r="AQ148" s="334"/>
      <c r="AR148" s="334"/>
      <c r="AS148" s="334"/>
      <c r="AT148" s="335"/>
      <c r="AU148" s="301">
        <f>SUM(AU146:AX147)</f>
        <v>0.748</v>
      </c>
      <c r="AV148" s="302"/>
      <c r="AW148" s="302"/>
      <c r="AX148" s="303"/>
      <c r="AY148" s="36">
        <f t="shared" si="7"/>
        <v>2</v>
      </c>
    </row>
    <row r="149" spans="1:51" ht="24.75" customHeight="1" x14ac:dyDescent="0.15">
      <c r="A149" s="395"/>
      <c r="B149" s="606"/>
      <c r="C149" s="606"/>
      <c r="D149" s="606"/>
      <c r="E149" s="606"/>
      <c r="F149" s="607"/>
      <c r="G149" s="304" t="s">
        <v>639</v>
      </c>
      <c r="H149" s="305"/>
      <c r="I149" s="305"/>
      <c r="J149" s="305"/>
      <c r="K149" s="305"/>
      <c r="L149" s="305"/>
      <c r="M149" s="305"/>
      <c r="N149" s="305"/>
      <c r="O149" s="305"/>
      <c r="P149" s="305"/>
      <c r="Q149" s="305"/>
      <c r="R149" s="305"/>
      <c r="S149" s="305"/>
      <c r="T149" s="305"/>
      <c r="U149" s="305"/>
      <c r="V149" s="305"/>
      <c r="W149" s="305"/>
      <c r="X149" s="305"/>
      <c r="Y149" s="305"/>
      <c r="Z149" s="305"/>
      <c r="AA149" s="305"/>
      <c r="AB149" s="306"/>
      <c r="AC149" s="304" t="s">
        <v>640</v>
      </c>
      <c r="AD149" s="305"/>
      <c r="AE149" s="305"/>
      <c r="AF149" s="305"/>
      <c r="AG149" s="305"/>
      <c r="AH149" s="305"/>
      <c r="AI149" s="305"/>
      <c r="AJ149" s="305"/>
      <c r="AK149" s="305"/>
      <c r="AL149" s="305"/>
      <c r="AM149" s="305"/>
      <c r="AN149" s="305"/>
      <c r="AO149" s="305"/>
      <c r="AP149" s="305"/>
      <c r="AQ149" s="305"/>
      <c r="AR149" s="305"/>
      <c r="AS149" s="305"/>
      <c r="AT149" s="305"/>
      <c r="AU149" s="305"/>
      <c r="AV149" s="305"/>
      <c r="AW149" s="305"/>
      <c r="AX149" s="307"/>
      <c r="AY149" s="36">
        <f>COUNTA($G$151,$AC$151)</f>
        <v>2</v>
      </c>
    </row>
    <row r="150" spans="1:51" ht="24.75" customHeight="1" x14ac:dyDescent="0.15">
      <c r="A150" s="395"/>
      <c r="B150" s="606"/>
      <c r="C150" s="606"/>
      <c r="D150" s="606"/>
      <c r="E150" s="606"/>
      <c r="F150" s="607"/>
      <c r="G150" s="308" t="s">
        <v>16</v>
      </c>
      <c r="H150" s="164"/>
      <c r="I150" s="164"/>
      <c r="J150" s="164"/>
      <c r="K150" s="164"/>
      <c r="L150" s="417" t="s">
        <v>17</v>
      </c>
      <c r="M150" s="164"/>
      <c r="N150" s="164"/>
      <c r="O150" s="164"/>
      <c r="P150" s="164"/>
      <c r="Q150" s="164"/>
      <c r="R150" s="164"/>
      <c r="S150" s="164"/>
      <c r="T150" s="164"/>
      <c r="U150" s="164"/>
      <c r="V150" s="164"/>
      <c r="W150" s="164"/>
      <c r="X150" s="418"/>
      <c r="Y150" s="419" t="s">
        <v>18</v>
      </c>
      <c r="Z150" s="420"/>
      <c r="AA150" s="420"/>
      <c r="AB150" s="421"/>
      <c r="AC150" s="308" t="s">
        <v>16</v>
      </c>
      <c r="AD150" s="164"/>
      <c r="AE150" s="164"/>
      <c r="AF150" s="164"/>
      <c r="AG150" s="164"/>
      <c r="AH150" s="417" t="s">
        <v>17</v>
      </c>
      <c r="AI150" s="164"/>
      <c r="AJ150" s="164"/>
      <c r="AK150" s="164"/>
      <c r="AL150" s="164"/>
      <c r="AM150" s="164"/>
      <c r="AN150" s="164"/>
      <c r="AO150" s="164"/>
      <c r="AP150" s="164"/>
      <c r="AQ150" s="164"/>
      <c r="AR150" s="164"/>
      <c r="AS150" s="164"/>
      <c r="AT150" s="418"/>
      <c r="AU150" s="419" t="s">
        <v>18</v>
      </c>
      <c r="AV150" s="420"/>
      <c r="AW150" s="420"/>
      <c r="AX150" s="422"/>
      <c r="AY150" s="36">
        <f>$AY$149</f>
        <v>2</v>
      </c>
    </row>
    <row r="151" spans="1:51" ht="57" customHeight="1" x14ac:dyDescent="0.15">
      <c r="A151" s="395"/>
      <c r="B151" s="606"/>
      <c r="C151" s="606"/>
      <c r="D151" s="606"/>
      <c r="E151" s="606"/>
      <c r="F151" s="607"/>
      <c r="G151" s="423" t="s">
        <v>610</v>
      </c>
      <c r="H151" s="424"/>
      <c r="I151" s="424"/>
      <c r="J151" s="424"/>
      <c r="K151" s="425"/>
      <c r="L151" s="426" t="s">
        <v>671</v>
      </c>
      <c r="M151" s="427"/>
      <c r="N151" s="427"/>
      <c r="O151" s="427"/>
      <c r="P151" s="427"/>
      <c r="Q151" s="427"/>
      <c r="R151" s="427"/>
      <c r="S151" s="427"/>
      <c r="T151" s="427"/>
      <c r="U151" s="427"/>
      <c r="V151" s="427"/>
      <c r="W151" s="427"/>
      <c r="X151" s="428"/>
      <c r="Y151" s="429">
        <v>20.625</v>
      </c>
      <c r="Z151" s="430"/>
      <c r="AA151" s="430"/>
      <c r="AB151" s="431"/>
      <c r="AC151" s="423" t="s">
        <v>610</v>
      </c>
      <c r="AD151" s="424"/>
      <c r="AE151" s="424"/>
      <c r="AF151" s="424"/>
      <c r="AG151" s="425"/>
      <c r="AH151" s="426" t="s">
        <v>672</v>
      </c>
      <c r="AI151" s="427"/>
      <c r="AJ151" s="427"/>
      <c r="AK151" s="427"/>
      <c r="AL151" s="427"/>
      <c r="AM151" s="427"/>
      <c r="AN151" s="427"/>
      <c r="AO151" s="427"/>
      <c r="AP151" s="427"/>
      <c r="AQ151" s="427"/>
      <c r="AR151" s="427"/>
      <c r="AS151" s="427"/>
      <c r="AT151" s="428"/>
      <c r="AU151" s="429">
        <v>3.5389650000000001</v>
      </c>
      <c r="AV151" s="430"/>
      <c r="AW151" s="430"/>
      <c r="AX151" s="432"/>
      <c r="AY151" s="36">
        <f t="shared" ref="AY151:AY153" si="8">$AY$149</f>
        <v>2</v>
      </c>
    </row>
    <row r="152" spans="1:51" ht="24.75" customHeight="1" x14ac:dyDescent="0.15">
      <c r="A152" s="395"/>
      <c r="B152" s="606"/>
      <c r="C152" s="606"/>
      <c r="D152" s="606"/>
      <c r="E152" s="606"/>
      <c r="F152" s="607"/>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416"/>
      <c r="AY152" s="36">
        <f t="shared" si="8"/>
        <v>2</v>
      </c>
    </row>
    <row r="153" spans="1:51" ht="24.75" customHeight="1" x14ac:dyDescent="0.15">
      <c r="A153" s="395"/>
      <c r="B153" s="606"/>
      <c r="C153" s="606"/>
      <c r="D153" s="606"/>
      <c r="E153" s="606"/>
      <c r="F153" s="607"/>
      <c r="G153" s="361" t="s">
        <v>19</v>
      </c>
      <c r="H153" s="362"/>
      <c r="I153" s="362"/>
      <c r="J153" s="362"/>
      <c r="K153" s="362"/>
      <c r="L153" s="333"/>
      <c r="M153" s="334"/>
      <c r="N153" s="334"/>
      <c r="O153" s="334"/>
      <c r="P153" s="334"/>
      <c r="Q153" s="334"/>
      <c r="R153" s="334"/>
      <c r="S153" s="334"/>
      <c r="T153" s="334"/>
      <c r="U153" s="334"/>
      <c r="V153" s="334"/>
      <c r="W153" s="334"/>
      <c r="X153" s="335"/>
      <c r="Y153" s="301">
        <f>SUM(Y151:AB152)</f>
        <v>20.625</v>
      </c>
      <c r="Z153" s="302"/>
      <c r="AA153" s="302"/>
      <c r="AB153" s="363"/>
      <c r="AC153" s="361" t="s">
        <v>19</v>
      </c>
      <c r="AD153" s="362"/>
      <c r="AE153" s="362"/>
      <c r="AF153" s="362"/>
      <c r="AG153" s="362"/>
      <c r="AH153" s="333"/>
      <c r="AI153" s="334"/>
      <c r="AJ153" s="334"/>
      <c r="AK153" s="334"/>
      <c r="AL153" s="334"/>
      <c r="AM153" s="334"/>
      <c r="AN153" s="334"/>
      <c r="AO153" s="334"/>
      <c r="AP153" s="334"/>
      <c r="AQ153" s="334"/>
      <c r="AR153" s="334"/>
      <c r="AS153" s="334"/>
      <c r="AT153" s="335"/>
      <c r="AU153" s="301">
        <f>SUM(AU151:AX152)</f>
        <v>3.5389650000000001</v>
      </c>
      <c r="AV153" s="302"/>
      <c r="AW153" s="302"/>
      <c r="AX153" s="303"/>
      <c r="AY153" s="36">
        <f t="shared" si="8"/>
        <v>2</v>
      </c>
    </row>
    <row r="154" spans="1:51" ht="24.75" customHeight="1" x14ac:dyDescent="0.15">
      <c r="A154" s="4"/>
      <c r="B154" s="4"/>
      <c r="C154" s="4"/>
      <c r="D154" s="4"/>
      <c r="E154" s="4"/>
      <c r="F154" s="4"/>
      <c r="G154" s="60"/>
      <c r="H154" s="60"/>
      <c r="I154" s="60"/>
      <c r="J154" s="60"/>
      <c r="K154" s="60"/>
      <c r="L154" s="3"/>
      <c r="M154" s="60"/>
      <c r="N154" s="60"/>
      <c r="O154" s="60"/>
      <c r="P154" s="60"/>
      <c r="Q154" s="60"/>
      <c r="R154" s="60"/>
      <c r="S154" s="60"/>
      <c r="T154" s="60"/>
      <c r="U154" s="60"/>
      <c r="V154" s="60"/>
      <c r="W154" s="60"/>
      <c r="X154" s="60"/>
      <c r="Y154" s="62"/>
      <c r="Z154" s="62"/>
      <c r="AA154" s="62"/>
      <c r="AB154" s="62"/>
      <c r="AC154" s="60"/>
      <c r="AD154" s="60"/>
      <c r="AE154" s="60"/>
      <c r="AF154" s="60"/>
      <c r="AG154" s="60"/>
      <c r="AH154" s="3"/>
      <c r="AI154" s="60"/>
      <c r="AJ154" s="60"/>
      <c r="AK154" s="60"/>
      <c r="AL154" s="60"/>
      <c r="AM154" s="60"/>
      <c r="AN154" s="60"/>
      <c r="AO154" s="60"/>
      <c r="AP154" s="60"/>
      <c r="AQ154" s="60"/>
      <c r="AR154" s="60"/>
      <c r="AS154" s="60"/>
      <c r="AT154" s="60"/>
      <c r="AU154" s="62"/>
      <c r="AV154" s="62"/>
      <c r="AW154" s="62"/>
      <c r="AX154" s="62"/>
    </row>
    <row r="155" spans="1:51" ht="24.75" customHeight="1" x14ac:dyDescent="0.15"/>
    <row r="156" spans="1:51" ht="24.75" customHeight="1" x14ac:dyDescent="0.15">
      <c r="B156" s="1" t="s">
        <v>27</v>
      </c>
    </row>
    <row r="157" spans="1:51" ht="24.75" customHeight="1" x14ac:dyDescent="0.15">
      <c r="B157" s="32" t="s">
        <v>232</v>
      </c>
    </row>
    <row r="158" spans="1:51" ht="59.25" customHeight="1" x14ac:dyDescent="0.15">
      <c r="A158" s="228"/>
      <c r="B158" s="228"/>
      <c r="C158" s="228" t="s">
        <v>25</v>
      </c>
      <c r="D158" s="228"/>
      <c r="E158" s="228"/>
      <c r="F158" s="228"/>
      <c r="G158" s="228"/>
      <c r="H158" s="228"/>
      <c r="I158" s="228"/>
      <c r="J158" s="277" t="s">
        <v>194</v>
      </c>
      <c r="K158" s="75"/>
      <c r="L158" s="75"/>
      <c r="M158" s="75"/>
      <c r="N158" s="75"/>
      <c r="O158" s="75"/>
      <c r="P158" s="228" t="s">
        <v>175</v>
      </c>
      <c r="Q158" s="228"/>
      <c r="R158" s="228"/>
      <c r="S158" s="228"/>
      <c r="T158" s="228"/>
      <c r="U158" s="228"/>
      <c r="V158" s="228"/>
      <c r="W158" s="228"/>
      <c r="X158" s="228"/>
      <c r="Y158" s="238" t="s">
        <v>192</v>
      </c>
      <c r="Z158" s="238"/>
      <c r="AA158" s="238"/>
      <c r="AB158" s="238"/>
      <c r="AC158" s="277" t="s">
        <v>223</v>
      </c>
      <c r="AD158" s="277"/>
      <c r="AE158" s="277"/>
      <c r="AF158" s="277"/>
      <c r="AG158" s="277"/>
      <c r="AH158" s="238" t="s">
        <v>237</v>
      </c>
      <c r="AI158" s="228"/>
      <c r="AJ158" s="228"/>
      <c r="AK158" s="228"/>
      <c r="AL158" s="228" t="s">
        <v>20</v>
      </c>
      <c r="AM158" s="228"/>
      <c r="AN158" s="228"/>
      <c r="AO158" s="278"/>
      <c r="AP158" s="277" t="s">
        <v>195</v>
      </c>
      <c r="AQ158" s="277"/>
      <c r="AR158" s="277"/>
      <c r="AS158" s="277"/>
      <c r="AT158" s="277"/>
      <c r="AU158" s="277"/>
      <c r="AV158" s="277"/>
      <c r="AW158" s="277"/>
      <c r="AX158" s="277"/>
    </row>
    <row r="159" spans="1:51" ht="42.75" customHeight="1" x14ac:dyDescent="0.15">
      <c r="A159" s="276">
        <v>1</v>
      </c>
      <c r="B159" s="276">
        <v>1</v>
      </c>
      <c r="C159" s="279" t="s">
        <v>619</v>
      </c>
      <c r="D159" s="279"/>
      <c r="E159" s="279"/>
      <c r="F159" s="279"/>
      <c r="G159" s="279"/>
      <c r="H159" s="279"/>
      <c r="I159" s="279"/>
      <c r="J159" s="280">
        <v>7010401006126</v>
      </c>
      <c r="K159" s="280"/>
      <c r="L159" s="280"/>
      <c r="M159" s="280"/>
      <c r="N159" s="280"/>
      <c r="O159" s="280"/>
      <c r="P159" s="281" t="s">
        <v>624</v>
      </c>
      <c r="Q159" s="281"/>
      <c r="R159" s="281"/>
      <c r="S159" s="281"/>
      <c r="T159" s="281"/>
      <c r="U159" s="281"/>
      <c r="V159" s="281"/>
      <c r="W159" s="281"/>
      <c r="X159" s="281"/>
      <c r="Y159" s="217">
        <v>50.341059999999999</v>
      </c>
      <c r="Z159" s="218"/>
      <c r="AA159" s="218"/>
      <c r="AB159" s="219"/>
      <c r="AC159" s="220" t="s">
        <v>613</v>
      </c>
      <c r="AD159" s="221"/>
      <c r="AE159" s="221"/>
      <c r="AF159" s="221"/>
      <c r="AG159" s="221"/>
      <c r="AH159" s="282" t="s">
        <v>620</v>
      </c>
      <c r="AI159" s="282"/>
      <c r="AJ159" s="282"/>
      <c r="AK159" s="282"/>
      <c r="AL159" s="283" t="s">
        <v>620</v>
      </c>
      <c r="AM159" s="284"/>
      <c r="AN159" s="284"/>
      <c r="AO159" s="285"/>
      <c r="AP159" s="286"/>
      <c r="AQ159" s="286"/>
      <c r="AR159" s="286"/>
      <c r="AS159" s="286"/>
      <c r="AT159" s="286"/>
      <c r="AU159" s="286"/>
      <c r="AV159" s="286"/>
      <c r="AW159" s="286"/>
      <c r="AX159" s="286"/>
    </row>
    <row r="160" spans="1:51" ht="42" customHeight="1" x14ac:dyDescent="0.15">
      <c r="A160" s="276">
        <v>2</v>
      </c>
      <c r="B160" s="276">
        <v>1</v>
      </c>
      <c r="C160" s="279" t="s">
        <v>619</v>
      </c>
      <c r="D160" s="279"/>
      <c r="E160" s="279"/>
      <c r="F160" s="279"/>
      <c r="G160" s="279"/>
      <c r="H160" s="279"/>
      <c r="I160" s="279"/>
      <c r="J160" s="280">
        <v>7010401006126</v>
      </c>
      <c r="K160" s="280"/>
      <c r="L160" s="280"/>
      <c r="M160" s="280"/>
      <c r="N160" s="280"/>
      <c r="O160" s="280"/>
      <c r="P160" s="281" t="s">
        <v>632</v>
      </c>
      <c r="Q160" s="281"/>
      <c r="R160" s="281"/>
      <c r="S160" s="281"/>
      <c r="T160" s="281"/>
      <c r="U160" s="281"/>
      <c r="V160" s="281"/>
      <c r="W160" s="281"/>
      <c r="X160" s="281"/>
      <c r="Y160" s="217">
        <v>0.70399999999999996</v>
      </c>
      <c r="Z160" s="218"/>
      <c r="AA160" s="218"/>
      <c r="AB160" s="219"/>
      <c r="AC160" s="220" t="s">
        <v>245</v>
      </c>
      <c r="AD160" s="221"/>
      <c r="AE160" s="221"/>
      <c r="AF160" s="221"/>
      <c r="AG160" s="221"/>
      <c r="AH160" s="282" t="s">
        <v>620</v>
      </c>
      <c r="AI160" s="282"/>
      <c r="AJ160" s="282"/>
      <c r="AK160" s="282"/>
      <c r="AL160" s="283" t="s">
        <v>620</v>
      </c>
      <c r="AM160" s="284"/>
      <c r="AN160" s="284"/>
      <c r="AO160" s="285"/>
      <c r="AP160" s="286"/>
      <c r="AQ160" s="286"/>
      <c r="AR160" s="286"/>
      <c r="AS160" s="286"/>
      <c r="AT160" s="286"/>
      <c r="AU160" s="286"/>
      <c r="AV160" s="286"/>
      <c r="AW160" s="286"/>
      <c r="AX160" s="286"/>
      <c r="AY160" s="36">
        <f>COUNTA($C$160)</f>
        <v>1</v>
      </c>
    </row>
    <row r="161" spans="1:51" ht="24.75" customHeight="1" x14ac:dyDescent="0.15">
      <c r="A161" s="63"/>
      <c r="B161" s="63"/>
      <c r="C161" s="63"/>
      <c r="D161" s="63"/>
      <c r="E161" s="63"/>
      <c r="F161" s="63"/>
      <c r="G161" s="63"/>
      <c r="H161" s="63"/>
      <c r="I161" s="63"/>
      <c r="J161" s="64"/>
      <c r="K161" s="64"/>
      <c r="L161" s="64"/>
      <c r="M161" s="64"/>
      <c r="N161" s="64"/>
      <c r="O161" s="64"/>
      <c r="P161" s="65"/>
      <c r="Q161" s="65"/>
      <c r="R161" s="65"/>
      <c r="S161" s="65"/>
      <c r="T161" s="65"/>
      <c r="U161" s="65"/>
      <c r="V161" s="65"/>
      <c r="W161" s="65"/>
      <c r="X161" s="65"/>
      <c r="Y161" s="66"/>
      <c r="Z161" s="66"/>
      <c r="AA161" s="66"/>
      <c r="AB161" s="66"/>
      <c r="AC161" s="66"/>
      <c r="AD161" s="66"/>
      <c r="AE161" s="66"/>
      <c r="AF161" s="66"/>
      <c r="AG161" s="66"/>
      <c r="AH161" s="66"/>
      <c r="AI161" s="66"/>
      <c r="AJ161" s="66"/>
      <c r="AK161" s="66"/>
      <c r="AL161" s="66"/>
      <c r="AM161" s="66"/>
      <c r="AN161" s="66"/>
      <c r="AO161" s="66"/>
      <c r="AP161" s="65"/>
      <c r="AQ161" s="65"/>
      <c r="AR161" s="65"/>
      <c r="AS161" s="65"/>
      <c r="AT161" s="65"/>
      <c r="AU161" s="65"/>
      <c r="AV161" s="65"/>
      <c r="AW161" s="65"/>
      <c r="AX161" s="65"/>
      <c r="AY161" s="36">
        <f>COUNTA($C$164)</f>
        <v>1</v>
      </c>
    </row>
    <row r="162" spans="1:51" ht="24.75" customHeight="1" x14ac:dyDescent="0.15">
      <c r="A162" s="63"/>
      <c r="B162" s="37" t="s">
        <v>166</v>
      </c>
      <c r="C162" s="63"/>
      <c r="D162" s="63"/>
      <c r="E162" s="63"/>
      <c r="F162" s="63"/>
      <c r="G162" s="63"/>
      <c r="H162" s="63"/>
      <c r="I162" s="63"/>
      <c r="J162" s="63"/>
      <c r="K162" s="63"/>
      <c r="L162" s="63"/>
      <c r="M162" s="63"/>
      <c r="N162" s="63"/>
      <c r="O162" s="63"/>
      <c r="P162" s="67"/>
      <c r="Q162" s="67"/>
      <c r="R162" s="67"/>
      <c r="S162" s="67"/>
      <c r="T162" s="67"/>
      <c r="U162" s="67"/>
      <c r="V162" s="67"/>
      <c r="W162" s="67"/>
      <c r="X162" s="67"/>
      <c r="Y162" s="68"/>
      <c r="Z162" s="68"/>
      <c r="AA162" s="68"/>
      <c r="AB162" s="68"/>
      <c r="AC162" s="68"/>
      <c r="AD162" s="68"/>
      <c r="AE162" s="68"/>
      <c r="AF162" s="68"/>
      <c r="AG162" s="68"/>
      <c r="AH162" s="68"/>
      <c r="AI162" s="68"/>
      <c r="AJ162" s="68"/>
      <c r="AK162" s="68"/>
      <c r="AL162" s="68"/>
      <c r="AM162" s="68"/>
      <c r="AN162" s="68"/>
      <c r="AO162" s="68"/>
      <c r="AP162" s="67"/>
      <c r="AQ162" s="67"/>
      <c r="AR162" s="67"/>
      <c r="AS162" s="67"/>
      <c r="AT162" s="67"/>
      <c r="AU162" s="67"/>
      <c r="AV162" s="67"/>
      <c r="AW162" s="67"/>
      <c r="AX162" s="67"/>
      <c r="AY162" s="36">
        <f>$AY$161</f>
        <v>1</v>
      </c>
    </row>
    <row r="163" spans="1:51" ht="59.25" customHeight="1" x14ac:dyDescent="0.15">
      <c r="A163" s="228"/>
      <c r="B163" s="228"/>
      <c r="C163" s="228" t="s">
        <v>25</v>
      </c>
      <c r="D163" s="228"/>
      <c r="E163" s="228"/>
      <c r="F163" s="228"/>
      <c r="G163" s="228"/>
      <c r="H163" s="228"/>
      <c r="I163" s="228"/>
      <c r="J163" s="277" t="s">
        <v>194</v>
      </c>
      <c r="K163" s="75"/>
      <c r="L163" s="75"/>
      <c r="M163" s="75"/>
      <c r="N163" s="75"/>
      <c r="O163" s="75"/>
      <c r="P163" s="228" t="s">
        <v>175</v>
      </c>
      <c r="Q163" s="228"/>
      <c r="R163" s="228"/>
      <c r="S163" s="228"/>
      <c r="T163" s="228"/>
      <c r="U163" s="228"/>
      <c r="V163" s="228"/>
      <c r="W163" s="228"/>
      <c r="X163" s="228"/>
      <c r="Y163" s="238" t="s">
        <v>192</v>
      </c>
      <c r="Z163" s="238"/>
      <c r="AA163" s="238"/>
      <c r="AB163" s="238"/>
      <c r="AC163" s="277" t="s">
        <v>223</v>
      </c>
      <c r="AD163" s="277"/>
      <c r="AE163" s="277"/>
      <c r="AF163" s="277"/>
      <c r="AG163" s="277"/>
      <c r="AH163" s="238" t="s">
        <v>237</v>
      </c>
      <c r="AI163" s="228"/>
      <c r="AJ163" s="228"/>
      <c r="AK163" s="228"/>
      <c r="AL163" s="228" t="s">
        <v>20</v>
      </c>
      <c r="AM163" s="228"/>
      <c r="AN163" s="228"/>
      <c r="AO163" s="278"/>
      <c r="AP163" s="277" t="s">
        <v>195</v>
      </c>
      <c r="AQ163" s="277"/>
      <c r="AR163" s="277"/>
      <c r="AS163" s="277"/>
      <c r="AT163" s="277"/>
      <c r="AU163" s="277"/>
      <c r="AV163" s="277"/>
      <c r="AW163" s="277"/>
      <c r="AX163" s="277"/>
      <c r="AY163" s="36">
        <f t="shared" ref="AY163:AY164" si="9">$AY$161</f>
        <v>1</v>
      </c>
    </row>
    <row r="164" spans="1:51" ht="45.75" customHeight="1" x14ac:dyDescent="0.15">
      <c r="A164" s="276">
        <v>1</v>
      </c>
      <c r="B164" s="276">
        <v>1</v>
      </c>
      <c r="C164" s="279" t="s">
        <v>621</v>
      </c>
      <c r="D164" s="279"/>
      <c r="E164" s="279"/>
      <c r="F164" s="279"/>
      <c r="G164" s="279"/>
      <c r="H164" s="279"/>
      <c r="I164" s="279"/>
      <c r="J164" s="280">
        <v>1011001014417</v>
      </c>
      <c r="K164" s="280"/>
      <c r="L164" s="280"/>
      <c r="M164" s="280"/>
      <c r="N164" s="280"/>
      <c r="O164" s="280"/>
      <c r="P164" s="281" t="s">
        <v>622</v>
      </c>
      <c r="Q164" s="281"/>
      <c r="R164" s="281"/>
      <c r="S164" s="281"/>
      <c r="T164" s="281"/>
      <c r="U164" s="281"/>
      <c r="V164" s="281"/>
      <c r="W164" s="281"/>
      <c r="X164" s="281"/>
      <c r="Y164" s="217">
        <v>6.05</v>
      </c>
      <c r="Z164" s="218"/>
      <c r="AA164" s="218"/>
      <c r="AB164" s="219"/>
      <c r="AC164" s="220" t="s">
        <v>239</v>
      </c>
      <c r="AD164" s="221"/>
      <c r="AE164" s="221"/>
      <c r="AF164" s="221"/>
      <c r="AG164" s="221"/>
      <c r="AH164" s="282">
        <v>2</v>
      </c>
      <c r="AI164" s="282"/>
      <c r="AJ164" s="282"/>
      <c r="AK164" s="282"/>
      <c r="AL164" s="283">
        <v>68.599999999999994</v>
      </c>
      <c r="AM164" s="284"/>
      <c r="AN164" s="284"/>
      <c r="AO164" s="285"/>
      <c r="AP164" s="286"/>
      <c r="AQ164" s="286"/>
      <c r="AR164" s="286"/>
      <c r="AS164" s="286"/>
      <c r="AT164" s="286"/>
      <c r="AU164" s="286"/>
      <c r="AV164" s="286"/>
      <c r="AW164" s="286"/>
      <c r="AX164" s="286"/>
      <c r="AY164" s="36">
        <f t="shared" si="9"/>
        <v>1</v>
      </c>
    </row>
    <row r="165" spans="1:51" ht="30" customHeight="1" x14ac:dyDescent="0.15">
      <c r="A165" s="276">
        <v>2</v>
      </c>
      <c r="B165" s="276">
        <v>1</v>
      </c>
      <c r="C165" s="279"/>
      <c r="D165" s="279"/>
      <c r="E165" s="279"/>
      <c r="F165" s="279"/>
      <c r="G165" s="279"/>
      <c r="H165" s="279"/>
      <c r="I165" s="279"/>
      <c r="J165" s="280"/>
      <c r="K165" s="280"/>
      <c r="L165" s="280"/>
      <c r="M165" s="280"/>
      <c r="N165" s="280"/>
      <c r="O165" s="280"/>
      <c r="P165" s="281"/>
      <c r="Q165" s="281"/>
      <c r="R165" s="281"/>
      <c r="S165" s="281"/>
      <c r="T165" s="281"/>
      <c r="U165" s="281"/>
      <c r="V165" s="281"/>
      <c r="W165" s="281"/>
      <c r="X165" s="281"/>
      <c r="Y165" s="217"/>
      <c r="Z165" s="218"/>
      <c r="AA165" s="218"/>
      <c r="AB165" s="219"/>
      <c r="AC165" s="220"/>
      <c r="AD165" s="221"/>
      <c r="AE165" s="221"/>
      <c r="AF165" s="221"/>
      <c r="AG165" s="221"/>
      <c r="AH165" s="282"/>
      <c r="AI165" s="282"/>
      <c r="AJ165" s="282"/>
      <c r="AK165" s="282"/>
      <c r="AL165" s="283"/>
      <c r="AM165" s="284"/>
      <c r="AN165" s="284"/>
      <c r="AO165" s="285"/>
      <c r="AP165" s="286"/>
      <c r="AQ165" s="286"/>
      <c r="AR165" s="286"/>
      <c r="AS165" s="286"/>
      <c r="AT165" s="286"/>
      <c r="AU165" s="286"/>
      <c r="AV165" s="286"/>
      <c r="AW165" s="286"/>
      <c r="AX165" s="286"/>
      <c r="AY165" s="36">
        <f>COUNTA($C$165)</f>
        <v>0</v>
      </c>
    </row>
    <row r="166" spans="1:51" ht="24.75" customHeight="1" x14ac:dyDescent="0.15">
      <c r="A166" s="63"/>
      <c r="B166" s="63"/>
      <c r="C166" s="63"/>
      <c r="D166" s="63"/>
      <c r="E166" s="63"/>
      <c r="F166" s="63"/>
      <c r="G166" s="63"/>
      <c r="H166" s="63"/>
      <c r="I166" s="63"/>
      <c r="J166" s="63"/>
      <c r="K166" s="63"/>
      <c r="L166" s="63"/>
      <c r="M166" s="63"/>
      <c r="N166" s="63"/>
      <c r="O166" s="63"/>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s="36">
        <f>COUNTA($C$169)</f>
        <v>1</v>
      </c>
    </row>
    <row r="167" spans="1:51" ht="24.75" customHeight="1" x14ac:dyDescent="0.15">
      <c r="A167" s="63"/>
      <c r="B167" s="37" t="s">
        <v>167</v>
      </c>
      <c r="C167" s="63"/>
      <c r="D167" s="63"/>
      <c r="E167" s="63"/>
      <c r="F167" s="63"/>
      <c r="G167" s="63"/>
      <c r="H167" s="63"/>
      <c r="I167" s="63"/>
      <c r="J167" s="63"/>
      <c r="K167" s="63"/>
      <c r="L167" s="63"/>
      <c r="M167" s="63"/>
      <c r="N167" s="63"/>
      <c r="O167" s="63"/>
      <c r="P167" s="67"/>
      <c r="Q167" s="67"/>
      <c r="R167" s="67"/>
      <c r="S167" s="67"/>
      <c r="T167" s="67"/>
      <c r="U167" s="67"/>
      <c r="V167" s="67"/>
      <c r="W167" s="67"/>
      <c r="X167" s="67"/>
      <c r="Y167" s="68"/>
      <c r="Z167" s="68"/>
      <c r="AA167" s="68"/>
      <c r="AB167" s="68"/>
      <c r="AC167" s="68"/>
      <c r="AD167" s="68"/>
      <c r="AE167" s="68"/>
      <c r="AF167" s="68"/>
      <c r="AG167" s="68"/>
      <c r="AH167" s="68"/>
      <c r="AI167" s="68"/>
      <c r="AJ167" s="68"/>
      <c r="AK167" s="68"/>
      <c r="AL167" s="68"/>
      <c r="AM167" s="68"/>
      <c r="AN167" s="68"/>
      <c r="AO167" s="68"/>
      <c r="AP167" s="67"/>
      <c r="AQ167" s="67"/>
      <c r="AR167" s="67"/>
      <c r="AS167" s="67"/>
      <c r="AT167" s="67"/>
      <c r="AU167" s="67"/>
      <c r="AV167" s="67"/>
      <c r="AW167" s="67"/>
      <c r="AX167" s="67"/>
      <c r="AY167" s="36">
        <f>$AY$166</f>
        <v>1</v>
      </c>
    </row>
    <row r="168" spans="1:51" ht="59.25" customHeight="1" x14ac:dyDescent="0.15">
      <c r="A168" s="228"/>
      <c r="B168" s="228"/>
      <c r="C168" s="228" t="s">
        <v>25</v>
      </c>
      <c r="D168" s="228"/>
      <c r="E168" s="228"/>
      <c r="F168" s="228"/>
      <c r="G168" s="228"/>
      <c r="H168" s="228"/>
      <c r="I168" s="228"/>
      <c r="J168" s="277" t="s">
        <v>194</v>
      </c>
      <c r="K168" s="75"/>
      <c r="L168" s="75"/>
      <c r="M168" s="75"/>
      <c r="N168" s="75"/>
      <c r="O168" s="75"/>
      <c r="P168" s="228" t="s">
        <v>175</v>
      </c>
      <c r="Q168" s="228"/>
      <c r="R168" s="228"/>
      <c r="S168" s="228"/>
      <c r="T168" s="228"/>
      <c r="U168" s="228"/>
      <c r="V168" s="228"/>
      <c r="W168" s="228"/>
      <c r="X168" s="228"/>
      <c r="Y168" s="238" t="s">
        <v>192</v>
      </c>
      <c r="Z168" s="238"/>
      <c r="AA168" s="238"/>
      <c r="AB168" s="238"/>
      <c r="AC168" s="277" t="s">
        <v>223</v>
      </c>
      <c r="AD168" s="277"/>
      <c r="AE168" s="277"/>
      <c r="AF168" s="277"/>
      <c r="AG168" s="277"/>
      <c r="AH168" s="238" t="s">
        <v>237</v>
      </c>
      <c r="AI168" s="228"/>
      <c r="AJ168" s="228"/>
      <c r="AK168" s="228"/>
      <c r="AL168" s="228" t="s">
        <v>20</v>
      </c>
      <c r="AM168" s="228"/>
      <c r="AN168" s="228"/>
      <c r="AO168" s="278"/>
      <c r="AP168" s="277" t="s">
        <v>195</v>
      </c>
      <c r="AQ168" s="277"/>
      <c r="AR168" s="277"/>
      <c r="AS168" s="277"/>
      <c r="AT168" s="277"/>
      <c r="AU168" s="277"/>
      <c r="AV168" s="277"/>
      <c r="AW168" s="277"/>
      <c r="AX168" s="277"/>
      <c r="AY168" s="36">
        <f t="shared" ref="AY168:AY169" si="10">$AY$166</f>
        <v>1</v>
      </c>
    </row>
    <row r="169" spans="1:51" ht="41.25" customHeight="1" x14ac:dyDescent="0.15">
      <c r="A169" s="276">
        <v>1</v>
      </c>
      <c r="B169" s="276">
        <v>1</v>
      </c>
      <c r="C169" s="279" t="s">
        <v>631</v>
      </c>
      <c r="D169" s="279"/>
      <c r="E169" s="279"/>
      <c r="F169" s="279"/>
      <c r="G169" s="279"/>
      <c r="H169" s="279"/>
      <c r="I169" s="279"/>
      <c r="J169" s="280">
        <v>2010401015610</v>
      </c>
      <c r="K169" s="280"/>
      <c r="L169" s="280"/>
      <c r="M169" s="280"/>
      <c r="N169" s="280"/>
      <c r="O169" s="280"/>
      <c r="P169" s="281" t="s">
        <v>635</v>
      </c>
      <c r="Q169" s="281"/>
      <c r="R169" s="281"/>
      <c r="S169" s="281"/>
      <c r="T169" s="281"/>
      <c r="U169" s="281"/>
      <c r="V169" s="281"/>
      <c r="W169" s="281"/>
      <c r="X169" s="281"/>
      <c r="Y169" s="217">
        <v>0.748</v>
      </c>
      <c r="Z169" s="218"/>
      <c r="AA169" s="218"/>
      <c r="AB169" s="219"/>
      <c r="AC169" s="220" t="s">
        <v>245</v>
      </c>
      <c r="AD169" s="221"/>
      <c r="AE169" s="221"/>
      <c r="AF169" s="221"/>
      <c r="AG169" s="221"/>
      <c r="AH169" s="282" t="s">
        <v>675</v>
      </c>
      <c r="AI169" s="282"/>
      <c r="AJ169" s="282"/>
      <c r="AK169" s="282"/>
      <c r="AL169" s="283" t="s">
        <v>633</v>
      </c>
      <c r="AM169" s="284"/>
      <c r="AN169" s="284"/>
      <c r="AO169" s="285"/>
      <c r="AP169" s="286"/>
      <c r="AQ169" s="286"/>
      <c r="AR169" s="286"/>
      <c r="AS169" s="286"/>
      <c r="AT169" s="286"/>
      <c r="AU169" s="286"/>
      <c r="AV169" s="286"/>
      <c r="AW169" s="286"/>
      <c r="AX169" s="286"/>
      <c r="AY169" s="36">
        <f t="shared" si="10"/>
        <v>1</v>
      </c>
    </row>
    <row r="170" spans="1:51" ht="47.25" customHeight="1" x14ac:dyDescent="0.15">
      <c r="A170" s="276">
        <v>2</v>
      </c>
      <c r="B170" s="276">
        <v>1</v>
      </c>
      <c r="C170" s="279" t="s">
        <v>634</v>
      </c>
      <c r="D170" s="279"/>
      <c r="E170" s="279"/>
      <c r="F170" s="279"/>
      <c r="G170" s="279"/>
      <c r="H170" s="279"/>
      <c r="I170" s="279"/>
      <c r="J170" s="280">
        <v>9010001035779</v>
      </c>
      <c r="K170" s="280"/>
      <c r="L170" s="280"/>
      <c r="M170" s="280"/>
      <c r="N170" s="280"/>
      <c r="O170" s="280"/>
      <c r="P170" s="281" t="s">
        <v>641</v>
      </c>
      <c r="Q170" s="281"/>
      <c r="R170" s="281"/>
      <c r="S170" s="281"/>
      <c r="T170" s="281"/>
      <c r="U170" s="281"/>
      <c r="V170" s="281"/>
      <c r="W170" s="281"/>
      <c r="X170" s="281"/>
      <c r="Y170" s="217">
        <v>7.7774999999999997E-2</v>
      </c>
      <c r="Z170" s="218"/>
      <c r="AA170" s="218"/>
      <c r="AB170" s="219"/>
      <c r="AC170" s="220" t="s">
        <v>245</v>
      </c>
      <c r="AD170" s="221"/>
      <c r="AE170" s="221"/>
      <c r="AF170" s="221"/>
      <c r="AG170" s="221"/>
      <c r="AH170" s="282" t="s">
        <v>633</v>
      </c>
      <c r="AI170" s="282"/>
      <c r="AJ170" s="282"/>
      <c r="AK170" s="282"/>
      <c r="AL170" s="283" t="s">
        <v>633</v>
      </c>
      <c r="AM170" s="284"/>
      <c r="AN170" s="284"/>
      <c r="AO170" s="285"/>
      <c r="AP170" s="286"/>
      <c r="AQ170" s="286"/>
      <c r="AR170" s="286"/>
      <c r="AS170" s="286"/>
      <c r="AT170" s="286"/>
      <c r="AU170" s="286"/>
      <c r="AV170" s="286"/>
      <c r="AW170" s="286"/>
      <c r="AX170" s="286"/>
      <c r="AY170" s="36">
        <f>COUNTA($C$170)</f>
        <v>1</v>
      </c>
    </row>
    <row r="171" spans="1:51" ht="24.75" customHeight="1" x14ac:dyDescent="0.15">
      <c r="A171" s="63"/>
      <c r="B171" s="63"/>
      <c r="C171" s="63"/>
      <c r="D171" s="63"/>
      <c r="E171" s="63"/>
      <c r="F171" s="63"/>
      <c r="G171" s="63"/>
      <c r="H171" s="63"/>
      <c r="I171" s="63"/>
      <c r="J171" s="63"/>
      <c r="K171" s="63"/>
      <c r="L171" s="63"/>
      <c r="M171" s="63"/>
      <c r="N171" s="63"/>
      <c r="O171" s="63"/>
      <c r="P171" s="67"/>
      <c r="Q171" s="67"/>
      <c r="R171" s="67"/>
      <c r="S171" s="67"/>
      <c r="T171" s="67"/>
      <c r="U171" s="67"/>
      <c r="V171" s="67"/>
      <c r="W171" s="67"/>
      <c r="X171" s="67"/>
      <c r="Y171" s="68"/>
      <c r="Z171" s="68"/>
      <c r="AA171" s="68"/>
      <c r="AB171" s="68"/>
      <c r="AC171" s="68"/>
      <c r="AD171" s="68"/>
      <c r="AE171" s="68"/>
      <c r="AF171" s="68"/>
      <c r="AG171" s="68"/>
      <c r="AH171" s="68"/>
      <c r="AI171" s="68"/>
      <c r="AJ171" s="68"/>
      <c r="AK171" s="68"/>
      <c r="AL171" s="68"/>
      <c r="AM171" s="68"/>
      <c r="AN171" s="68"/>
      <c r="AO171" s="68"/>
      <c r="AP171" s="67"/>
      <c r="AQ171" s="67"/>
      <c r="AR171" s="67"/>
      <c r="AS171" s="67"/>
      <c r="AT171" s="67"/>
      <c r="AU171" s="67"/>
      <c r="AV171" s="67"/>
      <c r="AW171" s="67"/>
      <c r="AX171" s="67"/>
      <c r="AY171" s="36">
        <f>COUNTA($C$174)</f>
        <v>1</v>
      </c>
    </row>
    <row r="172" spans="1:51" ht="24.75" customHeight="1" x14ac:dyDescent="0.15">
      <c r="A172" s="63"/>
      <c r="B172" s="37" t="s">
        <v>168</v>
      </c>
      <c r="C172" s="63"/>
      <c r="D172" s="63"/>
      <c r="E172" s="63"/>
      <c r="F172" s="63"/>
      <c r="G172" s="63"/>
      <c r="H172" s="63"/>
      <c r="I172" s="63"/>
      <c r="J172" s="63"/>
      <c r="K172" s="63"/>
      <c r="L172" s="63"/>
      <c r="M172" s="63"/>
      <c r="N172" s="63"/>
      <c r="O172" s="63"/>
      <c r="P172" s="67"/>
      <c r="Q172" s="67"/>
      <c r="R172" s="67"/>
      <c r="S172" s="67"/>
      <c r="T172" s="67"/>
      <c r="U172" s="67"/>
      <c r="V172" s="67"/>
      <c r="W172" s="67"/>
      <c r="X172" s="67"/>
      <c r="Y172" s="68"/>
      <c r="Z172" s="68"/>
      <c r="AA172" s="68"/>
      <c r="AB172" s="68"/>
      <c r="AC172" s="68"/>
      <c r="AD172" s="68"/>
      <c r="AE172" s="68"/>
      <c r="AF172" s="68"/>
      <c r="AG172" s="68"/>
      <c r="AH172" s="68"/>
      <c r="AI172" s="68"/>
      <c r="AJ172" s="68"/>
      <c r="AK172" s="68"/>
      <c r="AL172" s="68"/>
      <c r="AM172" s="68"/>
      <c r="AN172" s="68"/>
      <c r="AO172" s="68"/>
      <c r="AP172" s="67"/>
      <c r="AQ172" s="67"/>
      <c r="AR172" s="67"/>
      <c r="AS172" s="67"/>
      <c r="AT172" s="67"/>
      <c r="AU172" s="67"/>
      <c r="AV172" s="67"/>
      <c r="AW172" s="67"/>
      <c r="AX172" s="67"/>
      <c r="AY172" s="36">
        <f>$AY$171</f>
        <v>1</v>
      </c>
    </row>
    <row r="173" spans="1:51" ht="59.25" customHeight="1" x14ac:dyDescent="0.15">
      <c r="A173" s="228"/>
      <c r="B173" s="228"/>
      <c r="C173" s="228" t="s">
        <v>25</v>
      </c>
      <c r="D173" s="228"/>
      <c r="E173" s="228"/>
      <c r="F173" s="228"/>
      <c r="G173" s="228"/>
      <c r="H173" s="228"/>
      <c r="I173" s="228"/>
      <c r="J173" s="277" t="s">
        <v>194</v>
      </c>
      <c r="K173" s="75"/>
      <c r="L173" s="75"/>
      <c r="M173" s="75"/>
      <c r="N173" s="75"/>
      <c r="O173" s="75"/>
      <c r="P173" s="228" t="s">
        <v>175</v>
      </c>
      <c r="Q173" s="228"/>
      <c r="R173" s="228"/>
      <c r="S173" s="228"/>
      <c r="T173" s="228"/>
      <c r="U173" s="228"/>
      <c r="V173" s="228"/>
      <c r="W173" s="228"/>
      <c r="X173" s="228"/>
      <c r="Y173" s="238" t="s">
        <v>192</v>
      </c>
      <c r="Z173" s="238"/>
      <c r="AA173" s="238"/>
      <c r="AB173" s="238"/>
      <c r="AC173" s="277" t="s">
        <v>223</v>
      </c>
      <c r="AD173" s="277"/>
      <c r="AE173" s="277"/>
      <c r="AF173" s="277"/>
      <c r="AG173" s="277"/>
      <c r="AH173" s="238" t="s">
        <v>237</v>
      </c>
      <c r="AI173" s="228"/>
      <c r="AJ173" s="228"/>
      <c r="AK173" s="228"/>
      <c r="AL173" s="228" t="s">
        <v>20</v>
      </c>
      <c r="AM173" s="228"/>
      <c r="AN173" s="228"/>
      <c r="AO173" s="278"/>
      <c r="AP173" s="277" t="s">
        <v>195</v>
      </c>
      <c r="AQ173" s="277"/>
      <c r="AR173" s="277"/>
      <c r="AS173" s="277"/>
      <c r="AT173" s="277"/>
      <c r="AU173" s="277"/>
      <c r="AV173" s="277"/>
      <c r="AW173" s="277"/>
      <c r="AX173" s="277"/>
      <c r="AY173" s="36">
        <f t="shared" ref="AY173:AY174" si="11">$AY$171</f>
        <v>1</v>
      </c>
    </row>
    <row r="174" spans="1:51" ht="30" customHeight="1" x14ac:dyDescent="0.15">
      <c r="A174" s="276">
        <v>1</v>
      </c>
      <c r="B174" s="276">
        <v>1</v>
      </c>
      <c r="C174" s="279" t="s">
        <v>611</v>
      </c>
      <c r="D174" s="279"/>
      <c r="E174" s="279"/>
      <c r="F174" s="279"/>
      <c r="G174" s="279"/>
      <c r="H174" s="279"/>
      <c r="I174" s="279"/>
      <c r="J174" s="280">
        <v>1010001067359</v>
      </c>
      <c r="K174" s="280"/>
      <c r="L174" s="280"/>
      <c r="M174" s="280"/>
      <c r="N174" s="280"/>
      <c r="O174" s="280"/>
      <c r="P174" s="281" t="s">
        <v>612</v>
      </c>
      <c r="Q174" s="281"/>
      <c r="R174" s="281"/>
      <c r="S174" s="281"/>
      <c r="T174" s="281"/>
      <c r="U174" s="281"/>
      <c r="V174" s="281"/>
      <c r="W174" s="281"/>
      <c r="X174" s="281"/>
      <c r="Y174" s="217">
        <v>20.625</v>
      </c>
      <c r="Z174" s="218"/>
      <c r="AA174" s="218"/>
      <c r="AB174" s="219"/>
      <c r="AC174" s="220" t="s">
        <v>613</v>
      </c>
      <c r="AD174" s="221"/>
      <c r="AE174" s="221"/>
      <c r="AF174" s="221"/>
      <c r="AG174" s="221"/>
      <c r="AH174" s="282" t="s">
        <v>575</v>
      </c>
      <c r="AI174" s="282"/>
      <c r="AJ174" s="282"/>
      <c r="AK174" s="282"/>
      <c r="AL174" s="283" t="s">
        <v>575</v>
      </c>
      <c r="AM174" s="284"/>
      <c r="AN174" s="284"/>
      <c r="AO174" s="285"/>
      <c r="AP174" s="286"/>
      <c r="AQ174" s="286"/>
      <c r="AR174" s="286"/>
      <c r="AS174" s="286"/>
      <c r="AT174" s="286"/>
      <c r="AU174" s="286"/>
      <c r="AV174" s="286"/>
      <c r="AW174" s="286"/>
      <c r="AX174" s="286"/>
      <c r="AY174" s="36">
        <f t="shared" si="11"/>
        <v>1</v>
      </c>
    </row>
    <row r="175" spans="1:51" ht="30" customHeight="1" x14ac:dyDescent="0.15">
      <c r="A175" s="276">
        <v>2</v>
      </c>
      <c r="B175" s="276">
        <v>1</v>
      </c>
      <c r="C175" s="279"/>
      <c r="D175" s="279"/>
      <c r="E175" s="279"/>
      <c r="F175" s="279"/>
      <c r="G175" s="279"/>
      <c r="H175" s="279"/>
      <c r="I175" s="279"/>
      <c r="J175" s="280"/>
      <c r="K175" s="280"/>
      <c r="L175" s="280"/>
      <c r="M175" s="280"/>
      <c r="N175" s="280"/>
      <c r="O175" s="280"/>
      <c r="P175" s="281"/>
      <c r="Q175" s="281"/>
      <c r="R175" s="281"/>
      <c r="S175" s="281"/>
      <c r="T175" s="281"/>
      <c r="U175" s="281"/>
      <c r="V175" s="281"/>
      <c r="W175" s="281"/>
      <c r="X175" s="281"/>
      <c r="Y175" s="217"/>
      <c r="Z175" s="218"/>
      <c r="AA175" s="218"/>
      <c r="AB175" s="219"/>
      <c r="AC175" s="220"/>
      <c r="AD175" s="221"/>
      <c r="AE175" s="221"/>
      <c r="AF175" s="221"/>
      <c r="AG175" s="221"/>
      <c r="AH175" s="282"/>
      <c r="AI175" s="282"/>
      <c r="AJ175" s="282"/>
      <c r="AK175" s="282"/>
      <c r="AL175" s="283"/>
      <c r="AM175" s="284"/>
      <c r="AN175" s="284"/>
      <c r="AO175" s="285"/>
      <c r="AP175" s="286"/>
      <c r="AQ175" s="286"/>
      <c r="AR175" s="286"/>
      <c r="AS175" s="286"/>
      <c r="AT175" s="286"/>
      <c r="AU175" s="286"/>
      <c r="AV175" s="286"/>
      <c r="AW175" s="286"/>
      <c r="AX175" s="286"/>
      <c r="AY175" s="36">
        <f>COUNTA($C$175)</f>
        <v>0</v>
      </c>
    </row>
    <row r="176" spans="1:51" ht="24.75" customHeight="1" x14ac:dyDescent="0.15">
      <c r="A176" s="63"/>
      <c r="B176" s="63"/>
      <c r="C176" s="63"/>
      <c r="D176" s="63"/>
      <c r="E176" s="63"/>
      <c r="F176" s="63"/>
      <c r="G176" s="63"/>
      <c r="H176" s="63"/>
      <c r="I176" s="63"/>
      <c r="J176" s="63"/>
      <c r="K176" s="63"/>
      <c r="L176" s="63"/>
      <c r="M176" s="63"/>
      <c r="N176" s="63"/>
      <c r="O176" s="63"/>
      <c r="P176" s="67"/>
      <c r="Q176" s="67"/>
      <c r="R176" s="67"/>
      <c r="S176" s="67"/>
      <c r="T176" s="67"/>
      <c r="U176" s="67"/>
      <c r="V176" s="67"/>
      <c r="W176" s="67"/>
      <c r="X176" s="67"/>
      <c r="Y176" s="68"/>
      <c r="Z176" s="68"/>
      <c r="AA176" s="68"/>
      <c r="AB176" s="68"/>
      <c r="AC176" s="68"/>
      <c r="AD176" s="68"/>
      <c r="AE176" s="68"/>
      <c r="AF176" s="68"/>
      <c r="AG176" s="68"/>
      <c r="AH176" s="68"/>
      <c r="AI176" s="68"/>
      <c r="AJ176" s="68"/>
      <c r="AK176" s="68"/>
      <c r="AL176" s="68"/>
      <c r="AM176" s="68"/>
      <c r="AN176" s="68"/>
      <c r="AO176" s="68"/>
      <c r="AP176" s="67"/>
      <c r="AQ176" s="67"/>
      <c r="AR176" s="67"/>
      <c r="AS176" s="67"/>
      <c r="AT176" s="67"/>
      <c r="AU176" s="67"/>
      <c r="AV176" s="67"/>
      <c r="AW176" s="67"/>
      <c r="AX176" s="67"/>
      <c r="AY176" s="36">
        <f>COUNTA($C$179)</f>
        <v>1</v>
      </c>
    </row>
    <row r="177" spans="1:51" ht="24.75" customHeight="1" x14ac:dyDescent="0.15">
      <c r="A177" s="63"/>
      <c r="B177" s="37" t="s">
        <v>169</v>
      </c>
      <c r="C177" s="63"/>
      <c r="D177" s="63"/>
      <c r="E177" s="63"/>
      <c r="F177" s="63"/>
      <c r="G177" s="63"/>
      <c r="H177" s="63"/>
      <c r="I177" s="63"/>
      <c r="J177" s="63"/>
      <c r="K177" s="63"/>
      <c r="L177" s="63"/>
      <c r="M177" s="63"/>
      <c r="N177" s="63"/>
      <c r="O177" s="63"/>
      <c r="P177" s="67"/>
      <c r="Q177" s="67"/>
      <c r="R177" s="67"/>
      <c r="S177" s="67"/>
      <c r="T177" s="67"/>
      <c r="U177" s="67"/>
      <c r="V177" s="67"/>
      <c r="W177" s="67"/>
      <c r="X177" s="67"/>
      <c r="Y177" s="68"/>
      <c r="Z177" s="68"/>
      <c r="AA177" s="68"/>
      <c r="AB177" s="68"/>
      <c r="AC177" s="68"/>
      <c r="AD177" s="68"/>
      <c r="AE177" s="68"/>
      <c r="AF177" s="68"/>
      <c r="AG177" s="68"/>
      <c r="AH177" s="68"/>
      <c r="AI177" s="68"/>
      <c r="AJ177" s="68"/>
      <c r="AK177" s="68"/>
      <c r="AL177" s="68"/>
      <c r="AM177" s="68"/>
      <c r="AN177" s="68"/>
      <c r="AO177" s="68"/>
      <c r="AP177" s="67"/>
      <c r="AQ177" s="67"/>
      <c r="AR177" s="67"/>
      <c r="AS177" s="67"/>
      <c r="AT177" s="67"/>
      <c r="AU177" s="67"/>
      <c r="AV177" s="67"/>
      <c r="AW177" s="67"/>
      <c r="AX177" s="67"/>
      <c r="AY177" s="36">
        <f>$AY$176</f>
        <v>1</v>
      </c>
    </row>
    <row r="178" spans="1:51" ht="59.25" customHeight="1" x14ac:dyDescent="0.15">
      <c r="A178" s="228"/>
      <c r="B178" s="228"/>
      <c r="C178" s="228" t="s">
        <v>25</v>
      </c>
      <c r="D178" s="228"/>
      <c r="E178" s="228"/>
      <c r="F178" s="228"/>
      <c r="G178" s="228"/>
      <c r="H178" s="228"/>
      <c r="I178" s="228"/>
      <c r="J178" s="277" t="s">
        <v>194</v>
      </c>
      <c r="K178" s="75"/>
      <c r="L178" s="75"/>
      <c r="M178" s="75"/>
      <c r="N178" s="75"/>
      <c r="O178" s="75"/>
      <c r="P178" s="228" t="s">
        <v>175</v>
      </c>
      <c r="Q178" s="228"/>
      <c r="R178" s="228"/>
      <c r="S178" s="228"/>
      <c r="T178" s="228"/>
      <c r="U178" s="228"/>
      <c r="V178" s="228"/>
      <c r="W178" s="228"/>
      <c r="X178" s="228"/>
      <c r="Y178" s="238" t="s">
        <v>192</v>
      </c>
      <c r="Z178" s="238"/>
      <c r="AA178" s="238"/>
      <c r="AB178" s="238"/>
      <c r="AC178" s="277" t="s">
        <v>223</v>
      </c>
      <c r="AD178" s="277"/>
      <c r="AE178" s="277"/>
      <c r="AF178" s="277"/>
      <c r="AG178" s="277"/>
      <c r="AH178" s="238" t="s">
        <v>237</v>
      </c>
      <c r="AI178" s="228"/>
      <c r="AJ178" s="228"/>
      <c r="AK178" s="228"/>
      <c r="AL178" s="228" t="s">
        <v>20</v>
      </c>
      <c r="AM178" s="228"/>
      <c r="AN178" s="228"/>
      <c r="AO178" s="278"/>
      <c r="AP178" s="277" t="s">
        <v>195</v>
      </c>
      <c r="AQ178" s="277"/>
      <c r="AR178" s="277"/>
      <c r="AS178" s="277"/>
      <c r="AT178" s="277"/>
      <c r="AU178" s="277"/>
      <c r="AV178" s="277"/>
      <c r="AW178" s="277"/>
      <c r="AX178" s="277"/>
      <c r="AY178" s="36">
        <f t="shared" ref="AY178:AY179" si="12">$AY$176</f>
        <v>1</v>
      </c>
    </row>
    <row r="179" spans="1:51" ht="30" customHeight="1" x14ac:dyDescent="0.15">
      <c r="A179" s="276">
        <v>1</v>
      </c>
      <c r="B179" s="276">
        <v>1</v>
      </c>
      <c r="C179" s="279" t="s">
        <v>611</v>
      </c>
      <c r="D179" s="279"/>
      <c r="E179" s="279"/>
      <c r="F179" s="279"/>
      <c r="G179" s="279"/>
      <c r="H179" s="279"/>
      <c r="I179" s="279"/>
      <c r="J179" s="280">
        <v>1010001067359</v>
      </c>
      <c r="K179" s="280"/>
      <c r="L179" s="280"/>
      <c r="M179" s="280"/>
      <c r="N179" s="280"/>
      <c r="O179" s="280"/>
      <c r="P179" s="281" t="s">
        <v>614</v>
      </c>
      <c r="Q179" s="281"/>
      <c r="R179" s="281"/>
      <c r="S179" s="281"/>
      <c r="T179" s="281"/>
      <c r="U179" s="281"/>
      <c r="V179" s="281"/>
      <c r="W179" s="281"/>
      <c r="X179" s="281"/>
      <c r="Y179" s="217">
        <v>3.5389650000000001</v>
      </c>
      <c r="Z179" s="218"/>
      <c r="AA179" s="218"/>
      <c r="AB179" s="219"/>
      <c r="AC179" s="220" t="s">
        <v>240</v>
      </c>
      <c r="AD179" s="221"/>
      <c r="AE179" s="221"/>
      <c r="AF179" s="221"/>
      <c r="AG179" s="221"/>
      <c r="AH179" s="282">
        <v>1</v>
      </c>
      <c r="AI179" s="282"/>
      <c r="AJ179" s="282"/>
      <c r="AK179" s="282"/>
      <c r="AL179" s="283">
        <v>78.400000000000006</v>
      </c>
      <c r="AM179" s="284"/>
      <c r="AN179" s="284"/>
      <c r="AO179" s="285"/>
      <c r="AP179" s="286"/>
      <c r="AQ179" s="286"/>
      <c r="AR179" s="286"/>
      <c r="AS179" s="286"/>
      <c r="AT179" s="286"/>
      <c r="AU179" s="286"/>
      <c r="AV179" s="286"/>
      <c r="AW179" s="286"/>
      <c r="AX179" s="286"/>
      <c r="AY179" s="36">
        <f t="shared" si="12"/>
        <v>1</v>
      </c>
    </row>
    <row r="180" spans="1:51" ht="30" customHeight="1" x14ac:dyDescent="0.15">
      <c r="A180" s="276">
        <v>2</v>
      </c>
      <c r="B180" s="276">
        <v>1</v>
      </c>
      <c r="C180" s="279"/>
      <c r="D180" s="279"/>
      <c r="E180" s="279"/>
      <c r="F180" s="279"/>
      <c r="G180" s="279"/>
      <c r="H180" s="279"/>
      <c r="I180" s="279"/>
      <c r="J180" s="280"/>
      <c r="K180" s="280"/>
      <c r="L180" s="280"/>
      <c r="M180" s="280"/>
      <c r="N180" s="280"/>
      <c r="O180" s="280"/>
      <c r="P180" s="281"/>
      <c r="Q180" s="281"/>
      <c r="R180" s="281"/>
      <c r="S180" s="281"/>
      <c r="T180" s="281"/>
      <c r="U180" s="281"/>
      <c r="V180" s="281"/>
      <c r="W180" s="281"/>
      <c r="X180" s="281"/>
      <c r="Y180" s="217"/>
      <c r="Z180" s="218"/>
      <c r="AA180" s="218"/>
      <c r="AB180" s="219"/>
      <c r="AC180" s="220"/>
      <c r="AD180" s="221"/>
      <c r="AE180" s="221"/>
      <c r="AF180" s="221"/>
      <c r="AG180" s="221"/>
      <c r="AH180" s="282"/>
      <c r="AI180" s="282"/>
      <c r="AJ180" s="282"/>
      <c r="AK180" s="282"/>
      <c r="AL180" s="283"/>
      <c r="AM180" s="284"/>
      <c r="AN180" s="284"/>
      <c r="AO180" s="285"/>
      <c r="AP180" s="286"/>
      <c r="AQ180" s="286"/>
      <c r="AR180" s="286"/>
      <c r="AS180" s="286"/>
      <c r="AT180" s="286"/>
      <c r="AU180" s="286"/>
      <c r="AV180" s="286"/>
      <c r="AW180" s="286"/>
      <c r="AX180" s="286"/>
      <c r="AY180" s="36">
        <f>COUNTA($C$180)</f>
        <v>0</v>
      </c>
    </row>
    <row r="181" spans="1:51" ht="24.75" customHeight="1" x14ac:dyDescent="0.1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69"/>
      <c r="AM181" s="69"/>
      <c r="AN181" s="69"/>
      <c r="AO181" s="69"/>
      <c r="AP181" s="69"/>
      <c r="AQ181" s="69"/>
      <c r="AR181" s="69"/>
      <c r="AS181" s="69"/>
      <c r="AT181" s="69"/>
      <c r="AU181" s="69"/>
      <c r="AV181" s="69"/>
      <c r="AW181" s="69"/>
      <c r="AX181" s="69"/>
    </row>
    <row r="182" spans="1:51" ht="24.75" customHeight="1" x14ac:dyDescent="0.15">
      <c r="A182" s="64"/>
      <c r="B182" s="38" t="s">
        <v>213</v>
      </c>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row>
    <row r="183" spans="1:51" ht="58.5" customHeight="1" x14ac:dyDescent="0.15">
      <c r="A183" s="276"/>
      <c r="B183" s="276"/>
      <c r="C183" s="277" t="s">
        <v>686</v>
      </c>
      <c r="D183" s="277"/>
      <c r="E183" s="277" t="s">
        <v>189</v>
      </c>
      <c r="F183" s="277"/>
      <c r="G183" s="277"/>
      <c r="H183" s="277"/>
      <c r="I183" s="277"/>
      <c r="J183" s="277" t="s">
        <v>194</v>
      </c>
      <c r="K183" s="277"/>
      <c r="L183" s="277"/>
      <c r="M183" s="277"/>
      <c r="N183" s="277"/>
      <c r="O183" s="277"/>
      <c r="P183" s="238" t="s">
        <v>26</v>
      </c>
      <c r="Q183" s="238"/>
      <c r="R183" s="238"/>
      <c r="S183" s="238"/>
      <c r="T183" s="238"/>
      <c r="U183" s="238"/>
      <c r="V183" s="238"/>
      <c r="W183" s="238"/>
      <c r="X183" s="238"/>
      <c r="Y183" s="277" t="s">
        <v>196</v>
      </c>
      <c r="Z183" s="277"/>
      <c r="AA183" s="277"/>
      <c r="AB183" s="277"/>
      <c r="AC183" s="277" t="s">
        <v>176</v>
      </c>
      <c r="AD183" s="277"/>
      <c r="AE183" s="277"/>
      <c r="AF183" s="277"/>
      <c r="AG183" s="277"/>
      <c r="AH183" s="238" t="s">
        <v>185</v>
      </c>
      <c r="AI183" s="238"/>
      <c r="AJ183" s="238"/>
      <c r="AK183" s="238"/>
      <c r="AL183" s="238" t="s">
        <v>20</v>
      </c>
      <c r="AM183" s="238"/>
      <c r="AN183" s="238"/>
      <c r="AO183" s="655"/>
      <c r="AP183" s="277" t="s">
        <v>217</v>
      </c>
      <c r="AQ183" s="277"/>
      <c r="AR183" s="277"/>
      <c r="AS183" s="277"/>
      <c r="AT183" s="277"/>
      <c r="AU183" s="277"/>
      <c r="AV183" s="277"/>
      <c r="AW183" s="277"/>
      <c r="AX183" s="277"/>
    </row>
    <row r="184" spans="1:51" ht="43.5" customHeight="1" x14ac:dyDescent="0.15">
      <c r="A184" s="276">
        <v>1</v>
      </c>
      <c r="B184" s="276">
        <v>1</v>
      </c>
      <c r="C184" s="654" t="s">
        <v>615</v>
      </c>
      <c r="D184" s="654"/>
      <c r="E184" s="286" t="s">
        <v>619</v>
      </c>
      <c r="F184" s="286"/>
      <c r="G184" s="286"/>
      <c r="H184" s="286"/>
      <c r="I184" s="286"/>
      <c r="J184" s="280">
        <v>7010401006126</v>
      </c>
      <c r="K184" s="280"/>
      <c r="L184" s="280"/>
      <c r="M184" s="280"/>
      <c r="N184" s="280"/>
      <c r="O184" s="280"/>
      <c r="P184" s="281" t="s">
        <v>624</v>
      </c>
      <c r="Q184" s="281"/>
      <c r="R184" s="281"/>
      <c r="S184" s="281"/>
      <c r="T184" s="281"/>
      <c r="U184" s="281"/>
      <c r="V184" s="281"/>
      <c r="W184" s="281"/>
      <c r="X184" s="281"/>
      <c r="Y184" s="217">
        <v>57.271059999999999</v>
      </c>
      <c r="Z184" s="218"/>
      <c r="AA184" s="218"/>
      <c r="AB184" s="219"/>
      <c r="AC184" s="220" t="s">
        <v>240</v>
      </c>
      <c r="AD184" s="221"/>
      <c r="AE184" s="221"/>
      <c r="AF184" s="221"/>
      <c r="AG184" s="221"/>
      <c r="AH184" s="656">
        <v>2</v>
      </c>
      <c r="AI184" s="656"/>
      <c r="AJ184" s="656"/>
      <c r="AK184" s="656"/>
      <c r="AL184" s="283">
        <v>71.5</v>
      </c>
      <c r="AM184" s="284"/>
      <c r="AN184" s="284"/>
      <c r="AO184" s="285"/>
      <c r="AP184" s="286"/>
      <c r="AQ184" s="286"/>
      <c r="AR184" s="286"/>
      <c r="AS184" s="286"/>
      <c r="AT184" s="286"/>
      <c r="AU184" s="286"/>
      <c r="AV184" s="286"/>
      <c r="AW184" s="286"/>
      <c r="AX184" s="286"/>
    </row>
    <row r="185" spans="1:51" ht="30" customHeight="1" x14ac:dyDescent="0.15">
      <c r="A185" s="276">
        <v>2</v>
      </c>
      <c r="B185" s="276">
        <v>1</v>
      </c>
      <c r="C185" s="654" t="s">
        <v>623</v>
      </c>
      <c r="D185" s="654"/>
      <c r="E185" s="286" t="s">
        <v>611</v>
      </c>
      <c r="F185" s="286"/>
      <c r="G185" s="286"/>
      <c r="H185" s="286"/>
      <c r="I185" s="286"/>
      <c r="J185" s="280">
        <v>1010001067359</v>
      </c>
      <c r="K185" s="280"/>
      <c r="L185" s="280"/>
      <c r="M185" s="280"/>
      <c r="N185" s="280"/>
      <c r="O185" s="280"/>
      <c r="P185" s="281" t="s">
        <v>612</v>
      </c>
      <c r="Q185" s="281"/>
      <c r="R185" s="281"/>
      <c r="S185" s="281"/>
      <c r="T185" s="281"/>
      <c r="U185" s="281"/>
      <c r="V185" s="281"/>
      <c r="W185" s="281"/>
      <c r="X185" s="281"/>
      <c r="Y185" s="217">
        <v>34.65</v>
      </c>
      <c r="Z185" s="218"/>
      <c r="AA185" s="218"/>
      <c r="AB185" s="219"/>
      <c r="AC185" s="220" t="s">
        <v>240</v>
      </c>
      <c r="AD185" s="221"/>
      <c r="AE185" s="221"/>
      <c r="AF185" s="221"/>
      <c r="AG185" s="221"/>
      <c r="AH185" s="656">
        <v>2</v>
      </c>
      <c r="AI185" s="656"/>
      <c r="AJ185" s="656"/>
      <c r="AK185" s="656"/>
      <c r="AL185" s="283">
        <v>95.5</v>
      </c>
      <c r="AM185" s="284"/>
      <c r="AN185" s="284"/>
      <c r="AO185" s="285"/>
      <c r="AP185" s="286"/>
      <c r="AQ185" s="286"/>
      <c r="AR185" s="286"/>
      <c r="AS185" s="286"/>
      <c r="AT185" s="286"/>
      <c r="AU185" s="286"/>
      <c r="AV185" s="286"/>
      <c r="AW185" s="286"/>
      <c r="AX185" s="286"/>
      <c r="AY185" s="36">
        <f>COUNTA($E$185)</f>
        <v>1</v>
      </c>
    </row>
    <row r="186" spans="1:51" ht="30" customHeight="1" x14ac:dyDescent="0.15">
      <c r="A186" s="276">
        <v>3</v>
      </c>
      <c r="B186" s="276">
        <v>1</v>
      </c>
      <c r="C186" s="654" t="s">
        <v>676</v>
      </c>
      <c r="D186" s="654"/>
      <c r="E186" s="286" t="s">
        <v>611</v>
      </c>
      <c r="F186" s="286"/>
      <c r="G186" s="286"/>
      <c r="H186" s="286"/>
      <c r="I186" s="286"/>
      <c r="J186" s="280">
        <v>1010001067359</v>
      </c>
      <c r="K186" s="280"/>
      <c r="L186" s="280"/>
      <c r="M186" s="280"/>
      <c r="N186" s="280"/>
      <c r="O186" s="280"/>
      <c r="P186" s="281" t="s">
        <v>614</v>
      </c>
      <c r="Q186" s="281"/>
      <c r="R186" s="281"/>
      <c r="S186" s="281"/>
      <c r="T186" s="281"/>
      <c r="U186" s="281"/>
      <c r="V186" s="281"/>
      <c r="W186" s="281"/>
      <c r="X186" s="281"/>
      <c r="Y186" s="217">
        <v>36.700000000000003</v>
      </c>
      <c r="Z186" s="218"/>
      <c r="AA186" s="218"/>
      <c r="AB186" s="219"/>
      <c r="AC186" s="220" t="s">
        <v>240</v>
      </c>
      <c r="AD186" s="221"/>
      <c r="AE186" s="221"/>
      <c r="AF186" s="221"/>
      <c r="AG186" s="221"/>
      <c r="AH186" s="656">
        <v>1</v>
      </c>
      <c r="AI186" s="656"/>
      <c r="AJ186" s="656"/>
      <c r="AK186" s="656"/>
      <c r="AL186" s="283">
        <v>78.400000000000006</v>
      </c>
      <c r="AM186" s="284"/>
      <c r="AN186" s="284"/>
      <c r="AO186" s="285"/>
      <c r="AP186" s="286"/>
      <c r="AQ186" s="286"/>
      <c r="AR186" s="286"/>
      <c r="AS186" s="286"/>
      <c r="AT186" s="286"/>
      <c r="AU186" s="286"/>
      <c r="AV186" s="286"/>
      <c r="AW186" s="286"/>
      <c r="AX186" s="286"/>
      <c r="AY186" s="36">
        <f>COUNTA($E$186)</f>
        <v>1</v>
      </c>
    </row>
  </sheetData>
  <sheetProtection formatRows="0"/>
  <dataConsolidate/>
  <mergeCells count="841">
    <mergeCell ref="A66:B78"/>
    <mergeCell ref="AG92:AX92"/>
    <mergeCell ref="AQ49:AT49"/>
    <mergeCell ref="AU49:AX49"/>
    <mergeCell ref="AQ50:AT50"/>
    <mergeCell ref="G21:O21"/>
    <mergeCell ref="P21:V21"/>
    <mergeCell ref="W21:AC21"/>
    <mergeCell ref="AD21:AJ21"/>
    <mergeCell ref="AU50:AX50"/>
    <mergeCell ref="AQ42:AT42"/>
    <mergeCell ref="AU42:AX42"/>
    <mergeCell ref="AQ43:AT43"/>
    <mergeCell ref="AQ44:AT44"/>
    <mergeCell ref="AU43:AX43"/>
    <mergeCell ref="AU44:AX44"/>
    <mergeCell ref="AQ45:AT45"/>
    <mergeCell ref="AU45:AX45"/>
    <mergeCell ref="G40:AX41"/>
    <mergeCell ref="C180:I180"/>
    <mergeCell ref="J180:O180"/>
    <mergeCell ref="P180:X180"/>
    <mergeCell ref="Y180:AB180"/>
    <mergeCell ref="AC180:AG180"/>
    <mergeCell ref="AH180:AK180"/>
    <mergeCell ref="AL180:AO180"/>
    <mergeCell ref="AP180:AX180"/>
    <mergeCell ref="AG82:AX82"/>
    <mergeCell ref="AD90:AF90"/>
    <mergeCell ref="AG89:AX89"/>
    <mergeCell ref="AL173:AO173"/>
    <mergeCell ref="AP173:AX173"/>
    <mergeCell ref="C174:I174"/>
    <mergeCell ref="J174:O174"/>
    <mergeCell ref="P174:X174"/>
    <mergeCell ref="Y174:AB174"/>
    <mergeCell ref="AC174:AG174"/>
    <mergeCell ref="AH174:AK174"/>
    <mergeCell ref="AL174:AO174"/>
    <mergeCell ref="AP174:AX174"/>
    <mergeCell ref="C160:I160"/>
    <mergeCell ref="C169:I169"/>
    <mergeCell ref="J169:O169"/>
    <mergeCell ref="P169:X169"/>
    <mergeCell ref="Y169:AB169"/>
    <mergeCell ref="AC169:AG169"/>
    <mergeCell ref="AH169:AK169"/>
    <mergeCell ref="AL169:AO169"/>
    <mergeCell ref="AP169:AX169"/>
    <mergeCell ref="A186:B186"/>
    <mergeCell ref="J186:O186"/>
    <mergeCell ref="P186:X186"/>
    <mergeCell ref="Y186:AB186"/>
    <mergeCell ref="AC186:AG186"/>
    <mergeCell ref="AH186:AK186"/>
    <mergeCell ref="AL186:AO186"/>
    <mergeCell ref="AP186:AX186"/>
    <mergeCell ref="A185:B185"/>
    <mergeCell ref="J185:O185"/>
    <mergeCell ref="P185:X185"/>
    <mergeCell ref="Y185:AB185"/>
    <mergeCell ref="AC185:AG185"/>
    <mergeCell ref="C185:D185"/>
    <mergeCell ref="E185:I185"/>
    <mergeCell ref="C186:D186"/>
    <mergeCell ref="E186:I186"/>
    <mergeCell ref="AP185:AX185"/>
    <mergeCell ref="AH185:AK185"/>
    <mergeCell ref="AL185:AO185"/>
    <mergeCell ref="AU141:AX141"/>
    <mergeCell ref="AM71:AP71"/>
    <mergeCell ref="AQ71:AT71"/>
    <mergeCell ref="E183:I183"/>
    <mergeCell ref="C183:D183"/>
    <mergeCell ref="E184:I184"/>
    <mergeCell ref="C184:D184"/>
    <mergeCell ref="A183:B183"/>
    <mergeCell ref="J183:O183"/>
    <mergeCell ref="P183:X183"/>
    <mergeCell ref="Y183:AB183"/>
    <mergeCell ref="AC183:AG183"/>
    <mergeCell ref="AH183:AK183"/>
    <mergeCell ref="AL183:AO183"/>
    <mergeCell ref="AP183:AX183"/>
    <mergeCell ref="A184:B184"/>
    <mergeCell ref="J184:O184"/>
    <mergeCell ref="P184:X184"/>
    <mergeCell ref="Y184:AB184"/>
    <mergeCell ref="AC184:AG184"/>
    <mergeCell ref="AH184:AK184"/>
    <mergeCell ref="AL184:AO184"/>
    <mergeCell ref="AP184:AX184"/>
    <mergeCell ref="C159:I159"/>
    <mergeCell ref="C96:AC96"/>
    <mergeCell ref="G55:X56"/>
    <mergeCell ref="AE71:AH71"/>
    <mergeCell ref="AI71:AL71"/>
    <mergeCell ref="G6:AX6"/>
    <mergeCell ref="A48:F50"/>
    <mergeCell ref="A51:F53"/>
    <mergeCell ref="G51:X51"/>
    <mergeCell ref="Y44:AA44"/>
    <mergeCell ref="AD80:AF80"/>
    <mergeCell ref="C80:AC80"/>
    <mergeCell ref="AG81:AX81"/>
    <mergeCell ref="AU71:AX71"/>
    <mergeCell ref="AD81:AF81"/>
    <mergeCell ref="AK21:AQ21"/>
    <mergeCell ref="AR21:AX21"/>
    <mergeCell ref="A33:F34"/>
    <mergeCell ref="G33:AX34"/>
    <mergeCell ref="AQ46:AT46"/>
    <mergeCell ref="AU46:AX46"/>
    <mergeCell ref="AQ47:AT47"/>
    <mergeCell ref="AU47:AX47"/>
    <mergeCell ref="AQ48:AT48"/>
    <mergeCell ref="AU48:AX48"/>
    <mergeCell ref="AE42:AH42"/>
    <mergeCell ref="AI42:AL42"/>
    <mergeCell ref="AM42:AP42"/>
    <mergeCell ref="A7:F7"/>
    <mergeCell ref="G7:X7"/>
    <mergeCell ref="A8:F8"/>
    <mergeCell ref="A42:F44"/>
    <mergeCell ref="G42:X42"/>
    <mergeCell ref="Y58:AA58"/>
    <mergeCell ref="AB43:AD43"/>
    <mergeCell ref="AB55:AD55"/>
    <mergeCell ref="G45:X45"/>
    <mergeCell ref="Y45:AA45"/>
    <mergeCell ref="Y53:AA53"/>
    <mergeCell ref="AB53:AD53"/>
    <mergeCell ref="AB42:AD42"/>
    <mergeCell ref="G54:X54"/>
    <mergeCell ref="Y55:AA55"/>
    <mergeCell ref="AB54:AD54"/>
    <mergeCell ref="A40:F41"/>
    <mergeCell ref="AI49:AL49"/>
    <mergeCell ref="AM49:AP49"/>
    <mergeCell ref="AI48:AL48"/>
    <mergeCell ref="AI45:AL45"/>
    <mergeCell ref="AM45:AP45"/>
    <mergeCell ref="AE46:AH46"/>
    <mergeCell ref="AI46:AL46"/>
    <mergeCell ref="AM46:AP46"/>
    <mergeCell ref="AE43:AH43"/>
    <mergeCell ref="AI43:AL43"/>
    <mergeCell ref="AM43:AP43"/>
    <mergeCell ref="AE47:AH47"/>
    <mergeCell ref="AI47:AL47"/>
    <mergeCell ref="AM47:AP47"/>
    <mergeCell ref="AE48:AH48"/>
    <mergeCell ref="AI52:AL52"/>
    <mergeCell ref="G99:AX99"/>
    <mergeCell ref="G98:AX98"/>
    <mergeCell ref="Y39:AA39"/>
    <mergeCell ref="AB39:AD39"/>
    <mergeCell ref="AQ58:AX58"/>
    <mergeCell ref="AB56:AD56"/>
    <mergeCell ref="AQ56:AX56"/>
    <mergeCell ref="Y57:AA57"/>
    <mergeCell ref="AB57:AD57"/>
    <mergeCell ref="G43:X44"/>
    <mergeCell ref="G48:X48"/>
    <mergeCell ref="AM52:AP52"/>
    <mergeCell ref="Y43:AA43"/>
    <mergeCell ref="AM51:AP51"/>
    <mergeCell ref="AM57:AP57"/>
    <mergeCell ref="AE50:AH50"/>
    <mergeCell ref="AI50:AL50"/>
    <mergeCell ref="AB52:AD52"/>
    <mergeCell ref="Y46:AA46"/>
    <mergeCell ref="AB46:AD46"/>
    <mergeCell ref="Y47:AA47"/>
    <mergeCell ref="AB47:AD47"/>
    <mergeCell ref="AE49:AH49"/>
    <mergeCell ref="A120:F138"/>
    <mergeCell ref="C95:AC95"/>
    <mergeCell ref="AG95:AX95"/>
    <mergeCell ref="AE56:AH56"/>
    <mergeCell ref="AD96:AF96"/>
    <mergeCell ref="AE54:AH54"/>
    <mergeCell ref="AM58:AP58"/>
    <mergeCell ref="AD88:AF88"/>
    <mergeCell ref="AB44:AD44"/>
    <mergeCell ref="AI53:AL53"/>
    <mergeCell ref="AE55:AH55"/>
    <mergeCell ref="AI55:AL55"/>
    <mergeCell ref="AM55:AP55"/>
    <mergeCell ref="AQ55:AX55"/>
    <mergeCell ref="AE57:AH57"/>
    <mergeCell ref="AI57:AL57"/>
    <mergeCell ref="AQ57:AX57"/>
    <mergeCell ref="Y54:AA54"/>
    <mergeCell ref="Y56:AA56"/>
    <mergeCell ref="G46:X47"/>
    <mergeCell ref="AQ53:AX53"/>
    <mergeCell ref="AM50:AP50"/>
    <mergeCell ref="AQ51:AX51"/>
    <mergeCell ref="AE52:AH52"/>
    <mergeCell ref="G141:K141"/>
    <mergeCell ref="A105:E105"/>
    <mergeCell ref="G35:O36"/>
    <mergeCell ref="AM70:AP70"/>
    <mergeCell ref="AQ70:AT70"/>
    <mergeCell ref="Y71:AA71"/>
    <mergeCell ref="AB71:AD71"/>
    <mergeCell ref="P12:V12"/>
    <mergeCell ref="AB32:AD32"/>
    <mergeCell ref="AD95:AF95"/>
    <mergeCell ref="A139:F153"/>
    <mergeCell ref="A101:AX101"/>
    <mergeCell ref="F105:AX105"/>
    <mergeCell ref="A84:B93"/>
    <mergeCell ref="C93:AC93"/>
    <mergeCell ref="A108:AX108"/>
    <mergeCell ref="AD97:AF97"/>
    <mergeCell ref="AG84:AX86"/>
    <mergeCell ref="AU146:AX146"/>
    <mergeCell ref="C89:AC89"/>
    <mergeCell ref="AU140:AX140"/>
    <mergeCell ref="AD94:AF94"/>
    <mergeCell ref="G139:AB139"/>
    <mergeCell ref="AG97:AX97"/>
    <mergeCell ref="G4:X4"/>
    <mergeCell ref="Y4:AD4"/>
    <mergeCell ref="AE4:AP4"/>
    <mergeCell ref="AQ4:AX4"/>
    <mergeCell ref="A5:F5"/>
    <mergeCell ref="C88:AC88"/>
    <mergeCell ref="G11:AX11"/>
    <mergeCell ref="Y5:AD5"/>
    <mergeCell ref="AE5:AP5"/>
    <mergeCell ref="AQ5:AX5"/>
    <mergeCell ref="A4:F4"/>
    <mergeCell ref="A6:F6"/>
    <mergeCell ref="AK12:AQ12"/>
    <mergeCell ref="W14:AC14"/>
    <mergeCell ref="AG83:AX83"/>
    <mergeCell ref="AG88:AX88"/>
    <mergeCell ref="C81:AC81"/>
    <mergeCell ref="I16:O16"/>
    <mergeCell ref="P16:V16"/>
    <mergeCell ref="AD84:AF84"/>
    <mergeCell ref="I18:O18"/>
    <mergeCell ref="AD12:AJ12"/>
    <mergeCell ref="AE8:AX8"/>
    <mergeCell ref="W16:AC16"/>
    <mergeCell ref="Y51:AA51"/>
    <mergeCell ref="AB51:AD51"/>
    <mergeCell ref="G52:X53"/>
    <mergeCell ref="Y52:AA52"/>
    <mergeCell ref="A94:B97"/>
    <mergeCell ref="C94:AC94"/>
    <mergeCell ref="AR14:AX14"/>
    <mergeCell ref="AK15:AQ15"/>
    <mergeCell ref="AG96:AX96"/>
    <mergeCell ref="AD87:AF87"/>
    <mergeCell ref="AR20:AX20"/>
    <mergeCell ref="A60:F62"/>
    <mergeCell ref="AI68:AL69"/>
    <mergeCell ref="AM68:AP69"/>
    <mergeCell ref="AI62:AL62"/>
    <mergeCell ref="AD89:AF89"/>
    <mergeCell ref="C97:AC97"/>
    <mergeCell ref="AD14:AJ14"/>
    <mergeCell ref="AK14:AQ14"/>
    <mergeCell ref="P17:V17"/>
    <mergeCell ref="W17:AC17"/>
    <mergeCell ref="AD16:AJ16"/>
    <mergeCell ref="AR16:AX16"/>
    <mergeCell ref="AK16:AQ16"/>
    <mergeCell ref="P35:X36"/>
    <mergeCell ref="Y35:AA36"/>
    <mergeCell ref="AB35:AD36"/>
    <mergeCell ref="I17:O17"/>
    <mergeCell ref="I13:O13"/>
    <mergeCell ref="AQ28:AT28"/>
    <mergeCell ref="A35:F39"/>
    <mergeCell ref="G28:O29"/>
    <mergeCell ref="AD13:AJ13"/>
    <mergeCell ref="P13:V13"/>
    <mergeCell ref="P30:X32"/>
    <mergeCell ref="P14:V14"/>
    <mergeCell ref="AB38:AD38"/>
    <mergeCell ref="G13:H18"/>
    <mergeCell ref="W13:AC13"/>
    <mergeCell ref="G30:O32"/>
    <mergeCell ref="AI54:AL54"/>
    <mergeCell ref="AM54:AP54"/>
    <mergeCell ref="AI58:AL58"/>
    <mergeCell ref="Y62:AA62"/>
    <mergeCell ref="C85:D86"/>
    <mergeCell ref="Y140:AB140"/>
    <mergeCell ref="A103:E103"/>
    <mergeCell ref="A98:B99"/>
    <mergeCell ref="Y141:AB141"/>
    <mergeCell ref="A54:F56"/>
    <mergeCell ref="A104:AX104"/>
    <mergeCell ref="AD91:AF91"/>
    <mergeCell ref="A106:AX106"/>
    <mergeCell ref="F103:AX103"/>
    <mergeCell ref="E85:AC85"/>
    <mergeCell ref="E86:AC86"/>
    <mergeCell ref="AG93:AX93"/>
    <mergeCell ref="A102:AX102"/>
    <mergeCell ref="AG94:AX94"/>
    <mergeCell ref="AD82:AF82"/>
    <mergeCell ref="AG90:AX90"/>
    <mergeCell ref="A100:AX100"/>
    <mergeCell ref="C99:F99"/>
    <mergeCell ref="AD85:AF85"/>
    <mergeCell ref="AE75:AH75"/>
    <mergeCell ref="AI75:AL75"/>
    <mergeCell ref="AU75:AX75"/>
    <mergeCell ref="AU70:AX70"/>
    <mergeCell ref="AE59:AH59"/>
    <mergeCell ref="AI59:AL59"/>
    <mergeCell ref="C90:AC90"/>
    <mergeCell ref="AD93:AF93"/>
    <mergeCell ref="AG91:AX91"/>
    <mergeCell ref="C87:AC87"/>
    <mergeCell ref="AB62:AD62"/>
    <mergeCell ref="AM59:AP59"/>
    <mergeCell ref="AM63:AP63"/>
    <mergeCell ref="C82:AC82"/>
    <mergeCell ref="C83:AC83"/>
    <mergeCell ref="C84:AC84"/>
    <mergeCell ref="AI63:AL63"/>
    <mergeCell ref="AG80:AX80"/>
    <mergeCell ref="G63:X63"/>
    <mergeCell ref="G58:X59"/>
    <mergeCell ref="C91:AC91"/>
    <mergeCell ref="C66:D78"/>
    <mergeCell ref="AU145:AX145"/>
    <mergeCell ref="AD86:AF86"/>
    <mergeCell ref="AD83:AF83"/>
    <mergeCell ref="AC141:AG141"/>
    <mergeCell ref="L141:X141"/>
    <mergeCell ref="AC140:AG140"/>
    <mergeCell ref="G143:K143"/>
    <mergeCell ref="L143:X143"/>
    <mergeCell ref="Y143:AB143"/>
    <mergeCell ref="AC143:AG143"/>
    <mergeCell ref="AH143:AT143"/>
    <mergeCell ref="AU143:AX143"/>
    <mergeCell ref="G140:K140"/>
    <mergeCell ref="L140:X140"/>
    <mergeCell ref="AU142:AX142"/>
    <mergeCell ref="A107:AX107"/>
    <mergeCell ref="AC139:AX139"/>
    <mergeCell ref="AH142:AT142"/>
    <mergeCell ref="G142:K142"/>
    <mergeCell ref="L142:X142"/>
    <mergeCell ref="AH141:AT141"/>
    <mergeCell ref="Y142:AB142"/>
    <mergeCell ref="AC142:AG142"/>
    <mergeCell ref="AH140:AT140"/>
    <mergeCell ref="A9:F9"/>
    <mergeCell ref="G9:AX9"/>
    <mergeCell ref="I15:O15"/>
    <mergeCell ref="P15:V15"/>
    <mergeCell ref="W15:AC15"/>
    <mergeCell ref="Y28:AA29"/>
    <mergeCell ref="Y30:AA30"/>
    <mergeCell ref="Y31:AA31"/>
    <mergeCell ref="P28:X29"/>
    <mergeCell ref="AB28:AD29"/>
    <mergeCell ref="AB30:AD30"/>
    <mergeCell ref="AD15:AJ15"/>
    <mergeCell ref="P19:V19"/>
    <mergeCell ref="AR15:AX15"/>
    <mergeCell ref="I14:O14"/>
    <mergeCell ref="W12:AC12"/>
    <mergeCell ref="G10:AX10"/>
    <mergeCell ref="G12:O12"/>
    <mergeCell ref="A10:F10"/>
    <mergeCell ref="AR12:AX12"/>
    <mergeCell ref="A11:F11"/>
    <mergeCell ref="A45:F47"/>
    <mergeCell ref="AB45:AD45"/>
    <mergeCell ref="Y48:AA48"/>
    <mergeCell ref="AB48:AD48"/>
    <mergeCell ref="AE44:AH44"/>
    <mergeCell ref="AI44:AL44"/>
    <mergeCell ref="AM44:AP44"/>
    <mergeCell ref="A28:F32"/>
    <mergeCell ref="G153:K153"/>
    <mergeCell ref="L153:X153"/>
    <mergeCell ref="Y153:AB153"/>
    <mergeCell ref="AB31:AD31"/>
    <mergeCell ref="AG87:AX87"/>
    <mergeCell ref="A81:B83"/>
    <mergeCell ref="G37:O39"/>
    <mergeCell ref="P37:X39"/>
    <mergeCell ref="Y37:AA37"/>
    <mergeCell ref="AB37:AD37"/>
    <mergeCell ref="Y38:AA38"/>
    <mergeCell ref="A63:F65"/>
    <mergeCell ref="AH152:AT152"/>
    <mergeCell ref="AU152:AX152"/>
    <mergeCell ref="AC153:AG153"/>
    <mergeCell ref="G148:K148"/>
    <mergeCell ref="Y42:AA42"/>
    <mergeCell ref="G49:X50"/>
    <mergeCell ref="Y49:AA49"/>
    <mergeCell ref="AB49:AD49"/>
    <mergeCell ref="Y50:AA50"/>
    <mergeCell ref="AB50:AD50"/>
    <mergeCell ref="AH153:AT153"/>
    <mergeCell ref="AE58:AH58"/>
    <mergeCell ref="G60:X60"/>
    <mergeCell ref="Y60:AA60"/>
    <mergeCell ref="L148:X148"/>
    <mergeCell ref="Y148:AB148"/>
    <mergeCell ref="AC148:AG148"/>
    <mergeCell ref="AH148:AT148"/>
    <mergeCell ref="L150:X150"/>
    <mergeCell ref="Y150:AB150"/>
    <mergeCell ref="AC150:AG150"/>
    <mergeCell ref="AH150:AT150"/>
    <mergeCell ref="G151:K151"/>
    <mergeCell ref="L151:X151"/>
    <mergeCell ref="Y151:AB151"/>
    <mergeCell ref="AC151:AG151"/>
    <mergeCell ref="AH151:AT151"/>
    <mergeCell ref="G144:AB144"/>
    <mergeCell ref="AE53:AH53"/>
    <mergeCell ref="AI51:AL51"/>
    <mergeCell ref="AM53:AP53"/>
    <mergeCell ref="AE62:AH62"/>
    <mergeCell ref="G149:AB149"/>
    <mergeCell ref="AC149:AX149"/>
    <mergeCell ref="G150:K150"/>
    <mergeCell ref="AM75:AP75"/>
    <mergeCell ref="AQ75:AT75"/>
    <mergeCell ref="AB61:AD61"/>
    <mergeCell ref="AU148:AX148"/>
    <mergeCell ref="AU150:AX150"/>
    <mergeCell ref="AC144:AX144"/>
    <mergeCell ref="G145:K145"/>
    <mergeCell ref="L145:X145"/>
    <mergeCell ref="G147:K147"/>
    <mergeCell ref="L147:X147"/>
    <mergeCell ref="Y147:AB147"/>
    <mergeCell ref="AC147:AG147"/>
    <mergeCell ref="AH147:AT147"/>
    <mergeCell ref="AU147:AX147"/>
    <mergeCell ref="G146:K146"/>
    <mergeCell ref="L146:X146"/>
    <mergeCell ref="Y146:AB146"/>
    <mergeCell ref="AQ65:AX65"/>
    <mergeCell ref="AQ69:AR69"/>
    <mergeCell ref="AU69:AV69"/>
    <mergeCell ref="AP159:AX159"/>
    <mergeCell ref="AP160:AX160"/>
    <mergeCell ref="G68:X69"/>
    <mergeCell ref="P159:X159"/>
    <mergeCell ref="P160:X160"/>
    <mergeCell ref="AI70:AL70"/>
    <mergeCell ref="A79:AX79"/>
    <mergeCell ref="AC158:AG158"/>
    <mergeCell ref="AC159:AG159"/>
    <mergeCell ref="AU153:AX153"/>
    <mergeCell ref="A160:B160"/>
    <mergeCell ref="AH159:AK159"/>
    <mergeCell ref="AL159:AO159"/>
    <mergeCell ref="J158:O158"/>
    <mergeCell ref="J160:O160"/>
    <mergeCell ref="J159:O159"/>
    <mergeCell ref="Y159:AB159"/>
    <mergeCell ref="G64:X65"/>
    <mergeCell ref="Y64:AA64"/>
    <mergeCell ref="AB64:AD64"/>
    <mergeCell ref="Y65:AA65"/>
    <mergeCell ref="A165:B165"/>
    <mergeCell ref="AL164:AO164"/>
    <mergeCell ref="C165:I165"/>
    <mergeCell ref="J165:O165"/>
    <mergeCell ref="P165:X165"/>
    <mergeCell ref="Y165:AB165"/>
    <mergeCell ref="E76:AX76"/>
    <mergeCell ref="E77:AX78"/>
    <mergeCell ref="AP158:AX158"/>
    <mergeCell ref="AH158:AK158"/>
    <mergeCell ref="AL158:AO158"/>
    <mergeCell ref="A159:B159"/>
    <mergeCell ref="A158:B158"/>
    <mergeCell ref="G152:K152"/>
    <mergeCell ref="L152:X152"/>
    <mergeCell ref="Y152:AB152"/>
    <mergeCell ref="AC152:AG152"/>
    <mergeCell ref="AH160:AK160"/>
    <mergeCell ref="AL160:AO160"/>
    <mergeCell ref="AU151:AX151"/>
    <mergeCell ref="C98:F98"/>
    <mergeCell ref="AC146:AG146"/>
    <mergeCell ref="AH146:AT146"/>
    <mergeCell ref="Y145:AB145"/>
    <mergeCell ref="AP163:AX163"/>
    <mergeCell ref="C164:I164"/>
    <mergeCell ref="J164:O164"/>
    <mergeCell ref="P164:X164"/>
    <mergeCell ref="Y164:AB164"/>
    <mergeCell ref="AC164:AG164"/>
    <mergeCell ref="AH164:AK164"/>
    <mergeCell ref="AP164:AX164"/>
    <mergeCell ref="AC165:AG165"/>
    <mergeCell ref="AH165:AK165"/>
    <mergeCell ref="AL165:AO165"/>
    <mergeCell ref="AP165:AX165"/>
    <mergeCell ref="A163:B163"/>
    <mergeCell ref="A164:B164"/>
    <mergeCell ref="C163:I163"/>
    <mergeCell ref="J163:O163"/>
    <mergeCell ref="P163:X163"/>
    <mergeCell ref="Y163:AB163"/>
    <mergeCell ref="AC163:AG163"/>
    <mergeCell ref="AH163:AK163"/>
    <mergeCell ref="AL163:AO163"/>
    <mergeCell ref="AL175:AO175"/>
    <mergeCell ref="AP175:AX175"/>
    <mergeCell ref="A168:B168"/>
    <mergeCell ref="A169:B169"/>
    <mergeCell ref="A170:B170"/>
    <mergeCell ref="C170:I170"/>
    <mergeCell ref="J170:O170"/>
    <mergeCell ref="P170:X170"/>
    <mergeCell ref="Y170:AB170"/>
    <mergeCell ref="AC170:AG170"/>
    <mergeCell ref="AH170:AK170"/>
    <mergeCell ref="AL170:AO170"/>
    <mergeCell ref="AP170:AX170"/>
    <mergeCell ref="C168:I168"/>
    <mergeCell ref="J168:O168"/>
    <mergeCell ref="P168:X168"/>
    <mergeCell ref="Y168:AB168"/>
    <mergeCell ref="AC168:AG168"/>
    <mergeCell ref="AH168:AK168"/>
    <mergeCell ref="AL168:AO168"/>
    <mergeCell ref="AP168:AX168"/>
    <mergeCell ref="C173:I173"/>
    <mergeCell ref="J173:O173"/>
    <mergeCell ref="P173:X173"/>
    <mergeCell ref="A174:B174"/>
    <mergeCell ref="A175:B175"/>
    <mergeCell ref="A173:B173"/>
    <mergeCell ref="C175:I175"/>
    <mergeCell ref="J175:O175"/>
    <mergeCell ref="P175:X175"/>
    <mergeCell ref="Y175:AB175"/>
    <mergeCell ref="AC175:AG175"/>
    <mergeCell ref="AH175:AK175"/>
    <mergeCell ref="Y173:AB173"/>
    <mergeCell ref="AC173:AG173"/>
    <mergeCell ref="AH173:AK173"/>
    <mergeCell ref="AI56:AL56"/>
    <mergeCell ref="AM38:AP38"/>
    <mergeCell ref="AM56:AP56"/>
    <mergeCell ref="AU38:AX38"/>
    <mergeCell ref="AQ54:AX54"/>
    <mergeCell ref="A180:B180"/>
    <mergeCell ref="A178:B178"/>
    <mergeCell ref="A179:B179"/>
    <mergeCell ref="C178:I178"/>
    <mergeCell ref="J178:O178"/>
    <mergeCell ref="P178:X178"/>
    <mergeCell ref="Y178:AB178"/>
    <mergeCell ref="AC178:AG178"/>
    <mergeCell ref="AH178:AK178"/>
    <mergeCell ref="AL178:AO178"/>
    <mergeCell ref="AP178:AX178"/>
    <mergeCell ref="C179:I179"/>
    <mergeCell ref="J179:O179"/>
    <mergeCell ref="P179:X179"/>
    <mergeCell ref="Y179:AB179"/>
    <mergeCell ref="AC179:AG179"/>
    <mergeCell ref="AH179:AK179"/>
    <mergeCell ref="AL179:AO179"/>
    <mergeCell ref="AP179:AX179"/>
    <mergeCell ref="AQ29:AR29"/>
    <mergeCell ref="AE31:AH31"/>
    <mergeCell ref="AS29:AT29"/>
    <mergeCell ref="AW2:AX2"/>
    <mergeCell ref="AU30:AX30"/>
    <mergeCell ref="AU31:AX31"/>
    <mergeCell ref="AU32:AX32"/>
    <mergeCell ref="AE39:AH39"/>
    <mergeCell ref="AI39:AL39"/>
    <mergeCell ref="AM39:AP39"/>
    <mergeCell ref="AQ39:AT39"/>
    <mergeCell ref="AU39:AX39"/>
    <mergeCell ref="AK20:AQ20"/>
    <mergeCell ref="A3:AH3"/>
    <mergeCell ref="AJ3:AW3"/>
    <mergeCell ref="G19:O19"/>
    <mergeCell ref="AK19:AQ19"/>
    <mergeCell ref="P18:V18"/>
    <mergeCell ref="W18:AC18"/>
    <mergeCell ref="AD18:AJ18"/>
    <mergeCell ref="AK18:AQ18"/>
    <mergeCell ref="AR18:AX18"/>
    <mergeCell ref="AR19:AX19"/>
    <mergeCell ref="W19:AC19"/>
    <mergeCell ref="AQ38:AT38"/>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AR17:AX17"/>
    <mergeCell ref="AK13:AQ13"/>
    <mergeCell ref="AR13:AX13"/>
    <mergeCell ref="Y7:AD7"/>
    <mergeCell ref="Y32:AA32"/>
    <mergeCell ref="AE30:AH30"/>
    <mergeCell ref="AQ68:AT68"/>
    <mergeCell ref="AU68:AX68"/>
    <mergeCell ref="AE51:AH51"/>
    <mergeCell ref="AM61:AP61"/>
    <mergeCell ref="AE68:AH69"/>
    <mergeCell ref="AE45:AH45"/>
    <mergeCell ref="AW29:AX29"/>
    <mergeCell ref="AU29:AV29"/>
    <mergeCell ref="AU36:AV36"/>
    <mergeCell ref="AW36:AX36"/>
    <mergeCell ref="AE35:AH36"/>
    <mergeCell ref="AI35:AL36"/>
    <mergeCell ref="AM35:AP36"/>
    <mergeCell ref="AQ35:AT35"/>
    <mergeCell ref="AU35:AX35"/>
    <mergeCell ref="AQ36:AR36"/>
    <mergeCell ref="AS36:AT36"/>
    <mergeCell ref="AE37:AH37"/>
    <mergeCell ref="AI37:AL37"/>
    <mergeCell ref="AM37:AP37"/>
    <mergeCell ref="AQ37:AT37"/>
    <mergeCell ref="AU37:AX37"/>
    <mergeCell ref="AE38:AH38"/>
    <mergeCell ref="AI38:AL38"/>
    <mergeCell ref="C158:I158"/>
    <mergeCell ref="P158:X158"/>
    <mergeCell ref="Y70:AA70"/>
    <mergeCell ref="AB70:AD70"/>
    <mergeCell ref="AE70:AH70"/>
    <mergeCell ref="G61:X62"/>
    <mergeCell ref="Y61:AA61"/>
    <mergeCell ref="Y68:AA69"/>
    <mergeCell ref="AB68:AD69"/>
    <mergeCell ref="AE64:AH64"/>
    <mergeCell ref="AE61:AH61"/>
    <mergeCell ref="AE65:AH65"/>
    <mergeCell ref="AB65:AD65"/>
    <mergeCell ref="AE63:AH63"/>
    <mergeCell ref="AC145:AG145"/>
    <mergeCell ref="AH145:AT145"/>
    <mergeCell ref="AQ61:AX61"/>
    <mergeCell ref="AE74:AH74"/>
    <mergeCell ref="AI74:AL74"/>
    <mergeCell ref="AM74:AP74"/>
    <mergeCell ref="AQ74:AT74"/>
    <mergeCell ref="AU74:AX74"/>
    <mergeCell ref="Y75:AA75"/>
    <mergeCell ref="AB75:AD75"/>
    <mergeCell ref="Y160:AB160"/>
    <mergeCell ref="AC160:AG160"/>
    <mergeCell ref="Y63:AA63"/>
    <mergeCell ref="AB63:AD63"/>
    <mergeCell ref="AM48:AP48"/>
    <mergeCell ref="AQ63:AX63"/>
    <mergeCell ref="Y59:AA59"/>
    <mergeCell ref="AB59:AD59"/>
    <mergeCell ref="Y158:AB158"/>
    <mergeCell ref="AW69:AX69"/>
    <mergeCell ref="AE60:AH60"/>
    <mergeCell ref="AI60:AL60"/>
    <mergeCell ref="AM60:AP60"/>
    <mergeCell ref="AQ60:AX60"/>
    <mergeCell ref="AI64:AL64"/>
    <mergeCell ref="AM64:AP64"/>
    <mergeCell ref="AI61:AL61"/>
    <mergeCell ref="AQ64:AX64"/>
    <mergeCell ref="AI65:AL65"/>
    <mergeCell ref="AM62:AP62"/>
    <mergeCell ref="AQ62:AX62"/>
    <mergeCell ref="AS69:AT69"/>
    <mergeCell ref="AQ52:AX52"/>
    <mergeCell ref="AM65:AP65"/>
    <mergeCell ref="Y74:AA74"/>
    <mergeCell ref="AB74:AD74"/>
    <mergeCell ref="A57:F59"/>
    <mergeCell ref="G57:X57"/>
    <mergeCell ref="AB58:AD58"/>
    <mergeCell ref="AB60:AD60"/>
    <mergeCell ref="E67:F67"/>
    <mergeCell ref="G67:AX67"/>
    <mergeCell ref="AQ59:AX59"/>
    <mergeCell ref="E66:F66"/>
    <mergeCell ref="G66:AX66"/>
    <mergeCell ref="G72:X73"/>
    <mergeCell ref="Y72:AA73"/>
    <mergeCell ref="AB72:AD73"/>
    <mergeCell ref="AE72:AH73"/>
    <mergeCell ref="AI72:AL73"/>
    <mergeCell ref="AM72:AP73"/>
    <mergeCell ref="E68:F75"/>
    <mergeCell ref="AU72:AX72"/>
    <mergeCell ref="AQ73:AR73"/>
    <mergeCell ref="AS73:AT73"/>
    <mergeCell ref="AU73:AV73"/>
    <mergeCell ref="AW73:AX73"/>
    <mergeCell ref="AQ72:AT72"/>
    <mergeCell ref="AO2:AQ2"/>
    <mergeCell ref="AS2:AU2"/>
    <mergeCell ref="P26:V26"/>
    <mergeCell ref="P27:V27"/>
    <mergeCell ref="W27:AC27"/>
    <mergeCell ref="AD2:AH2"/>
    <mergeCell ref="AJ2:AM2"/>
    <mergeCell ref="G8:X8"/>
    <mergeCell ref="P22:V22"/>
    <mergeCell ref="P23:V23"/>
    <mergeCell ref="P24:V24"/>
    <mergeCell ref="P25:V25"/>
    <mergeCell ref="G26:O26"/>
    <mergeCell ref="G27:O27"/>
    <mergeCell ref="W25:AC25"/>
    <mergeCell ref="AD19:AJ19"/>
    <mergeCell ref="G20:O20"/>
    <mergeCell ref="P20:V20"/>
    <mergeCell ref="W20:AC20"/>
    <mergeCell ref="AD20:AJ20"/>
    <mergeCell ref="G5:L5"/>
    <mergeCell ref="M5:R5"/>
    <mergeCell ref="S5:X5"/>
    <mergeCell ref="Y8:AD8"/>
    <mergeCell ref="A111:D111"/>
    <mergeCell ref="E111:P111"/>
    <mergeCell ref="Q111:AB111"/>
    <mergeCell ref="AC111:AN111"/>
    <mergeCell ref="AO111:AX111"/>
    <mergeCell ref="W23:AC23"/>
    <mergeCell ref="W24:AC24"/>
    <mergeCell ref="W26:AC26"/>
    <mergeCell ref="AG119:AH119"/>
    <mergeCell ref="AJ119:AK119"/>
    <mergeCell ref="A114:D114"/>
    <mergeCell ref="A113:D113"/>
    <mergeCell ref="A119:D119"/>
    <mergeCell ref="E119:G119"/>
    <mergeCell ref="I119:J119"/>
    <mergeCell ref="L119:M119"/>
    <mergeCell ref="Q119:S119"/>
    <mergeCell ref="U119:V119"/>
    <mergeCell ref="X119:Y119"/>
    <mergeCell ref="AC119:AE119"/>
    <mergeCell ref="C92:AC92"/>
    <mergeCell ref="AD92:AF92"/>
    <mergeCell ref="G70:X71"/>
    <mergeCell ref="G74:X75"/>
    <mergeCell ref="A109:D109"/>
    <mergeCell ref="E109:P109"/>
    <mergeCell ref="Q109:AB109"/>
    <mergeCell ref="AC109:AN109"/>
    <mergeCell ref="AO109:AX109"/>
    <mergeCell ref="A110:D110"/>
    <mergeCell ref="E110:P110"/>
    <mergeCell ref="Q110:AB110"/>
    <mergeCell ref="AC110:AN110"/>
    <mergeCell ref="AO110:AX110"/>
    <mergeCell ref="A112:D112"/>
    <mergeCell ref="E112:P112"/>
    <mergeCell ref="Q112:AB112"/>
    <mergeCell ref="AC112:AN112"/>
    <mergeCell ref="AO112:AX112"/>
    <mergeCell ref="E113:P113"/>
    <mergeCell ref="Q113:AB113"/>
    <mergeCell ref="AC113:AN113"/>
    <mergeCell ref="AO113:AX113"/>
    <mergeCell ref="A12:F21"/>
    <mergeCell ref="G22:O22"/>
    <mergeCell ref="G23:O23"/>
    <mergeCell ref="G24:O24"/>
    <mergeCell ref="G25:O25"/>
    <mergeCell ref="A22:F27"/>
    <mergeCell ref="AD22:AX22"/>
    <mergeCell ref="AD23:AX27"/>
    <mergeCell ref="W22:AC22"/>
    <mergeCell ref="A115:D115"/>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U118:V118"/>
    <mergeCell ref="AU118:AV118"/>
    <mergeCell ref="E114:P114"/>
    <mergeCell ref="Q114:AB114"/>
    <mergeCell ref="AC114:AN114"/>
    <mergeCell ref="AO114:AX114"/>
    <mergeCell ref="E115:P115"/>
    <mergeCell ref="Q115:AB115"/>
    <mergeCell ref="AC115:AN115"/>
    <mergeCell ref="AO115:AX115"/>
    <mergeCell ref="X118:Y118"/>
    <mergeCell ref="AA118:AB118"/>
    <mergeCell ref="AC118:AE118"/>
    <mergeCell ref="AG118:AH118"/>
    <mergeCell ref="AJ118:AK118"/>
    <mergeCell ref="AM118:AN118"/>
    <mergeCell ref="AO118:AP118"/>
    <mergeCell ref="AR118:AS118"/>
  </mergeCells>
  <phoneticPr fontId="5"/>
  <conditionalFormatting sqref="P14:AQ14 Y152 AU152">
    <cfRule type="expression" dxfId="271" priority="14063">
      <formula>IF(RIGHT(TEXT(P14,"0.#"),1)=".",FALSE,TRUE)</formula>
    </cfRule>
    <cfRule type="expression" dxfId="270" priority="14064">
      <formula>IF(RIGHT(TEXT(P14,"0.#"),1)=".",TRUE,FALSE)</formula>
    </cfRule>
  </conditionalFormatting>
  <conditionalFormatting sqref="AE30">
    <cfRule type="expression" dxfId="269" priority="14053">
      <formula>IF(RIGHT(TEXT(AE30,"0.#"),1)=".",FALSE,TRUE)</formula>
    </cfRule>
    <cfRule type="expression" dxfId="268" priority="14054">
      <formula>IF(RIGHT(TEXT(AE30,"0.#"),1)=".",TRUE,FALSE)</formula>
    </cfRule>
  </conditionalFormatting>
  <conditionalFormatting sqref="P18:AX18">
    <cfRule type="expression" dxfId="267" priority="13939">
      <formula>IF(RIGHT(TEXT(P18,"0.#"),1)=".",FALSE,TRUE)</formula>
    </cfRule>
    <cfRule type="expression" dxfId="266" priority="13940">
      <formula>IF(RIGHT(TEXT(P18,"0.#"),1)=".",TRUE,FALSE)</formula>
    </cfRule>
  </conditionalFormatting>
  <conditionalFormatting sqref="Y142">
    <cfRule type="expression" dxfId="265" priority="13935">
      <formula>IF(RIGHT(TEXT(Y142,"0.#"),1)=".",FALSE,TRUE)</formula>
    </cfRule>
    <cfRule type="expression" dxfId="264" priority="13936">
      <formula>IF(RIGHT(TEXT(Y142,"0.#"),1)=".",TRUE,FALSE)</formula>
    </cfRule>
  </conditionalFormatting>
  <conditionalFormatting sqref="Y143">
    <cfRule type="expression" dxfId="263" priority="13931">
      <formula>IF(RIGHT(TEXT(Y143,"0.#"),1)=".",FALSE,TRUE)</formula>
    </cfRule>
    <cfRule type="expression" dxfId="262" priority="13932">
      <formula>IF(RIGHT(TEXT(Y143,"0.#"),1)=".",TRUE,FALSE)</formula>
    </cfRule>
  </conditionalFormatting>
  <conditionalFormatting sqref="Y146">
    <cfRule type="expression" dxfId="261" priority="13713">
      <formula>IF(RIGHT(TEXT(Y146,"0.#"),1)=".",FALSE,TRUE)</formula>
    </cfRule>
    <cfRule type="expression" dxfId="260" priority="13714">
      <formula>IF(RIGHT(TEXT(Y146,"0.#"),1)=".",TRUE,FALSE)</formula>
    </cfRule>
  </conditionalFormatting>
  <conditionalFormatting sqref="P16:AQ17 P13:AX13 P15:AX15">
    <cfRule type="expression" dxfId="259" priority="13761">
      <formula>IF(RIGHT(TEXT(P13,"0.#"),1)=".",FALSE,TRUE)</formula>
    </cfRule>
    <cfRule type="expression" dxfId="258" priority="13762">
      <formula>IF(RIGHT(TEXT(P13,"0.#"),1)=".",TRUE,FALSE)</formula>
    </cfRule>
  </conditionalFormatting>
  <conditionalFormatting sqref="P19:AJ19">
    <cfRule type="expression" dxfId="257" priority="13759">
      <formula>IF(RIGHT(TEXT(P19,"0.#"),1)=".",FALSE,TRUE)</formula>
    </cfRule>
    <cfRule type="expression" dxfId="256" priority="13760">
      <formula>IF(RIGHT(TEXT(P19,"0.#"),1)=".",TRUE,FALSE)</formula>
    </cfRule>
  </conditionalFormatting>
  <conditionalFormatting sqref="AE43 AQ43">
    <cfRule type="expression" dxfId="255" priority="13751">
      <formula>IF(RIGHT(TEXT(AE43,"0.#"),1)=".",FALSE,TRUE)</formula>
    </cfRule>
    <cfRule type="expression" dxfId="254" priority="13752">
      <formula>IF(RIGHT(TEXT(AE43,"0.#"),1)=".",TRUE,FALSE)</formula>
    </cfRule>
  </conditionalFormatting>
  <conditionalFormatting sqref="AU142">
    <cfRule type="expression" dxfId="253" priority="13735">
      <formula>IF(RIGHT(TEXT(AU142,"0.#"),1)=".",FALSE,TRUE)</formula>
    </cfRule>
    <cfRule type="expression" dxfId="252" priority="13736">
      <formula>IF(RIGHT(TEXT(AU142,"0.#"),1)=".",TRUE,FALSE)</formula>
    </cfRule>
  </conditionalFormatting>
  <conditionalFormatting sqref="AU143">
    <cfRule type="expression" dxfId="251" priority="13733">
      <formula>IF(RIGHT(TEXT(AU143,"0.#"),1)=".",FALSE,TRUE)</formula>
    </cfRule>
    <cfRule type="expression" dxfId="250" priority="13734">
      <formula>IF(RIGHT(TEXT(AU143,"0.#"),1)=".",TRUE,FALSE)</formula>
    </cfRule>
  </conditionalFormatting>
  <conditionalFormatting sqref="AU141">
    <cfRule type="expression" dxfId="249" priority="13731">
      <formula>IF(RIGHT(TEXT(AU141,"0.#"),1)=".",FALSE,TRUE)</formula>
    </cfRule>
    <cfRule type="expression" dxfId="248" priority="13732">
      <formula>IF(RIGHT(TEXT(AU141,"0.#"),1)=".",TRUE,FALSE)</formula>
    </cfRule>
  </conditionalFormatting>
  <conditionalFormatting sqref="Y147">
    <cfRule type="expression" dxfId="247" priority="13717">
      <formula>IF(RIGHT(TEXT(Y147,"0.#"),1)=".",FALSE,TRUE)</formula>
    </cfRule>
    <cfRule type="expression" dxfId="246" priority="13718">
      <formula>IF(RIGHT(TEXT(Y147,"0.#"),1)=".",TRUE,FALSE)</formula>
    </cfRule>
  </conditionalFormatting>
  <conditionalFormatting sqref="Y153 Y148">
    <cfRule type="expression" dxfId="245" priority="13715">
      <formula>IF(RIGHT(TEXT(Y148,"0.#"),1)=".",FALSE,TRUE)</formula>
    </cfRule>
    <cfRule type="expression" dxfId="244" priority="13716">
      <formula>IF(RIGHT(TEXT(Y148,"0.#"),1)=".",TRUE,FALSE)</formula>
    </cfRule>
  </conditionalFormatting>
  <conditionalFormatting sqref="AU147">
    <cfRule type="expression" dxfId="243" priority="13711">
      <formula>IF(RIGHT(TEXT(AU147,"0.#"),1)=".",FALSE,TRUE)</formula>
    </cfRule>
    <cfRule type="expression" dxfId="242" priority="13712">
      <formula>IF(RIGHT(TEXT(AU147,"0.#"),1)=".",TRUE,FALSE)</formula>
    </cfRule>
  </conditionalFormatting>
  <conditionalFormatting sqref="AU153 AU148">
    <cfRule type="expression" dxfId="241" priority="13709">
      <formula>IF(RIGHT(TEXT(AU148,"0.#"),1)=".",FALSE,TRUE)</formula>
    </cfRule>
    <cfRule type="expression" dxfId="240" priority="13710">
      <formula>IF(RIGHT(TEXT(AU148,"0.#"),1)=".",TRUE,FALSE)</formula>
    </cfRule>
  </conditionalFormatting>
  <conditionalFormatting sqref="AU146">
    <cfRule type="expression" dxfId="239" priority="13707">
      <formula>IF(RIGHT(TEXT(AU146,"0.#"),1)=".",FALSE,TRUE)</formula>
    </cfRule>
    <cfRule type="expression" dxfId="238" priority="13708">
      <formula>IF(RIGHT(TEXT(AU146,"0.#"),1)=".",TRUE,FALSE)</formula>
    </cfRule>
  </conditionalFormatting>
  <conditionalFormatting sqref="AE31">
    <cfRule type="expression" dxfId="237" priority="13521">
      <formula>IF(RIGHT(TEXT(AE31,"0.#"),1)=".",FALSE,TRUE)</formula>
    </cfRule>
    <cfRule type="expression" dxfId="236" priority="13522">
      <formula>IF(RIGHT(TEXT(AE31,"0.#"),1)=".",TRUE,FALSE)</formula>
    </cfRule>
  </conditionalFormatting>
  <conditionalFormatting sqref="AE32">
    <cfRule type="expression" dxfId="235" priority="13519">
      <formula>IF(RIGHT(TEXT(AE32,"0.#"),1)=".",FALSE,TRUE)</formula>
    </cfRule>
    <cfRule type="expression" dxfId="234" priority="13520">
      <formula>IF(RIGHT(TEXT(AE32,"0.#"),1)=".",TRUE,FALSE)</formula>
    </cfRule>
  </conditionalFormatting>
  <conditionalFormatting sqref="AI32">
    <cfRule type="expression" dxfId="233" priority="13517">
      <formula>IF(RIGHT(TEXT(AI32,"0.#"),1)=".",FALSE,TRUE)</formula>
    </cfRule>
    <cfRule type="expression" dxfId="232" priority="13518">
      <formula>IF(RIGHT(TEXT(AI32,"0.#"),1)=".",TRUE,FALSE)</formula>
    </cfRule>
  </conditionalFormatting>
  <conditionalFormatting sqref="AI31">
    <cfRule type="expression" dxfId="231" priority="13515">
      <formula>IF(RIGHT(TEXT(AI31,"0.#"),1)=".",FALSE,TRUE)</formula>
    </cfRule>
    <cfRule type="expression" dxfId="230" priority="13516">
      <formula>IF(RIGHT(TEXT(AI31,"0.#"),1)=".",TRUE,FALSE)</formula>
    </cfRule>
  </conditionalFormatting>
  <conditionalFormatting sqref="AI30">
    <cfRule type="expression" dxfId="229" priority="13513">
      <formula>IF(RIGHT(TEXT(AI30,"0.#"),1)=".",FALSE,TRUE)</formula>
    </cfRule>
    <cfRule type="expression" dxfId="228" priority="13514">
      <formula>IF(RIGHT(TEXT(AI30,"0.#"),1)=".",TRUE,FALSE)</formula>
    </cfRule>
  </conditionalFormatting>
  <conditionalFormatting sqref="AM30">
    <cfRule type="expression" dxfId="227" priority="13511">
      <formula>IF(RIGHT(TEXT(AM30,"0.#"),1)=".",FALSE,TRUE)</formula>
    </cfRule>
    <cfRule type="expression" dxfId="226" priority="13512">
      <formula>IF(RIGHT(TEXT(AM30,"0.#"),1)=".",TRUE,FALSE)</formula>
    </cfRule>
  </conditionalFormatting>
  <conditionalFormatting sqref="AM31:AM32">
    <cfRule type="expression" dxfId="225" priority="13509">
      <formula>IF(RIGHT(TEXT(AM31,"0.#"),1)=".",FALSE,TRUE)</formula>
    </cfRule>
    <cfRule type="expression" dxfId="224" priority="13510">
      <formula>IF(RIGHT(TEXT(AM31,"0.#"),1)=".",TRUE,FALSE)</formula>
    </cfRule>
  </conditionalFormatting>
  <conditionalFormatting sqref="AQ30:AQ32">
    <cfRule type="expression" dxfId="223" priority="13501">
      <formula>IF(RIGHT(TEXT(AQ30,"0.#"),1)=".",FALSE,TRUE)</formula>
    </cfRule>
    <cfRule type="expression" dxfId="222" priority="13502">
      <formula>IF(RIGHT(TEXT(AQ30,"0.#"),1)=".",TRUE,FALSE)</formula>
    </cfRule>
  </conditionalFormatting>
  <conditionalFormatting sqref="AU30:AU32">
    <cfRule type="expression" dxfId="221" priority="13499">
      <formula>IF(RIGHT(TEXT(AU30,"0.#"),1)=".",FALSE,TRUE)</formula>
    </cfRule>
    <cfRule type="expression" dxfId="220" priority="13500">
      <formula>IF(RIGHT(TEXT(AU30,"0.#"),1)=".",TRUE,FALSE)</formula>
    </cfRule>
  </conditionalFormatting>
  <conditionalFormatting sqref="AI43">
    <cfRule type="expression" dxfId="219" priority="13283">
      <formula>IF(RIGHT(TEXT(AI43,"0.#"),1)=".",FALSE,TRUE)</formula>
    </cfRule>
    <cfRule type="expression" dxfId="218" priority="13284">
      <formula>IF(RIGHT(TEXT(AI43,"0.#"),1)=".",TRUE,FALSE)</formula>
    </cfRule>
  </conditionalFormatting>
  <conditionalFormatting sqref="AM43">
    <cfRule type="expression" dxfId="217" priority="13281">
      <formula>IF(RIGHT(TEXT(AM43,"0.#"),1)=".",FALSE,TRUE)</formula>
    </cfRule>
    <cfRule type="expression" dxfId="216" priority="13282">
      <formula>IF(RIGHT(TEXT(AM43,"0.#"),1)=".",TRUE,FALSE)</formula>
    </cfRule>
  </conditionalFormatting>
  <conditionalFormatting sqref="AE44">
    <cfRule type="expression" dxfId="215" priority="13279">
      <formula>IF(RIGHT(TEXT(AE44,"0.#"),1)=".",FALSE,TRUE)</formula>
    </cfRule>
    <cfRule type="expression" dxfId="214" priority="13280">
      <formula>IF(RIGHT(TEXT(AE44,"0.#"),1)=".",TRUE,FALSE)</formula>
    </cfRule>
  </conditionalFormatting>
  <conditionalFormatting sqref="AI44">
    <cfRule type="expression" dxfId="213" priority="13277">
      <formula>IF(RIGHT(TEXT(AI44,"0.#"),1)=".",FALSE,TRUE)</formula>
    </cfRule>
    <cfRule type="expression" dxfId="212" priority="13278">
      <formula>IF(RIGHT(TEXT(AI44,"0.#"),1)=".",TRUE,FALSE)</formula>
    </cfRule>
  </conditionalFormatting>
  <conditionalFormatting sqref="AM44">
    <cfRule type="expression" dxfId="211" priority="13275">
      <formula>IF(RIGHT(TEXT(AM44,"0.#"),1)=".",FALSE,TRUE)</formula>
    </cfRule>
    <cfRule type="expression" dxfId="210" priority="13276">
      <formula>IF(RIGHT(TEXT(AM44,"0.#"),1)=".",TRUE,FALSE)</formula>
    </cfRule>
  </conditionalFormatting>
  <conditionalFormatting sqref="AE46">
    <cfRule type="expression" dxfId="209" priority="13271">
      <formula>IF(RIGHT(TEXT(AE46,"0.#"),1)=".",FALSE,TRUE)</formula>
    </cfRule>
    <cfRule type="expression" dxfId="208" priority="13272">
      <formula>IF(RIGHT(TEXT(AE46,"0.#"),1)=".",TRUE,FALSE)</formula>
    </cfRule>
  </conditionalFormatting>
  <conditionalFormatting sqref="AI46">
    <cfRule type="expression" dxfId="207" priority="13269">
      <formula>IF(RIGHT(TEXT(AI46,"0.#"),1)=".",FALSE,TRUE)</formula>
    </cfRule>
    <cfRule type="expression" dxfId="206" priority="13270">
      <formula>IF(RIGHT(TEXT(AI46,"0.#"),1)=".",TRUE,FALSE)</formula>
    </cfRule>
  </conditionalFormatting>
  <conditionalFormatting sqref="AM46">
    <cfRule type="expression" dxfId="205" priority="13267">
      <formula>IF(RIGHT(TEXT(AM46,"0.#"),1)=".",FALSE,TRUE)</formula>
    </cfRule>
    <cfRule type="expression" dxfId="204" priority="13268">
      <formula>IF(RIGHT(TEXT(AM46,"0.#"),1)=".",TRUE,FALSE)</formula>
    </cfRule>
  </conditionalFormatting>
  <conditionalFormatting sqref="AE47">
    <cfRule type="expression" dxfId="203" priority="13265">
      <formula>IF(RIGHT(TEXT(AE47,"0.#"),1)=".",FALSE,TRUE)</formula>
    </cfRule>
    <cfRule type="expression" dxfId="202" priority="13266">
      <formula>IF(RIGHT(TEXT(AE47,"0.#"),1)=".",TRUE,FALSE)</formula>
    </cfRule>
  </conditionalFormatting>
  <conditionalFormatting sqref="AI47">
    <cfRule type="expression" dxfId="201" priority="13263">
      <formula>IF(RIGHT(TEXT(AI47,"0.#"),1)=".",FALSE,TRUE)</formula>
    </cfRule>
    <cfRule type="expression" dxfId="200" priority="13264">
      <formula>IF(RIGHT(TEXT(AI47,"0.#"),1)=".",TRUE,FALSE)</formula>
    </cfRule>
  </conditionalFormatting>
  <conditionalFormatting sqref="AM47 AQ47 AU47">
    <cfRule type="expression" dxfId="199" priority="13261">
      <formula>IF(RIGHT(TEXT(AM47,"0.#"),1)=".",FALSE,TRUE)</formula>
    </cfRule>
    <cfRule type="expression" dxfId="198" priority="13262">
      <formula>IF(RIGHT(TEXT(AM47,"0.#"),1)=".",TRUE,FALSE)</formula>
    </cfRule>
  </conditionalFormatting>
  <conditionalFormatting sqref="AE49">
    <cfRule type="expression" dxfId="197" priority="13257">
      <formula>IF(RIGHT(TEXT(AE49,"0.#"),1)=".",FALSE,TRUE)</formula>
    </cfRule>
    <cfRule type="expression" dxfId="196" priority="13258">
      <formula>IF(RIGHT(TEXT(AE49,"0.#"),1)=".",TRUE,FALSE)</formula>
    </cfRule>
  </conditionalFormatting>
  <conditionalFormatting sqref="AI49">
    <cfRule type="expression" dxfId="195" priority="13255">
      <formula>IF(RIGHT(TEXT(AI49,"0.#"),1)=".",FALSE,TRUE)</formula>
    </cfRule>
    <cfRule type="expression" dxfId="194" priority="13256">
      <formula>IF(RIGHT(TEXT(AI49,"0.#"),1)=".",TRUE,FALSE)</formula>
    </cfRule>
  </conditionalFormatting>
  <conditionalFormatting sqref="AM49">
    <cfRule type="expression" dxfId="193" priority="13253">
      <formula>IF(RIGHT(TEXT(AM49,"0.#"),1)=".",FALSE,TRUE)</formula>
    </cfRule>
    <cfRule type="expression" dxfId="192" priority="13254">
      <formula>IF(RIGHT(TEXT(AM49,"0.#"),1)=".",TRUE,FALSE)</formula>
    </cfRule>
  </conditionalFormatting>
  <conditionalFormatting sqref="AE50">
    <cfRule type="expression" dxfId="191" priority="13251">
      <formula>IF(RIGHT(TEXT(AE50,"0.#"),1)=".",FALSE,TRUE)</formula>
    </cfRule>
    <cfRule type="expression" dxfId="190" priority="13252">
      <formula>IF(RIGHT(TEXT(AE50,"0.#"),1)=".",TRUE,FALSE)</formula>
    </cfRule>
  </conditionalFormatting>
  <conditionalFormatting sqref="AI50">
    <cfRule type="expression" dxfId="189" priority="13249">
      <formula>IF(RIGHT(TEXT(AI50,"0.#"),1)=".",FALSE,TRUE)</formula>
    </cfRule>
    <cfRule type="expression" dxfId="188" priority="13250">
      <formula>IF(RIGHT(TEXT(AI50,"0.#"),1)=".",TRUE,FALSE)</formula>
    </cfRule>
  </conditionalFormatting>
  <conditionalFormatting sqref="AM50">
    <cfRule type="expression" dxfId="187" priority="13247">
      <formula>IF(RIGHT(TEXT(AM50,"0.#"),1)=".",FALSE,TRUE)</formula>
    </cfRule>
    <cfRule type="expression" dxfId="186" priority="13248">
      <formula>IF(RIGHT(TEXT(AM50,"0.#"),1)=".",TRUE,FALSE)</formula>
    </cfRule>
  </conditionalFormatting>
  <conditionalFormatting sqref="AE52 AQ52">
    <cfRule type="expression" dxfId="185" priority="13215">
      <formula>IF(RIGHT(TEXT(AE52,"0.#"),1)=".",FALSE,TRUE)</formula>
    </cfRule>
    <cfRule type="expression" dxfId="184" priority="13216">
      <formula>IF(RIGHT(TEXT(AE52,"0.#"),1)=".",TRUE,FALSE)</formula>
    </cfRule>
  </conditionalFormatting>
  <conditionalFormatting sqref="AI52 AM52">
    <cfRule type="expression" dxfId="183" priority="13213">
      <formula>IF(RIGHT(TEXT(AI52,"0.#"),1)=".",FALSE,TRUE)</formula>
    </cfRule>
    <cfRule type="expression" dxfId="182" priority="13214">
      <formula>IF(RIGHT(TEXT(AI52,"0.#"),1)=".",TRUE,FALSE)</formula>
    </cfRule>
  </conditionalFormatting>
  <conditionalFormatting sqref="AE53">
    <cfRule type="expression" dxfId="181" priority="13209">
      <formula>IF(RIGHT(TEXT(AE53,"0.#"),1)=".",FALSE,TRUE)</formula>
    </cfRule>
    <cfRule type="expression" dxfId="180" priority="13210">
      <formula>IF(RIGHT(TEXT(AE53,"0.#"),1)=".",TRUE,FALSE)</formula>
    </cfRule>
  </conditionalFormatting>
  <conditionalFormatting sqref="AI53 AM53">
    <cfRule type="expression" dxfId="179" priority="13207">
      <formula>IF(RIGHT(TEXT(AI53,"0.#"),1)=".",FALSE,TRUE)</formula>
    </cfRule>
    <cfRule type="expression" dxfId="178" priority="13208">
      <formula>IF(RIGHT(TEXT(AI53,"0.#"),1)=".",TRUE,FALSE)</formula>
    </cfRule>
  </conditionalFormatting>
  <conditionalFormatting sqref="AQ53">
    <cfRule type="expression" dxfId="177" priority="13203">
      <formula>IF(RIGHT(TEXT(AQ53,"0.#"),1)=".",FALSE,TRUE)</formula>
    </cfRule>
    <cfRule type="expression" dxfId="176" priority="13204">
      <formula>IF(RIGHT(TEXT(AQ53,"0.#"),1)=".",TRUE,FALSE)</formula>
    </cfRule>
  </conditionalFormatting>
  <conditionalFormatting sqref="AE55 AQ55">
    <cfRule type="expression" dxfId="175" priority="13201">
      <formula>IF(RIGHT(TEXT(AE55,"0.#"),1)=".",FALSE,TRUE)</formula>
    </cfRule>
    <cfRule type="expression" dxfId="174" priority="13202">
      <formula>IF(RIGHT(TEXT(AE55,"0.#"),1)=".",TRUE,FALSE)</formula>
    </cfRule>
  </conditionalFormatting>
  <conditionalFormatting sqref="AI55">
    <cfRule type="expression" dxfId="173" priority="13199">
      <formula>IF(RIGHT(TEXT(AI55,"0.#"),1)=".",FALSE,TRUE)</formula>
    </cfRule>
    <cfRule type="expression" dxfId="172" priority="13200">
      <formula>IF(RIGHT(TEXT(AI55,"0.#"),1)=".",TRUE,FALSE)</formula>
    </cfRule>
  </conditionalFormatting>
  <conditionalFormatting sqref="AM55">
    <cfRule type="expression" dxfId="171" priority="13197">
      <formula>IF(RIGHT(TEXT(AM55,"0.#"),1)=".",FALSE,TRUE)</formula>
    </cfRule>
    <cfRule type="expression" dxfId="170" priority="13198">
      <formula>IF(RIGHT(TEXT(AM55,"0.#"),1)=".",TRUE,FALSE)</formula>
    </cfRule>
  </conditionalFormatting>
  <conditionalFormatting sqref="AQ56">
    <cfRule type="expression" dxfId="169" priority="13189">
      <formula>IF(RIGHT(TEXT(AQ56,"0.#"),1)=".",FALSE,TRUE)</formula>
    </cfRule>
    <cfRule type="expression" dxfId="168" priority="13190">
      <formula>IF(RIGHT(TEXT(AQ56,"0.#"),1)=".",TRUE,FALSE)</formula>
    </cfRule>
  </conditionalFormatting>
  <conditionalFormatting sqref="AE58 AQ58">
    <cfRule type="expression" dxfId="167" priority="13187">
      <formula>IF(RIGHT(TEXT(AE58,"0.#"),1)=".",FALSE,TRUE)</formula>
    </cfRule>
    <cfRule type="expression" dxfId="166" priority="13188">
      <formula>IF(RIGHT(TEXT(AE58,"0.#"),1)=".",TRUE,FALSE)</formula>
    </cfRule>
  </conditionalFormatting>
  <conditionalFormatting sqref="AI58">
    <cfRule type="expression" dxfId="165" priority="13185">
      <formula>IF(RIGHT(TEXT(AI58,"0.#"),1)=".",FALSE,TRUE)</formula>
    </cfRule>
    <cfRule type="expression" dxfId="164" priority="13186">
      <formula>IF(RIGHT(TEXT(AI58,"0.#"),1)=".",TRUE,FALSE)</formula>
    </cfRule>
  </conditionalFormatting>
  <conditionalFormatting sqref="AM58">
    <cfRule type="expression" dxfId="163" priority="13183">
      <formula>IF(RIGHT(TEXT(AM58,"0.#"),1)=".",FALSE,TRUE)</formula>
    </cfRule>
    <cfRule type="expression" dxfId="162" priority="13184">
      <formula>IF(RIGHT(TEXT(AM58,"0.#"),1)=".",TRUE,FALSE)</formula>
    </cfRule>
  </conditionalFormatting>
  <conditionalFormatting sqref="AQ59">
    <cfRule type="expression" dxfId="161" priority="13175">
      <formula>IF(RIGHT(TEXT(AQ59,"0.#"),1)=".",FALSE,TRUE)</formula>
    </cfRule>
    <cfRule type="expression" dxfId="160" priority="13176">
      <formula>IF(RIGHT(TEXT(AQ59,"0.#"),1)=".",TRUE,FALSE)</formula>
    </cfRule>
  </conditionalFormatting>
  <conditionalFormatting sqref="AE61 AQ61">
    <cfRule type="expression" dxfId="159" priority="13173">
      <formula>IF(RIGHT(TEXT(AE61,"0.#"),1)=".",FALSE,TRUE)</formula>
    </cfRule>
    <cfRule type="expression" dxfId="158" priority="13174">
      <formula>IF(RIGHT(TEXT(AE61,"0.#"),1)=".",TRUE,FALSE)</formula>
    </cfRule>
  </conditionalFormatting>
  <conditionalFormatting sqref="AI61">
    <cfRule type="expression" dxfId="157" priority="13171">
      <formula>IF(RIGHT(TEXT(AI61,"0.#"),1)=".",FALSE,TRUE)</formula>
    </cfRule>
    <cfRule type="expression" dxfId="156" priority="13172">
      <formula>IF(RIGHT(TEXT(AI61,"0.#"),1)=".",TRUE,FALSE)</formula>
    </cfRule>
  </conditionalFormatting>
  <conditionalFormatting sqref="AM61">
    <cfRule type="expression" dxfId="155" priority="13169">
      <formula>IF(RIGHT(TEXT(AM61,"0.#"),1)=".",FALSE,TRUE)</formula>
    </cfRule>
    <cfRule type="expression" dxfId="154" priority="13170">
      <formula>IF(RIGHT(TEXT(AM61,"0.#"),1)=".",TRUE,FALSE)</formula>
    </cfRule>
  </conditionalFormatting>
  <conditionalFormatting sqref="AQ62">
    <cfRule type="expression" dxfId="153" priority="13161">
      <formula>IF(RIGHT(TEXT(AQ62,"0.#"),1)=".",FALSE,TRUE)</formula>
    </cfRule>
    <cfRule type="expression" dxfId="152" priority="13162">
      <formula>IF(RIGHT(TEXT(AQ62,"0.#"),1)=".",TRUE,FALSE)</formula>
    </cfRule>
  </conditionalFormatting>
  <conditionalFormatting sqref="AQ64">
    <cfRule type="expression" dxfId="151" priority="13159">
      <formula>IF(RIGHT(TEXT(AQ64,"0.#"),1)=".",FALSE,TRUE)</formula>
    </cfRule>
    <cfRule type="expression" dxfId="150" priority="13160">
      <formula>IF(RIGHT(TEXT(AQ64,"0.#"),1)=".",TRUE,FALSE)</formula>
    </cfRule>
  </conditionalFormatting>
  <conditionalFormatting sqref="AM64">
    <cfRule type="expression" dxfId="149" priority="13155">
      <formula>IF(RIGHT(TEXT(AM64,"0.#"),1)=".",FALSE,TRUE)</formula>
    </cfRule>
    <cfRule type="expression" dxfId="148" priority="13156">
      <formula>IF(RIGHT(TEXT(AM64,"0.#"),1)=".",TRUE,FALSE)</formula>
    </cfRule>
  </conditionalFormatting>
  <conditionalFormatting sqref="AE56">
    <cfRule type="expression" dxfId="147" priority="3029">
      <formula>IF(RIGHT(TEXT(AE56,"0.#"),1)=".",FALSE,TRUE)</formula>
    </cfRule>
    <cfRule type="expression" dxfId="146" priority="3030">
      <formula>IF(RIGHT(TEXT(AE56,"0.#"),1)=".",TRUE,FALSE)</formula>
    </cfRule>
  </conditionalFormatting>
  <conditionalFormatting sqref="AI62">
    <cfRule type="expression" dxfId="145" priority="3019">
      <formula>IF(RIGHT(TEXT(AI62,"0.#"),1)=".",FALSE,TRUE)</formula>
    </cfRule>
    <cfRule type="expression" dxfId="144" priority="3020">
      <formula>IF(RIGHT(TEXT(AI62,"0.#"),1)=".",TRUE,FALSE)</formula>
    </cfRule>
  </conditionalFormatting>
  <conditionalFormatting sqref="AI56">
    <cfRule type="expression" dxfId="143" priority="3027">
      <formula>IF(RIGHT(TEXT(AI56,"0.#"),1)=".",FALSE,TRUE)</formula>
    </cfRule>
    <cfRule type="expression" dxfId="142" priority="3028">
      <formula>IF(RIGHT(TEXT(AI56,"0.#"),1)=".",TRUE,FALSE)</formula>
    </cfRule>
  </conditionalFormatting>
  <conditionalFormatting sqref="AE59">
    <cfRule type="expression" dxfId="141" priority="3025">
      <formula>IF(RIGHT(TEXT(AE59,"0.#"),1)=".",FALSE,TRUE)</formula>
    </cfRule>
    <cfRule type="expression" dxfId="140" priority="3026">
      <formula>IF(RIGHT(TEXT(AE59,"0.#"),1)=".",TRUE,FALSE)</formula>
    </cfRule>
  </conditionalFormatting>
  <conditionalFormatting sqref="AI59">
    <cfRule type="expression" dxfId="139" priority="3023">
      <formula>IF(RIGHT(TEXT(AI59,"0.#"),1)=".",FALSE,TRUE)</formula>
    </cfRule>
    <cfRule type="expression" dxfId="138" priority="3024">
      <formula>IF(RIGHT(TEXT(AI59,"0.#"),1)=".",TRUE,FALSE)</formula>
    </cfRule>
  </conditionalFormatting>
  <conditionalFormatting sqref="AE62">
    <cfRule type="expression" dxfId="137" priority="3021">
      <formula>IF(RIGHT(TEXT(AE62,"0.#"),1)=".",FALSE,TRUE)</formula>
    </cfRule>
    <cfRule type="expression" dxfId="136" priority="3022">
      <formula>IF(RIGHT(TEXT(AE62,"0.#"),1)=".",TRUE,FALSE)</formula>
    </cfRule>
  </conditionalFormatting>
  <conditionalFormatting sqref="AM65">
    <cfRule type="expression" dxfId="135" priority="3017">
      <formula>IF(RIGHT(TEXT(AM65,"0.#"),1)=".",FALSE,TRUE)</formula>
    </cfRule>
    <cfRule type="expression" dxfId="134" priority="3018">
      <formula>IF(RIGHT(TEXT(AM65,"0.#"),1)=".",TRUE,FALSE)</formula>
    </cfRule>
  </conditionalFormatting>
  <conditionalFormatting sqref="AL184:AO184">
    <cfRule type="expression" dxfId="133" priority="2919">
      <formula>IF(AND(AL184&gt;=0, RIGHT(TEXT(AL184,"0.#"),1)&lt;&gt;"."),TRUE,FALSE)</formula>
    </cfRule>
    <cfRule type="expression" dxfId="132" priority="2920">
      <formula>IF(AND(AL184&gt;=0, RIGHT(TEXT(AL184,"0.#"),1)="."),TRUE,FALSE)</formula>
    </cfRule>
    <cfRule type="expression" dxfId="131" priority="2921">
      <formula>IF(AND(AL184&lt;0, RIGHT(TEXT(AL184,"0.#"),1)&lt;&gt;"."),TRUE,FALSE)</formula>
    </cfRule>
    <cfRule type="expression" dxfId="130" priority="2922">
      <formula>IF(AND(AL184&lt;0, RIGHT(TEXT(AL184,"0.#"),1)="."),TRUE,FALSE)</formula>
    </cfRule>
  </conditionalFormatting>
  <conditionalFormatting sqref="Y184">
    <cfRule type="expression" dxfId="129" priority="2917">
      <formula>IF(RIGHT(TEXT(Y184,"0.#"),1)=".",FALSE,TRUE)</formula>
    </cfRule>
    <cfRule type="expression" dxfId="128" priority="2918">
      <formula>IF(RIGHT(TEXT(Y184,"0.#"),1)=".",TRUE,FALSE)</formula>
    </cfRule>
  </conditionalFormatting>
  <conditionalFormatting sqref="AL159:AO160">
    <cfRule type="expression" dxfId="127" priority="2871">
      <formula>IF(AND(AL159&gt;=0, RIGHT(TEXT(AL159,"0.#"),1)&lt;&gt;"."),TRUE,FALSE)</formula>
    </cfRule>
    <cfRule type="expression" dxfId="126" priority="2872">
      <formula>IF(AND(AL159&gt;=0, RIGHT(TEXT(AL159,"0.#"),1)="."),TRUE,FALSE)</formula>
    </cfRule>
    <cfRule type="expression" dxfId="125" priority="2873">
      <formula>IF(AND(AL159&lt;0, RIGHT(TEXT(AL159,"0.#"),1)&lt;&gt;"."),TRUE,FALSE)</formula>
    </cfRule>
    <cfRule type="expression" dxfId="124" priority="2874">
      <formula>IF(AND(AL159&lt;0, RIGHT(TEXT(AL159,"0.#"),1)="."),TRUE,FALSE)</formula>
    </cfRule>
  </conditionalFormatting>
  <conditionalFormatting sqref="Y159:Y160">
    <cfRule type="expression" dxfId="123" priority="2869">
      <formula>IF(RIGHT(TEXT(Y159,"0.#"),1)=".",FALSE,TRUE)</formula>
    </cfRule>
    <cfRule type="expression" dxfId="122" priority="2870">
      <formula>IF(RIGHT(TEXT(Y159,"0.#"),1)=".",TRUE,FALSE)</formula>
    </cfRule>
  </conditionalFormatting>
  <conditionalFormatting sqref="Y164:Y165">
    <cfRule type="expression" dxfId="121" priority="2123">
      <formula>IF(RIGHT(TEXT(Y164,"0.#"),1)=".",FALSE,TRUE)</formula>
    </cfRule>
    <cfRule type="expression" dxfId="120" priority="2124">
      <formula>IF(RIGHT(TEXT(Y164,"0.#"),1)=".",TRUE,FALSE)</formula>
    </cfRule>
  </conditionalFormatting>
  <conditionalFormatting sqref="Y169:Y170">
    <cfRule type="expression" dxfId="119" priority="2099">
      <formula>IF(RIGHT(TEXT(Y169,"0.#"),1)=".",FALSE,TRUE)</formula>
    </cfRule>
    <cfRule type="expression" dxfId="118" priority="2100">
      <formula>IF(RIGHT(TEXT(Y169,"0.#"),1)=".",TRUE,FALSE)</formula>
    </cfRule>
  </conditionalFormatting>
  <conditionalFormatting sqref="Y175">
    <cfRule type="expression" dxfId="117" priority="2087">
      <formula>IF(RIGHT(TEXT(Y175,"0.#"),1)=".",FALSE,TRUE)</formula>
    </cfRule>
    <cfRule type="expression" dxfId="116" priority="2088">
      <formula>IF(RIGHT(TEXT(Y175,"0.#"),1)=".",TRUE,FALSE)</formula>
    </cfRule>
  </conditionalFormatting>
  <conditionalFormatting sqref="W23">
    <cfRule type="expression" dxfId="115" priority="2365">
      <formula>IF(RIGHT(TEXT(W23,"0.#"),1)=".",FALSE,TRUE)</formula>
    </cfRule>
    <cfRule type="expression" dxfId="114" priority="2366">
      <formula>IF(RIGHT(TEXT(W23,"0.#"),1)=".",TRUE,FALSE)</formula>
    </cfRule>
  </conditionalFormatting>
  <conditionalFormatting sqref="W24:W25">
    <cfRule type="expression" dxfId="113" priority="2363">
      <formula>IF(RIGHT(TEXT(W24,"0.#"),1)=".",FALSE,TRUE)</formula>
    </cfRule>
    <cfRule type="expression" dxfId="112" priority="2364">
      <formula>IF(RIGHT(TEXT(W24,"0.#"),1)=".",TRUE,FALSE)</formula>
    </cfRule>
  </conditionalFormatting>
  <conditionalFormatting sqref="W26">
    <cfRule type="expression" dxfId="111" priority="2355">
      <formula>IF(RIGHT(TEXT(W26,"0.#"),1)=".",FALSE,TRUE)</formula>
    </cfRule>
    <cfRule type="expression" dxfId="110" priority="2356">
      <formula>IF(RIGHT(TEXT(W26,"0.#"),1)=".",TRUE,FALSE)</formula>
    </cfRule>
  </conditionalFormatting>
  <conditionalFormatting sqref="P23">
    <cfRule type="expression" dxfId="109" priority="2353">
      <formula>IF(RIGHT(TEXT(P23,"0.#"),1)=".",FALSE,TRUE)</formula>
    </cfRule>
    <cfRule type="expression" dxfId="108" priority="2354">
      <formula>IF(RIGHT(TEXT(P23,"0.#"),1)=".",TRUE,FALSE)</formula>
    </cfRule>
  </conditionalFormatting>
  <conditionalFormatting sqref="P24:P25">
    <cfRule type="expression" dxfId="107" priority="2351">
      <formula>IF(RIGHT(TEXT(P24,"0.#"),1)=".",FALSE,TRUE)</formula>
    </cfRule>
    <cfRule type="expression" dxfId="106" priority="2352">
      <formula>IF(RIGHT(TEXT(P24,"0.#"),1)=".",TRUE,FALSE)</formula>
    </cfRule>
  </conditionalFormatting>
  <conditionalFormatting sqref="P26">
    <cfRule type="expression" dxfId="105" priority="2349">
      <formula>IF(RIGHT(TEXT(P26,"0.#"),1)=".",FALSE,TRUE)</formula>
    </cfRule>
    <cfRule type="expression" dxfId="104" priority="2350">
      <formula>IF(RIGHT(TEXT(P26,"0.#"),1)=".",TRUE,FALSE)</formula>
    </cfRule>
  </conditionalFormatting>
  <conditionalFormatting sqref="AQ49">
    <cfRule type="expression" dxfId="103" priority="2343">
      <formula>IF(RIGHT(TEXT(AQ49,"0.#"),1)=".",FALSE,TRUE)</formula>
    </cfRule>
    <cfRule type="expression" dxfId="102" priority="2344">
      <formula>IF(RIGHT(TEXT(AQ49,"0.#"),1)=".",TRUE,FALSE)</formula>
    </cfRule>
  </conditionalFormatting>
  <conditionalFormatting sqref="AQ50">
    <cfRule type="expression" dxfId="101" priority="2341">
      <formula>IF(RIGHT(TEXT(AQ50,"0.#"),1)=".",FALSE,TRUE)</formula>
    </cfRule>
    <cfRule type="expression" dxfId="100" priority="2342">
      <formula>IF(RIGHT(TEXT(AQ50,"0.#"),1)=".",TRUE,FALSE)</formula>
    </cfRule>
  </conditionalFormatting>
  <conditionalFormatting sqref="AL164:AO165">
    <cfRule type="expression" dxfId="99" priority="2125">
      <formula>IF(AND(AL164&gt;=0, RIGHT(TEXT(AL164,"0.#"),1)&lt;&gt;"."),TRUE,FALSE)</formula>
    </cfRule>
    <cfRule type="expression" dxfId="98" priority="2126">
      <formula>IF(AND(AL164&gt;=0, RIGHT(TEXT(AL164,"0.#"),1)="."),TRUE,FALSE)</formula>
    </cfRule>
    <cfRule type="expression" dxfId="97" priority="2127">
      <formula>IF(AND(AL164&lt;0, RIGHT(TEXT(AL164,"0.#"),1)&lt;&gt;"."),TRUE,FALSE)</formula>
    </cfRule>
    <cfRule type="expression" dxfId="96" priority="2128">
      <formula>IF(AND(AL164&lt;0, RIGHT(TEXT(AL164,"0.#"),1)="."),TRUE,FALSE)</formula>
    </cfRule>
  </conditionalFormatting>
  <conditionalFormatting sqref="AL169:AO170">
    <cfRule type="expression" dxfId="95" priority="2101">
      <formula>IF(AND(AL169&gt;=0, RIGHT(TEXT(AL169,"0.#"),1)&lt;&gt;"."),TRUE,FALSE)</formula>
    </cfRule>
    <cfRule type="expression" dxfId="94" priority="2102">
      <formula>IF(AND(AL169&gt;=0, RIGHT(TEXT(AL169,"0.#"),1)="."),TRUE,FALSE)</formula>
    </cfRule>
    <cfRule type="expression" dxfId="93" priority="2103">
      <formula>IF(AND(AL169&lt;0, RIGHT(TEXT(AL169,"0.#"),1)&lt;&gt;"."),TRUE,FALSE)</formula>
    </cfRule>
    <cfRule type="expression" dxfId="92" priority="2104">
      <formula>IF(AND(AL169&lt;0, RIGHT(TEXT(AL169,"0.#"),1)="."),TRUE,FALSE)</formula>
    </cfRule>
  </conditionalFormatting>
  <conditionalFormatting sqref="AL175:AO175">
    <cfRule type="expression" dxfId="91" priority="2089">
      <formula>IF(AND(AL175&gt;=0, RIGHT(TEXT(AL175,"0.#"),1)&lt;&gt;"."),TRUE,FALSE)</formula>
    </cfRule>
    <cfRule type="expression" dxfId="90" priority="2090">
      <formula>IF(AND(AL175&gt;=0, RIGHT(TEXT(AL175,"0.#"),1)="."),TRUE,FALSE)</formula>
    </cfRule>
    <cfRule type="expression" dxfId="89" priority="2091">
      <formula>IF(AND(AL175&lt;0, RIGHT(TEXT(AL175,"0.#"),1)&lt;&gt;"."),TRUE,FALSE)</formula>
    </cfRule>
    <cfRule type="expression" dxfId="88" priority="2092">
      <formula>IF(AND(AL175&lt;0, RIGHT(TEXT(AL175,"0.#"),1)="."),TRUE,FALSE)</formula>
    </cfRule>
  </conditionalFormatting>
  <conditionalFormatting sqref="AL180:AO180">
    <cfRule type="expression" dxfId="87" priority="2077">
      <formula>IF(AND(AL180&gt;=0, RIGHT(TEXT(AL180,"0.#"),1)&lt;&gt;"."),TRUE,FALSE)</formula>
    </cfRule>
    <cfRule type="expression" dxfId="86" priority="2078">
      <formula>IF(AND(AL180&gt;=0, RIGHT(TEXT(AL180,"0.#"),1)="."),TRUE,FALSE)</formula>
    </cfRule>
    <cfRule type="expression" dxfId="85" priority="2079">
      <formula>IF(AND(AL180&lt;0, RIGHT(TEXT(AL180,"0.#"),1)&lt;&gt;"."),TRUE,FALSE)</formula>
    </cfRule>
    <cfRule type="expression" dxfId="84" priority="2080">
      <formula>IF(AND(AL180&lt;0, RIGHT(TEXT(AL180,"0.#"),1)="."),TRUE,FALSE)</formula>
    </cfRule>
  </conditionalFormatting>
  <conditionalFormatting sqref="Y180">
    <cfRule type="expression" dxfId="83" priority="2075">
      <formula>IF(RIGHT(TEXT(Y180,"0.#"),1)=".",FALSE,TRUE)</formula>
    </cfRule>
    <cfRule type="expression" dxfId="82" priority="2076">
      <formula>IF(RIGHT(TEXT(Y180,"0.#"),1)=".",TRUE,FALSE)</formula>
    </cfRule>
  </conditionalFormatting>
  <conditionalFormatting sqref="AE37">
    <cfRule type="expression" dxfId="81" priority="2049">
      <formula>IF(RIGHT(TEXT(AE37,"0.#"),1)=".",FALSE,TRUE)</formula>
    </cfRule>
    <cfRule type="expression" dxfId="80" priority="2050">
      <formula>IF(RIGHT(TEXT(AE37,"0.#"),1)=".",TRUE,FALSE)</formula>
    </cfRule>
  </conditionalFormatting>
  <conditionalFormatting sqref="AM39">
    <cfRule type="expression" dxfId="79" priority="2033">
      <formula>IF(RIGHT(TEXT(AM39,"0.#"),1)=".",FALSE,TRUE)</formula>
    </cfRule>
    <cfRule type="expression" dxfId="78" priority="2034">
      <formula>IF(RIGHT(TEXT(AM39,"0.#"),1)=".",TRUE,FALSE)</formula>
    </cfRule>
  </conditionalFormatting>
  <conditionalFormatting sqref="AE38">
    <cfRule type="expression" dxfId="77" priority="2047">
      <formula>IF(RIGHT(TEXT(AE38,"0.#"),1)=".",FALSE,TRUE)</formula>
    </cfRule>
    <cfRule type="expression" dxfId="76" priority="2048">
      <formula>IF(RIGHT(TEXT(AE38,"0.#"),1)=".",TRUE,FALSE)</formula>
    </cfRule>
  </conditionalFormatting>
  <conditionalFormatting sqref="AE39">
    <cfRule type="expression" dxfId="75" priority="2045">
      <formula>IF(RIGHT(TEXT(AE39,"0.#"),1)=".",FALSE,TRUE)</formula>
    </cfRule>
    <cfRule type="expression" dxfId="74" priority="2046">
      <formula>IF(RIGHT(TEXT(AE39,"0.#"),1)=".",TRUE,FALSE)</formula>
    </cfRule>
  </conditionalFormatting>
  <conditionalFormatting sqref="AI39">
    <cfRule type="expression" dxfId="73" priority="2043">
      <formula>IF(RIGHT(TEXT(AI39,"0.#"),1)=".",FALSE,TRUE)</formula>
    </cfRule>
    <cfRule type="expression" dxfId="72" priority="2044">
      <formula>IF(RIGHT(TEXT(AI39,"0.#"),1)=".",TRUE,FALSE)</formula>
    </cfRule>
  </conditionalFormatting>
  <conditionalFormatting sqref="AI38">
    <cfRule type="expression" dxfId="71" priority="2041">
      <formula>IF(RIGHT(TEXT(AI38,"0.#"),1)=".",FALSE,TRUE)</formula>
    </cfRule>
    <cfRule type="expression" dxfId="70" priority="2042">
      <formula>IF(RIGHT(TEXT(AI38,"0.#"),1)=".",TRUE,FALSE)</formula>
    </cfRule>
  </conditionalFormatting>
  <conditionalFormatting sqref="AI37">
    <cfRule type="expression" dxfId="69" priority="2039">
      <formula>IF(RIGHT(TEXT(AI37,"0.#"),1)=".",FALSE,TRUE)</formula>
    </cfRule>
    <cfRule type="expression" dxfId="68" priority="2040">
      <formula>IF(RIGHT(TEXT(AI37,"0.#"),1)=".",TRUE,FALSE)</formula>
    </cfRule>
  </conditionalFormatting>
  <conditionalFormatting sqref="AM37">
    <cfRule type="expression" dxfId="67" priority="2037">
      <formula>IF(RIGHT(TEXT(AM37,"0.#"),1)=".",FALSE,TRUE)</formula>
    </cfRule>
    <cfRule type="expression" dxfId="66" priority="2038">
      <formula>IF(RIGHT(TEXT(AM37,"0.#"),1)=".",TRUE,FALSE)</formula>
    </cfRule>
  </conditionalFormatting>
  <conditionalFormatting sqref="AM38">
    <cfRule type="expression" dxfId="65" priority="2035">
      <formula>IF(RIGHT(TEXT(AM38,"0.#"),1)=".",FALSE,TRUE)</formula>
    </cfRule>
    <cfRule type="expression" dxfId="64" priority="2036">
      <formula>IF(RIGHT(TEXT(AM38,"0.#"),1)=".",TRUE,FALSE)</formula>
    </cfRule>
  </conditionalFormatting>
  <conditionalFormatting sqref="AQ37:AQ39">
    <cfRule type="expression" dxfId="63" priority="2031">
      <formula>IF(RIGHT(TEXT(AQ37,"0.#"),1)=".",FALSE,TRUE)</formula>
    </cfRule>
    <cfRule type="expression" dxfId="62" priority="2032">
      <formula>IF(RIGHT(TEXT(AQ37,"0.#"),1)=".",TRUE,FALSE)</formula>
    </cfRule>
  </conditionalFormatting>
  <conditionalFormatting sqref="AU37:AU39">
    <cfRule type="expression" dxfId="61" priority="2029">
      <formula>IF(RIGHT(TEXT(AU37,"0.#"),1)=".",FALSE,TRUE)</formula>
    </cfRule>
    <cfRule type="expression" dxfId="60" priority="2030">
      <formula>IF(RIGHT(TEXT(AU37,"0.#"),1)=".",TRUE,FALSE)</formula>
    </cfRule>
  </conditionalFormatting>
  <conditionalFormatting sqref="AU43">
    <cfRule type="expression" dxfId="59" priority="517">
      <formula>IF(RIGHT(TEXT(AU43,"0.#"),1)=".",FALSE,TRUE)</formula>
    </cfRule>
    <cfRule type="expression" dxfId="58" priority="518">
      <formula>IF(RIGHT(TEXT(AU43,"0.#"),1)=".",TRUE,FALSE)</formula>
    </cfRule>
  </conditionalFormatting>
  <conditionalFormatting sqref="AU46">
    <cfRule type="expression" dxfId="57" priority="511">
      <formula>IF(RIGHT(TEXT(AU46,"0.#"),1)=".",FALSE,TRUE)</formula>
    </cfRule>
    <cfRule type="expression" dxfId="56" priority="512">
      <formula>IF(RIGHT(TEXT(AU46,"0.#"),1)=".",TRUE,FALSE)</formula>
    </cfRule>
  </conditionalFormatting>
  <conditionalFormatting sqref="AU49:AU50">
    <cfRule type="expression" dxfId="55" priority="505">
      <formula>IF(RIGHT(TEXT(AU49,"0.#"),1)=".",FALSE,TRUE)</formula>
    </cfRule>
    <cfRule type="expression" dxfId="54" priority="506">
      <formula>IF(RIGHT(TEXT(AU49,"0.#"),1)=".",TRUE,FALSE)</formula>
    </cfRule>
  </conditionalFormatting>
  <conditionalFormatting sqref="P27:AC27">
    <cfRule type="expression" dxfId="53" priority="61">
      <formula>IF(RIGHT(TEXT(P27,"0.#"),1)=".",FALSE,TRUE)</formula>
    </cfRule>
    <cfRule type="expression" dxfId="52" priority="62">
      <formula>IF(RIGHT(TEXT(P27,"0.#"),1)=".",TRUE,FALSE)</formula>
    </cfRule>
  </conditionalFormatting>
  <conditionalFormatting sqref="AQ46">
    <cfRule type="expression" dxfId="51" priority="59">
      <formula>IF(RIGHT(TEXT(AQ46,"0.#"),1)=".",FALSE,TRUE)</formula>
    </cfRule>
    <cfRule type="expression" dxfId="50" priority="60">
      <formula>IF(RIGHT(TEXT(AQ46,"0.#"),1)=".",TRUE,FALSE)</formula>
    </cfRule>
  </conditionalFormatting>
  <conditionalFormatting sqref="AQ44 AU44">
    <cfRule type="expression" dxfId="49" priority="57">
      <formula>IF(RIGHT(TEXT(AQ44,"0.#"),1)=".",FALSE,TRUE)</formula>
    </cfRule>
    <cfRule type="expression" dxfId="48" priority="58">
      <formula>IF(RIGHT(TEXT(AQ44,"0.#"),1)=".",TRUE,FALSE)</formula>
    </cfRule>
  </conditionalFormatting>
  <conditionalFormatting sqref="AM62">
    <cfRule type="expression" dxfId="47" priority="53">
      <formula>IF(RIGHT(TEXT(AM62,"0.#"),1)=".",FALSE,TRUE)</formula>
    </cfRule>
    <cfRule type="expression" dxfId="46" priority="54">
      <formula>IF(RIGHT(TEXT(AM62,"0.#"),1)=".",TRUE,FALSE)</formula>
    </cfRule>
  </conditionalFormatting>
  <conditionalFormatting sqref="AM56">
    <cfRule type="expression" dxfId="45" priority="51">
      <formula>IF(RIGHT(TEXT(AM56,"0.#"),1)=".",FALSE,TRUE)</formula>
    </cfRule>
    <cfRule type="expression" dxfId="44" priority="52">
      <formula>IF(RIGHT(TEXT(AM56,"0.#"),1)=".",TRUE,FALSE)</formula>
    </cfRule>
  </conditionalFormatting>
  <conditionalFormatting sqref="AM59">
    <cfRule type="expression" dxfId="43" priority="49">
      <formula>IF(RIGHT(TEXT(AM59,"0.#"),1)=".",FALSE,TRUE)</formula>
    </cfRule>
    <cfRule type="expression" dxfId="42" priority="50">
      <formula>IF(RIGHT(TEXT(AM59,"0.#"),1)=".",TRUE,FALSE)</formula>
    </cfRule>
  </conditionalFormatting>
  <conditionalFormatting sqref="AQ65">
    <cfRule type="expression" dxfId="41" priority="47">
      <formula>IF(RIGHT(TEXT(AQ65,"0.#"),1)=".",FALSE,TRUE)</formula>
    </cfRule>
    <cfRule type="expression" dxfId="40" priority="48">
      <formula>IF(RIGHT(TEXT(AQ65,"0.#"),1)=".",TRUE,FALSE)</formula>
    </cfRule>
  </conditionalFormatting>
  <conditionalFormatting sqref="Y151">
    <cfRule type="expression" dxfId="39" priority="45">
      <formula>IF(RIGHT(TEXT(Y151,"0.#"),1)=".",FALSE,TRUE)</formula>
    </cfRule>
    <cfRule type="expression" dxfId="38" priority="46">
      <formula>IF(RIGHT(TEXT(Y151,"0.#"),1)=".",TRUE,FALSE)</formula>
    </cfRule>
  </conditionalFormatting>
  <conditionalFormatting sqref="AU151">
    <cfRule type="expression" dxfId="37" priority="43">
      <formula>IF(RIGHT(TEXT(AU151,"0.#"),1)=".",FALSE,TRUE)</formula>
    </cfRule>
    <cfRule type="expression" dxfId="36" priority="44">
      <formula>IF(RIGHT(TEXT(AU151,"0.#"),1)=".",TRUE,FALSE)</formula>
    </cfRule>
  </conditionalFormatting>
  <conditionalFormatting sqref="Y141">
    <cfRule type="expression" dxfId="35" priority="41">
      <formula>IF(RIGHT(TEXT(Y141,"0.#"),1)=".",FALSE,TRUE)</formula>
    </cfRule>
    <cfRule type="expression" dxfId="34" priority="42">
      <formula>IF(RIGHT(TEXT(Y141,"0.#"),1)=".",TRUE,FALSE)</formula>
    </cfRule>
  </conditionalFormatting>
  <conditionalFormatting sqref="AL185:AO185">
    <cfRule type="expression" dxfId="33" priority="37">
      <formula>IF(AND(AL185&gt;=0, RIGHT(TEXT(AL185,"0.#"),1)&lt;&gt;"."),TRUE,FALSE)</formula>
    </cfRule>
    <cfRule type="expression" dxfId="32" priority="38">
      <formula>IF(AND(AL185&gt;=0, RIGHT(TEXT(AL185,"0.#"),1)="."),TRUE,FALSE)</formula>
    </cfRule>
    <cfRule type="expression" dxfId="31" priority="39">
      <formula>IF(AND(AL185&lt;0, RIGHT(TEXT(AL185,"0.#"),1)&lt;&gt;"."),TRUE,FALSE)</formula>
    </cfRule>
    <cfRule type="expression" dxfId="30" priority="40">
      <formula>IF(AND(AL185&lt;0, RIGHT(TEXT(AL185,"0.#"),1)="."),TRUE,FALSE)</formula>
    </cfRule>
  </conditionalFormatting>
  <conditionalFormatting sqref="Y185:Y186">
    <cfRule type="expression" dxfId="29" priority="35">
      <formula>IF(RIGHT(TEXT(Y185,"0.#"),1)=".",FALSE,TRUE)</formula>
    </cfRule>
    <cfRule type="expression" dxfId="28" priority="36">
      <formula>IF(RIGHT(TEXT(Y185,"0.#"),1)=".",TRUE,FALSE)</formula>
    </cfRule>
  </conditionalFormatting>
  <conditionalFormatting sqref="AE64">
    <cfRule type="expression" dxfId="27" priority="31">
      <formula>IF(RIGHT(TEXT(AE64,"0.#"),1)=".",FALSE,TRUE)</formula>
    </cfRule>
    <cfRule type="expression" dxfId="26" priority="32">
      <formula>IF(RIGHT(TEXT(AE64,"0.#"),1)=".",TRUE,FALSE)</formula>
    </cfRule>
  </conditionalFormatting>
  <conditionalFormatting sqref="AI64">
    <cfRule type="expression" dxfId="25" priority="29">
      <formula>IF(RIGHT(TEXT(AI64,"0.#"),1)=".",FALSE,TRUE)</formula>
    </cfRule>
    <cfRule type="expression" dxfId="24" priority="30">
      <formula>IF(RIGHT(TEXT(AI64,"0.#"),1)=".",TRUE,FALSE)</formula>
    </cfRule>
  </conditionalFormatting>
  <conditionalFormatting sqref="AI65">
    <cfRule type="expression" dxfId="23" priority="25">
      <formula>IF(RIGHT(TEXT(AI65,"0.#"),1)=".",FALSE,TRUE)</formula>
    </cfRule>
    <cfRule type="expression" dxfId="22" priority="26">
      <formula>IF(RIGHT(TEXT(AI65,"0.#"),1)=".",TRUE,FALSE)</formula>
    </cfRule>
  </conditionalFormatting>
  <conditionalFormatting sqref="AE65">
    <cfRule type="expression" dxfId="21" priority="27">
      <formula>IF(RIGHT(TEXT(AE65,"0.#"),1)=".",FALSE,TRUE)</formula>
    </cfRule>
    <cfRule type="expression" dxfId="20" priority="28">
      <formula>IF(RIGHT(TEXT(AE65,"0.#"),1)=".",TRUE,FALSE)</formula>
    </cfRule>
  </conditionalFormatting>
  <conditionalFormatting sqref="Y174">
    <cfRule type="expression" dxfId="19" priority="17">
      <formula>IF(RIGHT(TEXT(Y174,"0.#"),1)=".",FALSE,TRUE)</formula>
    </cfRule>
    <cfRule type="expression" dxfId="18" priority="18">
      <formula>IF(RIGHT(TEXT(Y174,"0.#"),1)=".",TRUE,FALSE)</formula>
    </cfRule>
  </conditionalFormatting>
  <conditionalFormatting sqref="AL174:AO174">
    <cfRule type="expression" dxfId="17" priority="19">
      <formula>IF(AND(AL174&gt;=0, RIGHT(TEXT(AL174,"0.#"),1)&lt;&gt;"."),TRUE,FALSE)</formula>
    </cfRule>
    <cfRule type="expression" dxfId="16" priority="20">
      <formula>IF(AND(AL174&gt;=0, RIGHT(TEXT(AL174,"0.#"),1)="."),TRUE,FALSE)</formula>
    </cfRule>
    <cfRule type="expression" dxfId="15" priority="21">
      <formula>IF(AND(AL174&lt;0, RIGHT(TEXT(AL174,"0.#"),1)&lt;&gt;"."),TRUE,FALSE)</formula>
    </cfRule>
    <cfRule type="expression" dxfId="14" priority="22">
      <formula>IF(AND(AL174&lt;0, RIGHT(TEXT(AL174,"0.#"),1)="."),TRUE,FALSE)</formula>
    </cfRule>
  </conditionalFormatting>
  <conditionalFormatting sqref="Y179">
    <cfRule type="expression" dxfId="13" priority="11">
      <formula>IF(RIGHT(TEXT(Y179,"0.#"),1)=".",FALSE,TRUE)</formula>
    </cfRule>
    <cfRule type="expression" dxfId="12" priority="12">
      <formula>IF(RIGHT(TEXT(Y179,"0.#"),1)=".",TRUE,FALSE)</formula>
    </cfRule>
  </conditionalFormatting>
  <conditionalFormatting sqref="AL179:AO179">
    <cfRule type="expression" dxfId="11" priority="13">
      <formula>IF(AND(AL179&gt;=0, RIGHT(TEXT(AL179,"0.#"),1)&lt;&gt;"."),TRUE,FALSE)</formula>
    </cfRule>
    <cfRule type="expression" dxfId="10" priority="14">
      <formula>IF(AND(AL179&gt;=0, RIGHT(TEXT(AL179,"0.#"),1)="."),TRUE,FALSE)</formula>
    </cfRule>
    <cfRule type="expression" dxfId="9" priority="15">
      <formula>IF(AND(AL179&lt;0, RIGHT(TEXT(AL179,"0.#"),1)&lt;&gt;"."),TRUE,FALSE)</formula>
    </cfRule>
    <cfRule type="expression" dxfId="8" priority="16">
      <formula>IF(AND(AL179&lt;0, RIGHT(TEXT(AL179,"0.#"),1)="."),TRUE,FALSE)</formula>
    </cfRule>
  </conditionalFormatting>
  <conditionalFormatting sqref="AE74:AE75 AI74:AI75 AQ74:AQ75 AU74:AU75 AM74:AM75">
    <cfRule type="expression" dxfId="7" priority="7">
      <formula>IF(RIGHT(TEXT(AE74,"0.#"),1)=".",FALSE,TRUE)</formula>
    </cfRule>
    <cfRule type="expression" dxfId="6" priority="8">
      <formula>IF(RIGHT(TEXT(AE74,"0.#"),1)=".",TRUE,FALSE)</formula>
    </cfRule>
  </conditionalFormatting>
  <conditionalFormatting sqref="AE70:AE71 AI70:AI71 AQ70:AQ71 AU70:AU71 AM70:AM71">
    <cfRule type="expression" dxfId="5" priority="5">
      <formula>IF(RIGHT(TEXT(AE70,"0.#"),1)=".",FALSE,TRUE)</formula>
    </cfRule>
    <cfRule type="expression" dxfId="4" priority="6">
      <formula>IF(RIGHT(TEXT(AE70,"0.#"),1)=".",TRUE,FALSE)</formula>
    </cfRule>
  </conditionalFormatting>
  <conditionalFormatting sqref="AL186:AO186">
    <cfRule type="expression" dxfId="3" priority="1">
      <formula>IF(AND(AL186&gt;=0, RIGHT(TEXT(AL186,"0.#"),1)&lt;&gt;"."),TRUE,FALSE)</formula>
    </cfRule>
    <cfRule type="expression" dxfId="2" priority="2">
      <formula>IF(AND(AL186&gt;=0, RIGHT(TEXT(AL186,"0.#"),1)="."),TRUE,FALSE)</formula>
    </cfRule>
    <cfRule type="expression" dxfId="1" priority="3">
      <formula>IF(AND(AL186&lt;0, RIGHT(TEXT(AL186,"0.#"),1)&lt;&gt;"."),TRUE,FALSE)</formula>
    </cfRule>
    <cfRule type="expression" dxfId="0" priority="4">
      <formula>IF(AND(AL186&lt;0, RIGHT(TEXT(AL186,"0.#"),1)="."),TRUE,FALSE)</formula>
    </cfRule>
  </conditionalFormatting>
  <dataValidations count="14">
    <dataValidation type="custom" imeMode="disabled" allowBlank="1" showInputMessage="1" showErrorMessage="1" sqref="AY23 AY61:AY62 AY69:AY71 AY73:AY75 P13:AX13 AR15:AX15 P14:AQ18 AR18:AX18 P19:AJ19 AQ29:AR29 AU29:AX29 AE30:AX32 AQ36:AR36 AU36:AX36 AE37:AX39 AL184:AO186 AE43:AX44 AE46:AX47 AE49:AX50 AE52:AX52 AE55:AX55 AE58:AX58 AE61:AX61 AE64:AX64 AY65 AQ69:AR69 AU69:AX69 AE70:AX71 AQ73:AR73 AU73:AX73 AE74:AX75 AY78 Y141:AB142 AU141:AX142 Y146:AB147 AU146:AX147 Y159:AB160 AL159:AO160 Y164:AB165 AL164:AO165 Y169:AB170 AL169:AO170 Y174:AB175 AL174:AO175 Y179:AB180 AL179:AO180 Y184:AB186 P23:AC27 AU151:AX152 Y151:AB152">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1:AF84 AD87:AD97 AE87:AF91 AE93:AF97">
      <formula1>"○,△,×,‐"</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sqref="A105:E10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59:O160 J164:O165 J169:O170 J174:O175 J179:O180 J184:O186">
      <formula1>OR(ISNUMBER(J159), J159="-")</formula1>
    </dataValidation>
    <dataValidation type="custom" imeMode="disabled" allowBlank="1" showInputMessage="1" showErrorMessage="1" sqref="AH159:AK160 AH164:AK165 AH169:AK170 AH174:AK175 AH179:AK180 AH184:AK186">
      <formula1>OR(AND(MOD(IF(ISNUMBER(AH159), AH159, 0.5),1)=0, 0&lt;=AH159), AH159="-")</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8 L119:M119 X118:Y118 X119:Y119 AJ118:AK118 AJ119:AK119 AU118:AV118 AU119:AV119">
      <formula1>0</formula1>
      <formula2>9999</formula2>
    </dataValidation>
    <dataValidation type="whole" allowBlank="1" showInputMessage="1" showErrorMessage="1" sqref="O118:P118 O119:P119 AA118:AB118 AA119:AB119 AM118:AN118 AM119:AN119 AX118 AX11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27" max="50" man="1"/>
    <brk id="62" max="50" man="1"/>
    <brk id="86" max="50" man="1"/>
    <brk id="95" max="50" man="1"/>
    <brk id="119" max="50" man="1"/>
    <brk id="153"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AC159:AG160 AC164:AG165 AC169:AG170 AC174:AG175 AC179:AG180</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 type="list" allowBlank="1" showInputMessage="1" showErrorMessage="1">
          <x14:formula1>
            <xm:f>入力規則等!$AP$2:$AP$10</xm:f>
          </x14:formula1>
          <xm:sqref>AC184:AG186</xm:sqref>
        </x14:dataValidation>
        <x14:dataValidation type="list" allowBlank="1" showInputMessage="1" showErrorMessage="1">
          <x14:formula1>
            <xm:f>入力規則等!$AK$2:$AK$49</xm:f>
          </x14:formula1>
          <xm:sqref>C184:D186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77</v>
      </c>
      <c r="B1" s="19" t="s">
        <v>78</v>
      </c>
      <c r="F1" s="20" t="s">
        <v>4</v>
      </c>
      <c r="G1" s="20" t="s">
        <v>67</v>
      </c>
      <c r="K1" s="21" t="s">
        <v>96</v>
      </c>
      <c r="L1" s="19" t="s">
        <v>78</v>
      </c>
      <c r="O1" s="9"/>
      <c r="P1" s="20" t="s">
        <v>5</v>
      </c>
      <c r="Q1" s="20" t="s">
        <v>67</v>
      </c>
      <c r="T1" s="9"/>
      <c r="U1" s="23" t="s">
        <v>158</v>
      </c>
      <c r="W1" s="23" t="s">
        <v>157</v>
      </c>
      <c r="Y1" s="23" t="s">
        <v>75</v>
      </c>
      <c r="Z1" s="23" t="s">
        <v>404</v>
      </c>
      <c r="AA1" s="23" t="s">
        <v>76</v>
      </c>
      <c r="AB1" s="23" t="s">
        <v>405</v>
      </c>
      <c r="AC1" s="23" t="s">
        <v>32</v>
      </c>
      <c r="AD1" s="22"/>
      <c r="AE1" s="23" t="s">
        <v>44</v>
      </c>
      <c r="AF1" s="24"/>
      <c r="AG1" s="33" t="s">
        <v>176</v>
      </c>
      <c r="AI1" s="33" t="s">
        <v>181</v>
      </c>
      <c r="AK1" s="33" t="s">
        <v>186</v>
      </c>
      <c r="AM1" s="41"/>
      <c r="AN1" s="41"/>
      <c r="AP1" s="22" t="s">
        <v>230</v>
      </c>
    </row>
    <row r="2" spans="1:42" ht="13.5" customHeight="1" x14ac:dyDescent="0.15">
      <c r="A2" s="10" t="s">
        <v>79</v>
      </c>
      <c r="B2" s="11"/>
      <c r="C2" s="9" t="str">
        <f>IF(B2="","",A2)</f>
        <v/>
      </c>
      <c r="D2" s="9" t="str">
        <f>IF(C2="","",IF(D1&lt;&gt;"",CONCATENATE(D1,"、",C2),C2))</f>
        <v/>
      </c>
      <c r="F2" s="8" t="s">
        <v>66</v>
      </c>
      <c r="G2" s="13" t="s">
        <v>594</v>
      </c>
      <c r="H2" s="9" t="str">
        <f>IF(G2="","",F2)</f>
        <v>一般会計</v>
      </c>
      <c r="I2" s="9" t="str">
        <f>IF(H2="","",IF(I1&lt;&gt;"",CONCATENATE(I1,"、",H2),H2))</f>
        <v>一般会計</v>
      </c>
      <c r="K2" s="10" t="s">
        <v>97</v>
      </c>
      <c r="L2" s="11"/>
      <c r="M2" s="9" t="str">
        <f>IF(L2="","",K2)</f>
        <v/>
      </c>
      <c r="N2" s="9" t="str">
        <f>IF(M2="","",IF(N1&lt;&gt;"",CONCATENATE(N1,"、",M2),M2))</f>
        <v/>
      </c>
      <c r="O2" s="9"/>
      <c r="P2" s="8" t="s">
        <v>68</v>
      </c>
      <c r="Q2" s="13" t="s">
        <v>594</v>
      </c>
      <c r="R2" s="9" t="str">
        <f>IF(Q2="","",P2)</f>
        <v>直接実施</v>
      </c>
      <c r="S2" s="9" t="str">
        <f>IF(R2="","",IF(S1&lt;&gt;"",CONCATENATE(S1,"、",R2),R2))</f>
        <v>直接実施</v>
      </c>
      <c r="T2" s="9"/>
      <c r="U2" s="58">
        <v>20</v>
      </c>
      <c r="W2" s="26" t="s">
        <v>163</v>
      </c>
      <c r="Y2" s="26" t="s">
        <v>62</v>
      </c>
      <c r="Z2" s="26" t="s">
        <v>62</v>
      </c>
      <c r="AA2" s="51" t="s">
        <v>271</v>
      </c>
      <c r="AB2" s="51" t="s">
        <v>499</v>
      </c>
      <c r="AC2" s="52" t="s">
        <v>129</v>
      </c>
      <c r="AD2" s="22"/>
      <c r="AE2" s="28" t="s">
        <v>159</v>
      </c>
      <c r="AF2" s="24"/>
      <c r="AG2" s="35" t="s">
        <v>239</v>
      </c>
      <c r="AI2" s="33" t="s">
        <v>268</v>
      </c>
      <c r="AK2" s="33" t="s">
        <v>187</v>
      </c>
      <c r="AM2" s="41"/>
      <c r="AN2" s="41"/>
      <c r="AP2" s="35" t="s">
        <v>239</v>
      </c>
    </row>
    <row r="3" spans="1:42" ht="13.5" customHeight="1" x14ac:dyDescent="0.15">
      <c r="A3" s="10" t="s">
        <v>80</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69</v>
      </c>
      <c r="Q3" s="13" t="s">
        <v>594</v>
      </c>
      <c r="R3" s="9" t="str">
        <f t="shared" ref="R3:R8" si="3">IF(Q3="","",P3)</f>
        <v>委託・請負</v>
      </c>
      <c r="S3" s="9" t="str">
        <f t="shared" ref="S3:S8" si="4">IF(R3="",S2,IF(S2&lt;&gt;"",CONCATENATE(S2,"、",R3),R3))</f>
        <v>直接実施、委託・請負</v>
      </c>
      <c r="T3" s="9"/>
      <c r="U3" s="26" t="s">
        <v>530</v>
      </c>
      <c r="W3" s="26" t="s">
        <v>138</v>
      </c>
      <c r="Y3" s="26" t="s">
        <v>63</v>
      </c>
      <c r="Z3" s="26" t="s">
        <v>406</v>
      </c>
      <c r="AA3" s="51" t="s">
        <v>371</v>
      </c>
      <c r="AB3" s="51" t="s">
        <v>500</v>
      </c>
      <c r="AC3" s="52" t="s">
        <v>130</v>
      </c>
      <c r="AD3" s="22"/>
      <c r="AE3" s="28" t="s">
        <v>160</v>
      </c>
      <c r="AF3" s="24"/>
      <c r="AG3" s="35" t="s">
        <v>240</v>
      </c>
      <c r="AI3" s="33" t="s">
        <v>180</v>
      </c>
      <c r="AK3" s="33" t="str">
        <f>CHAR(CODE(AK2)+1)</f>
        <v>B</v>
      </c>
      <c r="AM3" s="41"/>
      <c r="AN3" s="41"/>
      <c r="AP3" s="35" t="s">
        <v>240</v>
      </c>
    </row>
    <row r="4" spans="1:42" ht="13.5" customHeight="1" x14ac:dyDescent="0.15">
      <c r="A4" s="10" t="s">
        <v>81</v>
      </c>
      <c r="B4" s="11"/>
      <c r="C4" s="9" t="str">
        <f t="shared" si="0"/>
        <v/>
      </c>
      <c r="D4" s="9" t="str">
        <f>IF(C4="",D3,IF(D3&lt;&gt;"",CONCATENATE(D3,"、",C4),C4))</f>
        <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70</v>
      </c>
      <c r="Q4" s="13"/>
      <c r="R4" s="9" t="str">
        <f t="shared" si="3"/>
        <v/>
      </c>
      <c r="S4" s="9" t="str">
        <f t="shared" si="4"/>
        <v>直接実施、委託・請負</v>
      </c>
      <c r="T4" s="9"/>
      <c r="U4" s="26" t="s">
        <v>531</v>
      </c>
      <c r="W4" s="26" t="s">
        <v>139</v>
      </c>
      <c r="Y4" s="26" t="s">
        <v>278</v>
      </c>
      <c r="Z4" s="26" t="s">
        <v>407</v>
      </c>
      <c r="AA4" s="51" t="s">
        <v>372</v>
      </c>
      <c r="AB4" s="51" t="s">
        <v>501</v>
      </c>
      <c r="AC4" s="51" t="s">
        <v>131</v>
      </c>
      <c r="AD4" s="22"/>
      <c r="AE4" s="28" t="s">
        <v>161</v>
      </c>
      <c r="AF4" s="24"/>
      <c r="AG4" s="35" t="s">
        <v>241</v>
      </c>
      <c r="AI4" s="33" t="s">
        <v>182</v>
      </c>
      <c r="AK4" s="33" t="str">
        <f t="shared" ref="AK4:AK49" si="7">CHAR(CODE(AK3)+1)</f>
        <v>C</v>
      </c>
      <c r="AM4" s="41"/>
      <c r="AN4" s="41"/>
      <c r="AP4" s="35" t="s">
        <v>241</v>
      </c>
    </row>
    <row r="5" spans="1:42" ht="13.5" customHeight="1" x14ac:dyDescent="0.15">
      <c r="A5" s="10" t="s">
        <v>82</v>
      </c>
      <c r="B5" s="11"/>
      <c r="C5" s="9" t="str">
        <f t="shared" si="0"/>
        <v/>
      </c>
      <c r="D5" s="9" t="str">
        <f>IF(C5="",D4,IF(D4&lt;&gt;"",CONCATENATE(D4,"、",C5),C5))</f>
        <v/>
      </c>
      <c r="F5" s="14" t="s">
        <v>108</v>
      </c>
      <c r="G5" s="13"/>
      <c r="H5" s="9" t="str">
        <f t="shared" si="1"/>
        <v/>
      </c>
      <c r="I5" s="9" t="str">
        <f t="shared" si="5"/>
        <v>一般会計</v>
      </c>
      <c r="K5" s="10" t="s">
        <v>100</v>
      </c>
      <c r="L5" s="11"/>
      <c r="M5" s="9" t="str">
        <f t="shared" si="2"/>
        <v/>
      </c>
      <c r="N5" s="9" t="str">
        <f t="shared" si="6"/>
        <v/>
      </c>
      <c r="O5" s="9"/>
      <c r="P5" s="8" t="s">
        <v>71</v>
      </c>
      <c r="Q5" s="13"/>
      <c r="R5" s="9" t="str">
        <f t="shared" si="3"/>
        <v/>
      </c>
      <c r="S5" s="9" t="str">
        <f t="shared" si="4"/>
        <v>直接実施、委託・請負</v>
      </c>
      <c r="T5" s="9"/>
      <c r="W5" s="26" t="s">
        <v>555</v>
      </c>
      <c r="Y5" s="26" t="s">
        <v>279</v>
      </c>
      <c r="Z5" s="26" t="s">
        <v>408</v>
      </c>
      <c r="AA5" s="51" t="s">
        <v>373</v>
      </c>
      <c r="AB5" s="51" t="s">
        <v>502</v>
      </c>
      <c r="AC5" s="51" t="s">
        <v>162</v>
      </c>
      <c r="AD5" s="25"/>
      <c r="AE5" s="28" t="s">
        <v>251</v>
      </c>
      <c r="AF5" s="24"/>
      <c r="AG5" s="35" t="s">
        <v>242</v>
      </c>
      <c r="AI5" s="33" t="s">
        <v>275</v>
      </c>
      <c r="AK5" s="33" t="str">
        <f t="shared" si="7"/>
        <v>D</v>
      </c>
      <c r="AP5" s="35" t="s">
        <v>242</v>
      </c>
    </row>
    <row r="6" spans="1:42" ht="13.5" customHeight="1" x14ac:dyDescent="0.15">
      <c r="A6" s="10" t="s">
        <v>83</v>
      </c>
      <c r="B6" s="11"/>
      <c r="C6" s="9" t="str">
        <f t="shared" si="0"/>
        <v/>
      </c>
      <c r="D6" s="9" t="str">
        <f t="shared" ref="D6:D21" si="8">IF(C6="",D5,IF(D5&lt;&gt;"",CONCATENATE(D5,"、",C6),C6))</f>
        <v/>
      </c>
      <c r="F6" s="14" t="s">
        <v>109</v>
      </c>
      <c r="G6" s="13"/>
      <c r="H6" s="9" t="str">
        <f t="shared" si="1"/>
        <v/>
      </c>
      <c r="I6" s="9" t="str">
        <f t="shared" si="5"/>
        <v>一般会計</v>
      </c>
      <c r="K6" s="10" t="s">
        <v>101</v>
      </c>
      <c r="L6" s="11"/>
      <c r="M6" s="9" t="str">
        <f t="shared" si="2"/>
        <v/>
      </c>
      <c r="N6" s="9" t="str">
        <f t="shared" si="6"/>
        <v/>
      </c>
      <c r="O6" s="9"/>
      <c r="P6" s="8" t="s">
        <v>72</v>
      </c>
      <c r="Q6" s="13"/>
      <c r="R6" s="9" t="str">
        <f t="shared" si="3"/>
        <v/>
      </c>
      <c r="S6" s="9" t="str">
        <f t="shared" si="4"/>
        <v>直接実施、委託・請負</v>
      </c>
      <c r="T6" s="9"/>
      <c r="U6" s="26" t="s">
        <v>252</v>
      </c>
      <c r="W6" s="26" t="s">
        <v>140</v>
      </c>
      <c r="Y6" s="26" t="s">
        <v>280</v>
      </c>
      <c r="Z6" s="26" t="s">
        <v>409</v>
      </c>
      <c r="AA6" s="51" t="s">
        <v>374</v>
      </c>
      <c r="AB6" s="51" t="s">
        <v>503</v>
      </c>
      <c r="AC6" s="51" t="s">
        <v>132</v>
      </c>
      <c r="AD6" s="25"/>
      <c r="AE6" s="28" t="s">
        <v>249</v>
      </c>
      <c r="AF6" s="24"/>
      <c r="AG6" s="35" t="s">
        <v>243</v>
      </c>
      <c r="AI6" s="33" t="s">
        <v>276</v>
      </c>
      <c r="AK6" s="33" t="str">
        <f>CHAR(CODE(AK5)+1)</f>
        <v>E</v>
      </c>
      <c r="AP6" s="35" t="s">
        <v>243</v>
      </c>
    </row>
    <row r="7" spans="1:42" ht="13.5" customHeight="1" x14ac:dyDescent="0.15">
      <c r="A7" s="10" t="s">
        <v>84</v>
      </c>
      <c r="B7" s="11"/>
      <c r="C7" s="9" t="str">
        <f t="shared" si="0"/>
        <v/>
      </c>
      <c r="D7" s="9" t="str">
        <f t="shared" si="8"/>
        <v/>
      </c>
      <c r="F7" s="14" t="s">
        <v>197</v>
      </c>
      <c r="G7" s="13"/>
      <c r="H7" s="9" t="str">
        <f t="shared" si="1"/>
        <v/>
      </c>
      <c r="I7" s="9" t="str">
        <f t="shared" si="5"/>
        <v>一般会計</v>
      </c>
      <c r="K7" s="10" t="s">
        <v>102</v>
      </c>
      <c r="L7" s="11"/>
      <c r="M7" s="9" t="str">
        <f t="shared" si="2"/>
        <v/>
      </c>
      <c r="N7" s="9" t="str">
        <f t="shared" si="6"/>
        <v/>
      </c>
      <c r="O7" s="9"/>
      <c r="P7" s="8" t="s">
        <v>73</v>
      </c>
      <c r="Q7" s="13"/>
      <c r="R7" s="9" t="str">
        <f t="shared" si="3"/>
        <v/>
      </c>
      <c r="S7" s="9" t="str">
        <f t="shared" si="4"/>
        <v>直接実施、委託・請負</v>
      </c>
      <c r="T7" s="9"/>
      <c r="U7" s="26"/>
      <c r="W7" s="26" t="s">
        <v>141</v>
      </c>
      <c r="Y7" s="26" t="s">
        <v>281</v>
      </c>
      <c r="Z7" s="26" t="s">
        <v>410</v>
      </c>
      <c r="AA7" s="51" t="s">
        <v>375</v>
      </c>
      <c r="AB7" s="51" t="s">
        <v>504</v>
      </c>
      <c r="AC7" s="25"/>
      <c r="AD7" s="25"/>
      <c r="AE7" s="26" t="s">
        <v>132</v>
      </c>
      <c r="AF7" s="24"/>
      <c r="AG7" s="35" t="s">
        <v>244</v>
      </c>
      <c r="AH7" s="44"/>
      <c r="AI7" s="35" t="s">
        <v>264</v>
      </c>
      <c r="AK7" s="33" t="str">
        <f>CHAR(CODE(AK6)+1)</f>
        <v>F</v>
      </c>
      <c r="AP7" s="35" t="s">
        <v>244</v>
      </c>
    </row>
    <row r="8" spans="1:42" ht="13.5" customHeight="1" x14ac:dyDescent="0.15">
      <c r="A8" s="10" t="s">
        <v>85</v>
      </c>
      <c r="B8" s="11"/>
      <c r="C8" s="9" t="str">
        <f t="shared" si="0"/>
        <v/>
      </c>
      <c r="D8" s="9" t="str">
        <f t="shared" si="8"/>
        <v/>
      </c>
      <c r="F8" s="14" t="s">
        <v>110</v>
      </c>
      <c r="G8" s="13"/>
      <c r="H8" s="9" t="str">
        <f t="shared" si="1"/>
        <v/>
      </c>
      <c r="I8" s="9" t="str">
        <f t="shared" si="5"/>
        <v>一般会計</v>
      </c>
      <c r="K8" s="10" t="s">
        <v>103</v>
      </c>
      <c r="L8" s="11"/>
      <c r="M8" s="9" t="str">
        <f t="shared" si="2"/>
        <v/>
      </c>
      <c r="N8" s="9" t="str">
        <f t="shared" si="6"/>
        <v/>
      </c>
      <c r="O8" s="9"/>
      <c r="P8" s="8" t="s">
        <v>74</v>
      </c>
      <c r="Q8" s="13"/>
      <c r="R8" s="9" t="str">
        <f t="shared" si="3"/>
        <v/>
      </c>
      <c r="S8" s="9" t="str">
        <f t="shared" si="4"/>
        <v>直接実施、委託・請負</v>
      </c>
      <c r="T8" s="9"/>
      <c r="U8" s="26" t="s">
        <v>273</v>
      </c>
      <c r="W8" s="26" t="s">
        <v>142</v>
      </c>
      <c r="Y8" s="26" t="s">
        <v>282</v>
      </c>
      <c r="Z8" s="26" t="s">
        <v>411</v>
      </c>
      <c r="AA8" s="51" t="s">
        <v>376</v>
      </c>
      <c r="AB8" s="51" t="s">
        <v>505</v>
      </c>
      <c r="AC8" s="25"/>
      <c r="AD8" s="25"/>
      <c r="AE8" s="25"/>
      <c r="AF8" s="24"/>
      <c r="AG8" s="35" t="s">
        <v>245</v>
      </c>
      <c r="AI8" s="33" t="s">
        <v>265</v>
      </c>
      <c r="AK8" s="33" t="str">
        <f t="shared" si="7"/>
        <v>G</v>
      </c>
      <c r="AP8" s="35" t="s">
        <v>245</v>
      </c>
    </row>
    <row r="9" spans="1:42" ht="13.5" customHeight="1" x14ac:dyDescent="0.15">
      <c r="A9" s="10" t="s">
        <v>86</v>
      </c>
      <c r="B9" s="11"/>
      <c r="C9" s="9" t="str">
        <f t="shared" si="0"/>
        <v/>
      </c>
      <c r="D9" s="9" t="str">
        <f t="shared" si="8"/>
        <v/>
      </c>
      <c r="F9" s="14" t="s">
        <v>198</v>
      </c>
      <c r="G9" s="13"/>
      <c r="H9" s="9" t="str">
        <f t="shared" si="1"/>
        <v/>
      </c>
      <c r="I9" s="9" t="str">
        <f t="shared" si="5"/>
        <v>一般会計</v>
      </c>
      <c r="K9" s="10" t="s">
        <v>104</v>
      </c>
      <c r="L9" s="11"/>
      <c r="M9" s="9" t="str">
        <f t="shared" si="2"/>
        <v/>
      </c>
      <c r="N9" s="9" t="str">
        <f t="shared" si="6"/>
        <v/>
      </c>
      <c r="O9" s="9"/>
      <c r="P9" s="9"/>
      <c r="Q9" s="15"/>
      <c r="T9" s="9"/>
      <c r="U9" s="26" t="s">
        <v>274</v>
      </c>
      <c r="W9" s="26" t="s">
        <v>143</v>
      </c>
      <c r="Y9" s="26" t="s">
        <v>283</v>
      </c>
      <c r="Z9" s="26" t="s">
        <v>412</v>
      </c>
      <c r="AA9" s="51" t="s">
        <v>377</v>
      </c>
      <c r="AB9" s="51" t="s">
        <v>506</v>
      </c>
      <c r="AC9" s="25"/>
      <c r="AD9" s="25"/>
      <c r="AE9" s="25"/>
      <c r="AF9" s="24"/>
      <c r="AG9" s="35" t="s">
        <v>246</v>
      </c>
      <c r="AI9" s="40"/>
      <c r="AK9" s="33" t="str">
        <f t="shared" si="7"/>
        <v>H</v>
      </c>
      <c r="AP9" s="35" t="s">
        <v>246</v>
      </c>
    </row>
    <row r="10" spans="1:42" ht="13.5" customHeight="1" x14ac:dyDescent="0.15">
      <c r="A10" s="10" t="s">
        <v>216</v>
      </c>
      <c r="B10" s="11"/>
      <c r="C10" s="9" t="str">
        <f t="shared" si="0"/>
        <v/>
      </c>
      <c r="D10" s="9" t="str">
        <f t="shared" si="8"/>
        <v/>
      </c>
      <c r="F10" s="14" t="s">
        <v>111</v>
      </c>
      <c r="G10" s="13"/>
      <c r="H10" s="9" t="str">
        <f t="shared" si="1"/>
        <v/>
      </c>
      <c r="I10" s="9" t="str">
        <f t="shared" si="5"/>
        <v>一般会計</v>
      </c>
      <c r="K10" s="10" t="s">
        <v>218</v>
      </c>
      <c r="L10" s="11"/>
      <c r="M10" s="9" t="str">
        <f t="shared" si="2"/>
        <v/>
      </c>
      <c r="N10" s="9" t="str">
        <f t="shared" si="6"/>
        <v/>
      </c>
      <c r="O10" s="9"/>
      <c r="P10" s="9" t="str">
        <f>S8</f>
        <v>直接実施、委託・請負</v>
      </c>
      <c r="Q10" s="15"/>
      <c r="T10" s="9"/>
      <c r="W10" s="26" t="s">
        <v>144</v>
      </c>
      <c r="Y10" s="26" t="s">
        <v>284</v>
      </c>
      <c r="Z10" s="26" t="s">
        <v>413</v>
      </c>
      <c r="AA10" s="51" t="s">
        <v>378</v>
      </c>
      <c r="AB10" s="51" t="s">
        <v>507</v>
      </c>
      <c r="AC10" s="25"/>
      <c r="AD10" s="25"/>
      <c r="AE10" s="25"/>
      <c r="AF10" s="24"/>
      <c r="AG10" s="35" t="s">
        <v>233</v>
      </c>
      <c r="AK10" s="33" t="str">
        <f t="shared" si="7"/>
        <v>I</v>
      </c>
      <c r="AP10" s="33" t="s">
        <v>231</v>
      </c>
    </row>
    <row r="11" spans="1:42" ht="13.5" customHeight="1" x14ac:dyDescent="0.15">
      <c r="A11" s="10" t="s">
        <v>87</v>
      </c>
      <c r="B11" s="11"/>
      <c r="C11" s="9" t="str">
        <f t="shared" si="0"/>
        <v/>
      </c>
      <c r="D11" s="9" t="str">
        <f t="shared" si="8"/>
        <v/>
      </c>
      <c r="F11" s="14" t="s">
        <v>112</v>
      </c>
      <c r="G11" s="13"/>
      <c r="H11" s="9" t="str">
        <f t="shared" si="1"/>
        <v/>
      </c>
      <c r="I11" s="9" t="str">
        <f t="shared" si="5"/>
        <v>一般会計</v>
      </c>
      <c r="K11" s="10" t="s">
        <v>105</v>
      </c>
      <c r="L11" s="11" t="s">
        <v>594</v>
      </c>
      <c r="M11" s="9" t="str">
        <f t="shared" si="2"/>
        <v>その他の事項経費</v>
      </c>
      <c r="N11" s="9" t="str">
        <f t="shared" si="6"/>
        <v>その他の事項経費</v>
      </c>
      <c r="O11" s="9"/>
      <c r="P11" s="9"/>
      <c r="Q11" s="15"/>
      <c r="T11" s="9"/>
      <c r="W11" s="26" t="s">
        <v>145</v>
      </c>
      <c r="Y11" s="26" t="s">
        <v>285</v>
      </c>
      <c r="Z11" s="26" t="s">
        <v>414</v>
      </c>
      <c r="AA11" s="51" t="s">
        <v>379</v>
      </c>
      <c r="AB11" s="51" t="s">
        <v>508</v>
      </c>
      <c r="AC11" s="25"/>
      <c r="AD11" s="25"/>
      <c r="AE11" s="25"/>
      <c r="AF11" s="24"/>
      <c r="AG11" s="33" t="s">
        <v>236</v>
      </c>
      <c r="AK11" s="33" t="str">
        <f t="shared" si="7"/>
        <v>J</v>
      </c>
    </row>
    <row r="12" spans="1:42" ht="13.5" customHeight="1" x14ac:dyDescent="0.15">
      <c r="A12" s="10" t="s">
        <v>88</v>
      </c>
      <c r="B12" s="11"/>
      <c r="C12" s="9" t="str">
        <f t="shared" ref="C12:C24" si="9">IF(B12="","",A12)</f>
        <v/>
      </c>
      <c r="D12" s="9" t="str">
        <f t="shared" si="8"/>
        <v/>
      </c>
      <c r="F12" s="14" t="s">
        <v>113</v>
      </c>
      <c r="G12" s="13"/>
      <c r="H12" s="9" t="str">
        <f t="shared" si="1"/>
        <v/>
      </c>
      <c r="I12" s="9" t="str">
        <f t="shared" si="5"/>
        <v>一般会計</v>
      </c>
      <c r="K12" s="9"/>
      <c r="L12" s="9"/>
      <c r="O12" s="9"/>
      <c r="P12" s="9"/>
      <c r="Q12" s="15"/>
      <c r="T12" s="9"/>
      <c r="U12" s="23" t="s">
        <v>532</v>
      </c>
      <c r="W12" s="26" t="s">
        <v>146</v>
      </c>
      <c r="Y12" s="26" t="s">
        <v>286</v>
      </c>
      <c r="Z12" s="26" t="s">
        <v>415</v>
      </c>
      <c r="AA12" s="51" t="s">
        <v>380</v>
      </c>
      <c r="AB12" s="51" t="s">
        <v>509</v>
      </c>
      <c r="AC12" s="25"/>
      <c r="AD12" s="25"/>
      <c r="AE12" s="25"/>
      <c r="AF12" s="24"/>
      <c r="AG12" s="33" t="s">
        <v>234</v>
      </c>
      <c r="AK12" s="33" t="str">
        <f t="shared" si="7"/>
        <v>K</v>
      </c>
    </row>
    <row r="13" spans="1:42" ht="13.5" customHeight="1" x14ac:dyDescent="0.15">
      <c r="A13" s="10" t="s">
        <v>89</v>
      </c>
      <c r="B13" s="11"/>
      <c r="C13" s="9" t="str">
        <f t="shared" si="9"/>
        <v/>
      </c>
      <c r="D13" s="9" t="str">
        <f t="shared" si="8"/>
        <v/>
      </c>
      <c r="F13" s="14" t="s">
        <v>114</v>
      </c>
      <c r="G13" s="13"/>
      <c r="H13" s="9" t="str">
        <f t="shared" si="1"/>
        <v/>
      </c>
      <c r="I13" s="9" t="str">
        <f t="shared" si="5"/>
        <v>一般会計</v>
      </c>
      <c r="K13" s="9" t="str">
        <f>N11</f>
        <v>その他の事項経費</v>
      </c>
      <c r="L13" s="9"/>
      <c r="O13" s="9"/>
      <c r="P13" s="9"/>
      <c r="Q13" s="15"/>
      <c r="T13" s="9"/>
      <c r="U13" s="26" t="s">
        <v>163</v>
      </c>
      <c r="W13" s="26" t="s">
        <v>147</v>
      </c>
      <c r="Y13" s="26" t="s">
        <v>287</v>
      </c>
      <c r="Z13" s="26" t="s">
        <v>416</v>
      </c>
      <c r="AA13" s="51" t="s">
        <v>381</v>
      </c>
      <c r="AB13" s="51" t="s">
        <v>510</v>
      </c>
      <c r="AC13" s="25"/>
      <c r="AD13" s="25"/>
      <c r="AE13" s="25"/>
      <c r="AF13" s="24"/>
      <c r="AG13" s="33" t="s">
        <v>235</v>
      </c>
      <c r="AK13" s="33" t="str">
        <f t="shared" si="7"/>
        <v>L</v>
      </c>
    </row>
    <row r="14" spans="1:42" ht="13.5" customHeight="1" x14ac:dyDescent="0.15">
      <c r="A14" s="10" t="s">
        <v>90</v>
      </c>
      <c r="B14" s="11"/>
      <c r="C14" s="9" t="str">
        <f t="shared" si="9"/>
        <v/>
      </c>
      <c r="D14" s="9" t="str">
        <f t="shared" si="8"/>
        <v/>
      </c>
      <c r="F14" s="14" t="s">
        <v>115</v>
      </c>
      <c r="G14" s="13"/>
      <c r="H14" s="9" t="str">
        <f t="shared" si="1"/>
        <v/>
      </c>
      <c r="I14" s="9" t="str">
        <f t="shared" si="5"/>
        <v>一般会計</v>
      </c>
      <c r="K14" s="9"/>
      <c r="L14" s="9"/>
      <c r="O14" s="9"/>
      <c r="P14" s="9"/>
      <c r="Q14" s="15"/>
      <c r="T14" s="9"/>
      <c r="U14" s="26" t="s">
        <v>533</v>
      </c>
      <c r="W14" s="26" t="s">
        <v>148</v>
      </c>
      <c r="Y14" s="26" t="s">
        <v>288</v>
      </c>
      <c r="Z14" s="26" t="s">
        <v>417</v>
      </c>
      <c r="AA14" s="51" t="s">
        <v>382</v>
      </c>
      <c r="AB14" s="51" t="s">
        <v>511</v>
      </c>
      <c r="AC14" s="25"/>
      <c r="AD14" s="25"/>
      <c r="AE14" s="25"/>
      <c r="AF14" s="24"/>
      <c r="AG14" s="40"/>
      <c r="AK14" s="33" t="str">
        <f t="shared" si="7"/>
        <v>M</v>
      </c>
    </row>
    <row r="15" spans="1:42" ht="13.5" customHeight="1" x14ac:dyDescent="0.15">
      <c r="A15" s="10" t="s">
        <v>91</v>
      </c>
      <c r="B15" s="11"/>
      <c r="C15" s="9" t="str">
        <f t="shared" si="9"/>
        <v/>
      </c>
      <c r="D15" s="9" t="str">
        <f t="shared" si="8"/>
        <v/>
      </c>
      <c r="F15" s="14" t="s">
        <v>116</v>
      </c>
      <c r="G15" s="13"/>
      <c r="H15" s="9" t="str">
        <f t="shared" si="1"/>
        <v/>
      </c>
      <c r="I15" s="9" t="str">
        <f t="shared" si="5"/>
        <v>一般会計</v>
      </c>
      <c r="K15" s="9"/>
      <c r="L15" s="9"/>
      <c r="O15" s="9"/>
      <c r="P15" s="9"/>
      <c r="Q15" s="15"/>
      <c r="T15" s="9"/>
      <c r="U15" s="26" t="s">
        <v>534</v>
      </c>
      <c r="W15" s="26" t="s">
        <v>149</v>
      </c>
      <c r="Y15" s="26" t="s">
        <v>289</v>
      </c>
      <c r="Z15" s="26" t="s">
        <v>418</v>
      </c>
      <c r="AA15" s="51" t="s">
        <v>383</v>
      </c>
      <c r="AB15" s="51" t="s">
        <v>512</v>
      </c>
      <c r="AC15" s="25"/>
      <c r="AD15" s="25"/>
      <c r="AE15" s="25"/>
      <c r="AF15" s="24"/>
      <c r="AG15" s="41"/>
      <c r="AK15" s="33" t="str">
        <f t="shared" si="7"/>
        <v>N</v>
      </c>
    </row>
    <row r="16" spans="1:42" ht="13.5" customHeight="1" x14ac:dyDescent="0.15">
      <c r="A16" s="10" t="s">
        <v>92</v>
      </c>
      <c r="B16" s="11"/>
      <c r="C16" s="9" t="str">
        <f t="shared" si="9"/>
        <v/>
      </c>
      <c r="D16" s="9" t="str">
        <f t="shared" si="8"/>
        <v/>
      </c>
      <c r="F16" s="14" t="s">
        <v>117</v>
      </c>
      <c r="G16" s="13"/>
      <c r="H16" s="9" t="str">
        <f t="shared" si="1"/>
        <v/>
      </c>
      <c r="I16" s="9" t="str">
        <f t="shared" si="5"/>
        <v>一般会計</v>
      </c>
      <c r="K16" s="9"/>
      <c r="L16" s="9"/>
      <c r="O16" s="9"/>
      <c r="P16" s="9"/>
      <c r="Q16" s="15"/>
      <c r="T16" s="9"/>
      <c r="U16" s="26" t="s">
        <v>535</v>
      </c>
      <c r="W16" s="26" t="s">
        <v>150</v>
      </c>
      <c r="Y16" s="26" t="s">
        <v>290</v>
      </c>
      <c r="Z16" s="26" t="s">
        <v>419</v>
      </c>
      <c r="AA16" s="51" t="s">
        <v>384</v>
      </c>
      <c r="AB16" s="51" t="s">
        <v>513</v>
      </c>
      <c r="AC16" s="25"/>
      <c r="AD16" s="25"/>
      <c r="AE16" s="25"/>
      <c r="AF16" s="24"/>
      <c r="AG16" s="41"/>
      <c r="AK16" s="33" t="str">
        <f t="shared" si="7"/>
        <v>O</v>
      </c>
    </row>
    <row r="17" spans="1:37" ht="13.5" customHeight="1" x14ac:dyDescent="0.15">
      <c r="A17" s="10" t="s">
        <v>93</v>
      </c>
      <c r="B17" s="11"/>
      <c r="C17" s="9" t="str">
        <f t="shared" si="9"/>
        <v/>
      </c>
      <c r="D17" s="9" t="str">
        <f t="shared" si="8"/>
        <v/>
      </c>
      <c r="F17" s="14" t="s">
        <v>118</v>
      </c>
      <c r="G17" s="13"/>
      <c r="H17" s="9" t="str">
        <f t="shared" si="1"/>
        <v/>
      </c>
      <c r="I17" s="9" t="str">
        <f t="shared" si="5"/>
        <v>一般会計</v>
      </c>
      <c r="K17" s="9"/>
      <c r="L17" s="9"/>
      <c r="O17" s="9"/>
      <c r="P17" s="9"/>
      <c r="Q17" s="15"/>
      <c r="T17" s="9"/>
      <c r="U17" s="26" t="s">
        <v>536</v>
      </c>
      <c r="W17" s="26" t="s">
        <v>151</v>
      </c>
      <c r="Y17" s="26" t="s">
        <v>291</v>
      </c>
      <c r="Z17" s="26" t="s">
        <v>420</v>
      </c>
      <c r="AA17" s="51" t="s">
        <v>385</v>
      </c>
      <c r="AB17" s="51" t="s">
        <v>514</v>
      </c>
      <c r="AC17" s="25"/>
      <c r="AD17" s="25"/>
      <c r="AE17" s="25"/>
      <c r="AF17" s="24"/>
      <c r="AG17" s="41"/>
      <c r="AK17" s="33" t="str">
        <f t="shared" si="7"/>
        <v>P</v>
      </c>
    </row>
    <row r="18" spans="1:37" ht="13.5" customHeight="1" x14ac:dyDescent="0.15">
      <c r="A18" s="10" t="s">
        <v>94</v>
      </c>
      <c r="B18" s="11"/>
      <c r="C18" s="9" t="str">
        <f t="shared" si="9"/>
        <v/>
      </c>
      <c r="D18" s="9" t="str">
        <f t="shared" si="8"/>
        <v/>
      </c>
      <c r="F18" s="14" t="s">
        <v>119</v>
      </c>
      <c r="G18" s="13"/>
      <c r="H18" s="9" t="str">
        <f t="shared" si="1"/>
        <v/>
      </c>
      <c r="I18" s="9" t="str">
        <f t="shared" si="5"/>
        <v>一般会計</v>
      </c>
      <c r="K18" s="9"/>
      <c r="L18" s="9"/>
      <c r="O18" s="9"/>
      <c r="P18" s="9"/>
      <c r="Q18" s="15"/>
      <c r="T18" s="9"/>
      <c r="U18" s="26" t="s">
        <v>537</v>
      </c>
      <c r="W18" s="26" t="s">
        <v>152</v>
      </c>
      <c r="Y18" s="26" t="s">
        <v>292</v>
      </c>
      <c r="Z18" s="26" t="s">
        <v>421</v>
      </c>
      <c r="AA18" s="51" t="s">
        <v>386</v>
      </c>
      <c r="AB18" s="51" t="s">
        <v>515</v>
      </c>
      <c r="AC18" s="25"/>
      <c r="AD18" s="25"/>
      <c r="AE18" s="25"/>
      <c r="AF18" s="24"/>
      <c r="AK18" s="33" t="str">
        <f t="shared" si="7"/>
        <v>Q</v>
      </c>
    </row>
    <row r="19" spans="1:37" ht="13.5" customHeight="1" x14ac:dyDescent="0.15">
      <c r="A19" s="10" t="s">
        <v>95</v>
      </c>
      <c r="B19" s="11"/>
      <c r="C19" s="9" t="str">
        <f t="shared" si="9"/>
        <v/>
      </c>
      <c r="D19" s="9" t="str">
        <f t="shared" si="8"/>
        <v/>
      </c>
      <c r="F19" s="14" t="s">
        <v>120</v>
      </c>
      <c r="G19" s="13"/>
      <c r="H19" s="9" t="str">
        <f t="shared" si="1"/>
        <v/>
      </c>
      <c r="I19" s="9" t="str">
        <f t="shared" si="5"/>
        <v>一般会計</v>
      </c>
      <c r="K19" s="9"/>
      <c r="L19" s="9"/>
      <c r="O19" s="9"/>
      <c r="P19" s="9"/>
      <c r="Q19" s="15"/>
      <c r="T19" s="9"/>
      <c r="U19" s="26" t="s">
        <v>538</v>
      </c>
      <c r="W19" s="26" t="s">
        <v>153</v>
      </c>
      <c r="Y19" s="26" t="s">
        <v>293</v>
      </c>
      <c r="Z19" s="26" t="s">
        <v>422</v>
      </c>
      <c r="AA19" s="51" t="s">
        <v>387</v>
      </c>
      <c r="AB19" s="51" t="s">
        <v>516</v>
      </c>
      <c r="AC19" s="25"/>
      <c r="AD19" s="25"/>
      <c r="AE19" s="25"/>
      <c r="AF19" s="24"/>
      <c r="AK19" s="33" t="str">
        <f t="shared" si="7"/>
        <v>R</v>
      </c>
    </row>
    <row r="20" spans="1:37" ht="13.5" customHeight="1" x14ac:dyDescent="0.15">
      <c r="A20" s="10" t="s">
        <v>208</v>
      </c>
      <c r="B20" s="11"/>
      <c r="C20" s="9" t="str">
        <f t="shared" si="9"/>
        <v/>
      </c>
      <c r="D20" s="9" t="str">
        <f t="shared" si="8"/>
        <v/>
      </c>
      <c r="F20" s="14" t="s">
        <v>207</v>
      </c>
      <c r="G20" s="13"/>
      <c r="H20" s="9" t="str">
        <f t="shared" si="1"/>
        <v/>
      </c>
      <c r="I20" s="9" t="str">
        <f t="shared" si="5"/>
        <v>一般会計</v>
      </c>
      <c r="K20" s="9"/>
      <c r="L20" s="9"/>
      <c r="O20" s="9"/>
      <c r="P20" s="9"/>
      <c r="Q20" s="15"/>
      <c r="T20" s="9"/>
      <c r="U20" s="26" t="s">
        <v>539</v>
      </c>
      <c r="W20" s="26" t="s">
        <v>154</v>
      </c>
      <c r="Y20" s="26" t="s">
        <v>294</v>
      </c>
      <c r="Z20" s="26" t="s">
        <v>423</v>
      </c>
      <c r="AA20" s="51" t="s">
        <v>388</v>
      </c>
      <c r="AB20" s="51" t="s">
        <v>517</v>
      </c>
      <c r="AC20" s="25"/>
      <c r="AD20" s="25"/>
      <c r="AE20" s="25"/>
      <c r="AF20" s="24"/>
      <c r="AK20" s="33" t="str">
        <f t="shared" si="7"/>
        <v>S</v>
      </c>
    </row>
    <row r="21" spans="1:37" ht="13.5" customHeight="1" x14ac:dyDescent="0.15">
      <c r="A21" s="10" t="s">
        <v>209</v>
      </c>
      <c r="B21" s="11"/>
      <c r="C21" s="9" t="str">
        <f t="shared" si="9"/>
        <v/>
      </c>
      <c r="D21" s="9" t="str">
        <f t="shared" si="8"/>
        <v/>
      </c>
      <c r="F21" s="14" t="s">
        <v>121</v>
      </c>
      <c r="G21" s="13"/>
      <c r="H21" s="9" t="str">
        <f t="shared" si="1"/>
        <v/>
      </c>
      <c r="I21" s="9" t="str">
        <f t="shared" si="5"/>
        <v>一般会計</v>
      </c>
      <c r="K21" s="9"/>
      <c r="L21" s="9"/>
      <c r="O21" s="9"/>
      <c r="P21" s="9"/>
      <c r="Q21" s="15"/>
      <c r="T21" s="9"/>
      <c r="U21" s="26" t="s">
        <v>540</v>
      </c>
      <c r="W21" s="26" t="s">
        <v>155</v>
      </c>
      <c r="Y21" s="26" t="s">
        <v>295</v>
      </c>
      <c r="Z21" s="26" t="s">
        <v>424</v>
      </c>
      <c r="AA21" s="51" t="s">
        <v>389</v>
      </c>
      <c r="AB21" s="51" t="s">
        <v>518</v>
      </c>
      <c r="AC21" s="25"/>
      <c r="AD21" s="25"/>
      <c r="AE21" s="25"/>
      <c r="AF21" s="24"/>
      <c r="AK21" s="33" t="str">
        <f t="shared" si="7"/>
        <v>T</v>
      </c>
    </row>
    <row r="22" spans="1:37" ht="13.5" customHeight="1" x14ac:dyDescent="0.15">
      <c r="A22" s="10" t="s">
        <v>210</v>
      </c>
      <c r="B22" s="11"/>
      <c r="C22" s="9" t="str">
        <f t="shared" si="9"/>
        <v/>
      </c>
      <c r="D22" s="9" t="str">
        <f>IF(C22="",D21,IF(D21&lt;&gt;"",CONCATENATE(D21,"、",C22),C22))</f>
        <v/>
      </c>
      <c r="F22" s="14" t="s">
        <v>122</v>
      </c>
      <c r="G22" s="13"/>
      <c r="H22" s="9" t="str">
        <f t="shared" si="1"/>
        <v/>
      </c>
      <c r="I22" s="9" t="str">
        <f t="shared" si="5"/>
        <v>一般会計</v>
      </c>
      <c r="K22" s="9"/>
      <c r="L22" s="9"/>
      <c r="O22" s="9"/>
      <c r="P22" s="9"/>
      <c r="Q22" s="15"/>
      <c r="T22" s="9"/>
      <c r="U22" s="26" t="s">
        <v>541</v>
      </c>
      <c r="W22" s="26" t="s">
        <v>156</v>
      </c>
      <c r="Y22" s="26" t="s">
        <v>296</v>
      </c>
      <c r="Z22" s="26" t="s">
        <v>425</v>
      </c>
      <c r="AA22" s="51" t="s">
        <v>390</v>
      </c>
      <c r="AB22" s="51" t="s">
        <v>519</v>
      </c>
      <c r="AC22" s="25"/>
      <c r="AD22" s="25"/>
      <c r="AE22" s="25"/>
      <c r="AF22" s="24"/>
      <c r="AK22" s="33" t="str">
        <f t="shared" si="7"/>
        <v>U</v>
      </c>
    </row>
    <row r="23" spans="1:37" ht="13.5" customHeight="1" x14ac:dyDescent="0.15">
      <c r="A23" s="10" t="s">
        <v>211</v>
      </c>
      <c r="B23" s="11"/>
      <c r="C23" s="9" t="str">
        <f t="shared" si="9"/>
        <v/>
      </c>
      <c r="D23" s="9" t="str">
        <f>IF(C23="",D22,IF(D22&lt;&gt;"",CONCATENATE(D22,"、",C23),C23))</f>
        <v/>
      </c>
      <c r="F23" s="14" t="s">
        <v>123</v>
      </c>
      <c r="G23" s="13"/>
      <c r="H23" s="9" t="str">
        <f t="shared" si="1"/>
        <v/>
      </c>
      <c r="I23" s="9" t="str">
        <f t="shared" si="5"/>
        <v>一般会計</v>
      </c>
      <c r="K23" s="9"/>
      <c r="L23" s="9"/>
      <c r="O23" s="9"/>
      <c r="P23" s="9"/>
      <c r="Q23" s="15"/>
      <c r="T23" s="9"/>
      <c r="U23" s="26" t="s">
        <v>542</v>
      </c>
      <c r="W23" s="26" t="s">
        <v>557</v>
      </c>
      <c r="Y23" s="26" t="s">
        <v>297</v>
      </c>
      <c r="Z23" s="26" t="s">
        <v>426</v>
      </c>
      <c r="AA23" s="51" t="s">
        <v>391</v>
      </c>
      <c r="AB23" s="51" t="s">
        <v>520</v>
      </c>
      <c r="AC23" s="25"/>
      <c r="AD23" s="25"/>
      <c r="AE23" s="25"/>
      <c r="AF23" s="24"/>
      <c r="AK23" s="33" t="str">
        <f t="shared" si="7"/>
        <v>V</v>
      </c>
    </row>
    <row r="24" spans="1:37" ht="13.5" customHeight="1" x14ac:dyDescent="0.15">
      <c r="A24" s="47" t="s">
        <v>266</v>
      </c>
      <c r="B24" s="11"/>
      <c r="C24" s="9" t="str">
        <f t="shared" si="9"/>
        <v/>
      </c>
      <c r="D24" s="9" t="str">
        <f>IF(C24="",D23,IF(D23&lt;&gt;"",CONCATENATE(D23,"、",C24),C24))</f>
        <v/>
      </c>
      <c r="F24" s="14" t="s">
        <v>269</v>
      </c>
      <c r="G24" s="13"/>
      <c r="H24" s="9" t="str">
        <f t="shared" si="1"/>
        <v/>
      </c>
      <c r="I24" s="9" t="str">
        <f t="shared" si="5"/>
        <v>一般会計</v>
      </c>
      <c r="K24" s="9"/>
      <c r="L24" s="9"/>
      <c r="O24" s="9"/>
      <c r="P24" s="9"/>
      <c r="Q24" s="15"/>
      <c r="T24" s="9"/>
      <c r="U24" s="26" t="s">
        <v>543</v>
      </c>
      <c r="Y24" s="26" t="s">
        <v>298</v>
      </c>
      <c r="Z24" s="26" t="s">
        <v>427</v>
      </c>
      <c r="AA24" s="51" t="s">
        <v>392</v>
      </c>
      <c r="AB24" s="51" t="s">
        <v>521</v>
      </c>
      <c r="AC24" s="25"/>
      <c r="AD24" s="25"/>
      <c r="AE24" s="25"/>
      <c r="AF24" s="24"/>
      <c r="AK24" s="33" t="str">
        <f>CHAR(CODE(AK23)+1)</f>
        <v>W</v>
      </c>
    </row>
    <row r="25" spans="1:37" ht="13.5" customHeight="1" x14ac:dyDescent="0.15">
      <c r="A25" s="49"/>
      <c r="B25" s="48"/>
      <c r="F25" s="14" t="s">
        <v>124</v>
      </c>
      <c r="G25" s="13"/>
      <c r="H25" s="9" t="str">
        <f t="shared" si="1"/>
        <v/>
      </c>
      <c r="I25" s="9" t="str">
        <f t="shared" si="5"/>
        <v>一般会計</v>
      </c>
      <c r="K25" s="9"/>
      <c r="L25" s="9"/>
      <c r="O25" s="9"/>
      <c r="P25" s="9"/>
      <c r="Q25" s="15"/>
      <c r="T25" s="9"/>
      <c r="U25" s="26" t="s">
        <v>544</v>
      </c>
      <c r="Y25" s="26" t="s">
        <v>299</v>
      </c>
      <c r="Z25" s="26" t="s">
        <v>428</v>
      </c>
      <c r="AA25" s="51" t="s">
        <v>393</v>
      </c>
      <c r="AB25" s="51" t="s">
        <v>522</v>
      </c>
      <c r="AC25" s="25"/>
      <c r="AD25" s="25"/>
      <c r="AE25" s="25"/>
      <c r="AF25" s="24"/>
      <c r="AK25" s="33" t="str">
        <f t="shared" si="7"/>
        <v>X</v>
      </c>
    </row>
    <row r="26" spans="1:37" ht="13.5" customHeight="1" x14ac:dyDescent="0.15">
      <c r="A26" s="46"/>
      <c r="B26" s="45"/>
      <c r="F26" s="14" t="s">
        <v>125</v>
      </c>
      <c r="G26" s="13"/>
      <c r="H26" s="9" t="str">
        <f t="shared" si="1"/>
        <v/>
      </c>
      <c r="I26" s="9" t="str">
        <f t="shared" si="5"/>
        <v>一般会計</v>
      </c>
      <c r="K26" s="9"/>
      <c r="L26" s="9"/>
      <c r="O26" s="9"/>
      <c r="P26" s="9"/>
      <c r="Q26" s="15"/>
      <c r="T26" s="9"/>
      <c r="U26" s="26" t="s">
        <v>545</v>
      </c>
      <c r="Y26" s="26" t="s">
        <v>300</v>
      </c>
      <c r="Z26" s="26" t="s">
        <v>429</v>
      </c>
      <c r="AA26" s="51" t="s">
        <v>394</v>
      </c>
      <c r="AB26" s="51" t="s">
        <v>523</v>
      </c>
      <c r="AC26" s="25"/>
      <c r="AD26" s="25"/>
      <c r="AE26" s="25"/>
      <c r="AF26" s="24"/>
      <c r="AK26" s="33" t="str">
        <f t="shared" si="7"/>
        <v>Y</v>
      </c>
    </row>
    <row r="27" spans="1:37" ht="13.5" customHeight="1" x14ac:dyDescent="0.15">
      <c r="A27" s="9" t="str">
        <f>IF(D24="", "-", D24)</f>
        <v>-</v>
      </c>
      <c r="B27" s="9"/>
      <c r="F27" s="14" t="s">
        <v>126</v>
      </c>
      <c r="G27" s="13"/>
      <c r="H27" s="9" t="str">
        <f t="shared" si="1"/>
        <v/>
      </c>
      <c r="I27" s="9" t="str">
        <f t="shared" si="5"/>
        <v>一般会計</v>
      </c>
      <c r="K27" s="9"/>
      <c r="L27" s="9"/>
      <c r="O27" s="9"/>
      <c r="P27" s="9"/>
      <c r="Q27" s="15"/>
      <c r="T27" s="9"/>
      <c r="U27" s="26" t="s">
        <v>546</v>
      </c>
      <c r="Y27" s="26" t="s">
        <v>301</v>
      </c>
      <c r="Z27" s="26" t="s">
        <v>430</v>
      </c>
      <c r="AA27" s="51" t="s">
        <v>395</v>
      </c>
      <c r="AB27" s="51" t="s">
        <v>524</v>
      </c>
      <c r="AC27" s="25"/>
      <c r="AD27" s="25"/>
      <c r="AE27" s="25"/>
      <c r="AF27" s="24"/>
      <c r="AK27" s="33" t="str">
        <f>CHAR(CODE(AK26)+1)</f>
        <v>Z</v>
      </c>
    </row>
    <row r="28" spans="1:37" ht="13.5" customHeight="1" x14ac:dyDescent="0.15">
      <c r="B28" s="9"/>
      <c r="F28" s="14" t="s">
        <v>127</v>
      </c>
      <c r="G28" s="13"/>
      <c r="H28" s="9" t="str">
        <f t="shared" si="1"/>
        <v/>
      </c>
      <c r="I28" s="9" t="str">
        <f t="shared" si="5"/>
        <v>一般会計</v>
      </c>
      <c r="K28" s="9"/>
      <c r="L28" s="9"/>
      <c r="O28" s="9"/>
      <c r="P28" s="9"/>
      <c r="Q28" s="15"/>
      <c r="T28" s="9"/>
      <c r="U28" s="26" t="s">
        <v>547</v>
      </c>
      <c r="Y28" s="26" t="s">
        <v>302</v>
      </c>
      <c r="Z28" s="26" t="s">
        <v>431</v>
      </c>
      <c r="AA28" s="51" t="s">
        <v>396</v>
      </c>
      <c r="AB28" s="51" t="s">
        <v>525</v>
      </c>
      <c r="AC28" s="25"/>
      <c r="AD28" s="25"/>
      <c r="AE28" s="25"/>
      <c r="AF28" s="24"/>
      <c r="AK28" s="33" t="s">
        <v>188</v>
      </c>
    </row>
    <row r="29" spans="1:37" ht="13.5" customHeight="1" x14ac:dyDescent="0.15">
      <c r="A29" s="9"/>
      <c r="B29" s="9"/>
      <c r="F29" s="14" t="s">
        <v>199</v>
      </c>
      <c r="G29" s="13"/>
      <c r="H29" s="9" t="str">
        <f t="shared" si="1"/>
        <v/>
      </c>
      <c r="I29" s="9" t="str">
        <f t="shared" si="5"/>
        <v>一般会計</v>
      </c>
      <c r="K29" s="9"/>
      <c r="L29" s="9"/>
      <c r="O29" s="9"/>
      <c r="P29" s="9"/>
      <c r="Q29" s="15"/>
      <c r="T29" s="9"/>
      <c r="U29" s="26" t="s">
        <v>548</v>
      </c>
      <c r="Y29" s="26" t="s">
        <v>303</v>
      </c>
      <c r="Z29" s="26" t="s">
        <v>432</v>
      </c>
      <c r="AA29" s="51" t="s">
        <v>397</v>
      </c>
      <c r="AB29" s="51" t="s">
        <v>526</v>
      </c>
      <c r="AC29" s="25"/>
      <c r="AD29" s="25"/>
      <c r="AE29" s="25"/>
      <c r="AF29" s="24"/>
      <c r="AK29" s="33" t="str">
        <f t="shared" si="7"/>
        <v>b</v>
      </c>
    </row>
    <row r="30" spans="1:37" ht="13.5" customHeight="1" x14ac:dyDescent="0.15">
      <c r="A30" s="9"/>
      <c r="B30" s="9"/>
      <c r="F30" s="14" t="s">
        <v>200</v>
      </c>
      <c r="G30" s="13"/>
      <c r="H30" s="9" t="str">
        <f t="shared" si="1"/>
        <v/>
      </c>
      <c r="I30" s="9" t="str">
        <f t="shared" si="5"/>
        <v>一般会計</v>
      </c>
      <c r="K30" s="9"/>
      <c r="L30" s="9"/>
      <c r="O30" s="9"/>
      <c r="P30" s="9"/>
      <c r="Q30" s="15"/>
      <c r="T30" s="9"/>
      <c r="U30" s="26" t="s">
        <v>549</v>
      </c>
      <c r="Y30" s="26" t="s">
        <v>304</v>
      </c>
      <c r="Z30" s="26" t="s">
        <v>433</v>
      </c>
      <c r="AA30" s="51" t="s">
        <v>398</v>
      </c>
      <c r="AB30" s="51" t="s">
        <v>527</v>
      </c>
      <c r="AC30" s="25"/>
      <c r="AD30" s="25"/>
      <c r="AE30" s="25"/>
      <c r="AF30" s="24"/>
      <c r="AK30" s="33" t="str">
        <f t="shared" si="7"/>
        <v>c</v>
      </c>
    </row>
    <row r="31" spans="1:37" ht="13.5" customHeight="1" x14ac:dyDescent="0.15">
      <c r="A31" s="9"/>
      <c r="B31" s="9"/>
      <c r="F31" s="14" t="s">
        <v>201</v>
      </c>
      <c r="G31" s="13"/>
      <c r="H31" s="9" t="str">
        <f t="shared" si="1"/>
        <v/>
      </c>
      <c r="I31" s="9" t="str">
        <f t="shared" si="5"/>
        <v>一般会計</v>
      </c>
      <c r="K31" s="9"/>
      <c r="L31" s="9"/>
      <c r="O31" s="9"/>
      <c r="P31" s="9"/>
      <c r="Q31" s="15"/>
      <c r="T31" s="9"/>
      <c r="U31" s="26" t="s">
        <v>550</v>
      </c>
      <c r="Y31" s="26" t="s">
        <v>305</v>
      </c>
      <c r="Z31" s="26" t="s">
        <v>434</v>
      </c>
      <c r="AA31" s="51" t="s">
        <v>399</v>
      </c>
      <c r="AB31" s="51" t="s">
        <v>528</v>
      </c>
      <c r="AC31" s="25"/>
      <c r="AD31" s="25"/>
      <c r="AE31" s="25"/>
      <c r="AF31" s="24"/>
      <c r="AK31" s="33" t="str">
        <f t="shared" si="7"/>
        <v>d</v>
      </c>
    </row>
    <row r="32" spans="1:37" ht="13.5" customHeight="1" x14ac:dyDescent="0.15">
      <c r="A32" s="9"/>
      <c r="B32" s="9"/>
      <c r="F32" s="14" t="s">
        <v>202</v>
      </c>
      <c r="G32" s="13"/>
      <c r="H32" s="9" t="str">
        <f t="shared" si="1"/>
        <v/>
      </c>
      <c r="I32" s="9" t="str">
        <f t="shared" si="5"/>
        <v>一般会計</v>
      </c>
      <c r="K32" s="9"/>
      <c r="L32" s="9"/>
      <c r="O32" s="9"/>
      <c r="P32" s="9"/>
      <c r="Q32" s="15"/>
      <c r="T32" s="9"/>
      <c r="U32" s="26" t="s">
        <v>551</v>
      </c>
      <c r="Y32" s="26" t="s">
        <v>306</v>
      </c>
      <c r="Z32" s="26" t="s">
        <v>435</v>
      </c>
      <c r="AA32" s="51" t="s">
        <v>64</v>
      </c>
      <c r="AB32" s="51" t="s">
        <v>64</v>
      </c>
      <c r="AC32" s="25"/>
      <c r="AD32" s="25"/>
      <c r="AE32" s="25"/>
      <c r="AF32" s="24"/>
      <c r="AK32" s="33" t="str">
        <f t="shared" si="7"/>
        <v>e</v>
      </c>
    </row>
    <row r="33" spans="1:37" ht="13.5" customHeight="1" x14ac:dyDescent="0.15">
      <c r="A33" s="9"/>
      <c r="B33" s="9"/>
      <c r="F33" s="14" t="s">
        <v>203</v>
      </c>
      <c r="G33" s="13"/>
      <c r="H33" s="9" t="str">
        <f t="shared" si="1"/>
        <v/>
      </c>
      <c r="I33" s="9" t="str">
        <f t="shared" si="5"/>
        <v>一般会計</v>
      </c>
      <c r="K33" s="9"/>
      <c r="L33" s="9"/>
      <c r="O33" s="9"/>
      <c r="P33" s="9"/>
      <c r="Q33" s="15"/>
      <c r="T33" s="9"/>
      <c r="U33" s="26" t="s">
        <v>552</v>
      </c>
      <c r="Y33" s="26" t="s">
        <v>307</v>
      </c>
      <c r="Z33" s="26" t="s">
        <v>436</v>
      </c>
      <c r="AA33" s="39"/>
      <c r="AB33" s="25"/>
      <c r="AC33" s="25"/>
      <c r="AD33" s="25"/>
      <c r="AE33" s="25"/>
      <c r="AF33" s="24"/>
      <c r="AK33" s="33" t="str">
        <f t="shared" si="7"/>
        <v>f</v>
      </c>
    </row>
    <row r="34" spans="1:37" ht="13.5" customHeight="1" x14ac:dyDescent="0.15">
      <c r="A34" s="9"/>
      <c r="B34" s="9"/>
      <c r="F34" s="14" t="s">
        <v>204</v>
      </c>
      <c r="G34" s="13"/>
      <c r="H34" s="9" t="str">
        <f t="shared" si="1"/>
        <v/>
      </c>
      <c r="I34" s="9" t="str">
        <f t="shared" si="5"/>
        <v>一般会計</v>
      </c>
      <c r="K34" s="9"/>
      <c r="L34" s="9"/>
      <c r="O34" s="9"/>
      <c r="P34" s="9"/>
      <c r="Q34" s="15"/>
      <c r="T34" s="9"/>
      <c r="U34" s="26" t="s">
        <v>553</v>
      </c>
      <c r="Y34" s="26" t="s">
        <v>308</v>
      </c>
      <c r="Z34" s="26" t="s">
        <v>437</v>
      </c>
      <c r="AB34" s="25"/>
      <c r="AC34" s="25"/>
      <c r="AD34" s="25"/>
      <c r="AE34" s="25"/>
      <c r="AF34" s="24"/>
      <c r="AK34" s="33" t="str">
        <f t="shared" si="7"/>
        <v>g</v>
      </c>
    </row>
    <row r="35" spans="1:37" ht="13.5" customHeight="1" x14ac:dyDescent="0.15">
      <c r="A35" s="9"/>
      <c r="B35" s="9"/>
      <c r="F35" s="14" t="s">
        <v>205</v>
      </c>
      <c r="G35" s="13"/>
      <c r="H35" s="9" t="str">
        <f t="shared" si="1"/>
        <v/>
      </c>
      <c r="I35" s="9" t="str">
        <f t="shared" si="5"/>
        <v>一般会計</v>
      </c>
      <c r="K35" s="9"/>
      <c r="L35" s="9"/>
      <c r="O35" s="9"/>
      <c r="P35" s="9"/>
      <c r="Q35" s="15"/>
      <c r="T35" s="9"/>
      <c r="Y35" s="26" t="s">
        <v>309</v>
      </c>
      <c r="Z35" s="26" t="s">
        <v>438</v>
      </c>
      <c r="AC35" s="25"/>
      <c r="AF35" s="24"/>
      <c r="AK35" s="33" t="str">
        <f t="shared" si="7"/>
        <v>h</v>
      </c>
    </row>
    <row r="36" spans="1:37" ht="13.5" customHeight="1" x14ac:dyDescent="0.15">
      <c r="A36" s="9"/>
      <c r="B36" s="9"/>
      <c r="F36" s="14" t="s">
        <v>206</v>
      </c>
      <c r="G36" s="13"/>
      <c r="H36" s="9" t="str">
        <f t="shared" si="1"/>
        <v/>
      </c>
      <c r="I36" s="9" t="str">
        <f t="shared" si="5"/>
        <v>一般会計</v>
      </c>
      <c r="K36" s="9"/>
      <c r="L36" s="9"/>
      <c r="O36" s="9"/>
      <c r="P36" s="9"/>
      <c r="Q36" s="15"/>
      <c r="T36" s="9"/>
      <c r="U36" s="26" t="s">
        <v>554</v>
      </c>
      <c r="Y36" s="26" t="s">
        <v>310</v>
      </c>
      <c r="Z36" s="26" t="s">
        <v>439</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311</v>
      </c>
      <c r="Z37" s="26" t="s">
        <v>440</v>
      </c>
      <c r="AF37" s="24"/>
      <c r="AK37" s="33" t="str">
        <f t="shared" si="7"/>
        <v>j</v>
      </c>
    </row>
    <row r="38" spans="1:37" x14ac:dyDescent="0.15">
      <c r="A38" s="9"/>
      <c r="B38" s="9"/>
      <c r="F38" s="9"/>
      <c r="G38" s="15"/>
      <c r="K38" s="9"/>
      <c r="L38" s="9"/>
      <c r="O38" s="9"/>
      <c r="P38" s="9"/>
      <c r="Q38" s="15"/>
      <c r="T38" s="9"/>
      <c r="U38" s="26" t="s">
        <v>253</v>
      </c>
      <c r="Y38" s="26" t="s">
        <v>312</v>
      </c>
      <c r="Z38" s="26" t="s">
        <v>441</v>
      </c>
      <c r="AF38" s="24"/>
      <c r="AK38" s="33" t="str">
        <f t="shared" si="7"/>
        <v>k</v>
      </c>
    </row>
    <row r="39" spans="1:37" x14ac:dyDescent="0.15">
      <c r="A39" s="9"/>
      <c r="B39" s="9"/>
      <c r="F39" s="9" t="str">
        <f>I37</f>
        <v>一般会計</v>
      </c>
      <c r="G39" s="15"/>
      <c r="K39" s="9"/>
      <c r="L39" s="9"/>
      <c r="O39" s="9"/>
      <c r="P39" s="9"/>
      <c r="Q39" s="15"/>
      <c r="T39" s="9"/>
      <c r="U39" s="26" t="s">
        <v>263</v>
      </c>
      <c r="Y39" s="26" t="s">
        <v>313</v>
      </c>
      <c r="Z39" s="26" t="s">
        <v>442</v>
      </c>
      <c r="AF39" s="24"/>
      <c r="AK39" s="33" t="str">
        <f t="shared" si="7"/>
        <v>l</v>
      </c>
    </row>
    <row r="40" spans="1:37" x14ac:dyDescent="0.15">
      <c r="A40" s="9"/>
      <c r="B40" s="9"/>
      <c r="F40" s="9"/>
      <c r="G40" s="15"/>
      <c r="K40" s="9"/>
      <c r="L40" s="9"/>
      <c r="O40" s="9"/>
      <c r="P40" s="9"/>
      <c r="Q40" s="15"/>
      <c r="T40" s="9"/>
      <c r="Y40" s="26" t="s">
        <v>314</v>
      </c>
      <c r="Z40" s="26" t="s">
        <v>443</v>
      </c>
      <c r="AF40" s="24"/>
      <c r="AK40" s="33" t="str">
        <f t="shared" si="7"/>
        <v>m</v>
      </c>
    </row>
    <row r="41" spans="1:37" x14ac:dyDescent="0.15">
      <c r="A41" s="9"/>
      <c r="B41" s="9"/>
      <c r="F41" s="9"/>
      <c r="G41" s="15"/>
      <c r="K41" s="9"/>
      <c r="L41" s="9"/>
      <c r="O41" s="9"/>
      <c r="P41" s="9"/>
      <c r="Q41" s="15"/>
      <c r="T41" s="9"/>
      <c r="Y41" s="26" t="s">
        <v>315</v>
      </c>
      <c r="Z41" s="26" t="s">
        <v>444</v>
      </c>
      <c r="AF41" s="24"/>
      <c r="AK41" s="33" t="str">
        <f t="shared" si="7"/>
        <v>n</v>
      </c>
    </row>
    <row r="42" spans="1:37" x14ac:dyDescent="0.15">
      <c r="A42" s="9"/>
      <c r="B42" s="9"/>
      <c r="F42" s="9"/>
      <c r="G42" s="15"/>
      <c r="K42" s="9"/>
      <c r="L42" s="9"/>
      <c r="O42" s="9"/>
      <c r="P42" s="9"/>
      <c r="Q42" s="15"/>
      <c r="T42" s="9"/>
      <c r="Y42" s="26" t="s">
        <v>316</v>
      </c>
      <c r="Z42" s="26" t="s">
        <v>445</v>
      </c>
      <c r="AF42" s="24"/>
      <c r="AK42" s="33" t="str">
        <f t="shared" si="7"/>
        <v>o</v>
      </c>
    </row>
    <row r="43" spans="1:37" x14ac:dyDescent="0.15">
      <c r="A43" s="9"/>
      <c r="B43" s="9"/>
      <c r="F43" s="9"/>
      <c r="G43" s="15"/>
      <c r="K43" s="9"/>
      <c r="L43" s="9"/>
      <c r="O43" s="9"/>
      <c r="P43" s="9"/>
      <c r="Q43" s="15"/>
      <c r="T43" s="9"/>
      <c r="Y43" s="26" t="s">
        <v>317</v>
      </c>
      <c r="Z43" s="26" t="s">
        <v>446</v>
      </c>
      <c r="AF43" s="24"/>
      <c r="AK43" s="33" t="str">
        <f t="shared" si="7"/>
        <v>p</v>
      </c>
    </row>
    <row r="44" spans="1:37" x14ac:dyDescent="0.15">
      <c r="A44" s="9"/>
      <c r="B44" s="9"/>
      <c r="F44" s="9"/>
      <c r="G44" s="15"/>
      <c r="K44" s="9"/>
      <c r="L44" s="9"/>
      <c r="O44" s="9"/>
      <c r="P44" s="9"/>
      <c r="Q44" s="15"/>
      <c r="T44" s="9"/>
      <c r="Y44" s="26" t="s">
        <v>318</v>
      </c>
      <c r="Z44" s="26" t="s">
        <v>447</v>
      </c>
      <c r="AF44" s="24"/>
      <c r="AK44" s="33" t="str">
        <f t="shared" si="7"/>
        <v>q</v>
      </c>
    </row>
    <row r="45" spans="1:37" x14ac:dyDescent="0.15">
      <c r="A45" s="9"/>
      <c r="B45" s="9"/>
      <c r="F45" s="9"/>
      <c r="G45" s="15"/>
      <c r="K45" s="9"/>
      <c r="L45" s="9"/>
      <c r="O45" s="9"/>
      <c r="P45" s="9"/>
      <c r="Q45" s="15"/>
      <c r="T45" s="9"/>
      <c r="Y45" s="26" t="s">
        <v>319</v>
      </c>
      <c r="Z45" s="26" t="s">
        <v>448</v>
      </c>
      <c r="AF45" s="24"/>
      <c r="AK45" s="33" t="str">
        <f t="shared" si="7"/>
        <v>r</v>
      </c>
    </row>
    <row r="46" spans="1:37" x14ac:dyDescent="0.15">
      <c r="A46" s="9"/>
      <c r="B46" s="9"/>
      <c r="F46" s="9"/>
      <c r="G46" s="15"/>
      <c r="K46" s="9"/>
      <c r="L46" s="9"/>
      <c r="O46" s="9"/>
      <c r="P46" s="9"/>
      <c r="Q46" s="15"/>
      <c r="T46" s="9"/>
      <c r="Y46" s="26" t="s">
        <v>320</v>
      </c>
      <c r="Z46" s="26" t="s">
        <v>449</v>
      </c>
      <c r="AF46" s="24"/>
      <c r="AK46" s="33" t="str">
        <f t="shared" si="7"/>
        <v>s</v>
      </c>
    </row>
    <row r="47" spans="1:37" x14ac:dyDescent="0.15">
      <c r="A47" s="9"/>
      <c r="B47" s="9"/>
      <c r="F47" s="9"/>
      <c r="G47" s="15"/>
      <c r="K47" s="9"/>
      <c r="L47" s="9"/>
      <c r="O47" s="9"/>
      <c r="P47" s="9"/>
      <c r="Q47" s="15"/>
      <c r="T47" s="9"/>
      <c r="Y47" s="26" t="s">
        <v>321</v>
      </c>
      <c r="Z47" s="26" t="s">
        <v>450</v>
      </c>
      <c r="AF47" s="24"/>
      <c r="AK47" s="33" t="str">
        <f t="shared" si="7"/>
        <v>t</v>
      </c>
    </row>
    <row r="48" spans="1:37" x14ac:dyDescent="0.15">
      <c r="A48" s="9"/>
      <c r="B48" s="9"/>
      <c r="F48" s="9"/>
      <c r="G48" s="15"/>
      <c r="K48" s="9"/>
      <c r="L48" s="9"/>
      <c r="O48" s="9"/>
      <c r="P48" s="9"/>
      <c r="Q48" s="15"/>
      <c r="T48" s="9"/>
      <c r="Y48" s="26" t="s">
        <v>322</v>
      </c>
      <c r="Z48" s="26" t="s">
        <v>451</v>
      </c>
      <c r="AF48" s="24"/>
      <c r="AK48" s="33" t="str">
        <f t="shared" si="7"/>
        <v>u</v>
      </c>
    </row>
    <row r="49" spans="1:37" x14ac:dyDescent="0.15">
      <c r="A49" s="9"/>
      <c r="B49" s="9"/>
      <c r="F49" s="9"/>
      <c r="G49" s="15"/>
      <c r="K49" s="9"/>
      <c r="L49" s="9"/>
      <c r="O49" s="9"/>
      <c r="P49" s="9"/>
      <c r="Q49" s="15"/>
      <c r="T49" s="9"/>
      <c r="Y49" s="26" t="s">
        <v>323</v>
      </c>
      <c r="Z49" s="26" t="s">
        <v>452</v>
      </c>
      <c r="AF49" s="24"/>
      <c r="AK49" s="33" t="str">
        <f t="shared" si="7"/>
        <v>v</v>
      </c>
    </row>
    <row r="50" spans="1:37" x14ac:dyDescent="0.15">
      <c r="A50" s="9"/>
      <c r="B50" s="9"/>
      <c r="F50" s="9"/>
      <c r="G50" s="15"/>
      <c r="K50" s="9"/>
      <c r="L50" s="9"/>
      <c r="O50" s="9"/>
      <c r="P50" s="9"/>
      <c r="Q50" s="15"/>
      <c r="T50" s="9"/>
      <c r="Y50" s="26" t="s">
        <v>324</v>
      </c>
      <c r="Z50" s="26" t="s">
        <v>453</v>
      </c>
      <c r="AF50" s="24"/>
    </row>
    <row r="51" spans="1:37" x14ac:dyDescent="0.15">
      <c r="A51" s="9"/>
      <c r="B51" s="9"/>
      <c r="F51" s="9"/>
      <c r="G51" s="15"/>
      <c r="K51" s="9"/>
      <c r="L51" s="9"/>
      <c r="O51" s="9"/>
      <c r="P51" s="9"/>
      <c r="Q51" s="15"/>
      <c r="T51" s="9"/>
      <c r="Y51" s="26" t="s">
        <v>325</v>
      </c>
      <c r="Z51" s="26" t="s">
        <v>454</v>
      </c>
      <c r="AF51" s="24"/>
    </row>
    <row r="52" spans="1:37" x14ac:dyDescent="0.15">
      <c r="A52" s="9"/>
      <c r="B52" s="9"/>
      <c r="F52" s="9"/>
      <c r="G52" s="15"/>
      <c r="K52" s="9"/>
      <c r="L52" s="9"/>
      <c r="O52" s="9"/>
      <c r="P52" s="9"/>
      <c r="Q52" s="15"/>
      <c r="T52" s="9"/>
      <c r="Y52" s="26" t="s">
        <v>326</v>
      </c>
      <c r="Z52" s="26" t="s">
        <v>455</v>
      </c>
      <c r="AF52" s="24"/>
    </row>
    <row r="53" spans="1:37" x14ac:dyDescent="0.15">
      <c r="A53" s="9"/>
      <c r="B53" s="9"/>
      <c r="F53" s="9"/>
      <c r="G53" s="15"/>
      <c r="K53" s="9"/>
      <c r="L53" s="9"/>
      <c r="O53" s="9"/>
      <c r="P53" s="9"/>
      <c r="Q53" s="15"/>
      <c r="T53" s="9"/>
      <c r="Y53" s="26" t="s">
        <v>327</v>
      </c>
      <c r="Z53" s="26" t="s">
        <v>456</v>
      </c>
      <c r="AF53" s="24"/>
    </row>
    <row r="54" spans="1:37" x14ac:dyDescent="0.15">
      <c r="A54" s="9"/>
      <c r="B54" s="9"/>
      <c r="F54" s="9"/>
      <c r="G54" s="15"/>
      <c r="K54" s="9"/>
      <c r="L54" s="9"/>
      <c r="O54" s="9"/>
      <c r="P54" s="16"/>
      <c r="Q54" s="15"/>
      <c r="T54" s="9"/>
      <c r="Y54" s="26" t="s">
        <v>328</v>
      </c>
      <c r="Z54" s="26" t="s">
        <v>457</v>
      </c>
      <c r="AF54" s="24"/>
    </row>
    <row r="55" spans="1:37" x14ac:dyDescent="0.15">
      <c r="A55" s="9"/>
      <c r="B55" s="9"/>
      <c r="F55" s="9"/>
      <c r="G55" s="15"/>
      <c r="K55" s="9"/>
      <c r="L55" s="9"/>
      <c r="O55" s="9"/>
      <c r="P55" s="9"/>
      <c r="Q55" s="15"/>
      <c r="T55" s="9"/>
      <c r="Y55" s="26" t="s">
        <v>329</v>
      </c>
      <c r="Z55" s="26" t="s">
        <v>458</v>
      </c>
      <c r="AF55" s="24"/>
    </row>
    <row r="56" spans="1:37" x14ac:dyDescent="0.15">
      <c r="A56" s="9"/>
      <c r="B56" s="9"/>
      <c r="F56" s="9"/>
      <c r="G56" s="15"/>
      <c r="K56" s="9"/>
      <c r="L56" s="9"/>
      <c r="O56" s="9"/>
      <c r="P56" s="9"/>
      <c r="Q56" s="15"/>
      <c r="T56" s="9"/>
      <c r="Y56" s="26" t="s">
        <v>330</v>
      </c>
      <c r="Z56" s="26" t="s">
        <v>459</v>
      </c>
      <c r="AF56" s="24"/>
    </row>
    <row r="57" spans="1:37" x14ac:dyDescent="0.15">
      <c r="A57" s="9"/>
      <c r="B57" s="9"/>
      <c r="F57" s="9"/>
      <c r="G57" s="15"/>
      <c r="K57" s="9"/>
      <c r="L57" s="9"/>
      <c r="O57" s="9"/>
      <c r="P57" s="9"/>
      <c r="Q57" s="15"/>
      <c r="T57" s="9"/>
      <c r="Y57" s="26" t="s">
        <v>331</v>
      </c>
      <c r="Z57" s="26" t="s">
        <v>460</v>
      </c>
      <c r="AF57" s="24"/>
    </row>
    <row r="58" spans="1:37" x14ac:dyDescent="0.15">
      <c r="A58" s="9"/>
      <c r="B58" s="9"/>
      <c r="F58" s="9"/>
      <c r="G58" s="15"/>
      <c r="K58" s="9"/>
      <c r="L58" s="9"/>
      <c r="O58" s="9"/>
      <c r="P58" s="9"/>
      <c r="Q58" s="15"/>
      <c r="T58" s="9"/>
      <c r="Y58" s="26" t="s">
        <v>332</v>
      </c>
      <c r="Z58" s="26" t="s">
        <v>461</v>
      </c>
      <c r="AF58" s="24"/>
    </row>
    <row r="59" spans="1:37" x14ac:dyDescent="0.15">
      <c r="A59" s="9"/>
      <c r="B59" s="9"/>
      <c r="F59" s="9"/>
      <c r="G59" s="15"/>
      <c r="K59" s="9"/>
      <c r="L59" s="9"/>
      <c r="O59" s="9"/>
      <c r="P59" s="9"/>
      <c r="Q59" s="15"/>
      <c r="T59" s="9"/>
      <c r="Y59" s="26" t="s">
        <v>333</v>
      </c>
      <c r="Z59" s="26" t="s">
        <v>462</v>
      </c>
      <c r="AF59" s="24"/>
    </row>
    <row r="60" spans="1:37" x14ac:dyDescent="0.15">
      <c r="A60" s="9"/>
      <c r="B60" s="9"/>
      <c r="F60" s="9"/>
      <c r="G60" s="15"/>
      <c r="K60" s="9"/>
      <c r="L60" s="9"/>
      <c r="O60" s="9"/>
      <c r="P60" s="9"/>
      <c r="Q60" s="15"/>
      <c r="T60" s="9"/>
      <c r="Y60" s="26" t="s">
        <v>334</v>
      </c>
      <c r="Z60" s="26" t="s">
        <v>463</v>
      </c>
      <c r="AF60" s="24"/>
    </row>
    <row r="61" spans="1:37" x14ac:dyDescent="0.15">
      <c r="A61" s="9"/>
      <c r="B61" s="9"/>
      <c r="F61" s="9"/>
      <c r="G61" s="15"/>
      <c r="K61" s="9"/>
      <c r="L61" s="9"/>
      <c r="O61" s="9"/>
      <c r="P61" s="9"/>
      <c r="Q61" s="15"/>
      <c r="T61" s="9"/>
      <c r="Y61" s="26" t="s">
        <v>335</v>
      </c>
      <c r="Z61" s="26" t="s">
        <v>464</v>
      </c>
      <c r="AF61" s="24"/>
    </row>
    <row r="62" spans="1:37" x14ac:dyDescent="0.15">
      <c r="A62" s="9"/>
      <c r="B62" s="9"/>
      <c r="F62" s="9"/>
      <c r="G62" s="15"/>
      <c r="K62" s="9"/>
      <c r="L62" s="9"/>
      <c r="O62" s="9"/>
      <c r="P62" s="9"/>
      <c r="Q62" s="15"/>
      <c r="T62" s="9"/>
      <c r="Y62" s="26" t="s">
        <v>336</v>
      </c>
      <c r="Z62" s="26" t="s">
        <v>465</v>
      </c>
      <c r="AF62" s="24"/>
    </row>
    <row r="63" spans="1:37" x14ac:dyDescent="0.15">
      <c r="A63" s="9"/>
      <c r="B63" s="9"/>
      <c r="F63" s="9"/>
      <c r="G63" s="15"/>
      <c r="K63" s="9"/>
      <c r="L63" s="9"/>
      <c r="O63" s="9"/>
      <c r="P63" s="9"/>
      <c r="Q63" s="15"/>
      <c r="T63" s="9"/>
      <c r="Y63" s="26" t="s">
        <v>337</v>
      </c>
      <c r="Z63" s="26" t="s">
        <v>466</v>
      </c>
      <c r="AF63" s="24"/>
    </row>
    <row r="64" spans="1:37" x14ac:dyDescent="0.15">
      <c r="A64" s="9"/>
      <c r="B64" s="9"/>
      <c r="F64" s="9"/>
      <c r="G64" s="15"/>
      <c r="K64" s="9"/>
      <c r="L64" s="9"/>
      <c r="O64" s="9"/>
      <c r="P64" s="9"/>
      <c r="Q64" s="15"/>
      <c r="T64" s="9"/>
      <c r="Y64" s="26" t="s">
        <v>338</v>
      </c>
      <c r="Z64" s="26" t="s">
        <v>467</v>
      </c>
      <c r="AF64" s="24"/>
    </row>
    <row r="65" spans="1:32" x14ac:dyDescent="0.15">
      <c r="A65" s="9"/>
      <c r="B65" s="9"/>
      <c r="F65" s="9"/>
      <c r="G65" s="15"/>
      <c r="K65" s="9"/>
      <c r="L65" s="9"/>
      <c r="O65" s="9"/>
      <c r="P65" s="9"/>
      <c r="Q65" s="15"/>
      <c r="T65" s="9"/>
      <c r="Y65" s="26" t="s">
        <v>339</v>
      </c>
      <c r="Z65" s="26" t="s">
        <v>468</v>
      </c>
      <c r="AF65" s="24"/>
    </row>
    <row r="66" spans="1:32" x14ac:dyDescent="0.15">
      <c r="A66" s="9"/>
      <c r="B66" s="9"/>
      <c r="F66" s="9"/>
      <c r="G66" s="15"/>
      <c r="K66" s="9"/>
      <c r="L66" s="9"/>
      <c r="O66" s="9"/>
      <c r="P66" s="9"/>
      <c r="Q66" s="15"/>
      <c r="T66" s="9"/>
      <c r="Y66" s="26" t="s">
        <v>65</v>
      </c>
      <c r="Z66" s="26" t="s">
        <v>469</v>
      </c>
      <c r="AF66" s="24"/>
    </row>
    <row r="67" spans="1:32" x14ac:dyDescent="0.15">
      <c r="A67" s="9"/>
      <c r="B67" s="9"/>
      <c r="F67" s="9"/>
      <c r="G67" s="15"/>
      <c r="K67" s="9"/>
      <c r="L67" s="9"/>
      <c r="O67" s="9"/>
      <c r="P67" s="9"/>
      <c r="Q67" s="15"/>
      <c r="T67" s="9"/>
      <c r="Y67" s="26" t="s">
        <v>340</v>
      </c>
      <c r="Z67" s="26" t="s">
        <v>470</v>
      </c>
      <c r="AF67" s="24"/>
    </row>
    <row r="68" spans="1:32" x14ac:dyDescent="0.15">
      <c r="A68" s="9"/>
      <c r="B68" s="9"/>
      <c r="F68" s="9"/>
      <c r="G68" s="15"/>
      <c r="K68" s="9"/>
      <c r="L68" s="9"/>
      <c r="O68" s="9"/>
      <c r="P68" s="9"/>
      <c r="Q68" s="15"/>
      <c r="T68" s="9"/>
      <c r="Y68" s="26" t="s">
        <v>341</v>
      </c>
      <c r="Z68" s="26" t="s">
        <v>471</v>
      </c>
      <c r="AF68" s="24"/>
    </row>
    <row r="69" spans="1:32" x14ac:dyDescent="0.15">
      <c r="A69" s="9"/>
      <c r="B69" s="9"/>
      <c r="F69" s="9"/>
      <c r="G69" s="15"/>
      <c r="K69" s="9"/>
      <c r="L69" s="9"/>
      <c r="O69" s="9"/>
      <c r="P69" s="9"/>
      <c r="Q69" s="15"/>
      <c r="T69" s="9"/>
      <c r="Y69" s="26" t="s">
        <v>342</v>
      </c>
      <c r="Z69" s="26" t="s">
        <v>472</v>
      </c>
      <c r="AF69" s="24"/>
    </row>
    <row r="70" spans="1:32" x14ac:dyDescent="0.15">
      <c r="A70" s="9"/>
      <c r="B70" s="9"/>
      <c r="Y70" s="26" t="s">
        <v>343</v>
      </c>
      <c r="Z70" s="26" t="s">
        <v>473</v>
      </c>
    </row>
    <row r="71" spans="1:32" x14ac:dyDescent="0.15">
      <c r="Y71" s="26" t="s">
        <v>344</v>
      </c>
      <c r="Z71" s="26" t="s">
        <v>474</v>
      </c>
    </row>
    <row r="72" spans="1:32" x14ac:dyDescent="0.15">
      <c r="Y72" s="26" t="s">
        <v>345</v>
      </c>
      <c r="Z72" s="26" t="s">
        <v>475</v>
      </c>
    </row>
    <row r="73" spans="1:32" x14ac:dyDescent="0.15">
      <c r="Y73" s="26" t="s">
        <v>346</v>
      </c>
      <c r="Z73" s="26" t="s">
        <v>476</v>
      </c>
    </row>
    <row r="74" spans="1:32" x14ac:dyDescent="0.15">
      <c r="Y74" s="26" t="s">
        <v>347</v>
      </c>
      <c r="Z74" s="26" t="s">
        <v>477</v>
      </c>
    </row>
    <row r="75" spans="1:32" x14ac:dyDescent="0.15">
      <c r="Y75" s="26" t="s">
        <v>348</v>
      </c>
      <c r="Z75" s="26" t="s">
        <v>478</v>
      </c>
    </row>
    <row r="76" spans="1:32" x14ac:dyDescent="0.15">
      <c r="Y76" s="26" t="s">
        <v>349</v>
      </c>
      <c r="Z76" s="26" t="s">
        <v>479</v>
      </c>
    </row>
    <row r="77" spans="1:32" x14ac:dyDescent="0.15">
      <c r="Y77" s="26" t="s">
        <v>350</v>
      </c>
      <c r="Z77" s="26" t="s">
        <v>480</v>
      </c>
    </row>
    <row r="78" spans="1:32" x14ac:dyDescent="0.15">
      <c r="Y78" s="26" t="s">
        <v>351</v>
      </c>
      <c r="Z78" s="26" t="s">
        <v>481</v>
      </c>
    </row>
    <row r="79" spans="1:32" x14ac:dyDescent="0.15">
      <c r="Y79" s="26" t="s">
        <v>352</v>
      </c>
      <c r="Z79" s="26" t="s">
        <v>482</v>
      </c>
    </row>
    <row r="80" spans="1:32" x14ac:dyDescent="0.15">
      <c r="Y80" s="26" t="s">
        <v>353</v>
      </c>
      <c r="Z80" s="26" t="s">
        <v>483</v>
      </c>
    </row>
    <row r="81" spans="25:26" x14ac:dyDescent="0.15">
      <c r="Y81" s="26" t="s">
        <v>354</v>
      </c>
      <c r="Z81" s="26" t="s">
        <v>484</v>
      </c>
    </row>
    <row r="82" spans="25:26" x14ac:dyDescent="0.15">
      <c r="Y82" s="26" t="s">
        <v>355</v>
      </c>
      <c r="Z82" s="26" t="s">
        <v>485</v>
      </c>
    </row>
    <row r="83" spans="25:26" x14ac:dyDescent="0.15">
      <c r="Y83" s="26" t="s">
        <v>356</v>
      </c>
      <c r="Z83" s="26" t="s">
        <v>486</v>
      </c>
    </row>
    <row r="84" spans="25:26" x14ac:dyDescent="0.15">
      <c r="Y84" s="26" t="s">
        <v>357</v>
      </c>
      <c r="Z84" s="26" t="s">
        <v>487</v>
      </c>
    </row>
    <row r="85" spans="25:26" x14ac:dyDescent="0.15">
      <c r="Y85" s="26" t="s">
        <v>358</v>
      </c>
      <c r="Z85" s="26" t="s">
        <v>488</v>
      </c>
    </row>
    <row r="86" spans="25:26" x14ac:dyDescent="0.15">
      <c r="Y86" s="26" t="s">
        <v>359</v>
      </c>
      <c r="Z86" s="26" t="s">
        <v>489</v>
      </c>
    </row>
    <row r="87" spans="25:26" x14ac:dyDescent="0.15">
      <c r="Y87" s="26" t="s">
        <v>360</v>
      </c>
      <c r="Z87" s="26" t="s">
        <v>490</v>
      </c>
    </row>
    <row r="88" spans="25:26" x14ac:dyDescent="0.15">
      <c r="Y88" s="26" t="s">
        <v>361</v>
      </c>
      <c r="Z88" s="26" t="s">
        <v>491</v>
      </c>
    </row>
    <row r="89" spans="25:26" x14ac:dyDescent="0.15">
      <c r="Y89" s="26" t="s">
        <v>362</v>
      </c>
      <c r="Z89" s="26" t="s">
        <v>492</v>
      </c>
    </row>
    <row r="90" spans="25:26" x14ac:dyDescent="0.15">
      <c r="Y90" s="26" t="s">
        <v>363</v>
      </c>
      <c r="Z90" s="26" t="s">
        <v>493</v>
      </c>
    </row>
    <row r="91" spans="25:26" x14ac:dyDescent="0.15">
      <c r="Y91" s="26" t="s">
        <v>364</v>
      </c>
      <c r="Z91" s="26" t="s">
        <v>494</v>
      </c>
    </row>
    <row r="92" spans="25:26" x14ac:dyDescent="0.15">
      <c r="Y92" s="26" t="s">
        <v>365</v>
      </c>
      <c r="Z92" s="26" t="s">
        <v>495</v>
      </c>
    </row>
    <row r="93" spans="25:26" x14ac:dyDescent="0.15">
      <c r="Y93" s="26" t="s">
        <v>366</v>
      </c>
      <c r="Z93" s="26" t="s">
        <v>496</v>
      </c>
    </row>
    <row r="94" spans="25:26" x14ac:dyDescent="0.15">
      <c r="Y94" s="26" t="s">
        <v>367</v>
      </c>
      <c r="Z94" s="26" t="s">
        <v>497</v>
      </c>
    </row>
    <row r="95" spans="25:26" x14ac:dyDescent="0.15">
      <c r="Y95" s="26" t="s">
        <v>368</v>
      </c>
      <c r="Z95" s="26" t="s">
        <v>498</v>
      </c>
    </row>
    <row r="96" spans="25:26" x14ac:dyDescent="0.15">
      <c r="Y96" s="26" t="s">
        <v>270</v>
      </c>
      <c r="Z96" s="26" t="s">
        <v>499</v>
      </c>
    </row>
    <row r="97" spans="25:26" x14ac:dyDescent="0.15">
      <c r="Y97" s="26" t="s">
        <v>369</v>
      </c>
      <c r="Z97" s="26" t="s">
        <v>500</v>
      </c>
    </row>
    <row r="98" spans="25:26" x14ac:dyDescent="0.15">
      <c r="Y98" s="26" t="s">
        <v>370</v>
      </c>
      <c r="Z98" s="26" t="s">
        <v>501</v>
      </c>
    </row>
    <row r="99" spans="25:26" x14ac:dyDescent="0.15">
      <c r="Y99" s="26" t="s">
        <v>400</v>
      </c>
      <c r="Z99" s="26"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2021-08-24T15:34:17Z</dcterms:created>
  <dcterms:modified xsi:type="dcterms:W3CDTF">2021-08-24T18:21:29Z</dcterms:modified>
</cp:coreProperties>
</file>