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655"/>
  </bookViews>
  <sheets>
    <sheet name="行政事業レビューシート" sheetId="8" r:id="rId1"/>
    <sheet name="入力規則等" sheetId="4" r:id="rId2"/>
  </sheets>
  <definedNames>
    <definedName name="_xlnm.Print_Area" localSheetId="0">行政事業レビューシート!$A$1:$AX$153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53" i="8" l="1"/>
  <c r="AY152" i="8"/>
  <c r="AY151" i="8"/>
  <c r="AY147" i="8"/>
  <c r="AY150" i="8" s="1"/>
  <c r="AY146" i="8"/>
  <c r="AY145" i="8"/>
  <c r="AY144" i="8"/>
  <c r="AY137" i="8"/>
  <c r="AU136" i="8"/>
  <c r="Y136" i="8"/>
  <c r="AW114" i="8"/>
  <c r="AT114" i="8"/>
  <c r="AQ114" i="8"/>
  <c r="AL114" i="8"/>
  <c r="AI114" i="8"/>
  <c r="AF114" i="8"/>
  <c r="Z114" i="8"/>
  <c r="W114" i="8"/>
  <c r="T114" i="8"/>
  <c r="N114" i="8"/>
  <c r="K114" i="8"/>
  <c r="H114" i="8"/>
  <c r="AW113" i="8"/>
  <c r="AT113" i="8"/>
  <c r="AQ113" i="8"/>
  <c r="AL113" i="8"/>
  <c r="AI113" i="8"/>
  <c r="AF113" i="8"/>
  <c r="Z113" i="8"/>
  <c r="W113" i="8"/>
  <c r="T113" i="8"/>
  <c r="N113" i="8"/>
  <c r="K113" i="8"/>
  <c r="H113" i="8"/>
  <c r="L92" i="8"/>
  <c r="I92" i="8"/>
  <c r="L91" i="8"/>
  <c r="I91" i="8"/>
  <c r="L90" i="8"/>
  <c r="I90" i="8"/>
  <c r="L89" i="8"/>
  <c r="I89" i="8"/>
  <c r="L88" i="8"/>
  <c r="I88" i="8"/>
  <c r="AY64" i="8"/>
  <c r="AY65" i="8" s="1"/>
  <c r="AY57" i="8"/>
  <c r="AY63" i="8" s="1"/>
  <c r="AY53" i="8"/>
  <c r="AY56" i="8" s="1"/>
  <c r="AY51" i="8"/>
  <c r="AY52" i="8" s="1"/>
  <c r="AY35" i="8"/>
  <c r="AY44" i="8" s="1"/>
  <c r="AY34" i="8"/>
  <c r="W26" i="8"/>
  <c r="P26" i="8"/>
  <c r="W25" i="8"/>
  <c r="P25" i="8"/>
  <c r="AD21" i="8"/>
  <c r="W21" i="8"/>
  <c r="P21" i="8"/>
  <c r="AR18" i="8"/>
  <c r="AK18" i="8"/>
  <c r="AD18" i="8"/>
  <c r="AD20" i="8" s="1"/>
  <c r="W18" i="8"/>
  <c r="W20" i="8" s="1"/>
  <c r="P18" i="8"/>
  <c r="P20" i="8" s="1"/>
  <c r="G11" i="8"/>
  <c r="AE8" i="8"/>
  <c r="G8" i="8"/>
  <c r="G6" i="8"/>
  <c r="AV2" i="8"/>
  <c r="AY149" i="8" l="1"/>
  <c r="AY148" i="8"/>
  <c r="AY37" i="8"/>
  <c r="AY39" i="8"/>
  <c r="AY41" i="8"/>
  <c r="AY43" i="8"/>
  <c r="AY55" i="8"/>
  <c r="AY59" i="8"/>
  <c r="AY61" i="8"/>
  <c r="AY36" i="8"/>
  <c r="AY38" i="8"/>
  <c r="AY40" i="8"/>
  <c r="AY42" i="8"/>
  <c r="AY54" i="8"/>
  <c r="AY58" i="8"/>
  <c r="AY60" i="8"/>
  <c r="AY62" i="8"/>
  <c r="AY66" i="8"/>
  <c r="C12" i="4" l="1"/>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<sst xmlns="http://schemas.openxmlformats.org/spreadsheetml/2006/main" count="837" uniqueCount="653">
  <si>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</si>
  <si>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</si>
  <si>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</si>
  <si>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</si>
  <si>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</si>
  <si>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</si>
  <si>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</si>
  <si>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</si>
  <si>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</si>
  <si>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</si>
  <si>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</si>
  <si>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</si>
  <si>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</si>
  <si>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</si>
  <si>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</si>
  <si>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</si>
  <si>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</si>
  <si>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</si>
  <si>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</si>
  <si>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</si>
  <si>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</si>
  <si>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</si>
  <si>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</si>
  <si>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</si>
  <si>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</si>
  <si>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</si>
  <si>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</si>
  <si>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</si>
  <si>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</si>
  <si>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</si>
  <si>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</si>
  <si>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</si>
  <si>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</si>
  <si>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</si>
  <si>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</si>
  <si>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</si>
  <si>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</si>
  <si>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</si>
  <si>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</si>
  <si>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</si>
  <si>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</si>
  <si>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</si>
  <si>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</si>
  <si>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</si>
  <si>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</si>
  <si>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</si>
  <si>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</si>
  <si>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</si>
  <si>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</si>
  <si>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</si>
  <si>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</si>
  <si>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</si>
  <si>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</si>
  <si>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</si>
  <si>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</si>
  <si>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</si>
  <si>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</si>
  <si>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</si>
  <si>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</si>
  <si>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</si>
  <si>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</si>
  <si>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</si>
  <si>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</si>
  <si>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</si>
  <si>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</si>
  <si>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</si>
  <si>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</si>
  <si>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</si>
  <si>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</si>
  <si>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</si>
  <si>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</si>
  <si>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</si>
  <si>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</si>
  <si>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</si>
  <si>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</si>
  <si>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</si>
  <si>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</si>
  <si>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</si>
  <si>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</si>
  <si>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</si>
  <si>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</si>
  <si>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</si>
  <si>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</si>
  <si>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</si>
  <si>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</si>
  <si>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</si>
  <si>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</si>
  <si>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</si>
  <si>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</si>
  <si>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</si>
  <si>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</si>
  <si>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</si>
  <si>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</si>
  <si>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</si>
  <si>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</si>
  <si>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</si>
  <si>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</si>
  <si>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</si>
  <si>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</si>
  <si>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</si>
  <si>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</si>
  <si>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</si>
  <si>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</si>
  <si>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</si>
  <si>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</si>
  <si>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</si>
  <si>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</si>
  <si>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</si>
  <si>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</si>
  <si>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</si>
  <si>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</si>
  <si>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</si>
  <si>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</si>
  <si>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</si>
  <si>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</si>
  <si>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</si>
  <si>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</si>
  <si>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</si>
  <si>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</si>
  <si>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</si>
  <si>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</si>
  <si>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</si>
  <si>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</si>
  <si>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</si>
  <si>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</si>
  <si>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</si>
  <si>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</si>
  <si>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</si>
  <si>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</si>
  <si>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</si>
  <si>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</si>
  <si>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</si>
  <si>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</si>
  <si>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</si>
  <si>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</si>
  <si>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</si>
  <si>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</si>
  <si>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</si>
  <si>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</si>
  <si>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</si>
  <si>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</si>
  <si>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</si>
  <si>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</si>
  <si>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</si>
  <si>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</si>
  <si>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</si>
  <si>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</si>
  <si>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</si>
  <si>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</si>
  <si>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</si>
  <si>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</si>
  <si>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</si>
  <si>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</si>
  <si>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</si>
  <si>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</si>
  <si>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</si>
  <si>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</si>
  <si>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</si>
  <si>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</si>
  <si>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</si>
  <si>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</si>
  <si>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</si>
  <si>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</si>
  <si>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</si>
  <si>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</si>
  <si>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</si>
  <si>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</si>
  <si>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</si>
  <si>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</si>
  <si>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</si>
  <si>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</si>
  <si>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</si>
  <si>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</si>
  <si>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</si>
  <si>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</si>
  <si>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</si>
  <si>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</si>
  <si>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</si>
  <si>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</si>
  <si>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</si>
  <si>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</si>
  <si>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</si>
  <si>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</si>
  <si>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</si>
  <si>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</si>
  <si>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</si>
  <si>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</si>
  <si>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</si>
  <si>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</si>
  <si>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</si>
  <si>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</si>
  <si>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</si>
  <si>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</si>
  <si>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</si>
  <si>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</si>
  <si>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</si>
  <si>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</si>
  <si>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</si>
  <si>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</si>
  <si>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</si>
  <si>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</si>
  <si>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</si>
  <si>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</si>
  <si>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</si>
  <si>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</si>
  <si>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</si>
  <si>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</si>
  <si>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</si>
  <si>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</si>
  <si>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</si>
  <si>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</si>
  <si>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</si>
  <si>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</si>
  <si>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</si>
  <si>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</si>
  <si>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</si>
  <si>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</si>
  <si>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</si>
  <si>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</si>
  <si>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</si>
  <si>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</si>
  <si>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</si>
  <si>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</si>
  <si>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</si>
  <si>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</si>
  <si>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</si>
  <si>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</si>
  <si>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</si>
  <si>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</si>
  <si>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</si>
  <si>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</si>
  <si>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</si>
  <si>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</si>
  <si>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</si>
  <si>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</si>
  <si>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</si>
  <si>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</si>
  <si>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</si>
  <si>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</si>
  <si>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</si>
  <si>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</si>
  <si>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</si>
  <si>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</si>
  <si>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</si>
  <si>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</si>
  <si>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</si>
  <si>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</si>
  <si>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</si>
  <si>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</si>
  <si>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</si>
  <si>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</si>
  <si>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</si>
  <si>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</si>
  <si>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</si>
  <si>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</si>
  <si>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</si>
  <si>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</si>
  <si>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</si>
  <si>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</si>
  <si>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</si>
  <si>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</si>
  <si>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</si>
  <si>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</si>
  <si>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</si>
  <si>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</si>
  <si>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</si>
  <si>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</si>
  <si>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</si>
  <si>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</si>
  <si>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</si>
  <si>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</si>
  <si>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</si>
  <si>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</si>
  <si>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</si>
  <si>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</si>
  <si>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</si>
  <si>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</si>
  <si>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</si>
  <si>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</si>
  <si>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</si>
  <si>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</si>
  <si>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</si>
  <si>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</si>
  <si>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</si>
  <si>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</si>
  <si>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</si>
  <si>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</si>
  <si>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</si>
  <si>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</si>
  <si>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</si>
  <si>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</si>
  <si>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</si>
  <si>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</si>
  <si>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</si>
  <si>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</si>
  <si>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</si>
  <si>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</si>
  <si>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</si>
  <si>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</si>
  <si>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</si>
  <si>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</si>
  <si>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</si>
  <si>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</si>
  <si>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</si>
  <si>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</si>
  <si>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</si>
  <si>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</si>
  <si>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</si>
  <si>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</si>
  <si>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</si>
  <si>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</si>
  <si>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</si>
  <si>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</si>
  <si>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</si>
  <si>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</si>
  <si>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</si>
  <si>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</si>
  <si>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</si>
  <si>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</si>
  <si>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</si>
  <si>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</si>
  <si>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</si>
  <si>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</si>
  <si>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</si>
  <si>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</si>
  <si>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</si>
  <si>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</si>
  <si>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</si>
  <si>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</si>
  <si>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</si>
  <si>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</si>
  <si>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</si>
  <si>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</si>
  <si>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</si>
  <si>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</si>
  <si>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</si>
  <si>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</si>
  <si>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</si>
  <si>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</si>
  <si>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</si>
  <si>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</si>
  <si>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</si>
  <si>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</si>
  <si>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</si>
  <si>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</si>
  <si>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</si>
  <si>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</si>
  <si>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</si>
  <si>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</si>
  <si>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</si>
  <si>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</si>
  <si>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</si>
  <si>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</si>
  <si>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</si>
  <si>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</si>
  <si>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</si>
  <si>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</si>
  <si>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</si>
  <si>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</si>
  <si>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</si>
  <si>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</si>
  <si>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</si>
  <si>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</si>
  <si>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</si>
  <si>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</si>
  <si>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</si>
  <si>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</si>
  <si>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</si>
  <si>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</si>
  <si>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</si>
  <si>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</si>
  <si>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</si>
  <si>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</si>
  <si>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</si>
  <si>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</si>
  <si>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</si>
  <si>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</si>
  <si>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</si>
  <si>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</si>
  <si>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</si>
  <si>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</si>
  <si>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</si>
  <si>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</si>
  <si>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</si>
  <si>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</si>
  <si>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</si>
  <si>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</si>
  <si>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</si>
  <si>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</si>
  <si>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</si>
  <si>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</si>
  <si>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</si>
  <si>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</si>
  <si>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</si>
  <si>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</si>
  <si>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</si>
  <si>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</si>
  <si>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</si>
  <si>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</si>
  <si>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</si>
  <si>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</si>
  <si>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</si>
  <si>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</si>
  <si>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</si>
  <si>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</si>
  <si>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</si>
  <si>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</si>
  <si>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</si>
  <si>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</si>
  <si>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</si>
  <si>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</si>
  <si>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</si>
  <si>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</si>
  <si>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</si>
  <si>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</si>
  <si>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</si>
  <si>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</si>
  <si>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</si>
  <si>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</si>
  <si>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</si>
  <si>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</si>
  <si>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</si>
  <si>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</si>
  <si>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</si>
  <si>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</si>
  <si>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</si>
  <si>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</si>
  <si>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</si>
  <si>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</si>
  <si>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</si>
  <si>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</si>
  <si>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</si>
  <si>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</si>
  <si>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</si>
  <si>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</si>
  <si>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</si>
  <si>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</si>
  <si>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</si>
  <si>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</si>
  <si>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</si>
  <si>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</si>
  <si>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</si>
  <si>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</si>
  <si>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</si>
  <si>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</si>
  <si>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</si>
  <si>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</si>
  <si>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</si>
  <si>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</si>
  <si>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</si>
  <si>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</si>
  <si>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</si>
  <si>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</si>
  <si>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</si>
  <si>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</si>
  <si>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</si>
  <si>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</si>
  <si>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</si>
  <si>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</si>
  <si>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</si>
  <si>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</si>
  <si>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</si>
  <si>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</si>
  <si>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</si>
  <si>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</si>
  <si>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</si>
  <si>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</si>
  <si>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</si>
  <si>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</si>
  <si>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</si>
  <si>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</si>
  <si>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</si>
  <si>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</si>
  <si>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</si>
  <si>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</si>
  <si>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</si>
  <si>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</si>
  <si>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</si>
  <si>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</si>
  <si>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</si>
  <si>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</si>
  <si>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</si>
  <si>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</si>
  <si>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</si>
  <si>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</si>
  <si>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</si>
  <si>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</si>
  <si>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</si>
  <si>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</si>
  <si>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</si>
  <si>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</si>
  <si>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</si>
  <si>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</si>
  <si>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</si>
  <si>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</si>
  <si>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</si>
  <si>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</si>
  <si>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</si>
  <si>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</si>
  <si>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</si>
  <si>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</si>
  <si>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</si>
  <si>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</si>
  <si>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</si>
  <si>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</si>
  <si>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</si>
  <si>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</si>
  <si>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</si>
  <si>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</si>
  <si>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</si>
  <si>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</si>
  <si>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</si>
  <si>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</si>
  <si>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</si>
  <si>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</si>
  <si>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</si>
  <si>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</si>
  <si>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</si>
  <si>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</si>
  <si>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</si>
  <si>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</si>
  <si>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</si>
  <si>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</si>
  <si>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</si>
  <si>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</si>
  <si>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</si>
  <si>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</si>
  <si>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</si>
  <si>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</si>
  <si>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</si>
  <si>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</si>
  <si>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</si>
  <si>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</si>
  <si>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</si>
  <si>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</si>
  <si>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</si>
  <si>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</si>
  <si>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</si>
  <si>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</si>
  <si>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</si>
  <si>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</si>
  <si>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</si>
  <si>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</si>
  <si>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</si>
  <si>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</si>
  <si>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</si>
  <si>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</si>
  <si>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</si>
  <si>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</si>
  <si>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</si>
  <si>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</si>
  <si>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</si>
  <si>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</si>
  <si>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</si>
  <si>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</si>
  <si>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</si>
  <si>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</si>
  <si>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</si>
  <si>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</si>
  <si>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</si>
  <si>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</si>
  <si>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</si>
  <si>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</si>
  <si>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</si>
  <si>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</si>
  <si>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</si>
  <si>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</si>
  <si>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</si>
  <si>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</si>
  <si>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</si>
  <si>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</si>
  <si>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</si>
  <si>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</si>
  <si>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</si>
  <si>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</si>
  <si>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</si>
  <si>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</si>
  <si>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内閣府</t>
  </si>
  <si>
    <t>人道救援物資備蓄経費</t>
    <phoneticPr fontId="5"/>
  </si>
  <si>
    <t>○</t>
  </si>
  <si>
    <t>参事官　山崎　速人</t>
    <phoneticPr fontId="5"/>
  </si>
  <si>
    <t>国際平和協力本部事務局</t>
    <phoneticPr fontId="5"/>
  </si>
  <si>
    <t>国際連合平和維持活動等に対する協力に関する法律
（第３０条）</t>
    <phoneticPr fontId="5"/>
  </si>
  <si>
    <t>国際連合平和維持活動等に対する協力に関する法律（平成４年法律第７９号。以下「国際平和協力法」という。）に基づき、国際連合平和維持活動、人道的な国際救援活動、国際的な選挙監視活動及び国際連携平和安全活動に対し、適切かつ迅速な物資協力を行うことを目的とする。</t>
    <phoneticPr fontId="5"/>
  </si>
  <si>
    <t>国際連合等から国際連合平和維持活動、人道的な国際救援活動、国際的な選挙監視活動及び国際連携平和安全活動への物資協力の要請をうけた場合、迅速に対応できるよう人道救援物資等の調達及び備蓄（物資の保管・管理）等の業務を実施している。</t>
    <phoneticPr fontId="5"/>
  </si>
  <si>
    <t>国際平和協力業務庁費</t>
    <rPh sb="0" eb="2">
      <t>コクサイ</t>
    </rPh>
    <rPh sb="2" eb="4">
      <t>ヘイワ</t>
    </rPh>
    <rPh sb="4" eb="6">
      <t>キョウリョク</t>
    </rPh>
    <rPh sb="6" eb="8">
      <t>ギョウム</t>
    </rPh>
    <rPh sb="8" eb="9">
      <t>チョウ</t>
    </rPh>
    <rPh sb="9" eb="10">
      <t>ヒ</t>
    </rPh>
    <phoneticPr fontId="5"/>
  </si>
  <si>
    <t>国際平和協力業務旅費</t>
    <rPh sb="0" eb="2">
      <t>コクサイ</t>
    </rPh>
    <rPh sb="2" eb="4">
      <t>ヘイワ</t>
    </rPh>
    <rPh sb="4" eb="6">
      <t>キョウリョク</t>
    </rPh>
    <rPh sb="6" eb="8">
      <t>ギョウム</t>
    </rPh>
    <rPh sb="8" eb="10">
      <t>リョヒ</t>
    </rPh>
    <phoneticPr fontId="5"/>
  </si>
  <si>
    <t>国際連合等からの要請を受け実施するものであるため。</t>
    <phoneticPr fontId="5"/>
  </si>
  <si>
    <t>我が国が実施した物資協力に対する国際連合等の評価。
令和元年度に南スーダンで国際連携平和安全活動を行っている政府間開発機構（IGAD）から要請を受け物資協力を実施した。
平成30、令和2年度は実績なし。</t>
    <phoneticPr fontId="5"/>
  </si>
  <si>
    <t>外交に関する世論調査における「日本の果たすべき役割」で前年度設問平均以上の回答を得る。</t>
    <phoneticPr fontId="5"/>
  </si>
  <si>
    <t>日本の果たすべき役割で「人的支援を含んだ、地域情勢の安定や紛争の平和的解決に向けた取組を通じた国際平和への貢献」と回答した割合。</t>
    <phoneticPr fontId="5"/>
  </si>
  <si>
    <t>備蓄物資を使用した物資協力の回数</t>
    <phoneticPr fontId="5"/>
  </si>
  <si>
    <t>カ所</t>
    <rPh sb="1" eb="2">
      <t>ショ</t>
    </rPh>
    <phoneticPr fontId="5"/>
  </si>
  <si>
    <t>X（執行額）／Y（物資協力回数）　　　　　　　　　</t>
    <phoneticPr fontId="5"/>
  </si>
  <si>
    <t>円</t>
    <phoneticPr fontId="5"/>
  </si>
  <si>
    <t>59,275,730/0</t>
    <phoneticPr fontId="5"/>
  </si>
  <si>
    <t>131,016,459/1</t>
    <phoneticPr fontId="5"/>
  </si>
  <si>
    <t>我が国の国際平和協力業務等に対して国連、現地政府等から高い評価を得ている。</t>
    <phoneticPr fontId="5"/>
  </si>
  <si>
    <t>国際連合等の要請に基づき、人道的な国際救援活動をはじめとした物資協力を迅速に実施するため、基本的な人道救援物資の備蓄を行っている。国際連合を中心とした国際平和のための努力に積極的に寄与するため、引き続き、本事業を推進していく。</t>
    <phoneticPr fontId="5"/>
  </si>
  <si>
    <t>政府広報室で実施している「外交に関する世論調査」で、国際社会で果たすべき日本の役割について聞いたところ、国際平和への努力や人道的支援が上位となっている。</t>
    <phoneticPr fontId="5"/>
  </si>
  <si>
    <t>国自らが実施すべき事業である。</t>
    <phoneticPr fontId="5"/>
  </si>
  <si>
    <t>本事業は、国際連合等からの要請を受け実施するものであり、我が国が国際連合を中心とした国際平和の努力に積極的に寄与するため、重要な事業である。</t>
    <phoneticPr fontId="5"/>
  </si>
  <si>
    <t>‐</t>
  </si>
  <si>
    <t>妥当性を欠いた執行は認められない。</t>
    <phoneticPr fontId="5"/>
  </si>
  <si>
    <t>目的外となる執行は認められない。</t>
    <phoneticPr fontId="5"/>
  </si>
  <si>
    <t>会計法等に基づき、競争による調達を原則としている。</t>
    <phoneticPr fontId="5"/>
  </si>
  <si>
    <t>人道救援物資の備蓄に努めた。</t>
    <phoneticPr fontId="5"/>
  </si>
  <si>
    <t>令和元年度に我が国が無償譲渡した物資は、南スーダンにおいて、政府間開発機構（IGAD）の活動に使用されている。</t>
    <phoneticPr fontId="5"/>
  </si>
  <si>
    <t>本事業については、引き続き適切に実施していく必要がある。また、国際情勢、国際機関からの要望やジェンダーバランスへの配慮等新たなニーズを踏まえ、引き続き、備蓄品目の仕様の見直しや新たな品目の追加を検討する。</t>
    <phoneticPr fontId="5"/>
  </si>
  <si>
    <t xml:space="preserve">○公開プロセス
対象年度：平成22年度
レビューシート番号・事業名：１５７・人道救援物資備蓄経費
結果：大幅な改善を含め検討する。
とりまとめコメント：
　・ＪＩＣＡや自治体や民間との連携などの見直しや倉庫をバーチャルにできないかなどを検討する必要
　・備蓄量に関しては海外との比較が必要
　・仕様を見直すなど、調達にあたっては、実質的競争の確保ができるよう、一層の工夫が必要
内閣府国際平和協力本部ＨＰ　http://www.pko.go.jp/pko_j/operations/relief.html
○公開プロセスに対する点検・改善結果
１．物資の調達
　備蓄品目については、平成２２年度までの７品目を平成２３年度から５品目に見直すとともに、備蓄目標についても平成２２年度までの３万人分を平成２３年度から２万人分に見直し。
２．備蓄（保管・管理）
　平成２３年度に国内倉庫を廃止し、海外倉庫に１本化するとともに、海外倉庫についても一般競争入札により委託先を決定。
３．備蓄物資の相互融通（自治体等との連携）
　平成２３年３月に発生した東日本大震災への対応として、緊急対策本部の要請を受け、国内倉庫（当時）に備蓄していた毛布１万枚、給水容器７千５百個、ビニールシート４千枚を、物品管理法に基づき内閣府政策統括官（防災担当）へ管理換を行なうことにより提供（平成２２年度）。   </t>
    <phoneticPr fontId="5"/>
  </si>
  <si>
    <t>0157</t>
  </si>
  <si>
    <t>0164</t>
  </si>
  <si>
    <t>0158</t>
  </si>
  <si>
    <t>0112</t>
  </si>
  <si>
    <t>0109</t>
  </si>
  <si>
    <t>0118</t>
  </si>
  <si>
    <t>0114</t>
  </si>
  <si>
    <t>0124</t>
  </si>
  <si>
    <t>有</t>
  </si>
  <si>
    <t>無</t>
  </si>
  <si>
    <t>物資購入費</t>
    <rPh sb="0" eb="2">
      <t>ブッシ</t>
    </rPh>
    <rPh sb="2" eb="4">
      <t>コウニュウ</t>
    </rPh>
    <rPh sb="4" eb="5">
      <t>ヒ</t>
    </rPh>
    <phoneticPr fontId="5"/>
  </si>
  <si>
    <t>被災民救援用テントの購入</t>
    <phoneticPr fontId="5"/>
  </si>
  <si>
    <t>被災民救援用防水ビニールシートの購入</t>
    <phoneticPr fontId="5"/>
  </si>
  <si>
    <t>被災民救援用スリーピングマットの購入</t>
    <phoneticPr fontId="5"/>
  </si>
  <si>
    <t>B.三井倉庫（株）</t>
    <rPh sb="2" eb="4">
      <t>ミツイ</t>
    </rPh>
    <rPh sb="4" eb="6">
      <t>ソウコ</t>
    </rPh>
    <rPh sb="6" eb="9">
      <t>カブ</t>
    </rPh>
    <phoneticPr fontId="5"/>
  </si>
  <si>
    <t>A.新陽（株）</t>
    <rPh sb="2" eb="4">
      <t>シンヨウ</t>
    </rPh>
    <phoneticPr fontId="5"/>
  </si>
  <si>
    <t>物資備蓄管理費</t>
    <rPh sb="0" eb="2">
      <t>ブッシ</t>
    </rPh>
    <rPh sb="2" eb="4">
      <t>ビチク</t>
    </rPh>
    <rPh sb="4" eb="6">
      <t>カンリ</t>
    </rPh>
    <rPh sb="6" eb="7">
      <t>ヒ</t>
    </rPh>
    <phoneticPr fontId="5"/>
  </si>
  <si>
    <t>人道救援物資等の管理料及び搬出入料等</t>
    <phoneticPr fontId="5"/>
  </si>
  <si>
    <t>新陽（株）</t>
    <rPh sb="0" eb="2">
      <t>シンヨウ</t>
    </rPh>
    <rPh sb="2" eb="5">
      <t>カブ</t>
    </rPh>
    <phoneticPr fontId="5"/>
  </si>
  <si>
    <t>三井倉庫（株）</t>
    <rPh sb="0" eb="2">
      <t>ミツイ</t>
    </rPh>
    <rPh sb="2" eb="4">
      <t>ソウコ</t>
    </rPh>
    <rPh sb="4" eb="7">
      <t>カブ</t>
    </rPh>
    <phoneticPr fontId="5"/>
  </si>
  <si>
    <t>広友サービス（株）</t>
    <rPh sb="0" eb="1">
      <t>ヒロ</t>
    </rPh>
    <rPh sb="1" eb="2">
      <t>ユウ</t>
    </rPh>
    <rPh sb="6" eb="9">
      <t>カブ</t>
    </rPh>
    <phoneticPr fontId="5"/>
  </si>
  <si>
    <t>物資サンプルの購入</t>
    <rPh sb="0" eb="2">
      <t>ブッシ</t>
    </rPh>
    <rPh sb="7" eb="9">
      <t>コウニュウ</t>
    </rPh>
    <phoneticPr fontId="5"/>
  </si>
  <si>
    <t>（有）中村書店</t>
    <rPh sb="1" eb="2">
      <t>ユウ</t>
    </rPh>
    <phoneticPr fontId="5"/>
  </si>
  <si>
    <t>図書類の購入</t>
    <rPh sb="0" eb="2">
      <t>トショ</t>
    </rPh>
    <rPh sb="2" eb="3">
      <t>ルイ</t>
    </rPh>
    <rPh sb="4" eb="6">
      <t>コウニュウ</t>
    </rPh>
    <phoneticPr fontId="5"/>
  </si>
  <si>
    <t>府</t>
  </si>
  <si>
    <t>２３　国際平和協力業務等の推進</t>
    <phoneticPr fontId="5"/>
  </si>
  <si>
    <t>６４　国際平和協力業務等の推進</t>
    <phoneticPr fontId="5"/>
  </si>
  <si>
    <t>令和６年度</t>
    <phoneticPr fontId="5"/>
  </si>
  <si>
    <t>88,378,361/0</t>
    <phoneticPr fontId="5"/>
  </si>
  <si>
    <t>-</t>
    <phoneticPr fontId="5"/>
  </si>
  <si>
    <t>１．物資の調達
　備蓄５品目は、備蓄目標数を２万人分とし、物資調達は一般競争入札により実施。
２．備蓄（保管・管理）
　物資協力を迅速に実施するため、中東・アフリカに近く、輸送網の発達しているドバイに物資を保管し、倉庫借上げ業者は一般競争入札により決定。
３．備蓄物資の仕様の見直し
　 輸送や備蓄の効率化及びジェンダーバランスへの配慮等から、テントの軽量化、スリーピングマットの改善に取り組んだ。
４．備蓄品目の見直し
　備蓄物資のサンプルを購入し、機能や品質の検査・検証を行うなど、新たな備蓄品目の可能性について検討を進めている。　
５．我が国が、国際平和のための努力に寄与するため、引き続き、効率化を進めつつ、適切に実施していく必要がある。 　</t>
    <rPh sb="254" eb="257">
      <t>カノウセイ</t>
    </rPh>
    <phoneticPr fontId="5"/>
  </si>
  <si>
    <t>-</t>
    <phoneticPr fontId="5"/>
  </si>
  <si>
    <t>会計法等に基づき、競争による調達を原則としているが、結果として一者応札となった一般競争契約が１件あった。
次回調達の際は、従前よりもわかりやすい仕様内容や公告期間を設けることで、より一層の競争性を確保できるよう努めてまいりたい。</t>
    <phoneticPr fontId="5"/>
  </si>
  <si>
    <t>（株）アプライ</t>
    <rPh sb="0" eb="3">
      <t>カブ</t>
    </rPh>
    <phoneticPr fontId="5"/>
  </si>
  <si>
    <t>被災民救援用給水容器の購入</t>
    <phoneticPr fontId="5"/>
  </si>
  <si>
    <t>点検対象外</t>
    <rPh sb="0" eb="2">
      <t>テンケン</t>
    </rPh>
    <rPh sb="2" eb="5">
      <t>タイショウガイ</t>
    </rPh>
    <phoneticPr fontId="5"/>
  </si>
  <si>
    <t>一者応札の現状について、引き続き参入可能な事業者の事前調査及び参入要件の緩和を検討するなど、一者応札の是正に努めること。</t>
    <phoneticPr fontId="5"/>
  </si>
  <si>
    <t>新たな成長推進枠：91</t>
    <phoneticPr fontId="5"/>
  </si>
  <si>
    <t>国際連合等からの要請に備えた人道救援物資等の調達及び備蓄を行い、それを通じ仮に要請があった場合の物資協力による平和構築の推進を図る。</t>
    <rPh sb="0" eb="2">
      <t>コクサイ</t>
    </rPh>
    <rPh sb="2" eb="4">
      <t>レンゴウ</t>
    </rPh>
    <rPh sb="4" eb="5">
      <t>トウ</t>
    </rPh>
    <rPh sb="8" eb="10">
      <t>ヨウセイ</t>
    </rPh>
    <rPh sb="11" eb="12">
      <t>ソナ</t>
    </rPh>
    <rPh sb="14" eb="16">
      <t>ジンドウ</t>
    </rPh>
    <rPh sb="16" eb="18">
      <t>キュウエン</t>
    </rPh>
    <rPh sb="18" eb="20">
      <t>ブッシ</t>
    </rPh>
    <rPh sb="20" eb="21">
      <t>トウ</t>
    </rPh>
    <rPh sb="22" eb="24">
      <t>チョウタツ</t>
    </rPh>
    <rPh sb="24" eb="25">
      <t>オヨ</t>
    </rPh>
    <rPh sb="26" eb="28">
      <t>ビチク</t>
    </rPh>
    <rPh sb="29" eb="30">
      <t>オコナ</t>
    </rPh>
    <rPh sb="35" eb="36">
      <t>ツウ</t>
    </rPh>
    <rPh sb="37" eb="38">
      <t>カリ</t>
    </rPh>
    <rPh sb="39" eb="41">
      <t>ヨウセイ</t>
    </rPh>
    <rPh sb="45" eb="47">
      <t>バアイ</t>
    </rPh>
    <rPh sb="48" eb="50">
      <t>ブッシ</t>
    </rPh>
    <rPh sb="50" eb="52">
      <t>キョウリョク</t>
    </rPh>
    <rPh sb="55" eb="57">
      <t>ヘイワ</t>
    </rPh>
    <rPh sb="57" eb="59">
      <t>コウチク</t>
    </rPh>
    <rPh sb="60" eb="62">
      <t>スイシン</t>
    </rPh>
    <rPh sb="63" eb="64">
      <t>ハカ</t>
    </rPh>
    <phoneticPr fontId="5"/>
  </si>
  <si>
    <t>人道救援物資等の調達及び備蓄を実施し、それを通じ仮に要請があった場合の物資協力による平和構築を推進する。</t>
    <rPh sb="0" eb="2">
      <t>ジンドウ</t>
    </rPh>
    <rPh sb="2" eb="4">
      <t>キュウエン</t>
    </rPh>
    <rPh sb="4" eb="6">
      <t>ブッシ</t>
    </rPh>
    <rPh sb="6" eb="7">
      <t>トウ</t>
    </rPh>
    <rPh sb="8" eb="10">
      <t>チョウタツ</t>
    </rPh>
    <rPh sb="10" eb="11">
      <t>オヨ</t>
    </rPh>
    <rPh sb="12" eb="14">
      <t>ビチク</t>
    </rPh>
    <rPh sb="15" eb="17">
      <t>ジッシ</t>
    </rPh>
    <rPh sb="22" eb="23">
      <t>ツウ</t>
    </rPh>
    <rPh sb="24" eb="25">
      <t>カリ</t>
    </rPh>
    <rPh sb="26" eb="28">
      <t>ヨウセイ</t>
    </rPh>
    <rPh sb="32" eb="34">
      <t>バアイ</t>
    </rPh>
    <rPh sb="35" eb="37">
      <t>ブッシ</t>
    </rPh>
    <rPh sb="37" eb="39">
      <t>キョウリョク</t>
    </rPh>
    <rPh sb="42" eb="44">
      <t>ヘイワ</t>
    </rPh>
    <rPh sb="44" eb="46">
      <t>コウチク</t>
    </rPh>
    <rPh sb="47" eb="49">
      <t>スイシン</t>
    </rPh>
    <phoneticPr fontId="5"/>
  </si>
  <si>
    <t>人道救援物資の調達及び備蓄等を実施し、国際連合等からの救援物資の要請に備えた。</t>
    <rPh sb="0" eb="2">
      <t>ジンドウ</t>
    </rPh>
    <rPh sb="2" eb="4">
      <t>キュウエン</t>
    </rPh>
    <rPh sb="4" eb="6">
      <t>ブッシ</t>
    </rPh>
    <rPh sb="7" eb="9">
      <t>チョウタツ</t>
    </rPh>
    <rPh sb="9" eb="10">
      <t>オヨ</t>
    </rPh>
    <rPh sb="11" eb="13">
      <t>ビチク</t>
    </rPh>
    <rPh sb="13" eb="14">
      <t>トウ</t>
    </rPh>
    <rPh sb="15" eb="17">
      <t>ジッシ</t>
    </rPh>
    <rPh sb="19" eb="21">
      <t>コクサイ</t>
    </rPh>
    <rPh sb="21" eb="23">
      <t>レンゴウ</t>
    </rPh>
    <rPh sb="23" eb="24">
      <t>トウ</t>
    </rPh>
    <rPh sb="27" eb="29">
      <t>キュウエン</t>
    </rPh>
    <rPh sb="29" eb="31">
      <t>ブッシ</t>
    </rPh>
    <rPh sb="32" eb="34">
      <t>ヨウセイ</t>
    </rPh>
    <rPh sb="35" eb="36">
      <t>ソナ</t>
    </rPh>
    <phoneticPr fontId="5"/>
  </si>
  <si>
    <t>１者応札の事例はあったものの、物資協力関係の複数の契約の中で１件のみ。履行体制証明書の審査を経て、結果的に１者になったもの（書類の不備により不合格になった者もあり）。今後に向けては、事業者の事前調査及び仕様内容の再検討等を行うことにより、一者応札の是正に努めてまいりたい。</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</si>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</sst>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4"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0" fillId="5" borderId="97"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5" xfId="0" applyFont="1" applyFill="1" applyBorder="1" applyAlignment="1">
      <alignment horizontal="center" vertical="center" wrapTex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29" xfId="0" applyNumberFormat="1" applyFont="1" applyFill="1" applyBorder="1" applyAlignment="1" applyProtection="1">
      <alignment horizontal="center" vertical="center"/>
      <protection locked="0"/>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121"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3"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10" xfId="0" applyFont="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28" fillId="6" borderId="36" xfId="0" applyFont="1" applyFill="1" applyBorder="1" applyAlignment="1">
      <alignment horizontal="left" vertical="center" wrapText="1"/>
    </xf>
    <xf numFmtId="0" fontId="28" fillId="6" borderId="116" xfId="0" applyFont="1" applyFill="1" applyBorder="1" applyAlignment="1">
      <alignment horizontal="left" vertical="center" wrapText="1"/>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6" borderId="72"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37" xfId="0" applyFont="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6" fillId="2" borderId="39" xfId="0" applyFont="1" applyFill="1" applyBorder="1" applyAlignment="1">
      <alignment horizontal="center" vertical="center" wrapText="1" shrinkToFit="1"/>
    </xf>
    <xf numFmtId="177" fontId="0" fillId="0" borderId="10" xfId="0" applyNumberFormat="1" applyFont="1" applyFill="1" applyBorder="1" applyAlignment="1" applyProtection="1">
      <alignment horizontal="center" vertical="center"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49" fontId="0" fillId="0" borderId="123"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0"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2" xfId="0" applyFont="1" applyBorder="1" applyAlignment="1">
      <alignment horizontal="center" vertical="center"/>
    </xf>
    <xf numFmtId="0" fontId="0" fillId="0" borderId="102"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5" fillId="3" borderId="80"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39" xfId="0" applyFont="1" applyFill="1" applyBorder="1" applyAlignment="1">
      <alignment horizontal="center" vertical="center" textRotation="255" wrapText="1"/>
    </xf>
    <xf numFmtId="0" fontId="13" fillId="3" borderId="85" xfId="0" applyFont="1" applyFill="1" applyBorder="1" applyAlignment="1">
      <alignment horizontal="center" vertical="center" wrapText="1"/>
    </xf>
    <xf numFmtId="0" fontId="13" fillId="3" borderId="140"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61" xfId="0" applyFont="1" applyFill="1" applyBorder="1" applyAlignment="1">
      <alignment horizontal="center" vertical="center"/>
    </xf>
    <xf numFmtId="0" fontId="0" fillId="5" borderId="143"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0"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5" borderId="30"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24" xfId="0" applyFont="1" applyFill="1" applyBorder="1" applyAlignment="1">
      <alignment vertical="center" wrapText="1"/>
    </xf>
    <xf numFmtId="0" fontId="0" fillId="5" borderId="104" xfId="0" applyFont="1" applyFill="1" applyBorder="1" applyAlignment="1">
      <alignment vertical="center" wrapText="1"/>
    </xf>
    <xf numFmtId="0" fontId="0" fillId="5" borderId="126"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20" fillId="5" borderId="71"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179" fontId="20" fillId="5" borderId="13" xfId="0" applyNumberFormat="1" applyFont="1" applyFill="1" applyBorder="1" applyAlignment="1" applyProtection="1">
      <alignment horizontal="center" vertical="center" wrapText="1"/>
      <protection locked="0"/>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9"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1" xfId="0" applyFont="1" applyBorder="1" applyAlignment="1">
      <alignment horizontal="center" vertical="center"/>
    </xf>
    <xf numFmtId="0" fontId="0" fillId="0" borderId="32" xfId="0" applyFont="1" applyBorder="1" applyAlignment="1">
      <alignment horizontal="center" vertical="center"/>
    </xf>
    <xf numFmtId="0" fontId="0" fillId="0" borderId="24" xfId="0" applyFont="1" applyBorder="1" applyAlignment="1">
      <alignment horizontal="center" vertical="center"/>
    </xf>
    <xf numFmtId="0" fontId="11" fillId="0" borderId="11" xfId="0" applyFont="1" applyBorder="1" applyAlignment="1">
      <alignment horizontal="center" vertical="center" wrapText="1"/>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82" fontId="0" fillId="5" borderId="10" xfId="0" applyNumberFormat="1" applyFont="1" applyFill="1" applyBorder="1" applyAlignment="1" applyProtection="1">
      <alignment horizontal="righ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25399</xdr:colOff>
      <xdr:row>117</xdr:row>
      <xdr:rowOff>25401</xdr:rowOff>
    </xdr:from>
    <xdr:to>
      <xdr:col>18</xdr:col>
      <xdr:colOff>101752</xdr:colOff>
      <xdr:row>118</xdr:row>
      <xdr:rowOff>280873</xdr:rowOff>
    </xdr:to>
    <xdr:sp macro="" textlink="">
      <xdr:nvSpPr>
        <xdr:cNvPr id="2" name="Rectangle 1"/>
        <xdr:cNvSpPr>
          <a:spLocks noChangeArrowheads="1"/>
        </xdr:cNvSpPr>
      </xdr:nvSpPr>
      <xdr:spPr bwMode="auto">
        <a:xfrm>
          <a:off x="2025649" y="49231551"/>
          <a:ext cx="1676553" cy="607897"/>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内閣府国際平和協力本部</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en-US" altLang="ja-JP" sz="1000" b="0" i="0" u="none" strike="noStrike" baseline="0">
              <a:solidFill>
                <a:srgbClr val="000000"/>
              </a:solidFill>
              <a:latin typeface="ＭＳ Ｐゴシック"/>
              <a:ea typeface="ＭＳ Ｐゴシック"/>
            </a:rPr>
            <a:t>88</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9</xdr:col>
      <xdr:colOff>143933</xdr:colOff>
      <xdr:row>119</xdr:row>
      <xdr:rowOff>93135</xdr:rowOff>
    </xdr:from>
    <xdr:to>
      <xdr:col>18</xdr:col>
      <xdr:colOff>167182</xdr:colOff>
      <xdr:row>120</xdr:row>
      <xdr:rowOff>100790</xdr:rowOff>
    </xdr:to>
    <xdr:sp macro="" textlink="">
      <xdr:nvSpPr>
        <xdr:cNvPr id="3" name="AutoShape 42"/>
        <xdr:cNvSpPr>
          <a:spLocks noChangeArrowheads="1"/>
        </xdr:cNvSpPr>
      </xdr:nvSpPr>
      <xdr:spPr bwMode="auto">
        <a:xfrm>
          <a:off x="1944158" y="50004135"/>
          <a:ext cx="1823474" cy="3600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物資の調達、備蓄（保管・管理）等</a:t>
          </a:r>
        </a:p>
      </xdr:txBody>
    </xdr:sp>
    <xdr:clientData/>
  </xdr:twoCellAnchor>
  <xdr:twoCellAnchor>
    <xdr:from>
      <xdr:col>13</xdr:col>
      <xdr:colOff>93133</xdr:colOff>
      <xdr:row>120</xdr:row>
      <xdr:rowOff>313268</xdr:rowOff>
    </xdr:from>
    <xdr:to>
      <xdr:col>13</xdr:col>
      <xdr:colOff>110067</xdr:colOff>
      <xdr:row>130</xdr:row>
      <xdr:rowOff>93132</xdr:rowOff>
    </xdr:to>
    <xdr:sp macro="" textlink="">
      <xdr:nvSpPr>
        <xdr:cNvPr id="4" name="Line 17"/>
        <xdr:cNvSpPr>
          <a:spLocks noChangeShapeType="1"/>
        </xdr:cNvSpPr>
      </xdr:nvSpPr>
      <xdr:spPr bwMode="auto">
        <a:xfrm flipH="1">
          <a:off x="2693458" y="50576693"/>
          <a:ext cx="16934" cy="33041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121272</xdr:colOff>
      <xdr:row>125</xdr:row>
      <xdr:rowOff>183530</xdr:rowOff>
    </xdr:from>
    <xdr:to>
      <xdr:col>20</xdr:col>
      <xdr:colOff>747</xdr:colOff>
      <xdr:row>125</xdr:row>
      <xdr:rowOff>183530</xdr:rowOff>
    </xdr:to>
    <xdr:sp macro="" textlink="">
      <xdr:nvSpPr>
        <xdr:cNvPr id="5" name="Line 24"/>
        <xdr:cNvSpPr>
          <a:spLocks noChangeShapeType="1"/>
        </xdr:cNvSpPr>
      </xdr:nvSpPr>
      <xdr:spPr bwMode="auto">
        <a:xfrm>
          <a:off x="2721597" y="52209080"/>
          <a:ext cx="1279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115670</xdr:colOff>
      <xdr:row>130</xdr:row>
      <xdr:rowOff>57152</xdr:rowOff>
    </xdr:from>
    <xdr:to>
      <xdr:col>20</xdr:col>
      <xdr:colOff>5603</xdr:colOff>
      <xdr:row>130</xdr:row>
      <xdr:rowOff>64996</xdr:rowOff>
    </xdr:to>
    <xdr:sp macro="" textlink="">
      <xdr:nvSpPr>
        <xdr:cNvPr id="6" name="Line 24"/>
        <xdr:cNvSpPr>
          <a:spLocks noChangeShapeType="1"/>
        </xdr:cNvSpPr>
      </xdr:nvSpPr>
      <xdr:spPr bwMode="auto">
        <a:xfrm flipV="1">
          <a:off x="2715995" y="53844827"/>
          <a:ext cx="1290108" cy="78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28016</xdr:colOff>
      <xdr:row>124</xdr:row>
      <xdr:rowOff>143933</xdr:rowOff>
    </xdr:from>
    <xdr:to>
      <xdr:col>34</xdr:col>
      <xdr:colOff>117306</xdr:colOff>
      <xdr:row>126</xdr:row>
      <xdr:rowOff>245533</xdr:rowOff>
    </xdr:to>
    <xdr:sp macro="" textlink="">
      <xdr:nvSpPr>
        <xdr:cNvPr id="7" name="Rectangle 3"/>
        <xdr:cNvSpPr>
          <a:spLocks noChangeArrowheads="1"/>
        </xdr:cNvSpPr>
      </xdr:nvSpPr>
      <xdr:spPr bwMode="auto">
        <a:xfrm>
          <a:off x="4028516" y="51817058"/>
          <a:ext cx="2889640" cy="806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mn-ea"/>
            </a:rPr>
            <a:t>．新陽（株）</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en-US" altLang="ja-JP" sz="1000" b="0" i="0" u="none" strike="noStrike" baseline="0">
            <a:solidFill>
              <a:srgbClr val="000000"/>
            </a:solidFill>
            <a:latin typeface="ＭＳ Ｐゴシック"/>
            <a:ea typeface="+mn-ea"/>
          </a:endParaRPr>
        </a:p>
        <a:p>
          <a:pPr algn="ctr" rtl="0">
            <a:lnSpc>
              <a:spcPts val="800"/>
            </a:lnSpc>
            <a:defRPr sz="1000"/>
          </a:pPr>
          <a:r>
            <a:rPr lang="ja-JP" altLang="en-US" sz="1000" b="0" i="0" u="none" strike="noStrike" baseline="0">
              <a:solidFill>
                <a:srgbClr val="000000"/>
              </a:solidFill>
              <a:latin typeface="ＭＳ Ｐゴシック"/>
              <a:ea typeface="+mn-ea"/>
            </a:rPr>
            <a:t>他１社・名　</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８３百万円</a:t>
          </a:r>
        </a:p>
      </xdr:txBody>
    </xdr:sp>
    <xdr:clientData/>
  </xdr:twoCellAnchor>
  <xdr:twoCellAnchor>
    <xdr:from>
      <xdr:col>20</xdr:col>
      <xdr:colOff>5604</xdr:colOff>
      <xdr:row>129</xdr:row>
      <xdr:rowOff>90396</xdr:rowOff>
    </xdr:from>
    <xdr:to>
      <xdr:col>34</xdr:col>
      <xdr:colOff>104439</xdr:colOff>
      <xdr:row>131</xdr:row>
      <xdr:rowOff>249146</xdr:rowOff>
    </xdr:to>
    <xdr:sp macro="" textlink="">
      <xdr:nvSpPr>
        <xdr:cNvPr id="8" name="Rectangle 3"/>
        <xdr:cNvSpPr>
          <a:spLocks noChangeArrowheads="1"/>
        </xdr:cNvSpPr>
      </xdr:nvSpPr>
      <xdr:spPr bwMode="auto">
        <a:xfrm>
          <a:off x="4006104" y="53525646"/>
          <a:ext cx="2899185" cy="863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Ｂ．</a:t>
          </a:r>
          <a:r>
            <a:rPr lang="ja-JP" altLang="en-US" sz="1000" b="0" i="0" u="none" strike="noStrike" baseline="0">
              <a:solidFill>
                <a:srgbClr val="000000"/>
              </a:solidFill>
              <a:latin typeface="ＭＳ Ｐゴシック"/>
              <a:ea typeface="+mn-ea"/>
            </a:rPr>
            <a:t>三井倉庫（株）</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mn-ea"/>
          </a:endParaRPr>
        </a:p>
        <a:p>
          <a:pPr algn="ctr" rtl="0">
            <a:lnSpc>
              <a:spcPts val="800"/>
            </a:lnSpc>
            <a:defRPr sz="1000"/>
          </a:pPr>
          <a:r>
            <a:rPr lang="ja-JP" altLang="en-US" sz="1000" b="0" i="0" u="none" strike="noStrike" baseline="0">
              <a:solidFill>
                <a:srgbClr val="000000"/>
              </a:solidFill>
              <a:latin typeface="ＭＳ Ｐゴシック"/>
              <a:ea typeface="+mn-ea"/>
            </a:rPr>
            <a:t>　他２社・名</a:t>
          </a:r>
          <a:endParaRPr lang="en-US" altLang="ja-JP" sz="1000" b="0" i="0" u="none" strike="noStrike" baseline="0">
            <a:solidFill>
              <a:srgbClr val="000000"/>
            </a:solidFill>
            <a:latin typeface="ＭＳ Ｐゴシック"/>
            <a:ea typeface="+mn-ea"/>
          </a:endParaRP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５百万円</a:t>
          </a:r>
        </a:p>
      </xdr:txBody>
    </xdr:sp>
    <xdr:clientData/>
  </xdr:twoCellAnchor>
  <xdr:twoCellAnchor>
    <xdr:from>
      <xdr:col>13</xdr:col>
      <xdr:colOff>143684</xdr:colOff>
      <xdr:row>129</xdr:row>
      <xdr:rowOff>124013</xdr:rowOff>
    </xdr:from>
    <xdr:to>
      <xdr:col>19</xdr:col>
      <xdr:colOff>142189</xdr:colOff>
      <xdr:row>129</xdr:row>
      <xdr:rowOff>325720</xdr:rowOff>
    </xdr:to>
    <xdr:sp macro="" textlink="">
      <xdr:nvSpPr>
        <xdr:cNvPr id="9" name="Rectangle 25"/>
        <xdr:cNvSpPr>
          <a:spLocks noChangeArrowheads="1"/>
        </xdr:cNvSpPr>
      </xdr:nvSpPr>
      <xdr:spPr bwMode="auto">
        <a:xfrm>
          <a:off x="2744009" y="53559263"/>
          <a:ext cx="1198655" cy="2017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52295</xdr:colOff>
      <xdr:row>124</xdr:row>
      <xdr:rowOff>253752</xdr:rowOff>
    </xdr:from>
    <xdr:to>
      <xdr:col>49</xdr:col>
      <xdr:colOff>5565</xdr:colOff>
      <xdr:row>126</xdr:row>
      <xdr:rowOff>151516</xdr:rowOff>
    </xdr:to>
    <xdr:sp macro="" textlink="">
      <xdr:nvSpPr>
        <xdr:cNvPr id="10" name="AutoShape 12"/>
        <xdr:cNvSpPr>
          <a:spLocks noChangeArrowheads="1"/>
        </xdr:cNvSpPr>
      </xdr:nvSpPr>
      <xdr:spPr bwMode="auto">
        <a:xfrm>
          <a:off x="7053170" y="51926877"/>
          <a:ext cx="2753620" cy="6026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rtl="0"/>
          <a:r>
            <a:rPr lang="ja-JP" altLang="ja-JP" sz="1100" b="0" i="0" baseline="0">
              <a:effectLst/>
              <a:latin typeface="+mn-lt"/>
              <a:ea typeface="+mn-ea"/>
              <a:cs typeface="+mn-cs"/>
            </a:rPr>
            <a:t>人道救援物資の</a:t>
          </a:r>
          <a:r>
            <a:rPr lang="ja-JP" altLang="en-US" sz="1100" b="0" i="0" baseline="0">
              <a:effectLst/>
              <a:latin typeface="+mn-lt"/>
              <a:ea typeface="+mn-ea"/>
              <a:cs typeface="+mn-cs"/>
            </a:rPr>
            <a:t>調達</a:t>
          </a:r>
          <a:endParaRPr lang="ja-JP" altLang="ja-JP">
            <a:effectLst/>
          </a:endParaRPr>
        </a:p>
      </xdr:txBody>
    </xdr:sp>
    <xdr:clientData/>
  </xdr:twoCellAnchor>
  <xdr:twoCellAnchor>
    <xdr:from>
      <xdr:col>35</xdr:col>
      <xdr:colOff>63501</xdr:colOff>
      <xdr:row>129</xdr:row>
      <xdr:rowOff>124013</xdr:rowOff>
    </xdr:from>
    <xdr:to>
      <xdr:col>49</xdr:col>
      <xdr:colOff>28172</xdr:colOff>
      <xdr:row>131</xdr:row>
      <xdr:rowOff>5900</xdr:rowOff>
    </xdr:to>
    <xdr:sp macro="" textlink="">
      <xdr:nvSpPr>
        <xdr:cNvPr id="11" name="AutoShape 25"/>
        <xdr:cNvSpPr>
          <a:spLocks noChangeArrowheads="1"/>
        </xdr:cNvSpPr>
      </xdr:nvSpPr>
      <xdr:spPr bwMode="auto">
        <a:xfrm>
          <a:off x="7064376" y="53559263"/>
          <a:ext cx="2765021" cy="5867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rtl="0"/>
          <a:r>
            <a:rPr lang="ja-JP" altLang="ja-JP" sz="1100" b="0" i="0" baseline="0">
              <a:effectLst/>
              <a:latin typeface="+mn-lt"/>
              <a:ea typeface="+mn-ea"/>
              <a:cs typeface="+mn-cs"/>
            </a:rPr>
            <a:t>人道救援物資の保管管理等業務</a:t>
          </a:r>
          <a:r>
            <a:rPr lang="ja-JP" altLang="en-US" sz="1100" b="0" i="0" baseline="0">
              <a:effectLst/>
              <a:latin typeface="+mn-lt"/>
              <a:ea typeface="+mn-ea"/>
              <a:cs typeface="+mn-cs"/>
            </a:rPr>
            <a:t>等</a:t>
          </a:r>
          <a:endParaRPr lang="en-US" altLang="ja-JP" sz="1100" b="0" i="0" baseline="0">
            <a:effectLst/>
            <a:latin typeface="+mn-lt"/>
            <a:ea typeface="+mn-ea"/>
            <a:cs typeface="+mn-cs"/>
          </a:endParaRPr>
        </a:p>
      </xdr:txBody>
    </xdr:sp>
    <xdr:clientData/>
  </xdr:twoCellAnchor>
  <xdr:twoCellAnchor>
    <xdr:from>
      <xdr:col>14</xdr:col>
      <xdr:colOff>27058</xdr:colOff>
      <xdr:row>128</xdr:row>
      <xdr:rowOff>78726</xdr:rowOff>
    </xdr:from>
    <xdr:to>
      <xdr:col>21</xdr:col>
      <xdr:colOff>12240</xdr:colOff>
      <xdr:row>129</xdr:row>
      <xdr:rowOff>1496</xdr:rowOff>
    </xdr:to>
    <xdr:sp macro="" textlink="">
      <xdr:nvSpPr>
        <xdr:cNvPr id="12" name="Rectangle 25"/>
        <xdr:cNvSpPr>
          <a:spLocks noChangeArrowheads="1"/>
        </xdr:cNvSpPr>
      </xdr:nvSpPr>
      <xdr:spPr bwMode="auto">
        <a:xfrm>
          <a:off x="2827408" y="53161551"/>
          <a:ext cx="1385357" cy="2751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ja-JP" sz="700" b="0" i="0" baseline="0">
              <a:effectLst/>
              <a:latin typeface="+mn-lt"/>
              <a:ea typeface="+mn-ea"/>
              <a:cs typeface="+mn-cs"/>
            </a:rPr>
            <a:t>一般競争</a:t>
          </a:r>
          <a:r>
            <a:rPr lang="ja-JP" altLang="en-US" sz="700" b="0" i="0" baseline="0">
              <a:effectLst/>
              <a:latin typeface="+mn-lt"/>
              <a:ea typeface="+mn-ea"/>
              <a:cs typeface="+mn-cs"/>
            </a:rPr>
            <a:t>契約（最低価格）等</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14</xdr:col>
      <xdr:colOff>81804</xdr:colOff>
      <xdr:row>123</xdr:row>
      <xdr:rowOff>189879</xdr:rowOff>
    </xdr:from>
    <xdr:to>
      <xdr:col>21</xdr:col>
      <xdr:colOff>33867</xdr:colOff>
      <xdr:row>124</xdr:row>
      <xdr:rowOff>101600</xdr:rowOff>
    </xdr:to>
    <xdr:sp macro="" textlink="">
      <xdr:nvSpPr>
        <xdr:cNvPr id="13" name="Rectangle 25"/>
        <xdr:cNvSpPr>
          <a:spLocks noChangeArrowheads="1"/>
        </xdr:cNvSpPr>
      </xdr:nvSpPr>
      <xdr:spPr bwMode="auto">
        <a:xfrm>
          <a:off x="2882154" y="51510579"/>
          <a:ext cx="1352238" cy="2641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一般競争契約（最低価格）</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H153"/>
  <sheetViews>
    <sheetView tabSelected="1" view="pageBreakPreview" zoomScale="70" zoomScaleNormal="75" zoomScaleSheetLayoutView="70" zoomScalePageLayoutView="85" workbookViewId="0"/>
  </sheetViews>
  <sheetFormatPr defaultRowHeight="13.5" x14ac:dyDescent="0.15"/>
  <cols>
    <col min="1" max="49" width="2.625" style="35" customWidth="1"/>
    <col min="50" max="50" width="6.625" style="35" customWidth="1"/>
    <col min="51" max="51" width="8.625" style="35" hidden="1" customWidth="1"/>
    <col min="52" max="57" width="2.125" style="35" customWidth="1"/>
    <col min="58" max="61" width="9" style="35"/>
    <col min="62" max="62" width="27.875" style="35" customWidth="1"/>
    <col min="63" max="63" width="12.125" style="35" customWidth="1"/>
    <col min="64" max="16384" width="9" style="35"/>
  </cols>
  <sheetData>
    <row r="1" spans="1:50" ht="23.25" customHeight="1" x14ac:dyDescent="0.15">
      <c r="AP1" s="7"/>
      <c r="AQ1" s="7"/>
      <c r="AR1" s="7"/>
      <c r="AS1" s="7"/>
      <c r="AT1" s="7"/>
      <c r="AU1" s="7"/>
      <c r="AV1" s="7"/>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5" t="s">
        <v>0</v>
      </c>
      <c r="Y2" s="46"/>
      <c r="AD2" s="76">
        <v>2021</v>
      </c>
      <c r="AE2" s="76"/>
      <c r="AF2" s="76"/>
      <c r="AG2" s="76"/>
      <c r="AH2" s="76"/>
      <c r="AI2" s="57" t="s">
        <v>279</v>
      </c>
      <c r="AJ2" s="76" t="s">
        <v>634</v>
      </c>
      <c r="AK2" s="76"/>
      <c r="AL2" s="76"/>
      <c r="AM2" s="76"/>
      <c r="AN2" s="57" t="s">
        <v>279</v>
      </c>
      <c r="AO2" s="76">
        <v>20</v>
      </c>
      <c r="AP2" s="76"/>
      <c r="AQ2" s="76"/>
      <c r="AR2" s="58" t="s">
        <v>279</v>
      </c>
      <c r="AS2" s="77">
        <v>151</v>
      </c>
      <c r="AT2" s="77"/>
      <c r="AU2" s="77"/>
      <c r="AV2" s="57" t="str">
        <f>IF(AW2="","","-")</f>
        <v/>
      </c>
      <c r="AW2" s="78"/>
      <c r="AX2" s="78"/>
    </row>
    <row r="3" spans="1:50" ht="21" customHeight="1" thickBot="1" x14ac:dyDescent="0.2">
      <c r="A3" s="79" t="s">
        <v>570</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17" t="s">
        <v>63</v>
      </c>
      <c r="AJ3" s="81" t="s">
        <v>577</v>
      </c>
      <c r="AK3" s="81"/>
      <c r="AL3" s="81"/>
      <c r="AM3" s="81"/>
      <c r="AN3" s="81"/>
      <c r="AO3" s="81"/>
      <c r="AP3" s="81"/>
      <c r="AQ3" s="81"/>
      <c r="AR3" s="81"/>
      <c r="AS3" s="81"/>
      <c r="AT3" s="81"/>
      <c r="AU3" s="81"/>
      <c r="AV3" s="81"/>
      <c r="AW3" s="81"/>
      <c r="AX3" s="18" t="s">
        <v>64</v>
      </c>
    </row>
    <row r="4" spans="1:50" ht="24.75" customHeight="1" x14ac:dyDescent="0.15">
      <c r="A4" s="82" t="s">
        <v>25</v>
      </c>
      <c r="B4" s="83"/>
      <c r="C4" s="83"/>
      <c r="D4" s="83"/>
      <c r="E4" s="83"/>
      <c r="F4" s="83"/>
      <c r="G4" s="84" t="s">
        <v>578</v>
      </c>
      <c r="H4" s="85"/>
      <c r="I4" s="85"/>
      <c r="J4" s="85"/>
      <c r="K4" s="85"/>
      <c r="L4" s="85"/>
      <c r="M4" s="85"/>
      <c r="N4" s="85"/>
      <c r="O4" s="85"/>
      <c r="P4" s="85"/>
      <c r="Q4" s="85"/>
      <c r="R4" s="85"/>
      <c r="S4" s="85"/>
      <c r="T4" s="85"/>
      <c r="U4" s="85"/>
      <c r="V4" s="85"/>
      <c r="W4" s="85"/>
      <c r="X4" s="85"/>
      <c r="Y4" s="86" t="s">
        <v>1</v>
      </c>
      <c r="Z4" s="87"/>
      <c r="AA4" s="87"/>
      <c r="AB4" s="87"/>
      <c r="AC4" s="87"/>
      <c r="AD4" s="88"/>
      <c r="AE4" s="89" t="s">
        <v>581</v>
      </c>
      <c r="AF4" s="90"/>
      <c r="AG4" s="90"/>
      <c r="AH4" s="90"/>
      <c r="AI4" s="90"/>
      <c r="AJ4" s="90"/>
      <c r="AK4" s="90"/>
      <c r="AL4" s="90"/>
      <c r="AM4" s="90"/>
      <c r="AN4" s="90"/>
      <c r="AO4" s="90"/>
      <c r="AP4" s="91"/>
      <c r="AQ4" s="92" t="s">
        <v>2</v>
      </c>
      <c r="AR4" s="87"/>
      <c r="AS4" s="87"/>
      <c r="AT4" s="87"/>
      <c r="AU4" s="87"/>
      <c r="AV4" s="87"/>
      <c r="AW4" s="87"/>
      <c r="AX4" s="93"/>
    </row>
    <row r="5" spans="1:50" ht="30" customHeight="1" x14ac:dyDescent="0.15">
      <c r="A5" s="94" t="s">
        <v>66</v>
      </c>
      <c r="B5" s="95"/>
      <c r="C5" s="95"/>
      <c r="D5" s="95"/>
      <c r="E5" s="95"/>
      <c r="F5" s="96"/>
      <c r="G5" s="97" t="s">
        <v>358</v>
      </c>
      <c r="H5" s="98"/>
      <c r="I5" s="98"/>
      <c r="J5" s="98"/>
      <c r="K5" s="98"/>
      <c r="L5" s="98"/>
      <c r="M5" s="99" t="s">
        <v>65</v>
      </c>
      <c r="N5" s="100"/>
      <c r="O5" s="100"/>
      <c r="P5" s="100"/>
      <c r="Q5" s="100"/>
      <c r="R5" s="101"/>
      <c r="S5" s="102" t="s">
        <v>69</v>
      </c>
      <c r="T5" s="98"/>
      <c r="U5" s="98"/>
      <c r="V5" s="98"/>
      <c r="W5" s="98"/>
      <c r="X5" s="103"/>
      <c r="Y5" s="104" t="s">
        <v>3</v>
      </c>
      <c r="Z5" s="105"/>
      <c r="AA5" s="105"/>
      <c r="AB5" s="105"/>
      <c r="AC5" s="105"/>
      <c r="AD5" s="106"/>
      <c r="AE5" s="123" t="s">
        <v>641</v>
      </c>
      <c r="AF5" s="123"/>
      <c r="AG5" s="123"/>
      <c r="AH5" s="123"/>
      <c r="AI5" s="123"/>
      <c r="AJ5" s="123"/>
      <c r="AK5" s="123"/>
      <c r="AL5" s="123"/>
      <c r="AM5" s="123"/>
      <c r="AN5" s="123"/>
      <c r="AO5" s="123"/>
      <c r="AP5" s="124"/>
      <c r="AQ5" s="125" t="s">
        <v>580</v>
      </c>
      <c r="AR5" s="126"/>
      <c r="AS5" s="126"/>
      <c r="AT5" s="126"/>
      <c r="AU5" s="126"/>
      <c r="AV5" s="126"/>
      <c r="AW5" s="126"/>
      <c r="AX5" s="127"/>
    </row>
    <row r="6" spans="1:50" ht="39" customHeight="1" x14ac:dyDescent="0.15">
      <c r="A6" s="128" t="s">
        <v>4</v>
      </c>
      <c r="B6" s="129"/>
      <c r="C6" s="129"/>
      <c r="D6" s="129"/>
      <c r="E6" s="129"/>
      <c r="F6" s="129"/>
      <c r="G6" s="130" t="str">
        <f>入力規則等!F39</f>
        <v>一般会計</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row>
    <row r="7" spans="1:50" ht="49.5" customHeight="1" x14ac:dyDescent="0.15">
      <c r="A7" s="107" t="s">
        <v>22</v>
      </c>
      <c r="B7" s="108"/>
      <c r="C7" s="108"/>
      <c r="D7" s="108"/>
      <c r="E7" s="108"/>
      <c r="F7" s="109"/>
      <c r="G7" s="133" t="s">
        <v>582</v>
      </c>
      <c r="H7" s="134"/>
      <c r="I7" s="134"/>
      <c r="J7" s="134"/>
      <c r="K7" s="134"/>
      <c r="L7" s="134"/>
      <c r="M7" s="134"/>
      <c r="N7" s="134"/>
      <c r="O7" s="134"/>
      <c r="P7" s="134"/>
      <c r="Q7" s="134"/>
      <c r="R7" s="134"/>
      <c r="S7" s="134"/>
      <c r="T7" s="134"/>
      <c r="U7" s="134"/>
      <c r="V7" s="134"/>
      <c r="W7" s="134"/>
      <c r="X7" s="135"/>
      <c r="Y7" s="136" t="s">
        <v>265</v>
      </c>
      <c r="Z7" s="137"/>
      <c r="AA7" s="137"/>
      <c r="AB7" s="137"/>
      <c r="AC7" s="137"/>
      <c r="AD7" s="138"/>
      <c r="AE7" s="139" t="s">
        <v>279</v>
      </c>
      <c r="AF7" s="140"/>
      <c r="AG7" s="140"/>
      <c r="AH7" s="140"/>
      <c r="AI7" s="140"/>
      <c r="AJ7" s="140"/>
      <c r="AK7" s="140"/>
      <c r="AL7" s="140"/>
      <c r="AM7" s="140"/>
      <c r="AN7" s="140"/>
      <c r="AO7" s="140"/>
      <c r="AP7" s="140"/>
      <c r="AQ7" s="140"/>
      <c r="AR7" s="140"/>
      <c r="AS7" s="140"/>
      <c r="AT7" s="140"/>
      <c r="AU7" s="140"/>
      <c r="AV7" s="140"/>
      <c r="AW7" s="140"/>
      <c r="AX7" s="141"/>
    </row>
    <row r="8" spans="1:50" ht="53.25" customHeight="1" x14ac:dyDescent="0.15">
      <c r="A8" s="107" t="s">
        <v>192</v>
      </c>
      <c r="B8" s="108"/>
      <c r="C8" s="108"/>
      <c r="D8" s="108"/>
      <c r="E8" s="108"/>
      <c r="F8" s="109"/>
      <c r="G8" s="110" t="str">
        <f>入力規則等!A27</f>
        <v>-</v>
      </c>
      <c r="H8" s="111"/>
      <c r="I8" s="111"/>
      <c r="J8" s="111"/>
      <c r="K8" s="111"/>
      <c r="L8" s="111"/>
      <c r="M8" s="111"/>
      <c r="N8" s="111"/>
      <c r="O8" s="111"/>
      <c r="P8" s="111"/>
      <c r="Q8" s="111"/>
      <c r="R8" s="111"/>
      <c r="S8" s="111"/>
      <c r="T8" s="111"/>
      <c r="U8" s="111"/>
      <c r="V8" s="111"/>
      <c r="W8" s="111"/>
      <c r="X8" s="112"/>
      <c r="Y8" s="113" t="s">
        <v>193</v>
      </c>
      <c r="Z8" s="114"/>
      <c r="AA8" s="114"/>
      <c r="AB8" s="114"/>
      <c r="AC8" s="114"/>
      <c r="AD8" s="115"/>
      <c r="AE8" s="116" t="str">
        <f>入力規則等!K13</f>
        <v>その他の事項経費</v>
      </c>
      <c r="AF8" s="111"/>
      <c r="AG8" s="111"/>
      <c r="AH8" s="111"/>
      <c r="AI8" s="111"/>
      <c r="AJ8" s="111"/>
      <c r="AK8" s="111"/>
      <c r="AL8" s="111"/>
      <c r="AM8" s="111"/>
      <c r="AN8" s="111"/>
      <c r="AO8" s="111"/>
      <c r="AP8" s="111"/>
      <c r="AQ8" s="111"/>
      <c r="AR8" s="111"/>
      <c r="AS8" s="111"/>
      <c r="AT8" s="111"/>
      <c r="AU8" s="111"/>
      <c r="AV8" s="111"/>
      <c r="AW8" s="111"/>
      <c r="AX8" s="117"/>
    </row>
    <row r="9" spans="1:50" ht="58.5" customHeight="1" x14ac:dyDescent="0.15">
      <c r="A9" s="118" t="s">
        <v>23</v>
      </c>
      <c r="B9" s="119"/>
      <c r="C9" s="119"/>
      <c r="D9" s="119"/>
      <c r="E9" s="119"/>
      <c r="F9" s="119"/>
      <c r="G9" s="120" t="s">
        <v>583</v>
      </c>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2"/>
    </row>
    <row r="10" spans="1:50" ht="80.25" customHeight="1" x14ac:dyDescent="0.15">
      <c r="A10" s="151" t="s">
        <v>29</v>
      </c>
      <c r="B10" s="152"/>
      <c r="C10" s="152"/>
      <c r="D10" s="152"/>
      <c r="E10" s="152"/>
      <c r="F10" s="152"/>
      <c r="G10" s="153" t="s">
        <v>584</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x14ac:dyDescent="0.15">
      <c r="A11" s="151" t="s">
        <v>5</v>
      </c>
      <c r="B11" s="152"/>
      <c r="C11" s="152"/>
      <c r="D11" s="152"/>
      <c r="E11" s="152"/>
      <c r="F11" s="156"/>
      <c r="G11" s="157" t="str">
        <f>入力規則等!P10</f>
        <v>直接実施</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x14ac:dyDescent="0.15">
      <c r="A12" s="160" t="s">
        <v>24</v>
      </c>
      <c r="B12" s="161"/>
      <c r="C12" s="161"/>
      <c r="D12" s="161"/>
      <c r="E12" s="161"/>
      <c r="F12" s="162"/>
      <c r="G12" s="167"/>
      <c r="H12" s="168"/>
      <c r="I12" s="168"/>
      <c r="J12" s="168"/>
      <c r="K12" s="168"/>
      <c r="L12" s="168"/>
      <c r="M12" s="168"/>
      <c r="N12" s="168"/>
      <c r="O12" s="168"/>
      <c r="P12" s="169" t="s">
        <v>266</v>
      </c>
      <c r="Q12" s="170"/>
      <c r="R12" s="170"/>
      <c r="S12" s="170"/>
      <c r="T12" s="170"/>
      <c r="U12" s="170"/>
      <c r="V12" s="171"/>
      <c r="W12" s="169" t="s">
        <v>283</v>
      </c>
      <c r="X12" s="170"/>
      <c r="Y12" s="170"/>
      <c r="Z12" s="170"/>
      <c r="AA12" s="170"/>
      <c r="AB12" s="170"/>
      <c r="AC12" s="171"/>
      <c r="AD12" s="169" t="s">
        <v>567</v>
      </c>
      <c r="AE12" s="170"/>
      <c r="AF12" s="170"/>
      <c r="AG12" s="170"/>
      <c r="AH12" s="170"/>
      <c r="AI12" s="170"/>
      <c r="AJ12" s="171"/>
      <c r="AK12" s="169" t="s">
        <v>571</v>
      </c>
      <c r="AL12" s="170"/>
      <c r="AM12" s="170"/>
      <c r="AN12" s="170"/>
      <c r="AO12" s="170"/>
      <c r="AP12" s="170"/>
      <c r="AQ12" s="171"/>
      <c r="AR12" s="169" t="s">
        <v>572</v>
      </c>
      <c r="AS12" s="170"/>
      <c r="AT12" s="170"/>
      <c r="AU12" s="170"/>
      <c r="AV12" s="170"/>
      <c r="AW12" s="170"/>
      <c r="AX12" s="175"/>
    </row>
    <row r="13" spans="1:50" ht="21" customHeight="1" x14ac:dyDescent="0.15">
      <c r="A13" s="163"/>
      <c r="B13" s="164"/>
      <c r="C13" s="164"/>
      <c r="D13" s="164"/>
      <c r="E13" s="164"/>
      <c r="F13" s="165"/>
      <c r="G13" s="176" t="s">
        <v>6</v>
      </c>
      <c r="H13" s="177"/>
      <c r="I13" s="182" t="s">
        <v>7</v>
      </c>
      <c r="J13" s="183"/>
      <c r="K13" s="183"/>
      <c r="L13" s="183"/>
      <c r="M13" s="183"/>
      <c r="N13" s="183"/>
      <c r="O13" s="184"/>
      <c r="P13" s="145">
        <v>168</v>
      </c>
      <c r="Q13" s="146"/>
      <c r="R13" s="146"/>
      <c r="S13" s="146"/>
      <c r="T13" s="146"/>
      <c r="U13" s="146"/>
      <c r="V13" s="147"/>
      <c r="W13" s="145">
        <v>117</v>
      </c>
      <c r="X13" s="146"/>
      <c r="Y13" s="146"/>
      <c r="Z13" s="146"/>
      <c r="AA13" s="146"/>
      <c r="AB13" s="146"/>
      <c r="AC13" s="147"/>
      <c r="AD13" s="145">
        <v>92</v>
      </c>
      <c r="AE13" s="146"/>
      <c r="AF13" s="146"/>
      <c r="AG13" s="146"/>
      <c r="AH13" s="146"/>
      <c r="AI13" s="146"/>
      <c r="AJ13" s="147"/>
      <c r="AK13" s="145">
        <v>156</v>
      </c>
      <c r="AL13" s="146"/>
      <c r="AM13" s="146"/>
      <c r="AN13" s="146"/>
      <c r="AO13" s="146"/>
      <c r="AP13" s="146"/>
      <c r="AQ13" s="147"/>
      <c r="AR13" s="185">
        <v>193</v>
      </c>
      <c r="AS13" s="186"/>
      <c r="AT13" s="186"/>
      <c r="AU13" s="186"/>
      <c r="AV13" s="186"/>
      <c r="AW13" s="186"/>
      <c r="AX13" s="187"/>
    </row>
    <row r="14" spans="1:50" ht="21" customHeight="1" x14ac:dyDescent="0.15">
      <c r="A14" s="163"/>
      <c r="B14" s="164"/>
      <c r="C14" s="164"/>
      <c r="D14" s="164"/>
      <c r="E14" s="164"/>
      <c r="F14" s="165"/>
      <c r="G14" s="178"/>
      <c r="H14" s="179"/>
      <c r="I14" s="142" t="s">
        <v>8</v>
      </c>
      <c r="J14" s="188"/>
      <c r="K14" s="188"/>
      <c r="L14" s="188"/>
      <c r="M14" s="188"/>
      <c r="N14" s="188"/>
      <c r="O14" s="189"/>
      <c r="P14" s="145" t="s">
        <v>279</v>
      </c>
      <c r="Q14" s="146"/>
      <c r="R14" s="146"/>
      <c r="S14" s="146"/>
      <c r="T14" s="146"/>
      <c r="U14" s="146"/>
      <c r="V14" s="147"/>
      <c r="W14" s="145" t="s">
        <v>279</v>
      </c>
      <c r="X14" s="146"/>
      <c r="Y14" s="146"/>
      <c r="Z14" s="146"/>
      <c r="AA14" s="146"/>
      <c r="AB14" s="146"/>
      <c r="AC14" s="147"/>
      <c r="AD14" s="145" t="s">
        <v>279</v>
      </c>
      <c r="AE14" s="146"/>
      <c r="AF14" s="146"/>
      <c r="AG14" s="146"/>
      <c r="AH14" s="146"/>
      <c r="AI14" s="146"/>
      <c r="AJ14" s="147"/>
      <c r="AK14" s="145" t="s">
        <v>279</v>
      </c>
      <c r="AL14" s="146"/>
      <c r="AM14" s="146"/>
      <c r="AN14" s="146"/>
      <c r="AO14" s="146"/>
      <c r="AP14" s="146"/>
      <c r="AQ14" s="147"/>
      <c r="AR14" s="172"/>
      <c r="AS14" s="172"/>
      <c r="AT14" s="172"/>
      <c r="AU14" s="172"/>
      <c r="AV14" s="172"/>
      <c r="AW14" s="172"/>
      <c r="AX14" s="173"/>
    </row>
    <row r="15" spans="1:50" ht="21" customHeight="1" x14ac:dyDescent="0.15">
      <c r="A15" s="163"/>
      <c r="B15" s="164"/>
      <c r="C15" s="164"/>
      <c r="D15" s="164"/>
      <c r="E15" s="164"/>
      <c r="F15" s="165"/>
      <c r="G15" s="178"/>
      <c r="H15" s="179"/>
      <c r="I15" s="142" t="s">
        <v>50</v>
      </c>
      <c r="J15" s="143"/>
      <c r="K15" s="143"/>
      <c r="L15" s="143"/>
      <c r="M15" s="143"/>
      <c r="N15" s="143"/>
      <c r="O15" s="144"/>
      <c r="P15" s="145" t="s">
        <v>279</v>
      </c>
      <c r="Q15" s="146"/>
      <c r="R15" s="146"/>
      <c r="S15" s="146"/>
      <c r="T15" s="146"/>
      <c r="U15" s="146"/>
      <c r="V15" s="147"/>
      <c r="W15" s="145" t="s">
        <v>279</v>
      </c>
      <c r="X15" s="146"/>
      <c r="Y15" s="146"/>
      <c r="Z15" s="146"/>
      <c r="AA15" s="146"/>
      <c r="AB15" s="146"/>
      <c r="AC15" s="147"/>
      <c r="AD15" s="145" t="s">
        <v>279</v>
      </c>
      <c r="AE15" s="146"/>
      <c r="AF15" s="146"/>
      <c r="AG15" s="146"/>
      <c r="AH15" s="146"/>
      <c r="AI15" s="146"/>
      <c r="AJ15" s="147"/>
      <c r="AK15" s="145" t="s">
        <v>279</v>
      </c>
      <c r="AL15" s="146"/>
      <c r="AM15" s="146"/>
      <c r="AN15" s="146"/>
      <c r="AO15" s="146"/>
      <c r="AP15" s="146"/>
      <c r="AQ15" s="147"/>
      <c r="AR15" s="145"/>
      <c r="AS15" s="146"/>
      <c r="AT15" s="146"/>
      <c r="AU15" s="146"/>
      <c r="AV15" s="146"/>
      <c r="AW15" s="146"/>
      <c r="AX15" s="174"/>
    </row>
    <row r="16" spans="1:50" ht="21" customHeight="1" x14ac:dyDescent="0.15">
      <c r="A16" s="163"/>
      <c r="B16" s="164"/>
      <c r="C16" s="164"/>
      <c r="D16" s="164"/>
      <c r="E16" s="164"/>
      <c r="F16" s="165"/>
      <c r="G16" s="178"/>
      <c r="H16" s="179"/>
      <c r="I16" s="142" t="s">
        <v>51</v>
      </c>
      <c r="J16" s="143"/>
      <c r="K16" s="143"/>
      <c r="L16" s="143"/>
      <c r="M16" s="143"/>
      <c r="N16" s="143"/>
      <c r="O16" s="144"/>
      <c r="P16" s="145" t="s">
        <v>279</v>
      </c>
      <c r="Q16" s="146"/>
      <c r="R16" s="146"/>
      <c r="S16" s="146"/>
      <c r="T16" s="146"/>
      <c r="U16" s="146"/>
      <c r="V16" s="147"/>
      <c r="W16" s="145" t="s">
        <v>279</v>
      </c>
      <c r="X16" s="146"/>
      <c r="Y16" s="146"/>
      <c r="Z16" s="146"/>
      <c r="AA16" s="146"/>
      <c r="AB16" s="146"/>
      <c r="AC16" s="147"/>
      <c r="AD16" s="145" t="s">
        <v>279</v>
      </c>
      <c r="AE16" s="146"/>
      <c r="AF16" s="146"/>
      <c r="AG16" s="146"/>
      <c r="AH16" s="146"/>
      <c r="AI16" s="146"/>
      <c r="AJ16" s="147"/>
      <c r="AK16" s="145" t="s">
        <v>279</v>
      </c>
      <c r="AL16" s="146"/>
      <c r="AM16" s="146"/>
      <c r="AN16" s="146"/>
      <c r="AO16" s="146"/>
      <c r="AP16" s="146"/>
      <c r="AQ16" s="147"/>
      <c r="AR16" s="148"/>
      <c r="AS16" s="149"/>
      <c r="AT16" s="149"/>
      <c r="AU16" s="149"/>
      <c r="AV16" s="149"/>
      <c r="AW16" s="149"/>
      <c r="AX16" s="150"/>
    </row>
    <row r="17" spans="1:50" ht="24.75" customHeight="1" x14ac:dyDescent="0.15">
      <c r="A17" s="163"/>
      <c r="B17" s="164"/>
      <c r="C17" s="164"/>
      <c r="D17" s="164"/>
      <c r="E17" s="164"/>
      <c r="F17" s="165"/>
      <c r="G17" s="178"/>
      <c r="H17" s="179"/>
      <c r="I17" s="142" t="s">
        <v>49</v>
      </c>
      <c r="J17" s="188"/>
      <c r="K17" s="188"/>
      <c r="L17" s="188"/>
      <c r="M17" s="188"/>
      <c r="N17" s="188"/>
      <c r="O17" s="189"/>
      <c r="P17" s="145" t="s">
        <v>279</v>
      </c>
      <c r="Q17" s="146"/>
      <c r="R17" s="146"/>
      <c r="S17" s="146"/>
      <c r="T17" s="146"/>
      <c r="U17" s="146"/>
      <c r="V17" s="147"/>
      <c r="W17" s="145" t="s">
        <v>279</v>
      </c>
      <c r="X17" s="146"/>
      <c r="Y17" s="146"/>
      <c r="Z17" s="146"/>
      <c r="AA17" s="146"/>
      <c r="AB17" s="146"/>
      <c r="AC17" s="147"/>
      <c r="AD17" s="145" t="s">
        <v>279</v>
      </c>
      <c r="AE17" s="146"/>
      <c r="AF17" s="146"/>
      <c r="AG17" s="146"/>
      <c r="AH17" s="146"/>
      <c r="AI17" s="146"/>
      <c r="AJ17" s="147"/>
      <c r="AK17" s="145" t="s">
        <v>279</v>
      </c>
      <c r="AL17" s="146"/>
      <c r="AM17" s="146"/>
      <c r="AN17" s="146"/>
      <c r="AO17" s="146"/>
      <c r="AP17" s="146"/>
      <c r="AQ17" s="147"/>
      <c r="AR17" s="197"/>
      <c r="AS17" s="197"/>
      <c r="AT17" s="197"/>
      <c r="AU17" s="197"/>
      <c r="AV17" s="197"/>
      <c r="AW17" s="197"/>
      <c r="AX17" s="198"/>
    </row>
    <row r="18" spans="1:50" ht="24.75" customHeight="1" x14ac:dyDescent="0.15">
      <c r="A18" s="163"/>
      <c r="B18" s="164"/>
      <c r="C18" s="164"/>
      <c r="D18" s="164"/>
      <c r="E18" s="164"/>
      <c r="F18" s="165"/>
      <c r="G18" s="180"/>
      <c r="H18" s="181"/>
      <c r="I18" s="190" t="s">
        <v>20</v>
      </c>
      <c r="J18" s="191"/>
      <c r="K18" s="191"/>
      <c r="L18" s="191"/>
      <c r="M18" s="191"/>
      <c r="N18" s="191"/>
      <c r="O18" s="192"/>
      <c r="P18" s="193">
        <f>SUM(P13:V17)</f>
        <v>168</v>
      </c>
      <c r="Q18" s="194"/>
      <c r="R18" s="194"/>
      <c r="S18" s="194"/>
      <c r="T18" s="194"/>
      <c r="U18" s="194"/>
      <c r="V18" s="195"/>
      <c r="W18" s="193">
        <f>SUM(W13:AC17)</f>
        <v>117</v>
      </c>
      <c r="X18" s="194"/>
      <c r="Y18" s="194"/>
      <c r="Z18" s="194"/>
      <c r="AA18" s="194"/>
      <c r="AB18" s="194"/>
      <c r="AC18" s="195"/>
      <c r="AD18" s="193">
        <f>SUM(AD13:AJ17)</f>
        <v>92</v>
      </c>
      <c r="AE18" s="194"/>
      <c r="AF18" s="194"/>
      <c r="AG18" s="194"/>
      <c r="AH18" s="194"/>
      <c r="AI18" s="194"/>
      <c r="AJ18" s="195"/>
      <c r="AK18" s="193">
        <f>SUM(AK13:AQ17)</f>
        <v>156</v>
      </c>
      <c r="AL18" s="194"/>
      <c r="AM18" s="194"/>
      <c r="AN18" s="194"/>
      <c r="AO18" s="194"/>
      <c r="AP18" s="194"/>
      <c r="AQ18" s="195"/>
      <c r="AR18" s="193">
        <f>SUM(AR13:AX17)</f>
        <v>193</v>
      </c>
      <c r="AS18" s="194"/>
      <c r="AT18" s="194"/>
      <c r="AU18" s="194"/>
      <c r="AV18" s="194"/>
      <c r="AW18" s="194"/>
      <c r="AX18" s="196"/>
    </row>
    <row r="19" spans="1:50" ht="24.75" customHeight="1" x14ac:dyDescent="0.15">
      <c r="A19" s="163"/>
      <c r="B19" s="164"/>
      <c r="C19" s="164"/>
      <c r="D19" s="164"/>
      <c r="E19" s="164"/>
      <c r="F19" s="165"/>
      <c r="G19" s="199" t="s">
        <v>9</v>
      </c>
      <c r="H19" s="200"/>
      <c r="I19" s="200"/>
      <c r="J19" s="200"/>
      <c r="K19" s="200"/>
      <c r="L19" s="200"/>
      <c r="M19" s="200"/>
      <c r="N19" s="200"/>
      <c r="O19" s="200"/>
      <c r="P19" s="145">
        <v>59</v>
      </c>
      <c r="Q19" s="146"/>
      <c r="R19" s="146"/>
      <c r="S19" s="146"/>
      <c r="T19" s="146"/>
      <c r="U19" s="146"/>
      <c r="V19" s="147"/>
      <c r="W19" s="145">
        <v>141</v>
      </c>
      <c r="X19" s="146"/>
      <c r="Y19" s="146"/>
      <c r="Z19" s="146"/>
      <c r="AA19" s="146"/>
      <c r="AB19" s="146"/>
      <c r="AC19" s="147"/>
      <c r="AD19" s="145">
        <v>88</v>
      </c>
      <c r="AE19" s="146"/>
      <c r="AF19" s="146"/>
      <c r="AG19" s="146"/>
      <c r="AH19" s="146"/>
      <c r="AI19" s="146"/>
      <c r="AJ19" s="147"/>
      <c r="AK19" s="201"/>
      <c r="AL19" s="201"/>
      <c r="AM19" s="201"/>
      <c r="AN19" s="201"/>
      <c r="AO19" s="201"/>
      <c r="AP19" s="201"/>
      <c r="AQ19" s="201"/>
      <c r="AR19" s="201"/>
      <c r="AS19" s="201"/>
      <c r="AT19" s="201"/>
      <c r="AU19" s="201"/>
      <c r="AV19" s="201"/>
      <c r="AW19" s="201"/>
      <c r="AX19" s="202"/>
    </row>
    <row r="20" spans="1:50" ht="24.75" customHeight="1" x14ac:dyDescent="0.15">
      <c r="A20" s="163"/>
      <c r="B20" s="164"/>
      <c r="C20" s="164"/>
      <c r="D20" s="164"/>
      <c r="E20" s="164"/>
      <c r="F20" s="165"/>
      <c r="G20" s="199" t="s">
        <v>10</v>
      </c>
      <c r="H20" s="200"/>
      <c r="I20" s="200"/>
      <c r="J20" s="200"/>
      <c r="K20" s="200"/>
      <c r="L20" s="200"/>
      <c r="M20" s="200"/>
      <c r="N20" s="200"/>
      <c r="O20" s="200"/>
      <c r="P20" s="211">
        <f>IF(P18=0, "-", SUM(P19)/P18)</f>
        <v>0.35119047619047616</v>
      </c>
      <c r="Q20" s="211"/>
      <c r="R20" s="211"/>
      <c r="S20" s="211"/>
      <c r="T20" s="211"/>
      <c r="U20" s="211"/>
      <c r="V20" s="211"/>
      <c r="W20" s="211">
        <f t="shared" ref="W20" si="0">IF(W18=0, "-", SUM(W19)/W18)</f>
        <v>1.2051282051282051</v>
      </c>
      <c r="X20" s="211"/>
      <c r="Y20" s="211"/>
      <c r="Z20" s="211"/>
      <c r="AA20" s="211"/>
      <c r="AB20" s="211"/>
      <c r="AC20" s="211"/>
      <c r="AD20" s="211">
        <f t="shared" ref="AD20" si="1">IF(AD18=0, "-", SUM(AD19)/AD18)</f>
        <v>0.95652173913043481</v>
      </c>
      <c r="AE20" s="211"/>
      <c r="AF20" s="211"/>
      <c r="AG20" s="211"/>
      <c r="AH20" s="211"/>
      <c r="AI20" s="211"/>
      <c r="AJ20" s="211"/>
      <c r="AK20" s="201"/>
      <c r="AL20" s="201"/>
      <c r="AM20" s="201"/>
      <c r="AN20" s="201"/>
      <c r="AO20" s="201"/>
      <c r="AP20" s="201"/>
      <c r="AQ20" s="212"/>
      <c r="AR20" s="212"/>
      <c r="AS20" s="212"/>
      <c r="AT20" s="212"/>
      <c r="AU20" s="201"/>
      <c r="AV20" s="201"/>
      <c r="AW20" s="201"/>
      <c r="AX20" s="202"/>
    </row>
    <row r="21" spans="1:50" ht="25.5" customHeight="1" x14ac:dyDescent="0.15">
      <c r="A21" s="118"/>
      <c r="B21" s="119"/>
      <c r="C21" s="119"/>
      <c r="D21" s="119"/>
      <c r="E21" s="119"/>
      <c r="F21" s="166"/>
      <c r="G21" s="209" t="s">
        <v>240</v>
      </c>
      <c r="H21" s="210"/>
      <c r="I21" s="210"/>
      <c r="J21" s="210"/>
      <c r="K21" s="210"/>
      <c r="L21" s="210"/>
      <c r="M21" s="210"/>
      <c r="N21" s="210"/>
      <c r="O21" s="210"/>
      <c r="P21" s="211">
        <f>IF(P19=0, "-", SUM(P19)/SUM(P13,P14))</f>
        <v>0.35119047619047616</v>
      </c>
      <c r="Q21" s="211"/>
      <c r="R21" s="211"/>
      <c r="S21" s="211"/>
      <c r="T21" s="211"/>
      <c r="U21" s="211"/>
      <c r="V21" s="211"/>
      <c r="W21" s="211">
        <f t="shared" ref="W21" si="2">IF(W19=0, "-", SUM(W19)/SUM(W13,W14))</f>
        <v>1.2051282051282051</v>
      </c>
      <c r="X21" s="211"/>
      <c r="Y21" s="211"/>
      <c r="Z21" s="211"/>
      <c r="AA21" s="211"/>
      <c r="AB21" s="211"/>
      <c r="AC21" s="211"/>
      <c r="AD21" s="211">
        <f t="shared" ref="AD21" si="3">IF(AD19=0, "-", SUM(AD19)/SUM(AD13,AD14))</f>
        <v>0.95652173913043481</v>
      </c>
      <c r="AE21" s="211"/>
      <c r="AF21" s="211"/>
      <c r="AG21" s="211"/>
      <c r="AH21" s="211"/>
      <c r="AI21" s="211"/>
      <c r="AJ21" s="211"/>
      <c r="AK21" s="201"/>
      <c r="AL21" s="201"/>
      <c r="AM21" s="201"/>
      <c r="AN21" s="201"/>
      <c r="AO21" s="201"/>
      <c r="AP21" s="201"/>
      <c r="AQ21" s="212"/>
      <c r="AR21" s="212"/>
      <c r="AS21" s="212"/>
      <c r="AT21" s="212"/>
      <c r="AU21" s="201"/>
      <c r="AV21" s="201"/>
      <c r="AW21" s="201"/>
      <c r="AX21" s="202"/>
    </row>
    <row r="22" spans="1:50" ht="18.75" customHeight="1" x14ac:dyDescent="0.15">
      <c r="A22" s="237" t="s">
        <v>575</v>
      </c>
      <c r="B22" s="238"/>
      <c r="C22" s="238"/>
      <c r="D22" s="238"/>
      <c r="E22" s="238"/>
      <c r="F22" s="239"/>
      <c r="G22" s="246" t="s">
        <v>225</v>
      </c>
      <c r="H22" s="214"/>
      <c r="I22" s="214"/>
      <c r="J22" s="214"/>
      <c r="K22" s="214"/>
      <c r="L22" s="214"/>
      <c r="M22" s="214"/>
      <c r="N22" s="214"/>
      <c r="O22" s="247"/>
      <c r="P22" s="213" t="s">
        <v>573</v>
      </c>
      <c r="Q22" s="214"/>
      <c r="R22" s="214"/>
      <c r="S22" s="214"/>
      <c r="T22" s="214"/>
      <c r="U22" s="214"/>
      <c r="V22" s="247"/>
      <c r="W22" s="213" t="s">
        <v>574</v>
      </c>
      <c r="X22" s="214"/>
      <c r="Y22" s="214"/>
      <c r="Z22" s="214"/>
      <c r="AA22" s="214"/>
      <c r="AB22" s="214"/>
      <c r="AC22" s="247"/>
      <c r="AD22" s="213" t="s">
        <v>224</v>
      </c>
      <c r="AE22" s="214"/>
      <c r="AF22" s="214"/>
      <c r="AG22" s="214"/>
      <c r="AH22" s="214"/>
      <c r="AI22" s="214"/>
      <c r="AJ22" s="214"/>
      <c r="AK22" s="214"/>
      <c r="AL22" s="214"/>
      <c r="AM22" s="214"/>
      <c r="AN22" s="214"/>
      <c r="AO22" s="214"/>
      <c r="AP22" s="214"/>
      <c r="AQ22" s="214"/>
      <c r="AR22" s="214"/>
      <c r="AS22" s="214"/>
      <c r="AT22" s="214"/>
      <c r="AU22" s="214"/>
      <c r="AV22" s="214"/>
      <c r="AW22" s="214"/>
      <c r="AX22" s="215"/>
    </row>
    <row r="23" spans="1:50" ht="25.5" customHeight="1" x14ac:dyDescent="0.15">
      <c r="A23" s="240"/>
      <c r="B23" s="241"/>
      <c r="C23" s="241"/>
      <c r="D23" s="241"/>
      <c r="E23" s="241"/>
      <c r="F23" s="242"/>
      <c r="G23" s="216" t="s">
        <v>585</v>
      </c>
      <c r="H23" s="217"/>
      <c r="I23" s="217"/>
      <c r="J23" s="217"/>
      <c r="K23" s="217"/>
      <c r="L23" s="217"/>
      <c r="M23" s="217"/>
      <c r="N23" s="217"/>
      <c r="O23" s="218"/>
      <c r="P23" s="185">
        <v>153</v>
      </c>
      <c r="Q23" s="186"/>
      <c r="R23" s="186"/>
      <c r="S23" s="186"/>
      <c r="T23" s="186"/>
      <c r="U23" s="186"/>
      <c r="V23" s="219"/>
      <c r="W23" s="185">
        <v>190</v>
      </c>
      <c r="X23" s="186"/>
      <c r="Y23" s="186"/>
      <c r="Z23" s="186"/>
      <c r="AA23" s="186"/>
      <c r="AB23" s="186"/>
      <c r="AC23" s="219"/>
      <c r="AD23" s="223" t="s">
        <v>647</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customHeight="1" x14ac:dyDescent="0.15">
      <c r="A24" s="240"/>
      <c r="B24" s="241"/>
      <c r="C24" s="241"/>
      <c r="D24" s="241"/>
      <c r="E24" s="241"/>
      <c r="F24" s="242"/>
      <c r="G24" s="231" t="s">
        <v>586</v>
      </c>
      <c r="H24" s="232"/>
      <c r="I24" s="232"/>
      <c r="J24" s="232"/>
      <c r="K24" s="232"/>
      <c r="L24" s="232"/>
      <c r="M24" s="232"/>
      <c r="N24" s="232"/>
      <c r="O24" s="233"/>
      <c r="P24" s="145">
        <v>3</v>
      </c>
      <c r="Q24" s="146"/>
      <c r="R24" s="146"/>
      <c r="S24" s="146"/>
      <c r="T24" s="146"/>
      <c r="U24" s="146"/>
      <c r="V24" s="147"/>
      <c r="W24" s="145">
        <v>3</v>
      </c>
      <c r="X24" s="146"/>
      <c r="Y24" s="146"/>
      <c r="Z24" s="146"/>
      <c r="AA24" s="146"/>
      <c r="AB24" s="146"/>
      <c r="AC24" s="147"/>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customHeight="1" x14ac:dyDescent="0.15">
      <c r="A25" s="240"/>
      <c r="B25" s="241"/>
      <c r="C25" s="241"/>
      <c r="D25" s="241"/>
      <c r="E25" s="241"/>
      <c r="F25" s="242"/>
      <c r="G25" s="234" t="s">
        <v>79</v>
      </c>
      <c r="H25" s="235"/>
      <c r="I25" s="235"/>
      <c r="J25" s="235"/>
      <c r="K25" s="235"/>
      <c r="L25" s="235"/>
      <c r="M25" s="235"/>
      <c r="N25" s="235"/>
      <c r="O25" s="236"/>
      <c r="P25" s="193">
        <f>P26-SUM(P23:P24)</f>
        <v>0</v>
      </c>
      <c r="Q25" s="194"/>
      <c r="R25" s="194"/>
      <c r="S25" s="194"/>
      <c r="T25" s="194"/>
      <c r="U25" s="194"/>
      <c r="V25" s="195"/>
      <c r="W25" s="193">
        <f>W26-SUM(W23:W24)</f>
        <v>0</v>
      </c>
      <c r="X25" s="194"/>
      <c r="Y25" s="194"/>
      <c r="Z25" s="194"/>
      <c r="AA25" s="194"/>
      <c r="AB25" s="194"/>
      <c r="AC25" s="195"/>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customHeight="1" thickBot="1" x14ac:dyDescent="0.2">
      <c r="A26" s="243"/>
      <c r="B26" s="244"/>
      <c r="C26" s="244"/>
      <c r="D26" s="244"/>
      <c r="E26" s="244"/>
      <c r="F26" s="245"/>
      <c r="G26" s="203" t="s">
        <v>20</v>
      </c>
      <c r="H26" s="204"/>
      <c r="I26" s="204"/>
      <c r="J26" s="204"/>
      <c r="K26" s="204"/>
      <c r="L26" s="204"/>
      <c r="M26" s="204"/>
      <c r="N26" s="204"/>
      <c r="O26" s="205"/>
      <c r="P26" s="145">
        <f>AK13</f>
        <v>156</v>
      </c>
      <c r="Q26" s="146"/>
      <c r="R26" s="146"/>
      <c r="S26" s="146"/>
      <c r="T26" s="146"/>
      <c r="U26" s="146"/>
      <c r="V26" s="147"/>
      <c r="W26" s="206">
        <f>AR13</f>
        <v>193</v>
      </c>
      <c r="X26" s="207"/>
      <c r="Y26" s="207"/>
      <c r="Z26" s="207"/>
      <c r="AA26" s="207"/>
      <c r="AB26" s="207"/>
      <c r="AC26" s="208"/>
      <c r="AD26" s="229"/>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18.75" customHeight="1" x14ac:dyDescent="0.15">
      <c r="A27" s="295" t="s">
        <v>237</v>
      </c>
      <c r="B27" s="296"/>
      <c r="C27" s="296"/>
      <c r="D27" s="296"/>
      <c r="E27" s="296"/>
      <c r="F27" s="297"/>
      <c r="G27" s="305" t="s">
        <v>145</v>
      </c>
      <c r="H27" s="259"/>
      <c r="I27" s="259"/>
      <c r="J27" s="259"/>
      <c r="K27" s="259"/>
      <c r="L27" s="259"/>
      <c r="M27" s="259"/>
      <c r="N27" s="259"/>
      <c r="O27" s="306"/>
      <c r="P27" s="309" t="s">
        <v>58</v>
      </c>
      <c r="Q27" s="259"/>
      <c r="R27" s="259"/>
      <c r="S27" s="259"/>
      <c r="T27" s="259"/>
      <c r="U27" s="259"/>
      <c r="V27" s="259"/>
      <c r="W27" s="259"/>
      <c r="X27" s="306"/>
      <c r="Y27" s="311"/>
      <c r="Z27" s="312"/>
      <c r="AA27" s="313"/>
      <c r="AB27" s="248" t="s">
        <v>11</v>
      </c>
      <c r="AC27" s="249"/>
      <c r="AD27" s="250"/>
      <c r="AE27" s="248" t="s">
        <v>266</v>
      </c>
      <c r="AF27" s="249"/>
      <c r="AG27" s="249"/>
      <c r="AH27" s="250"/>
      <c r="AI27" s="254" t="s">
        <v>283</v>
      </c>
      <c r="AJ27" s="254"/>
      <c r="AK27" s="254"/>
      <c r="AL27" s="248"/>
      <c r="AM27" s="254" t="s">
        <v>380</v>
      </c>
      <c r="AN27" s="254"/>
      <c r="AO27" s="254"/>
      <c r="AP27" s="248"/>
      <c r="AQ27" s="256" t="s">
        <v>177</v>
      </c>
      <c r="AR27" s="257"/>
      <c r="AS27" s="257"/>
      <c r="AT27" s="258"/>
      <c r="AU27" s="259" t="s">
        <v>133</v>
      </c>
      <c r="AV27" s="259"/>
      <c r="AW27" s="259"/>
      <c r="AX27" s="260"/>
    </row>
    <row r="28" spans="1:50" ht="18.75" customHeight="1" x14ac:dyDescent="0.15">
      <c r="A28" s="298"/>
      <c r="B28" s="299"/>
      <c r="C28" s="299"/>
      <c r="D28" s="299"/>
      <c r="E28" s="299"/>
      <c r="F28" s="300"/>
      <c r="G28" s="307"/>
      <c r="H28" s="266"/>
      <c r="I28" s="266"/>
      <c r="J28" s="266"/>
      <c r="K28" s="266"/>
      <c r="L28" s="266"/>
      <c r="M28" s="266"/>
      <c r="N28" s="266"/>
      <c r="O28" s="308"/>
      <c r="P28" s="310"/>
      <c r="Q28" s="266"/>
      <c r="R28" s="266"/>
      <c r="S28" s="266"/>
      <c r="T28" s="266"/>
      <c r="U28" s="266"/>
      <c r="V28" s="266"/>
      <c r="W28" s="266"/>
      <c r="X28" s="308"/>
      <c r="Y28" s="314"/>
      <c r="Z28" s="315"/>
      <c r="AA28" s="316"/>
      <c r="AB28" s="251"/>
      <c r="AC28" s="252"/>
      <c r="AD28" s="253"/>
      <c r="AE28" s="251"/>
      <c r="AF28" s="252"/>
      <c r="AG28" s="252"/>
      <c r="AH28" s="253"/>
      <c r="AI28" s="255"/>
      <c r="AJ28" s="255"/>
      <c r="AK28" s="255"/>
      <c r="AL28" s="251"/>
      <c r="AM28" s="255"/>
      <c r="AN28" s="255"/>
      <c r="AO28" s="255"/>
      <c r="AP28" s="251"/>
      <c r="AQ28" s="261"/>
      <c r="AR28" s="262"/>
      <c r="AS28" s="263" t="s">
        <v>178</v>
      </c>
      <c r="AT28" s="264"/>
      <c r="AU28" s="265"/>
      <c r="AV28" s="265"/>
      <c r="AW28" s="266" t="s">
        <v>175</v>
      </c>
      <c r="AX28" s="267"/>
    </row>
    <row r="29" spans="1:50" ht="23.25" customHeight="1" x14ac:dyDescent="0.15">
      <c r="A29" s="301"/>
      <c r="B29" s="299"/>
      <c r="C29" s="299"/>
      <c r="D29" s="299"/>
      <c r="E29" s="299"/>
      <c r="F29" s="300"/>
      <c r="G29" s="284" t="s">
        <v>279</v>
      </c>
      <c r="H29" s="285"/>
      <c r="I29" s="285"/>
      <c r="J29" s="285"/>
      <c r="K29" s="285"/>
      <c r="L29" s="285"/>
      <c r="M29" s="285"/>
      <c r="N29" s="285"/>
      <c r="O29" s="317"/>
      <c r="P29" s="321" t="s">
        <v>279</v>
      </c>
      <c r="Q29" s="321"/>
      <c r="R29" s="321"/>
      <c r="S29" s="321"/>
      <c r="T29" s="321"/>
      <c r="U29" s="321"/>
      <c r="V29" s="321"/>
      <c r="W29" s="321"/>
      <c r="X29" s="322"/>
      <c r="Y29" s="269" t="s">
        <v>12</v>
      </c>
      <c r="Z29" s="270"/>
      <c r="AA29" s="271"/>
      <c r="AB29" s="272" t="s">
        <v>279</v>
      </c>
      <c r="AC29" s="272"/>
      <c r="AD29" s="272"/>
      <c r="AE29" s="268" t="s">
        <v>279</v>
      </c>
      <c r="AF29" s="220"/>
      <c r="AG29" s="220"/>
      <c r="AH29" s="220"/>
      <c r="AI29" s="268" t="s">
        <v>279</v>
      </c>
      <c r="AJ29" s="220"/>
      <c r="AK29" s="220"/>
      <c r="AL29" s="220"/>
      <c r="AM29" s="268" t="s">
        <v>279</v>
      </c>
      <c r="AN29" s="220"/>
      <c r="AO29" s="220"/>
      <c r="AP29" s="220"/>
      <c r="AQ29" s="268" t="s">
        <v>279</v>
      </c>
      <c r="AR29" s="220"/>
      <c r="AS29" s="220"/>
      <c r="AT29" s="220"/>
      <c r="AU29" s="220" t="s">
        <v>279</v>
      </c>
      <c r="AV29" s="220"/>
      <c r="AW29" s="220"/>
      <c r="AX29" s="221"/>
    </row>
    <row r="30" spans="1:50" ht="23.25" customHeight="1" x14ac:dyDescent="0.15">
      <c r="A30" s="302"/>
      <c r="B30" s="303"/>
      <c r="C30" s="303"/>
      <c r="D30" s="303"/>
      <c r="E30" s="303"/>
      <c r="F30" s="304"/>
      <c r="G30" s="318"/>
      <c r="H30" s="289"/>
      <c r="I30" s="289"/>
      <c r="J30" s="289"/>
      <c r="K30" s="289"/>
      <c r="L30" s="289"/>
      <c r="M30" s="289"/>
      <c r="N30" s="289"/>
      <c r="O30" s="319"/>
      <c r="P30" s="323"/>
      <c r="Q30" s="323"/>
      <c r="R30" s="323"/>
      <c r="S30" s="323"/>
      <c r="T30" s="323"/>
      <c r="U30" s="323"/>
      <c r="V30" s="323"/>
      <c r="W30" s="323"/>
      <c r="X30" s="324"/>
      <c r="Y30" s="169" t="s">
        <v>53</v>
      </c>
      <c r="Z30" s="170"/>
      <c r="AA30" s="171"/>
      <c r="AB30" s="222" t="s">
        <v>279</v>
      </c>
      <c r="AC30" s="222"/>
      <c r="AD30" s="222"/>
      <c r="AE30" s="268" t="s">
        <v>279</v>
      </c>
      <c r="AF30" s="220"/>
      <c r="AG30" s="220"/>
      <c r="AH30" s="220"/>
      <c r="AI30" s="268" t="s">
        <v>279</v>
      </c>
      <c r="AJ30" s="220"/>
      <c r="AK30" s="220"/>
      <c r="AL30" s="220"/>
      <c r="AM30" s="268" t="s">
        <v>279</v>
      </c>
      <c r="AN30" s="220"/>
      <c r="AO30" s="220"/>
      <c r="AP30" s="220"/>
      <c r="AQ30" s="268" t="s">
        <v>279</v>
      </c>
      <c r="AR30" s="220"/>
      <c r="AS30" s="220"/>
      <c r="AT30" s="220"/>
      <c r="AU30" s="220" t="s">
        <v>279</v>
      </c>
      <c r="AV30" s="220"/>
      <c r="AW30" s="220"/>
      <c r="AX30" s="221"/>
    </row>
    <row r="31" spans="1:50" ht="23.25" customHeight="1" x14ac:dyDescent="0.15">
      <c r="A31" s="301"/>
      <c r="B31" s="299"/>
      <c r="C31" s="299"/>
      <c r="D31" s="299"/>
      <c r="E31" s="299"/>
      <c r="F31" s="300"/>
      <c r="G31" s="287"/>
      <c r="H31" s="288"/>
      <c r="I31" s="288"/>
      <c r="J31" s="288"/>
      <c r="K31" s="288"/>
      <c r="L31" s="288"/>
      <c r="M31" s="288"/>
      <c r="N31" s="288"/>
      <c r="O31" s="320"/>
      <c r="P31" s="325"/>
      <c r="Q31" s="325"/>
      <c r="R31" s="325"/>
      <c r="S31" s="325"/>
      <c r="T31" s="325"/>
      <c r="U31" s="325"/>
      <c r="V31" s="325"/>
      <c r="W31" s="325"/>
      <c r="X31" s="326"/>
      <c r="Y31" s="169" t="s">
        <v>13</v>
      </c>
      <c r="Z31" s="170"/>
      <c r="AA31" s="171"/>
      <c r="AB31" s="291" t="s">
        <v>14</v>
      </c>
      <c r="AC31" s="291"/>
      <c r="AD31" s="291"/>
      <c r="AE31" s="268"/>
      <c r="AF31" s="220"/>
      <c r="AG31" s="220"/>
      <c r="AH31" s="220"/>
      <c r="AI31" s="268"/>
      <c r="AJ31" s="220"/>
      <c r="AK31" s="220"/>
      <c r="AL31" s="220"/>
      <c r="AM31" s="268"/>
      <c r="AN31" s="220"/>
      <c r="AO31" s="220"/>
      <c r="AP31" s="220"/>
      <c r="AQ31" s="292"/>
      <c r="AR31" s="293"/>
      <c r="AS31" s="293"/>
      <c r="AT31" s="294"/>
      <c r="AU31" s="220"/>
      <c r="AV31" s="220"/>
      <c r="AW31" s="220"/>
      <c r="AX31" s="221"/>
    </row>
    <row r="32" spans="1:50" ht="23.25" customHeight="1" x14ac:dyDescent="0.15">
      <c r="A32" s="278" t="s">
        <v>258</v>
      </c>
      <c r="B32" s="279"/>
      <c r="C32" s="279"/>
      <c r="D32" s="279"/>
      <c r="E32" s="279"/>
      <c r="F32" s="280"/>
      <c r="G32" s="284" t="s">
        <v>279</v>
      </c>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6"/>
    </row>
    <row r="33" spans="1:60" ht="23.25" customHeight="1" x14ac:dyDescent="0.15">
      <c r="A33" s="281"/>
      <c r="B33" s="282"/>
      <c r="C33" s="282"/>
      <c r="D33" s="282"/>
      <c r="E33" s="282"/>
      <c r="F33" s="283"/>
      <c r="G33" s="287"/>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9"/>
      <c r="AF33" s="289"/>
      <c r="AG33" s="289"/>
      <c r="AH33" s="289"/>
      <c r="AI33" s="289"/>
      <c r="AJ33" s="289"/>
      <c r="AK33" s="289"/>
      <c r="AL33" s="289"/>
      <c r="AM33" s="289"/>
      <c r="AN33" s="289"/>
      <c r="AO33" s="289"/>
      <c r="AP33" s="289"/>
      <c r="AQ33" s="288"/>
      <c r="AR33" s="288"/>
      <c r="AS33" s="288"/>
      <c r="AT33" s="288"/>
      <c r="AU33" s="288"/>
      <c r="AV33" s="288"/>
      <c r="AW33" s="288"/>
      <c r="AX33" s="290"/>
    </row>
    <row r="34" spans="1:60" ht="18.75" customHeight="1" x14ac:dyDescent="0.15">
      <c r="A34" s="273" t="s">
        <v>148</v>
      </c>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5" t="s">
        <v>234</v>
      </c>
      <c r="AP34" s="276"/>
      <c r="AQ34" s="276"/>
      <c r="AR34" s="38"/>
      <c r="AS34" s="275"/>
      <c r="AT34" s="276"/>
      <c r="AU34" s="276"/>
      <c r="AV34" s="276"/>
      <c r="AW34" s="276"/>
      <c r="AX34" s="277"/>
      <c r="AY34" s="35">
        <f>COUNTIF($AR$34,"☑")</f>
        <v>0</v>
      </c>
    </row>
    <row r="35" spans="1:60" ht="18.75" customHeight="1" x14ac:dyDescent="0.15">
      <c r="A35" s="327" t="s">
        <v>146</v>
      </c>
      <c r="B35" s="329" t="s">
        <v>231</v>
      </c>
      <c r="C35" s="330"/>
      <c r="D35" s="330"/>
      <c r="E35" s="330"/>
      <c r="F35" s="331"/>
      <c r="G35" s="338" t="s">
        <v>138</v>
      </c>
      <c r="H35" s="338"/>
      <c r="I35" s="338"/>
      <c r="J35" s="338"/>
      <c r="K35" s="338"/>
      <c r="L35" s="338"/>
      <c r="M35" s="338"/>
      <c r="N35" s="338"/>
      <c r="O35" s="338"/>
      <c r="P35" s="338"/>
      <c r="Q35" s="338"/>
      <c r="R35" s="338"/>
      <c r="S35" s="338"/>
      <c r="T35" s="338"/>
      <c r="U35" s="338"/>
      <c r="V35" s="338"/>
      <c r="W35" s="338"/>
      <c r="X35" s="338"/>
      <c r="Y35" s="338"/>
      <c r="Z35" s="338"/>
      <c r="AA35" s="339"/>
      <c r="AB35" s="340" t="s">
        <v>568</v>
      </c>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41"/>
      <c r="AY35" s="35">
        <f>COUNTA($G$37)</f>
        <v>1</v>
      </c>
    </row>
    <row r="36" spans="1:60" ht="22.5" customHeight="1" x14ac:dyDescent="0.15">
      <c r="A36" s="328"/>
      <c r="B36" s="332"/>
      <c r="C36" s="333"/>
      <c r="D36" s="333"/>
      <c r="E36" s="333"/>
      <c r="F36" s="334"/>
      <c r="G36" s="266"/>
      <c r="H36" s="266"/>
      <c r="I36" s="266"/>
      <c r="J36" s="266"/>
      <c r="K36" s="266"/>
      <c r="L36" s="266"/>
      <c r="M36" s="266"/>
      <c r="N36" s="266"/>
      <c r="O36" s="266"/>
      <c r="P36" s="266"/>
      <c r="Q36" s="266"/>
      <c r="R36" s="266"/>
      <c r="S36" s="266"/>
      <c r="T36" s="266"/>
      <c r="U36" s="266"/>
      <c r="V36" s="266"/>
      <c r="W36" s="266"/>
      <c r="X36" s="266"/>
      <c r="Y36" s="266"/>
      <c r="Z36" s="266"/>
      <c r="AA36" s="308"/>
      <c r="AB36" s="310"/>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c r="AY36" s="35">
        <f>$AY$35</f>
        <v>1</v>
      </c>
    </row>
    <row r="37" spans="1:60" ht="22.5" customHeight="1" x14ac:dyDescent="0.15">
      <c r="A37" s="328"/>
      <c r="B37" s="332"/>
      <c r="C37" s="333"/>
      <c r="D37" s="333"/>
      <c r="E37" s="333"/>
      <c r="F37" s="334"/>
      <c r="G37" s="342" t="s">
        <v>587</v>
      </c>
      <c r="H37" s="342"/>
      <c r="I37" s="342"/>
      <c r="J37" s="342"/>
      <c r="K37" s="342"/>
      <c r="L37" s="342"/>
      <c r="M37" s="342"/>
      <c r="N37" s="342"/>
      <c r="O37" s="342"/>
      <c r="P37" s="342"/>
      <c r="Q37" s="342"/>
      <c r="R37" s="342"/>
      <c r="S37" s="342"/>
      <c r="T37" s="342"/>
      <c r="U37" s="342"/>
      <c r="V37" s="342"/>
      <c r="W37" s="342"/>
      <c r="X37" s="342"/>
      <c r="Y37" s="342"/>
      <c r="Z37" s="342"/>
      <c r="AA37" s="343"/>
      <c r="AB37" s="348" t="s">
        <v>588</v>
      </c>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9"/>
      <c r="AY37" s="35">
        <f t="shared" ref="AY37:AY44" si="4">$AY$35</f>
        <v>1</v>
      </c>
    </row>
    <row r="38" spans="1:60" ht="22.5" customHeight="1" x14ac:dyDescent="0.15">
      <c r="A38" s="328"/>
      <c r="B38" s="332"/>
      <c r="C38" s="333"/>
      <c r="D38" s="333"/>
      <c r="E38" s="333"/>
      <c r="F38" s="334"/>
      <c r="G38" s="344"/>
      <c r="H38" s="344"/>
      <c r="I38" s="344"/>
      <c r="J38" s="344"/>
      <c r="K38" s="344"/>
      <c r="L38" s="344"/>
      <c r="M38" s="344"/>
      <c r="N38" s="344"/>
      <c r="O38" s="344"/>
      <c r="P38" s="344"/>
      <c r="Q38" s="344"/>
      <c r="R38" s="344"/>
      <c r="S38" s="344"/>
      <c r="T38" s="344"/>
      <c r="U38" s="344"/>
      <c r="V38" s="344"/>
      <c r="W38" s="344"/>
      <c r="X38" s="344"/>
      <c r="Y38" s="344"/>
      <c r="Z38" s="344"/>
      <c r="AA38" s="345"/>
      <c r="AB38" s="350"/>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51"/>
      <c r="AY38" s="35">
        <f t="shared" si="4"/>
        <v>1</v>
      </c>
    </row>
    <row r="39" spans="1:60" ht="38.1" customHeight="1" x14ac:dyDescent="0.15">
      <c r="A39" s="328"/>
      <c r="B39" s="335"/>
      <c r="C39" s="336"/>
      <c r="D39" s="336"/>
      <c r="E39" s="336"/>
      <c r="F39" s="337"/>
      <c r="G39" s="346"/>
      <c r="H39" s="346"/>
      <c r="I39" s="346"/>
      <c r="J39" s="346"/>
      <c r="K39" s="346"/>
      <c r="L39" s="346"/>
      <c r="M39" s="346"/>
      <c r="N39" s="346"/>
      <c r="O39" s="346"/>
      <c r="P39" s="346"/>
      <c r="Q39" s="346"/>
      <c r="R39" s="346"/>
      <c r="S39" s="346"/>
      <c r="T39" s="346"/>
      <c r="U39" s="346"/>
      <c r="V39" s="346"/>
      <c r="W39" s="346"/>
      <c r="X39" s="346"/>
      <c r="Y39" s="346"/>
      <c r="Z39" s="346"/>
      <c r="AA39" s="347"/>
      <c r="AB39" s="352"/>
      <c r="AC39" s="346"/>
      <c r="AD39" s="346"/>
      <c r="AE39" s="344"/>
      <c r="AF39" s="344"/>
      <c r="AG39" s="344"/>
      <c r="AH39" s="344"/>
      <c r="AI39" s="344"/>
      <c r="AJ39" s="344"/>
      <c r="AK39" s="344"/>
      <c r="AL39" s="344"/>
      <c r="AM39" s="344"/>
      <c r="AN39" s="344"/>
      <c r="AO39" s="344"/>
      <c r="AP39" s="344"/>
      <c r="AQ39" s="344"/>
      <c r="AR39" s="344"/>
      <c r="AS39" s="344"/>
      <c r="AT39" s="344"/>
      <c r="AU39" s="346"/>
      <c r="AV39" s="346"/>
      <c r="AW39" s="346"/>
      <c r="AX39" s="353"/>
      <c r="AY39" s="35">
        <f t="shared" si="4"/>
        <v>1</v>
      </c>
    </row>
    <row r="40" spans="1:60" ht="18.75" customHeight="1" x14ac:dyDescent="0.15">
      <c r="A40" s="328"/>
      <c r="B40" s="333" t="s">
        <v>144</v>
      </c>
      <c r="C40" s="333"/>
      <c r="D40" s="333"/>
      <c r="E40" s="333"/>
      <c r="F40" s="334"/>
      <c r="G40" s="354" t="s">
        <v>60</v>
      </c>
      <c r="H40" s="338"/>
      <c r="I40" s="338"/>
      <c r="J40" s="338"/>
      <c r="K40" s="338"/>
      <c r="L40" s="338"/>
      <c r="M40" s="338"/>
      <c r="N40" s="338"/>
      <c r="O40" s="339"/>
      <c r="P40" s="340" t="s">
        <v>62</v>
      </c>
      <c r="Q40" s="338"/>
      <c r="R40" s="338"/>
      <c r="S40" s="338"/>
      <c r="T40" s="338"/>
      <c r="U40" s="338"/>
      <c r="V40" s="338"/>
      <c r="W40" s="338"/>
      <c r="X40" s="339"/>
      <c r="Y40" s="355"/>
      <c r="Z40" s="356"/>
      <c r="AA40" s="357"/>
      <c r="AB40" s="371" t="s">
        <v>11</v>
      </c>
      <c r="AC40" s="372"/>
      <c r="AD40" s="373"/>
      <c r="AE40" s="374" t="s">
        <v>266</v>
      </c>
      <c r="AF40" s="374"/>
      <c r="AG40" s="374"/>
      <c r="AH40" s="374"/>
      <c r="AI40" s="374" t="s">
        <v>283</v>
      </c>
      <c r="AJ40" s="374"/>
      <c r="AK40" s="374"/>
      <c r="AL40" s="374"/>
      <c r="AM40" s="374" t="s">
        <v>380</v>
      </c>
      <c r="AN40" s="374"/>
      <c r="AO40" s="374"/>
      <c r="AP40" s="374"/>
      <c r="AQ40" s="375" t="s">
        <v>177</v>
      </c>
      <c r="AR40" s="376"/>
      <c r="AS40" s="376"/>
      <c r="AT40" s="377"/>
      <c r="AU40" s="378" t="s">
        <v>133</v>
      </c>
      <c r="AV40" s="378"/>
      <c r="AW40" s="378"/>
      <c r="AX40" s="379"/>
      <c r="AY40" s="35">
        <f t="shared" si="4"/>
        <v>1</v>
      </c>
      <c r="AZ40" s="66"/>
      <c r="BA40" s="66"/>
      <c r="BB40" s="66"/>
      <c r="BC40" s="66"/>
    </row>
    <row r="41" spans="1:60" ht="18.75" customHeight="1" x14ac:dyDescent="0.15">
      <c r="A41" s="328"/>
      <c r="B41" s="333"/>
      <c r="C41" s="333"/>
      <c r="D41" s="333"/>
      <c r="E41" s="333"/>
      <c r="F41" s="334"/>
      <c r="G41" s="307"/>
      <c r="H41" s="266"/>
      <c r="I41" s="266"/>
      <c r="J41" s="266"/>
      <c r="K41" s="266"/>
      <c r="L41" s="266"/>
      <c r="M41" s="266"/>
      <c r="N41" s="266"/>
      <c r="O41" s="308"/>
      <c r="P41" s="310"/>
      <c r="Q41" s="266"/>
      <c r="R41" s="266"/>
      <c r="S41" s="266"/>
      <c r="T41" s="266"/>
      <c r="U41" s="266"/>
      <c r="V41" s="266"/>
      <c r="W41" s="266"/>
      <c r="X41" s="308"/>
      <c r="Y41" s="355"/>
      <c r="Z41" s="356"/>
      <c r="AA41" s="357"/>
      <c r="AB41" s="251"/>
      <c r="AC41" s="252"/>
      <c r="AD41" s="253"/>
      <c r="AE41" s="374"/>
      <c r="AF41" s="374"/>
      <c r="AG41" s="374"/>
      <c r="AH41" s="374"/>
      <c r="AI41" s="374"/>
      <c r="AJ41" s="374"/>
      <c r="AK41" s="374"/>
      <c r="AL41" s="374"/>
      <c r="AM41" s="374"/>
      <c r="AN41" s="374"/>
      <c r="AO41" s="374"/>
      <c r="AP41" s="374"/>
      <c r="AQ41" s="380">
        <v>3</v>
      </c>
      <c r="AR41" s="265"/>
      <c r="AS41" s="263" t="s">
        <v>178</v>
      </c>
      <c r="AT41" s="264"/>
      <c r="AU41" s="265"/>
      <c r="AV41" s="265"/>
      <c r="AW41" s="266" t="s">
        <v>175</v>
      </c>
      <c r="AX41" s="267"/>
      <c r="AY41" s="35">
        <f t="shared" si="4"/>
        <v>1</v>
      </c>
      <c r="AZ41" s="66"/>
      <c r="BA41" s="66"/>
      <c r="BB41" s="66"/>
      <c r="BC41" s="66"/>
      <c r="BD41" s="66"/>
      <c r="BE41" s="66"/>
      <c r="BF41" s="66"/>
      <c r="BG41" s="66"/>
      <c r="BH41" s="66"/>
    </row>
    <row r="42" spans="1:60" ht="35.1" customHeight="1" x14ac:dyDescent="0.15">
      <c r="A42" s="328"/>
      <c r="B42" s="333"/>
      <c r="C42" s="333"/>
      <c r="D42" s="333"/>
      <c r="E42" s="333"/>
      <c r="F42" s="334"/>
      <c r="G42" s="362" t="s">
        <v>589</v>
      </c>
      <c r="H42" s="321"/>
      <c r="I42" s="321"/>
      <c r="J42" s="321"/>
      <c r="K42" s="321"/>
      <c r="L42" s="321"/>
      <c r="M42" s="321"/>
      <c r="N42" s="321"/>
      <c r="O42" s="322"/>
      <c r="P42" s="321" t="s">
        <v>590</v>
      </c>
      <c r="Q42" s="365"/>
      <c r="R42" s="365"/>
      <c r="S42" s="365"/>
      <c r="T42" s="365"/>
      <c r="U42" s="365"/>
      <c r="V42" s="365"/>
      <c r="W42" s="365"/>
      <c r="X42" s="366"/>
      <c r="Y42" s="381" t="s">
        <v>61</v>
      </c>
      <c r="Z42" s="382"/>
      <c r="AA42" s="383"/>
      <c r="AB42" s="361" t="s">
        <v>14</v>
      </c>
      <c r="AC42" s="361"/>
      <c r="AD42" s="361"/>
      <c r="AE42" s="268">
        <v>58.8</v>
      </c>
      <c r="AF42" s="220"/>
      <c r="AG42" s="220"/>
      <c r="AH42" s="220"/>
      <c r="AI42" s="268">
        <v>60</v>
      </c>
      <c r="AJ42" s="220"/>
      <c r="AK42" s="220"/>
      <c r="AL42" s="220"/>
      <c r="AM42" s="268">
        <v>57.1</v>
      </c>
      <c r="AN42" s="220"/>
      <c r="AO42" s="220"/>
      <c r="AP42" s="220"/>
      <c r="AQ42" s="292" t="s">
        <v>279</v>
      </c>
      <c r="AR42" s="293"/>
      <c r="AS42" s="293"/>
      <c r="AT42" s="294"/>
      <c r="AU42" s="220" t="s">
        <v>279</v>
      </c>
      <c r="AV42" s="220"/>
      <c r="AW42" s="220"/>
      <c r="AX42" s="221"/>
      <c r="AY42" s="35">
        <f t="shared" si="4"/>
        <v>1</v>
      </c>
    </row>
    <row r="43" spans="1:60" ht="31.5" customHeight="1" x14ac:dyDescent="0.15">
      <c r="A43" s="328"/>
      <c r="B43" s="333"/>
      <c r="C43" s="333"/>
      <c r="D43" s="333"/>
      <c r="E43" s="333"/>
      <c r="F43" s="334"/>
      <c r="G43" s="363"/>
      <c r="H43" s="323"/>
      <c r="I43" s="323"/>
      <c r="J43" s="323"/>
      <c r="K43" s="323"/>
      <c r="L43" s="323"/>
      <c r="M43" s="323"/>
      <c r="N43" s="323"/>
      <c r="O43" s="324"/>
      <c r="P43" s="367"/>
      <c r="Q43" s="367"/>
      <c r="R43" s="367"/>
      <c r="S43" s="367"/>
      <c r="T43" s="367"/>
      <c r="U43" s="367"/>
      <c r="V43" s="367"/>
      <c r="W43" s="367"/>
      <c r="X43" s="368"/>
      <c r="Y43" s="358" t="s">
        <v>53</v>
      </c>
      <c r="Z43" s="359"/>
      <c r="AA43" s="360"/>
      <c r="AB43" s="361" t="s">
        <v>14</v>
      </c>
      <c r="AC43" s="361"/>
      <c r="AD43" s="361"/>
      <c r="AE43" s="268">
        <v>37.4</v>
      </c>
      <c r="AF43" s="220"/>
      <c r="AG43" s="220"/>
      <c r="AH43" s="220"/>
      <c r="AI43" s="268">
        <v>37.700000000000003</v>
      </c>
      <c r="AJ43" s="220"/>
      <c r="AK43" s="220"/>
      <c r="AL43" s="220"/>
      <c r="AM43" s="268">
        <v>37.799999999999997</v>
      </c>
      <c r="AN43" s="220"/>
      <c r="AO43" s="220"/>
      <c r="AP43" s="220"/>
      <c r="AQ43" s="292">
        <v>38.5</v>
      </c>
      <c r="AR43" s="293"/>
      <c r="AS43" s="293"/>
      <c r="AT43" s="294"/>
      <c r="AU43" s="220" t="s">
        <v>279</v>
      </c>
      <c r="AV43" s="220"/>
      <c r="AW43" s="220"/>
      <c r="AX43" s="221"/>
      <c r="AY43" s="35">
        <f t="shared" si="4"/>
        <v>1</v>
      </c>
      <c r="AZ43" s="66"/>
      <c r="BA43" s="66"/>
      <c r="BB43" s="66"/>
      <c r="BC43" s="66"/>
    </row>
    <row r="44" spans="1:60" ht="23.25" customHeight="1" thickBot="1" x14ac:dyDescent="0.2">
      <c r="A44" s="328"/>
      <c r="B44" s="336"/>
      <c r="C44" s="336"/>
      <c r="D44" s="336"/>
      <c r="E44" s="336"/>
      <c r="F44" s="337"/>
      <c r="G44" s="364"/>
      <c r="H44" s="325"/>
      <c r="I44" s="325"/>
      <c r="J44" s="325"/>
      <c r="K44" s="325"/>
      <c r="L44" s="325"/>
      <c r="M44" s="325"/>
      <c r="N44" s="325"/>
      <c r="O44" s="326"/>
      <c r="P44" s="369"/>
      <c r="Q44" s="369"/>
      <c r="R44" s="369"/>
      <c r="S44" s="369"/>
      <c r="T44" s="369"/>
      <c r="U44" s="369"/>
      <c r="V44" s="369"/>
      <c r="W44" s="369"/>
      <c r="X44" s="370"/>
      <c r="Y44" s="358" t="s">
        <v>13</v>
      </c>
      <c r="Z44" s="359"/>
      <c r="AA44" s="360"/>
      <c r="AB44" s="384" t="s">
        <v>14</v>
      </c>
      <c r="AC44" s="384"/>
      <c r="AD44" s="384"/>
      <c r="AE44" s="385">
        <v>100</v>
      </c>
      <c r="AF44" s="386"/>
      <c r="AG44" s="386"/>
      <c r="AH44" s="386"/>
      <c r="AI44" s="385">
        <v>100</v>
      </c>
      <c r="AJ44" s="386"/>
      <c r="AK44" s="386"/>
      <c r="AL44" s="386"/>
      <c r="AM44" s="385">
        <v>100</v>
      </c>
      <c r="AN44" s="386"/>
      <c r="AO44" s="386"/>
      <c r="AP44" s="386"/>
      <c r="AQ44" s="292" t="s">
        <v>279</v>
      </c>
      <c r="AR44" s="293"/>
      <c r="AS44" s="293"/>
      <c r="AT44" s="294"/>
      <c r="AU44" s="220" t="s">
        <v>279</v>
      </c>
      <c r="AV44" s="220"/>
      <c r="AW44" s="220"/>
      <c r="AX44" s="221"/>
      <c r="AY44" s="35">
        <f t="shared" si="4"/>
        <v>1</v>
      </c>
      <c r="AZ44" s="66"/>
      <c r="BA44" s="66"/>
      <c r="BB44" s="66"/>
      <c r="BC44" s="66"/>
      <c r="BD44" s="66"/>
      <c r="BE44" s="66"/>
      <c r="BF44" s="66"/>
      <c r="BG44" s="66"/>
      <c r="BH44" s="66"/>
    </row>
    <row r="45" spans="1:60" ht="31.5" customHeight="1" x14ac:dyDescent="0.15">
      <c r="A45" s="389" t="s">
        <v>238</v>
      </c>
      <c r="B45" s="390"/>
      <c r="C45" s="390"/>
      <c r="D45" s="390"/>
      <c r="E45" s="390"/>
      <c r="F45" s="391"/>
      <c r="G45" s="398" t="s">
        <v>59</v>
      </c>
      <c r="H45" s="398"/>
      <c r="I45" s="398"/>
      <c r="J45" s="398"/>
      <c r="K45" s="398"/>
      <c r="L45" s="398"/>
      <c r="M45" s="398"/>
      <c r="N45" s="398"/>
      <c r="O45" s="398"/>
      <c r="P45" s="398"/>
      <c r="Q45" s="398"/>
      <c r="R45" s="398"/>
      <c r="S45" s="398"/>
      <c r="T45" s="398"/>
      <c r="U45" s="398"/>
      <c r="V45" s="398"/>
      <c r="W45" s="398"/>
      <c r="X45" s="399"/>
      <c r="Y45" s="311"/>
      <c r="Z45" s="312"/>
      <c r="AA45" s="313"/>
      <c r="AB45" s="400" t="s">
        <v>11</v>
      </c>
      <c r="AC45" s="400"/>
      <c r="AD45" s="400"/>
      <c r="AE45" s="401" t="s">
        <v>266</v>
      </c>
      <c r="AF45" s="402"/>
      <c r="AG45" s="402"/>
      <c r="AH45" s="403"/>
      <c r="AI45" s="401" t="s">
        <v>283</v>
      </c>
      <c r="AJ45" s="402"/>
      <c r="AK45" s="402"/>
      <c r="AL45" s="403"/>
      <c r="AM45" s="401" t="s">
        <v>380</v>
      </c>
      <c r="AN45" s="402"/>
      <c r="AO45" s="402"/>
      <c r="AP45" s="403"/>
      <c r="AQ45" s="409" t="s">
        <v>288</v>
      </c>
      <c r="AR45" s="410"/>
      <c r="AS45" s="410"/>
      <c r="AT45" s="411"/>
      <c r="AU45" s="409" t="s">
        <v>412</v>
      </c>
      <c r="AV45" s="410"/>
      <c r="AW45" s="410"/>
      <c r="AX45" s="412"/>
    </row>
    <row r="46" spans="1:60" ht="23.25" customHeight="1" x14ac:dyDescent="0.15">
      <c r="A46" s="392"/>
      <c r="B46" s="393"/>
      <c r="C46" s="393"/>
      <c r="D46" s="393"/>
      <c r="E46" s="393"/>
      <c r="F46" s="394"/>
      <c r="G46" s="321" t="s">
        <v>591</v>
      </c>
      <c r="H46" s="321"/>
      <c r="I46" s="321"/>
      <c r="J46" s="321"/>
      <c r="K46" s="321"/>
      <c r="L46" s="321"/>
      <c r="M46" s="321"/>
      <c r="N46" s="321"/>
      <c r="O46" s="321"/>
      <c r="P46" s="321"/>
      <c r="Q46" s="321"/>
      <c r="R46" s="321"/>
      <c r="S46" s="321"/>
      <c r="T46" s="321"/>
      <c r="U46" s="321"/>
      <c r="V46" s="321"/>
      <c r="W46" s="321"/>
      <c r="X46" s="322"/>
      <c r="Y46" s="387" t="s">
        <v>54</v>
      </c>
      <c r="Z46" s="105"/>
      <c r="AA46" s="106"/>
      <c r="AB46" s="272" t="s">
        <v>592</v>
      </c>
      <c r="AC46" s="272"/>
      <c r="AD46" s="272"/>
      <c r="AE46" s="388">
        <v>0</v>
      </c>
      <c r="AF46" s="388"/>
      <c r="AG46" s="388"/>
      <c r="AH46" s="388"/>
      <c r="AI46" s="388">
        <v>1</v>
      </c>
      <c r="AJ46" s="388"/>
      <c r="AK46" s="388"/>
      <c r="AL46" s="388"/>
      <c r="AM46" s="388">
        <v>0</v>
      </c>
      <c r="AN46" s="388"/>
      <c r="AO46" s="388"/>
      <c r="AP46" s="388"/>
      <c r="AQ46" s="388" t="s">
        <v>279</v>
      </c>
      <c r="AR46" s="388"/>
      <c r="AS46" s="388"/>
      <c r="AT46" s="388"/>
      <c r="AU46" s="268" t="s">
        <v>279</v>
      </c>
      <c r="AV46" s="220"/>
      <c r="AW46" s="220"/>
      <c r="AX46" s="221"/>
    </row>
    <row r="47" spans="1:60" ht="23.25" customHeight="1" x14ac:dyDescent="0.15">
      <c r="A47" s="395"/>
      <c r="B47" s="396"/>
      <c r="C47" s="396"/>
      <c r="D47" s="396"/>
      <c r="E47" s="396"/>
      <c r="F47" s="397"/>
      <c r="G47" s="325"/>
      <c r="H47" s="325"/>
      <c r="I47" s="325"/>
      <c r="J47" s="325"/>
      <c r="K47" s="325"/>
      <c r="L47" s="325"/>
      <c r="M47" s="325"/>
      <c r="N47" s="325"/>
      <c r="O47" s="325"/>
      <c r="P47" s="325"/>
      <c r="Q47" s="325"/>
      <c r="R47" s="325"/>
      <c r="S47" s="325"/>
      <c r="T47" s="325"/>
      <c r="U47" s="325"/>
      <c r="V47" s="325"/>
      <c r="W47" s="325"/>
      <c r="X47" s="326"/>
      <c r="Y47" s="406" t="s">
        <v>55</v>
      </c>
      <c r="Z47" s="407"/>
      <c r="AA47" s="408"/>
      <c r="AB47" s="272" t="s">
        <v>592</v>
      </c>
      <c r="AC47" s="272"/>
      <c r="AD47" s="272"/>
      <c r="AE47" s="388" t="s">
        <v>279</v>
      </c>
      <c r="AF47" s="388"/>
      <c r="AG47" s="388"/>
      <c r="AH47" s="388"/>
      <c r="AI47" s="388" t="s">
        <v>279</v>
      </c>
      <c r="AJ47" s="388"/>
      <c r="AK47" s="388"/>
      <c r="AL47" s="388"/>
      <c r="AM47" s="388" t="s">
        <v>279</v>
      </c>
      <c r="AN47" s="388"/>
      <c r="AO47" s="388"/>
      <c r="AP47" s="388"/>
      <c r="AQ47" s="388" t="s">
        <v>279</v>
      </c>
      <c r="AR47" s="388"/>
      <c r="AS47" s="388"/>
      <c r="AT47" s="388"/>
      <c r="AU47" s="385" t="s">
        <v>279</v>
      </c>
      <c r="AV47" s="386"/>
      <c r="AW47" s="386"/>
      <c r="AX47" s="404"/>
    </row>
    <row r="48" spans="1:60" ht="23.25" customHeight="1" x14ac:dyDescent="0.15">
      <c r="A48" s="437" t="s">
        <v>15</v>
      </c>
      <c r="B48" s="438"/>
      <c r="C48" s="438"/>
      <c r="D48" s="438"/>
      <c r="E48" s="438"/>
      <c r="F48" s="439"/>
      <c r="G48" s="170" t="s">
        <v>16</v>
      </c>
      <c r="H48" s="170"/>
      <c r="I48" s="170"/>
      <c r="J48" s="170"/>
      <c r="K48" s="170"/>
      <c r="L48" s="170"/>
      <c r="M48" s="170"/>
      <c r="N48" s="170"/>
      <c r="O48" s="170"/>
      <c r="P48" s="170"/>
      <c r="Q48" s="170"/>
      <c r="R48" s="170"/>
      <c r="S48" s="170"/>
      <c r="T48" s="170"/>
      <c r="U48" s="170"/>
      <c r="V48" s="170"/>
      <c r="W48" s="170"/>
      <c r="X48" s="171"/>
      <c r="Y48" s="445"/>
      <c r="Z48" s="446"/>
      <c r="AA48" s="447"/>
      <c r="AB48" s="169" t="s">
        <v>11</v>
      </c>
      <c r="AC48" s="170"/>
      <c r="AD48" s="171"/>
      <c r="AE48" s="374" t="s">
        <v>266</v>
      </c>
      <c r="AF48" s="374"/>
      <c r="AG48" s="374"/>
      <c r="AH48" s="374"/>
      <c r="AI48" s="374" t="s">
        <v>283</v>
      </c>
      <c r="AJ48" s="374"/>
      <c r="AK48" s="374"/>
      <c r="AL48" s="374"/>
      <c r="AM48" s="374" t="s">
        <v>380</v>
      </c>
      <c r="AN48" s="374"/>
      <c r="AO48" s="374"/>
      <c r="AP48" s="374"/>
      <c r="AQ48" s="426" t="s">
        <v>413</v>
      </c>
      <c r="AR48" s="427"/>
      <c r="AS48" s="427"/>
      <c r="AT48" s="427"/>
      <c r="AU48" s="427"/>
      <c r="AV48" s="427"/>
      <c r="AW48" s="427"/>
      <c r="AX48" s="428"/>
    </row>
    <row r="49" spans="1:51" ht="23.25" customHeight="1" x14ac:dyDescent="0.15">
      <c r="A49" s="440"/>
      <c r="B49" s="441"/>
      <c r="C49" s="441"/>
      <c r="D49" s="441"/>
      <c r="E49" s="441"/>
      <c r="F49" s="442"/>
      <c r="G49" s="429" t="s">
        <v>593</v>
      </c>
      <c r="H49" s="429"/>
      <c r="I49" s="429"/>
      <c r="J49" s="429"/>
      <c r="K49" s="429"/>
      <c r="L49" s="429"/>
      <c r="M49" s="429"/>
      <c r="N49" s="429"/>
      <c r="O49" s="429"/>
      <c r="P49" s="429"/>
      <c r="Q49" s="429"/>
      <c r="R49" s="429"/>
      <c r="S49" s="429"/>
      <c r="T49" s="429"/>
      <c r="U49" s="429"/>
      <c r="V49" s="429"/>
      <c r="W49" s="429"/>
      <c r="X49" s="429"/>
      <c r="Y49" s="431" t="s">
        <v>15</v>
      </c>
      <c r="Z49" s="432"/>
      <c r="AA49" s="433"/>
      <c r="AB49" s="434" t="s">
        <v>594</v>
      </c>
      <c r="AC49" s="435"/>
      <c r="AD49" s="436"/>
      <c r="AE49" s="388" t="s">
        <v>639</v>
      </c>
      <c r="AF49" s="388"/>
      <c r="AG49" s="388"/>
      <c r="AH49" s="388"/>
      <c r="AI49" s="388">
        <v>131016459</v>
      </c>
      <c r="AJ49" s="388"/>
      <c r="AK49" s="388"/>
      <c r="AL49" s="388"/>
      <c r="AM49" s="388" t="s">
        <v>639</v>
      </c>
      <c r="AN49" s="388"/>
      <c r="AO49" s="388"/>
      <c r="AP49" s="388"/>
      <c r="AQ49" s="268"/>
      <c r="AR49" s="220"/>
      <c r="AS49" s="220"/>
      <c r="AT49" s="220"/>
      <c r="AU49" s="220"/>
      <c r="AV49" s="220"/>
      <c r="AW49" s="220"/>
      <c r="AX49" s="221"/>
    </row>
    <row r="50" spans="1:51" ht="46.5" customHeight="1" thickBot="1" x14ac:dyDescent="0.2">
      <c r="A50" s="443"/>
      <c r="B50" s="137"/>
      <c r="C50" s="137"/>
      <c r="D50" s="137"/>
      <c r="E50" s="137"/>
      <c r="F50" s="444"/>
      <c r="G50" s="430"/>
      <c r="H50" s="430"/>
      <c r="I50" s="430"/>
      <c r="J50" s="430"/>
      <c r="K50" s="430"/>
      <c r="L50" s="430"/>
      <c r="M50" s="430"/>
      <c r="N50" s="430"/>
      <c r="O50" s="430"/>
      <c r="P50" s="430"/>
      <c r="Q50" s="430"/>
      <c r="R50" s="430"/>
      <c r="S50" s="430"/>
      <c r="T50" s="430"/>
      <c r="U50" s="430"/>
      <c r="V50" s="430"/>
      <c r="W50" s="430"/>
      <c r="X50" s="430"/>
      <c r="Y50" s="269" t="s">
        <v>48</v>
      </c>
      <c r="Z50" s="407"/>
      <c r="AA50" s="408"/>
      <c r="AB50" s="448" t="s">
        <v>243</v>
      </c>
      <c r="AC50" s="449"/>
      <c r="AD50" s="450"/>
      <c r="AE50" s="405" t="s">
        <v>595</v>
      </c>
      <c r="AF50" s="405"/>
      <c r="AG50" s="405"/>
      <c r="AH50" s="405"/>
      <c r="AI50" s="405" t="s">
        <v>596</v>
      </c>
      <c r="AJ50" s="405"/>
      <c r="AK50" s="405"/>
      <c r="AL50" s="405"/>
      <c r="AM50" s="405" t="s">
        <v>638</v>
      </c>
      <c r="AN50" s="405"/>
      <c r="AO50" s="405"/>
      <c r="AP50" s="405"/>
      <c r="AQ50" s="405"/>
      <c r="AR50" s="405"/>
      <c r="AS50" s="405"/>
      <c r="AT50" s="405"/>
      <c r="AU50" s="405"/>
      <c r="AV50" s="405"/>
      <c r="AW50" s="405"/>
      <c r="AX50" s="425"/>
    </row>
    <row r="51" spans="1:51" ht="45" customHeight="1" x14ac:dyDescent="0.15">
      <c r="A51" s="476" t="s">
        <v>278</v>
      </c>
      <c r="B51" s="477"/>
      <c r="C51" s="480" t="s">
        <v>179</v>
      </c>
      <c r="D51" s="477"/>
      <c r="E51" s="481" t="s">
        <v>198</v>
      </c>
      <c r="F51" s="482"/>
      <c r="G51" s="413" t="s">
        <v>635</v>
      </c>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5"/>
      <c r="AY51" s="35">
        <f>COUNTA($G$51)</f>
        <v>1</v>
      </c>
    </row>
    <row r="52" spans="1:51" ht="45" customHeight="1" x14ac:dyDescent="0.15">
      <c r="A52" s="478"/>
      <c r="B52" s="479"/>
      <c r="C52" s="423"/>
      <c r="D52" s="479"/>
      <c r="E52" s="483" t="s">
        <v>197</v>
      </c>
      <c r="F52" s="484"/>
      <c r="G52" s="364" t="s">
        <v>636</v>
      </c>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416"/>
      <c r="AY52" s="35">
        <f>$AY$51</f>
        <v>1</v>
      </c>
    </row>
    <row r="53" spans="1:51" ht="18.75" customHeight="1" x14ac:dyDescent="0.15">
      <c r="A53" s="478"/>
      <c r="B53" s="479"/>
      <c r="C53" s="423"/>
      <c r="D53" s="479"/>
      <c r="E53" s="421" t="s">
        <v>180</v>
      </c>
      <c r="F53" s="422"/>
      <c r="G53" s="417" t="s">
        <v>183</v>
      </c>
      <c r="H53" s="418"/>
      <c r="I53" s="418"/>
      <c r="J53" s="418"/>
      <c r="K53" s="418"/>
      <c r="L53" s="418"/>
      <c r="M53" s="418"/>
      <c r="N53" s="418"/>
      <c r="O53" s="418"/>
      <c r="P53" s="418"/>
      <c r="Q53" s="418"/>
      <c r="R53" s="418"/>
      <c r="S53" s="418"/>
      <c r="T53" s="418"/>
      <c r="U53" s="418"/>
      <c r="V53" s="418"/>
      <c r="W53" s="418"/>
      <c r="X53" s="419"/>
      <c r="Y53" s="457"/>
      <c r="Z53" s="458"/>
      <c r="AA53" s="459"/>
      <c r="AB53" s="460" t="s">
        <v>11</v>
      </c>
      <c r="AC53" s="418"/>
      <c r="AD53" s="419"/>
      <c r="AE53" s="375" t="s">
        <v>266</v>
      </c>
      <c r="AF53" s="376"/>
      <c r="AG53" s="376"/>
      <c r="AH53" s="377"/>
      <c r="AI53" s="375" t="s">
        <v>283</v>
      </c>
      <c r="AJ53" s="376"/>
      <c r="AK53" s="376"/>
      <c r="AL53" s="377"/>
      <c r="AM53" s="375" t="s">
        <v>567</v>
      </c>
      <c r="AN53" s="376"/>
      <c r="AO53" s="376"/>
      <c r="AP53" s="377"/>
      <c r="AQ53" s="460" t="s">
        <v>177</v>
      </c>
      <c r="AR53" s="418"/>
      <c r="AS53" s="418"/>
      <c r="AT53" s="419"/>
      <c r="AU53" s="465" t="s">
        <v>185</v>
      </c>
      <c r="AV53" s="465"/>
      <c r="AW53" s="465"/>
      <c r="AX53" s="466"/>
      <c r="AY53" s="35">
        <f>COUNTA($G$55)</f>
        <v>1</v>
      </c>
    </row>
    <row r="54" spans="1:51" ht="18.75" customHeight="1" x14ac:dyDescent="0.15">
      <c r="A54" s="478"/>
      <c r="B54" s="479"/>
      <c r="C54" s="423"/>
      <c r="D54" s="479"/>
      <c r="E54" s="423"/>
      <c r="F54" s="424"/>
      <c r="G54" s="420"/>
      <c r="H54" s="263"/>
      <c r="I54" s="263"/>
      <c r="J54" s="263"/>
      <c r="K54" s="263"/>
      <c r="L54" s="263"/>
      <c r="M54" s="263"/>
      <c r="N54" s="263"/>
      <c r="O54" s="263"/>
      <c r="P54" s="263"/>
      <c r="Q54" s="263"/>
      <c r="R54" s="263"/>
      <c r="S54" s="263"/>
      <c r="T54" s="263"/>
      <c r="U54" s="263"/>
      <c r="V54" s="263"/>
      <c r="W54" s="263"/>
      <c r="X54" s="264"/>
      <c r="Y54" s="355"/>
      <c r="Z54" s="356"/>
      <c r="AA54" s="357"/>
      <c r="AB54" s="461"/>
      <c r="AC54" s="263"/>
      <c r="AD54" s="264"/>
      <c r="AE54" s="461"/>
      <c r="AF54" s="263"/>
      <c r="AG54" s="263"/>
      <c r="AH54" s="264"/>
      <c r="AI54" s="461"/>
      <c r="AJ54" s="263"/>
      <c r="AK54" s="263"/>
      <c r="AL54" s="264"/>
      <c r="AM54" s="461"/>
      <c r="AN54" s="263"/>
      <c r="AO54" s="263"/>
      <c r="AP54" s="264"/>
      <c r="AQ54" s="380"/>
      <c r="AR54" s="265"/>
      <c r="AS54" s="263" t="s">
        <v>178</v>
      </c>
      <c r="AT54" s="264"/>
      <c r="AU54" s="262"/>
      <c r="AV54" s="262"/>
      <c r="AW54" s="263" t="s">
        <v>175</v>
      </c>
      <c r="AX54" s="467"/>
      <c r="AY54" s="35">
        <f>$AY$53</f>
        <v>1</v>
      </c>
    </row>
    <row r="55" spans="1:51" ht="39.75" customHeight="1" x14ac:dyDescent="0.15">
      <c r="A55" s="478"/>
      <c r="B55" s="479"/>
      <c r="C55" s="423"/>
      <c r="D55" s="479"/>
      <c r="E55" s="423"/>
      <c r="F55" s="424"/>
      <c r="G55" s="362" t="s">
        <v>279</v>
      </c>
      <c r="H55" s="321"/>
      <c r="I55" s="321"/>
      <c r="J55" s="321"/>
      <c r="K55" s="321"/>
      <c r="L55" s="321"/>
      <c r="M55" s="321"/>
      <c r="N55" s="321"/>
      <c r="O55" s="321"/>
      <c r="P55" s="321"/>
      <c r="Q55" s="321"/>
      <c r="R55" s="321"/>
      <c r="S55" s="321"/>
      <c r="T55" s="321"/>
      <c r="U55" s="321"/>
      <c r="V55" s="321"/>
      <c r="W55" s="321"/>
      <c r="X55" s="322"/>
      <c r="Y55" s="451" t="s">
        <v>184</v>
      </c>
      <c r="Z55" s="452"/>
      <c r="AA55" s="453"/>
      <c r="AB55" s="454" t="s">
        <v>279</v>
      </c>
      <c r="AC55" s="455"/>
      <c r="AD55" s="455"/>
      <c r="AE55" s="456" t="s">
        <v>279</v>
      </c>
      <c r="AF55" s="293"/>
      <c r="AG55" s="293"/>
      <c r="AH55" s="293"/>
      <c r="AI55" s="456" t="s">
        <v>279</v>
      </c>
      <c r="AJ55" s="293"/>
      <c r="AK55" s="293"/>
      <c r="AL55" s="293"/>
      <c r="AM55" s="456" t="s">
        <v>279</v>
      </c>
      <c r="AN55" s="293"/>
      <c r="AO55" s="293"/>
      <c r="AP55" s="293"/>
      <c r="AQ55" s="456" t="s">
        <v>279</v>
      </c>
      <c r="AR55" s="293"/>
      <c r="AS55" s="293"/>
      <c r="AT55" s="293"/>
      <c r="AU55" s="456" t="s">
        <v>279</v>
      </c>
      <c r="AV55" s="293"/>
      <c r="AW55" s="293"/>
      <c r="AX55" s="464"/>
      <c r="AY55" s="35">
        <f t="shared" ref="AY55:AY56" si="5">$AY$53</f>
        <v>1</v>
      </c>
    </row>
    <row r="56" spans="1:51" ht="39.75" customHeight="1" x14ac:dyDescent="0.15">
      <c r="A56" s="478"/>
      <c r="B56" s="479"/>
      <c r="C56" s="423"/>
      <c r="D56" s="479"/>
      <c r="E56" s="423"/>
      <c r="F56" s="424"/>
      <c r="G56" s="364"/>
      <c r="H56" s="325"/>
      <c r="I56" s="325"/>
      <c r="J56" s="325"/>
      <c r="K56" s="325"/>
      <c r="L56" s="325"/>
      <c r="M56" s="325"/>
      <c r="N56" s="325"/>
      <c r="O56" s="325"/>
      <c r="P56" s="325"/>
      <c r="Q56" s="325"/>
      <c r="R56" s="325"/>
      <c r="S56" s="325"/>
      <c r="T56" s="325"/>
      <c r="U56" s="325"/>
      <c r="V56" s="325"/>
      <c r="W56" s="325"/>
      <c r="X56" s="326"/>
      <c r="Y56" s="511" t="s">
        <v>53</v>
      </c>
      <c r="Z56" s="512"/>
      <c r="AA56" s="513"/>
      <c r="AB56" s="462" t="s">
        <v>279</v>
      </c>
      <c r="AC56" s="463"/>
      <c r="AD56" s="463"/>
      <c r="AE56" s="456" t="s">
        <v>279</v>
      </c>
      <c r="AF56" s="293"/>
      <c r="AG56" s="293"/>
      <c r="AH56" s="293"/>
      <c r="AI56" s="456" t="s">
        <v>279</v>
      </c>
      <c r="AJ56" s="293"/>
      <c r="AK56" s="293"/>
      <c r="AL56" s="293"/>
      <c r="AM56" s="456" t="s">
        <v>279</v>
      </c>
      <c r="AN56" s="293"/>
      <c r="AO56" s="293"/>
      <c r="AP56" s="293"/>
      <c r="AQ56" s="456" t="s">
        <v>279</v>
      </c>
      <c r="AR56" s="293"/>
      <c r="AS56" s="293"/>
      <c r="AT56" s="293"/>
      <c r="AU56" s="456" t="s">
        <v>279</v>
      </c>
      <c r="AV56" s="293"/>
      <c r="AW56" s="293"/>
      <c r="AX56" s="464"/>
      <c r="AY56" s="35">
        <f t="shared" si="5"/>
        <v>1</v>
      </c>
    </row>
    <row r="57" spans="1:51" ht="22.5" customHeight="1" x14ac:dyDescent="0.15">
      <c r="A57" s="478"/>
      <c r="B57" s="479"/>
      <c r="C57" s="423"/>
      <c r="D57" s="479"/>
      <c r="E57" s="423"/>
      <c r="F57" s="424"/>
      <c r="G57" s="492" t="s">
        <v>186</v>
      </c>
      <c r="H57" s="376"/>
      <c r="I57" s="376"/>
      <c r="J57" s="376"/>
      <c r="K57" s="376"/>
      <c r="L57" s="376"/>
      <c r="M57" s="376"/>
      <c r="N57" s="376"/>
      <c r="O57" s="376"/>
      <c r="P57" s="377"/>
      <c r="Q57" s="375" t="s">
        <v>226</v>
      </c>
      <c r="R57" s="376"/>
      <c r="S57" s="376"/>
      <c r="T57" s="376"/>
      <c r="U57" s="376"/>
      <c r="V57" s="376"/>
      <c r="W57" s="376"/>
      <c r="X57" s="376"/>
      <c r="Y57" s="376"/>
      <c r="Z57" s="376"/>
      <c r="AA57" s="376"/>
      <c r="AB57" s="493" t="s">
        <v>227</v>
      </c>
      <c r="AC57" s="376"/>
      <c r="AD57" s="377"/>
      <c r="AE57" s="375" t="s">
        <v>187</v>
      </c>
      <c r="AF57" s="376"/>
      <c r="AG57" s="376"/>
      <c r="AH57" s="376"/>
      <c r="AI57" s="376"/>
      <c r="AJ57" s="376"/>
      <c r="AK57" s="376"/>
      <c r="AL57" s="376"/>
      <c r="AM57" s="376"/>
      <c r="AN57" s="376"/>
      <c r="AO57" s="376"/>
      <c r="AP57" s="376"/>
      <c r="AQ57" s="376"/>
      <c r="AR57" s="376"/>
      <c r="AS57" s="376"/>
      <c r="AT57" s="376"/>
      <c r="AU57" s="376"/>
      <c r="AV57" s="376"/>
      <c r="AW57" s="376"/>
      <c r="AX57" s="495"/>
      <c r="AY57" s="35">
        <f>COUNTA($G$59)</f>
        <v>1</v>
      </c>
    </row>
    <row r="58" spans="1:51" ht="22.5" customHeight="1" x14ac:dyDescent="0.15">
      <c r="A58" s="478"/>
      <c r="B58" s="479"/>
      <c r="C58" s="423"/>
      <c r="D58" s="479"/>
      <c r="E58" s="423"/>
      <c r="F58" s="424"/>
      <c r="G58" s="420"/>
      <c r="H58" s="263"/>
      <c r="I58" s="263"/>
      <c r="J58" s="263"/>
      <c r="K58" s="263"/>
      <c r="L58" s="263"/>
      <c r="M58" s="263"/>
      <c r="N58" s="263"/>
      <c r="O58" s="263"/>
      <c r="P58" s="264"/>
      <c r="Q58" s="461"/>
      <c r="R58" s="263"/>
      <c r="S58" s="263"/>
      <c r="T58" s="263"/>
      <c r="U58" s="263"/>
      <c r="V58" s="263"/>
      <c r="W58" s="263"/>
      <c r="X58" s="263"/>
      <c r="Y58" s="263"/>
      <c r="Z58" s="263"/>
      <c r="AA58" s="263"/>
      <c r="AB58" s="494"/>
      <c r="AC58" s="263"/>
      <c r="AD58" s="264"/>
      <c r="AE58" s="461"/>
      <c r="AF58" s="263"/>
      <c r="AG58" s="263"/>
      <c r="AH58" s="263"/>
      <c r="AI58" s="263"/>
      <c r="AJ58" s="263"/>
      <c r="AK58" s="263"/>
      <c r="AL58" s="263"/>
      <c r="AM58" s="263"/>
      <c r="AN58" s="263"/>
      <c r="AO58" s="263"/>
      <c r="AP58" s="263"/>
      <c r="AQ58" s="263"/>
      <c r="AR58" s="263"/>
      <c r="AS58" s="263"/>
      <c r="AT58" s="263"/>
      <c r="AU58" s="263"/>
      <c r="AV58" s="263"/>
      <c r="AW58" s="263"/>
      <c r="AX58" s="467"/>
      <c r="AY58" s="35">
        <f>$AY$57</f>
        <v>1</v>
      </c>
    </row>
    <row r="59" spans="1:51" ht="22.5" customHeight="1" x14ac:dyDescent="0.15">
      <c r="A59" s="478"/>
      <c r="B59" s="479"/>
      <c r="C59" s="423"/>
      <c r="D59" s="479"/>
      <c r="E59" s="423"/>
      <c r="F59" s="424"/>
      <c r="G59" s="362" t="s">
        <v>648</v>
      </c>
      <c r="H59" s="321"/>
      <c r="I59" s="321"/>
      <c r="J59" s="321"/>
      <c r="K59" s="321"/>
      <c r="L59" s="321"/>
      <c r="M59" s="321"/>
      <c r="N59" s="321"/>
      <c r="O59" s="321"/>
      <c r="P59" s="322"/>
      <c r="Q59" s="488" t="s">
        <v>649</v>
      </c>
      <c r="R59" s="321"/>
      <c r="S59" s="321"/>
      <c r="T59" s="321"/>
      <c r="U59" s="321"/>
      <c r="V59" s="321"/>
      <c r="W59" s="321"/>
      <c r="X59" s="321"/>
      <c r="Y59" s="321"/>
      <c r="Z59" s="321"/>
      <c r="AA59" s="496"/>
      <c r="AB59" s="500" t="s">
        <v>637</v>
      </c>
      <c r="AC59" s="501"/>
      <c r="AD59" s="501"/>
      <c r="AE59" s="506" t="s">
        <v>649</v>
      </c>
      <c r="AF59" s="506"/>
      <c r="AG59" s="506"/>
      <c r="AH59" s="506"/>
      <c r="AI59" s="506"/>
      <c r="AJ59" s="506"/>
      <c r="AK59" s="506"/>
      <c r="AL59" s="506"/>
      <c r="AM59" s="506"/>
      <c r="AN59" s="506"/>
      <c r="AO59" s="506"/>
      <c r="AP59" s="506"/>
      <c r="AQ59" s="506"/>
      <c r="AR59" s="506"/>
      <c r="AS59" s="506"/>
      <c r="AT59" s="506"/>
      <c r="AU59" s="506"/>
      <c r="AV59" s="506"/>
      <c r="AW59" s="506"/>
      <c r="AX59" s="507"/>
      <c r="AY59" s="35">
        <f t="shared" ref="AY59:AY63" si="6">$AY$57</f>
        <v>1</v>
      </c>
    </row>
    <row r="60" spans="1:51" ht="22.5" customHeight="1" x14ac:dyDescent="0.15">
      <c r="A60" s="478"/>
      <c r="B60" s="479"/>
      <c r="C60" s="423"/>
      <c r="D60" s="479"/>
      <c r="E60" s="423"/>
      <c r="F60" s="424"/>
      <c r="G60" s="363"/>
      <c r="H60" s="323"/>
      <c r="I60" s="323"/>
      <c r="J60" s="323"/>
      <c r="K60" s="323"/>
      <c r="L60" s="323"/>
      <c r="M60" s="323"/>
      <c r="N60" s="323"/>
      <c r="O60" s="323"/>
      <c r="P60" s="324"/>
      <c r="Q60" s="490"/>
      <c r="R60" s="323"/>
      <c r="S60" s="323"/>
      <c r="T60" s="323"/>
      <c r="U60" s="323"/>
      <c r="V60" s="323"/>
      <c r="W60" s="323"/>
      <c r="X60" s="323"/>
      <c r="Y60" s="323"/>
      <c r="Z60" s="323"/>
      <c r="AA60" s="497"/>
      <c r="AB60" s="502"/>
      <c r="AC60" s="503"/>
      <c r="AD60" s="503"/>
      <c r="AE60" s="506"/>
      <c r="AF60" s="506"/>
      <c r="AG60" s="506"/>
      <c r="AH60" s="506"/>
      <c r="AI60" s="506"/>
      <c r="AJ60" s="506"/>
      <c r="AK60" s="506"/>
      <c r="AL60" s="506"/>
      <c r="AM60" s="506"/>
      <c r="AN60" s="506"/>
      <c r="AO60" s="506"/>
      <c r="AP60" s="506"/>
      <c r="AQ60" s="506"/>
      <c r="AR60" s="506"/>
      <c r="AS60" s="506"/>
      <c r="AT60" s="506"/>
      <c r="AU60" s="506"/>
      <c r="AV60" s="506"/>
      <c r="AW60" s="506"/>
      <c r="AX60" s="507"/>
      <c r="AY60" s="35">
        <f t="shared" si="6"/>
        <v>1</v>
      </c>
    </row>
    <row r="61" spans="1:51" ht="25.5" customHeight="1" x14ac:dyDescent="0.15">
      <c r="A61" s="478"/>
      <c r="B61" s="479"/>
      <c r="C61" s="423"/>
      <c r="D61" s="479"/>
      <c r="E61" s="423"/>
      <c r="F61" s="424"/>
      <c r="G61" s="363"/>
      <c r="H61" s="323"/>
      <c r="I61" s="323"/>
      <c r="J61" s="323"/>
      <c r="K61" s="323"/>
      <c r="L61" s="323"/>
      <c r="M61" s="323"/>
      <c r="N61" s="323"/>
      <c r="O61" s="323"/>
      <c r="P61" s="324"/>
      <c r="Q61" s="490"/>
      <c r="R61" s="323"/>
      <c r="S61" s="323"/>
      <c r="T61" s="323"/>
      <c r="U61" s="323"/>
      <c r="V61" s="323"/>
      <c r="W61" s="323"/>
      <c r="X61" s="323"/>
      <c r="Y61" s="323"/>
      <c r="Z61" s="323"/>
      <c r="AA61" s="497"/>
      <c r="AB61" s="502"/>
      <c r="AC61" s="503"/>
      <c r="AD61" s="503"/>
      <c r="AE61" s="508" t="s">
        <v>188</v>
      </c>
      <c r="AF61" s="508"/>
      <c r="AG61" s="508"/>
      <c r="AH61" s="508"/>
      <c r="AI61" s="508"/>
      <c r="AJ61" s="508"/>
      <c r="AK61" s="508"/>
      <c r="AL61" s="508"/>
      <c r="AM61" s="508"/>
      <c r="AN61" s="508"/>
      <c r="AO61" s="508"/>
      <c r="AP61" s="508"/>
      <c r="AQ61" s="508"/>
      <c r="AR61" s="508"/>
      <c r="AS61" s="508"/>
      <c r="AT61" s="508"/>
      <c r="AU61" s="508"/>
      <c r="AV61" s="508"/>
      <c r="AW61" s="508"/>
      <c r="AX61" s="509"/>
      <c r="AY61" s="35">
        <f t="shared" si="6"/>
        <v>1</v>
      </c>
    </row>
    <row r="62" spans="1:51" ht="22.5" customHeight="1" x14ac:dyDescent="0.15">
      <c r="A62" s="478"/>
      <c r="B62" s="479"/>
      <c r="C62" s="423"/>
      <c r="D62" s="479"/>
      <c r="E62" s="423"/>
      <c r="F62" s="424"/>
      <c r="G62" s="363"/>
      <c r="H62" s="323"/>
      <c r="I62" s="323"/>
      <c r="J62" s="323"/>
      <c r="K62" s="323"/>
      <c r="L62" s="323"/>
      <c r="M62" s="323"/>
      <c r="N62" s="323"/>
      <c r="O62" s="323"/>
      <c r="P62" s="324"/>
      <c r="Q62" s="490"/>
      <c r="R62" s="323"/>
      <c r="S62" s="323"/>
      <c r="T62" s="323"/>
      <c r="U62" s="323"/>
      <c r="V62" s="323"/>
      <c r="W62" s="323"/>
      <c r="X62" s="323"/>
      <c r="Y62" s="323"/>
      <c r="Z62" s="323"/>
      <c r="AA62" s="497"/>
      <c r="AB62" s="502"/>
      <c r="AC62" s="503"/>
      <c r="AD62" s="503"/>
      <c r="AE62" s="488" t="s">
        <v>650</v>
      </c>
      <c r="AF62" s="321"/>
      <c r="AG62" s="321"/>
      <c r="AH62" s="321"/>
      <c r="AI62" s="321"/>
      <c r="AJ62" s="321"/>
      <c r="AK62" s="321"/>
      <c r="AL62" s="321"/>
      <c r="AM62" s="321"/>
      <c r="AN62" s="321"/>
      <c r="AO62" s="321"/>
      <c r="AP62" s="321"/>
      <c r="AQ62" s="321"/>
      <c r="AR62" s="321"/>
      <c r="AS62" s="321"/>
      <c r="AT62" s="321"/>
      <c r="AU62" s="321"/>
      <c r="AV62" s="321"/>
      <c r="AW62" s="321"/>
      <c r="AX62" s="489"/>
      <c r="AY62" s="35">
        <f t="shared" si="6"/>
        <v>1</v>
      </c>
    </row>
    <row r="63" spans="1:51" ht="22.5" customHeight="1" x14ac:dyDescent="0.15">
      <c r="A63" s="478"/>
      <c r="B63" s="479"/>
      <c r="C63" s="423"/>
      <c r="D63" s="479"/>
      <c r="E63" s="423"/>
      <c r="F63" s="424"/>
      <c r="G63" s="364"/>
      <c r="H63" s="325"/>
      <c r="I63" s="325"/>
      <c r="J63" s="325"/>
      <c r="K63" s="325"/>
      <c r="L63" s="325"/>
      <c r="M63" s="325"/>
      <c r="N63" s="325"/>
      <c r="O63" s="325"/>
      <c r="P63" s="326"/>
      <c r="Q63" s="498"/>
      <c r="R63" s="325"/>
      <c r="S63" s="325"/>
      <c r="T63" s="325"/>
      <c r="U63" s="325"/>
      <c r="V63" s="325"/>
      <c r="W63" s="325"/>
      <c r="X63" s="325"/>
      <c r="Y63" s="325"/>
      <c r="Z63" s="325"/>
      <c r="AA63" s="499"/>
      <c r="AB63" s="504"/>
      <c r="AC63" s="505"/>
      <c r="AD63" s="505"/>
      <c r="AE63" s="498"/>
      <c r="AF63" s="325"/>
      <c r="AG63" s="325"/>
      <c r="AH63" s="325"/>
      <c r="AI63" s="325"/>
      <c r="AJ63" s="325"/>
      <c r="AK63" s="325"/>
      <c r="AL63" s="325"/>
      <c r="AM63" s="325"/>
      <c r="AN63" s="325"/>
      <c r="AO63" s="325"/>
      <c r="AP63" s="325"/>
      <c r="AQ63" s="325"/>
      <c r="AR63" s="325"/>
      <c r="AS63" s="325"/>
      <c r="AT63" s="325"/>
      <c r="AU63" s="325"/>
      <c r="AV63" s="325"/>
      <c r="AW63" s="325"/>
      <c r="AX63" s="510"/>
      <c r="AY63" s="35">
        <f t="shared" si="6"/>
        <v>1</v>
      </c>
    </row>
    <row r="64" spans="1:51" ht="23.25" customHeight="1" x14ac:dyDescent="0.15">
      <c r="A64" s="478"/>
      <c r="B64" s="479"/>
      <c r="C64" s="423"/>
      <c r="D64" s="479"/>
      <c r="E64" s="485" t="s">
        <v>200</v>
      </c>
      <c r="F64" s="486"/>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486"/>
      <c r="AQ64" s="486"/>
      <c r="AR64" s="486"/>
      <c r="AS64" s="486"/>
      <c r="AT64" s="486"/>
      <c r="AU64" s="486"/>
      <c r="AV64" s="486"/>
      <c r="AW64" s="486"/>
      <c r="AX64" s="487"/>
      <c r="AY64" s="35">
        <f>COUNTA($E$65)</f>
        <v>1</v>
      </c>
    </row>
    <row r="65" spans="1:51" ht="24.75" customHeight="1" x14ac:dyDescent="0.15">
      <c r="A65" s="478"/>
      <c r="B65" s="479"/>
      <c r="C65" s="423"/>
      <c r="D65" s="479"/>
      <c r="E65" s="488" t="s">
        <v>598</v>
      </c>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489"/>
      <c r="AY65" s="35">
        <f>$AY$64</f>
        <v>1</v>
      </c>
    </row>
    <row r="66" spans="1:51" ht="24.75" customHeight="1" thickBot="1" x14ac:dyDescent="0.2">
      <c r="A66" s="478"/>
      <c r="B66" s="479"/>
      <c r="C66" s="423"/>
      <c r="D66" s="479"/>
      <c r="E66" s="490"/>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491"/>
      <c r="AY66" s="35">
        <f>$AY$64</f>
        <v>1</v>
      </c>
    </row>
    <row r="67" spans="1:51" ht="27" customHeight="1" x14ac:dyDescent="0.15">
      <c r="A67" s="468" t="s">
        <v>46</v>
      </c>
      <c r="B67" s="469"/>
      <c r="C67" s="469"/>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70"/>
    </row>
    <row r="68" spans="1:51" ht="27" customHeight="1" x14ac:dyDescent="0.15">
      <c r="A68" s="5"/>
      <c r="B68" s="6"/>
      <c r="C68" s="471" t="s">
        <v>31</v>
      </c>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3"/>
      <c r="AD68" s="472" t="s">
        <v>35</v>
      </c>
      <c r="AE68" s="472"/>
      <c r="AF68" s="472"/>
      <c r="AG68" s="474" t="s">
        <v>30</v>
      </c>
      <c r="AH68" s="472"/>
      <c r="AI68" s="472"/>
      <c r="AJ68" s="472"/>
      <c r="AK68" s="472"/>
      <c r="AL68" s="472"/>
      <c r="AM68" s="472"/>
      <c r="AN68" s="472"/>
      <c r="AO68" s="472"/>
      <c r="AP68" s="472"/>
      <c r="AQ68" s="472"/>
      <c r="AR68" s="472"/>
      <c r="AS68" s="472"/>
      <c r="AT68" s="472"/>
      <c r="AU68" s="472"/>
      <c r="AV68" s="472"/>
      <c r="AW68" s="472"/>
      <c r="AX68" s="475"/>
    </row>
    <row r="69" spans="1:51" ht="59.45" customHeight="1" x14ac:dyDescent="0.15">
      <c r="A69" s="514" t="s">
        <v>139</v>
      </c>
      <c r="B69" s="515"/>
      <c r="C69" s="520" t="s">
        <v>140</v>
      </c>
      <c r="D69" s="521"/>
      <c r="E69" s="521"/>
      <c r="F69" s="521"/>
      <c r="G69" s="521"/>
      <c r="H69" s="521"/>
      <c r="I69" s="521"/>
      <c r="J69" s="521"/>
      <c r="K69" s="521"/>
      <c r="L69" s="521"/>
      <c r="M69" s="521"/>
      <c r="N69" s="521"/>
      <c r="O69" s="521"/>
      <c r="P69" s="521"/>
      <c r="Q69" s="521"/>
      <c r="R69" s="521"/>
      <c r="S69" s="521"/>
      <c r="T69" s="521"/>
      <c r="U69" s="521"/>
      <c r="V69" s="521"/>
      <c r="W69" s="521"/>
      <c r="X69" s="521"/>
      <c r="Y69" s="521"/>
      <c r="Z69" s="521"/>
      <c r="AA69" s="521"/>
      <c r="AB69" s="521"/>
      <c r="AC69" s="522"/>
      <c r="AD69" s="523" t="s">
        <v>579</v>
      </c>
      <c r="AE69" s="524"/>
      <c r="AF69" s="524"/>
      <c r="AG69" s="525" t="s">
        <v>599</v>
      </c>
      <c r="AH69" s="526"/>
      <c r="AI69" s="526"/>
      <c r="AJ69" s="526"/>
      <c r="AK69" s="526"/>
      <c r="AL69" s="526"/>
      <c r="AM69" s="526"/>
      <c r="AN69" s="526"/>
      <c r="AO69" s="526"/>
      <c r="AP69" s="526"/>
      <c r="AQ69" s="526"/>
      <c r="AR69" s="526"/>
      <c r="AS69" s="526"/>
      <c r="AT69" s="526"/>
      <c r="AU69" s="526"/>
      <c r="AV69" s="526"/>
      <c r="AW69" s="526"/>
      <c r="AX69" s="527"/>
    </row>
    <row r="70" spans="1:51" ht="27" customHeight="1" x14ac:dyDescent="0.15">
      <c r="A70" s="516"/>
      <c r="B70" s="517"/>
      <c r="C70" s="528" t="s">
        <v>36</v>
      </c>
      <c r="D70" s="529"/>
      <c r="E70" s="529"/>
      <c r="F70" s="529"/>
      <c r="G70" s="529"/>
      <c r="H70" s="529"/>
      <c r="I70" s="529"/>
      <c r="J70" s="529"/>
      <c r="K70" s="529"/>
      <c r="L70" s="529"/>
      <c r="M70" s="529"/>
      <c r="N70" s="529"/>
      <c r="O70" s="529"/>
      <c r="P70" s="529"/>
      <c r="Q70" s="529"/>
      <c r="R70" s="529"/>
      <c r="S70" s="529"/>
      <c r="T70" s="529"/>
      <c r="U70" s="529"/>
      <c r="V70" s="529"/>
      <c r="W70" s="529"/>
      <c r="X70" s="529"/>
      <c r="Y70" s="529"/>
      <c r="Z70" s="529"/>
      <c r="AA70" s="529"/>
      <c r="AB70" s="529"/>
      <c r="AC70" s="530"/>
      <c r="AD70" s="531" t="s">
        <v>579</v>
      </c>
      <c r="AE70" s="532"/>
      <c r="AF70" s="532"/>
      <c r="AG70" s="533" t="s">
        <v>600</v>
      </c>
      <c r="AH70" s="534"/>
      <c r="AI70" s="534"/>
      <c r="AJ70" s="534"/>
      <c r="AK70" s="534"/>
      <c r="AL70" s="534"/>
      <c r="AM70" s="534"/>
      <c r="AN70" s="534"/>
      <c r="AO70" s="534"/>
      <c r="AP70" s="534"/>
      <c r="AQ70" s="534"/>
      <c r="AR70" s="534"/>
      <c r="AS70" s="534"/>
      <c r="AT70" s="534"/>
      <c r="AU70" s="534"/>
      <c r="AV70" s="534"/>
      <c r="AW70" s="534"/>
      <c r="AX70" s="535"/>
    </row>
    <row r="71" spans="1:51" ht="48.95" customHeight="1" x14ac:dyDescent="0.15">
      <c r="A71" s="518"/>
      <c r="B71" s="519"/>
      <c r="C71" s="536" t="s">
        <v>141</v>
      </c>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8"/>
      <c r="AD71" s="539" t="s">
        <v>579</v>
      </c>
      <c r="AE71" s="540"/>
      <c r="AF71" s="540"/>
      <c r="AG71" s="490" t="s">
        <v>601</v>
      </c>
      <c r="AH71" s="323"/>
      <c r="AI71" s="323"/>
      <c r="AJ71" s="323"/>
      <c r="AK71" s="323"/>
      <c r="AL71" s="323"/>
      <c r="AM71" s="323"/>
      <c r="AN71" s="323"/>
      <c r="AO71" s="323"/>
      <c r="AP71" s="323"/>
      <c r="AQ71" s="323"/>
      <c r="AR71" s="323"/>
      <c r="AS71" s="323"/>
      <c r="AT71" s="323"/>
      <c r="AU71" s="323"/>
      <c r="AV71" s="323"/>
      <c r="AW71" s="323"/>
      <c r="AX71" s="491"/>
    </row>
    <row r="72" spans="1:51" ht="27" customHeight="1" x14ac:dyDescent="0.15">
      <c r="A72" s="541" t="s">
        <v>38</v>
      </c>
      <c r="B72" s="542"/>
      <c r="C72" s="548" t="s">
        <v>40</v>
      </c>
      <c r="D72" s="549"/>
      <c r="E72" s="550"/>
      <c r="F72" s="550"/>
      <c r="G72" s="550"/>
      <c r="H72" s="550"/>
      <c r="I72" s="550"/>
      <c r="J72" s="550"/>
      <c r="K72" s="550"/>
      <c r="L72" s="550"/>
      <c r="M72" s="550"/>
      <c r="N72" s="550"/>
      <c r="O72" s="550"/>
      <c r="P72" s="550"/>
      <c r="Q72" s="550"/>
      <c r="R72" s="550"/>
      <c r="S72" s="550"/>
      <c r="T72" s="550"/>
      <c r="U72" s="550"/>
      <c r="V72" s="550"/>
      <c r="W72" s="550"/>
      <c r="X72" s="550"/>
      <c r="Y72" s="550"/>
      <c r="Z72" s="550"/>
      <c r="AA72" s="550"/>
      <c r="AB72" s="550"/>
      <c r="AC72" s="551"/>
      <c r="AD72" s="552" t="s">
        <v>579</v>
      </c>
      <c r="AE72" s="553"/>
      <c r="AF72" s="553"/>
      <c r="AG72" s="488" t="s">
        <v>642</v>
      </c>
      <c r="AH72" s="321"/>
      <c r="AI72" s="321"/>
      <c r="AJ72" s="321"/>
      <c r="AK72" s="321"/>
      <c r="AL72" s="321"/>
      <c r="AM72" s="321"/>
      <c r="AN72" s="321"/>
      <c r="AO72" s="321"/>
      <c r="AP72" s="321"/>
      <c r="AQ72" s="321"/>
      <c r="AR72" s="321"/>
      <c r="AS72" s="321"/>
      <c r="AT72" s="321"/>
      <c r="AU72" s="321"/>
      <c r="AV72" s="321"/>
      <c r="AW72" s="321"/>
      <c r="AX72" s="489"/>
    </row>
    <row r="73" spans="1:51" ht="35.25" customHeight="1" x14ac:dyDescent="0.15">
      <c r="A73" s="543"/>
      <c r="B73" s="544"/>
      <c r="C73" s="554"/>
      <c r="D73" s="555"/>
      <c r="E73" s="558" t="s">
        <v>259</v>
      </c>
      <c r="F73" s="559"/>
      <c r="G73" s="559"/>
      <c r="H73" s="559"/>
      <c r="I73" s="559"/>
      <c r="J73" s="559"/>
      <c r="K73" s="559"/>
      <c r="L73" s="559"/>
      <c r="M73" s="559"/>
      <c r="N73" s="559"/>
      <c r="O73" s="559"/>
      <c r="P73" s="559"/>
      <c r="Q73" s="559"/>
      <c r="R73" s="559"/>
      <c r="S73" s="559"/>
      <c r="T73" s="559"/>
      <c r="U73" s="559"/>
      <c r="V73" s="559"/>
      <c r="W73" s="559"/>
      <c r="X73" s="559"/>
      <c r="Y73" s="559"/>
      <c r="Z73" s="559"/>
      <c r="AA73" s="559"/>
      <c r="AB73" s="559"/>
      <c r="AC73" s="560"/>
      <c r="AD73" s="531" t="s">
        <v>618</v>
      </c>
      <c r="AE73" s="532"/>
      <c r="AF73" s="561"/>
      <c r="AG73" s="490"/>
      <c r="AH73" s="323"/>
      <c r="AI73" s="323"/>
      <c r="AJ73" s="323"/>
      <c r="AK73" s="323"/>
      <c r="AL73" s="323"/>
      <c r="AM73" s="323"/>
      <c r="AN73" s="323"/>
      <c r="AO73" s="323"/>
      <c r="AP73" s="323"/>
      <c r="AQ73" s="323"/>
      <c r="AR73" s="323"/>
      <c r="AS73" s="323"/>
      <c r="AT73" s="323"/>
      <c r="AU73" s="323"/>
      <c r="AV73" s="323"/>
      <c r="AW73" s="323"/>
      <c r="AX73" s="491"/>
    </row>
    <row r="74" spans="1:51" ht="26.25" customHeight="1" x14ac:dyDescent="0.15">
      <c r="A74" s="543"/>
      <c r="B74" s="544"/>
      <c r="C74" s="556"/>
      <c r="D74" s="557"/>
      <c r="E74" s="562" t="s">
        <v>218</v>
      </c>
      <c r="F74" s="563"/>
      <c r="G74" s="563"/>
      <c r="H74" s="563"/>
      <c r="I74" s="563"/>
      <c r="J74" s="563"/>
      <c r="K74" s="563"/>
      <c r="L74" s="563"/>
      <c r="M74" s="563"/>
      <c r="N74" s="563"/>
      <c r="O74" s="563"/>
      <c r="P74" s="563"/>
      <c r="Q74" s="563"/>
      <c r="R74" s="563"/>
      <c r="S74" s="563"/>
      <c r="T74" s="563"/>
      <c r="U74" s="563"/>
      <c r="V74" s="563"/>
      <c r="W74" s="563"/>
      <c r="X74" s="563"/>
      <c r="Y74" s="563"/>
      <c r="Z74" s="563"/>
      <c r="AA74" s="563"/>
      <c r="AB74" s="563"/>
      <c r="AC74" s="564"/>
      <c r="AD74" s="565" t="s">
        <v>619</v>
      </c>
      <c r="AE74" s="566"/>
      <c r="AF74" s="566"/>
      <c r="AG74" s="490"/>
      <c r="AH74" s="323"/>
      <c r="AI74" s="323"/>
      <c r="AJ74" s="323"/>
      <c r="AK74" s="323"/>
      <c r="AL74" s="323"/>
      <c r="AM74" s="323"/>
      <c r="AN74" s="323"/>
      <c r="AO74" s="323"/>
      <c r="AP74" s="323"/>
      <c r="AQ74" s="323"/>
      <c r="AR74" s="323"/>
      <c r="AS74" s="323"/>
      <c r="AT74" s="323"/>
      <c r="AU74" s="323"/>
      <c r="AV74" s="323"/>
      <c r="AW74" s="323"/>
      <c r="AX74" s="491"/>
    </row>
    <row r="75" spans="1:51" ht="26.25" customHeight="1" x14ac:dyDescent="0.15">
      <c r="A75" s="543"/>
      <c r="B75" s="545"/>
      <c r="C75" s="567" t="s">
        <v>41</v>
      </c>
      <c r="D75" s="568"/>
      <c r="E75" s="568"/>
      <c r="F75" s="568"/>
      <c r="G75" s="568"/>
      <c r="H75" s="568"/>
      <c r="I75" s="568"/>
      <c r="J75" s="568"/>
      <c r="K75" s="568"/>
      <c r="L75" s="568"/>
      <c r="M75" s="568"/>
      <c r="N75" s="568"/>
      <c r="O75" s="568"/>
      <c r="P75" s="568"/>
      <c r="Q75" s="568"/>
      <c r="R75" s="568"/>
      <c r="S75" s="568"/>
      <c r="T75" s="568"/>
      <c r="U75" s="568"/>
      <c r="V75" s="568"/>
      <c r="W75" s="568"/>
      <c r="X75" s="568"/>
      <c r="Y75" s="568"/>
      <c r="Z75" s="568"/>
      <c r="AA75" s="568"/>
      <c r="AB75" s="568"/>
      <c r="AC75" s="568"/>
      <c r="AD75" s="589" t="s">
        <v>602</v>
      </c>
      <c r="AE75" s="590"/>
      <c r="AF75" s="590"/>
      <c r="AG75" s="592"/>
      <c r="AH75" s="593"/>
      <c r="AI75" s="593"/>
      <c r="AJ75" s="593"/>
      <c r="AK75" s="593"/>
      <c r="AL75" s="593"/>
      <c r="AM75" s="593"/>
      <c r="AN75" s="593"/>
      <c r="AO75" s="593"/>
      <c r="AP75" s="593"/>
      <c r="AQ75" s="593"/>
      <c r="AR75" s="593"/>
      <c r="AS75" s="593"/>
      <c r="AT75" s="593"/>
      <c r="AU75" s="593"/>
      <c r="AV75" s="593"/>
      <c r="AW75" s="593"/>
      <c r="AX75" s="594"/>
    </row>
    <row r="76" spans="1:51" ht="26.25" customHeight="1" x14ac:dyDescent="0.15">
      <c r="A76" s="543"/>
      <c r="B76" s="545"/>
      <c r="C76" s="581" t="s">
        <v>142</v>
      </c>
      <c r="D76" s="53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1" t="s">
        <v>579</v>
      </c>
      <c r="AE76" s="532"/>
      <c r="AF76" s="532"/>
      <c r="AG76" s="533" t="s">
        <v>603</v>
      </c>
      <c r="AH76" s="534"/>
      <c r="AI76" s="534"/>
      <c r="AJ76" s="534"/>
      <c r="AK76" s="534"/>
      <c r="AL76" s="534"/>
      <c r="AM76" s="534"/>
      <c r="AN76" s="534"/>
      <c r="AO76" s="534"/>
      <c r="AP76" s="534"/>
      <c r="AQ76" s="534"/>
      <c r="AR76" s="534"/>
      <c r="AS76" s="534"/>
      <c r="AT76" s="534"/>
      <c r="AU76" s="534"/>
      <c r="AV76" s="534"/>
      <c r="AW76" s="534"/>
      <c r="AX76" s="535"/>
    </row>
    <row r="77" spans="1:51" ht="26.25" customHeight="1" x14ac:dyDescent="0.15">
      <c r="A77" s="543"/>
      <c r="B77" s="545"/>
      <c r="C77" s="581" t="s">
        <v>37</v>
      </c>
      <c r="D77" s="530"/>
      <c r="E77" s="530"/>
      <c r="F77" s="530"/>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1" t="s">
        <v>602</v>
      </c>
      <c r="AE77" s="532"/>
      <c r="AF77" s="532"/>
      <c r="AG77" s="533"/>
      <c r="AH77" s="534"/>
      <c r="AI77" s="534"/>
      <c r="AJ77" s="534"/>
      <c r="AK77" s="534"/>
      <c r="AL77" s="534"/>
      <c r="AM77" s="534"/>
      <c r="AN77" s="534"/>
      <c r="AO77" s="534"/>
      <c r="AP77" s="534"/>
      <c r="AQ77" s="534"/>
      <c r="AR77" s="534"/>
      <c r="AS77" s="534"/>
      <c r="AT77" s="534"/>
      <c r="AU77" s="534"/>
      <c r="AV77" s="534"/>
      <c r="AW77" s="534"/>
      <c r="AX77" s="535"/>
    </row>
    <row r="78" spans="1:51" ht="26.25" customHeight="1" x14ac:dyDescent="0.15">
      <c r="A78" s="543"/>
      <c r="B78" s="545"/>
      <c r="C78" s="581" t="s">
        <v>42</v>
      </c>
      <c r="D78" s="530"/>
      <c r="E78" s="530"/>
      <c r="F78" s="530"/>
      <c r="G78" s="530"/>
      <c r="H78" s="530"/>
      <c r="I78" s="530"/>
      <c r="J78" s="530"/>
      <c r="K78" s="530"/>
      <c r="L78" s="530"/>
      <c r="M78" s="530"/>
      <c r="N78" s="530"/>
      <c r="O78" s="530"/>
      <c r="P78" s="530"/>
      <c r="Q78" s="530"/>
      <c r="R78" s="530"/>
      <c r="S78" s="530"/>
      <c r="T78" s="530"/>
      <c r="U78" s="530"/>
      <c r="V78" s="530"/>
      <c r="W78" s="530"/>
      <c r="X78" s="530"/>
      <c r="Y78" s="530"/>
      <c r="Z78" s="530"/>
      <c r="AA78" s="530"/>
      <c r="AB78" s="530"/>
      <c r="AC78" s="582"/>
      <c r="AD78" s="531" t="s">
        <v>579</v>
      </c>
      <c r="AE78" s="532"/>
      <c r="AF78" s="532"/>
      <c r="AG78" s="533" t="s">
        <v>604</v>
      </c>
      <c r="AH78" s="534"/>
      <c r="AI78" s="534"/>
      <c r="AJ78" s="534"/>
      <c r="AK78" s="534"/>
      <c r="AL78" s="534"/>
      <c r="AM78" s="534"/>
      <c r="AN78" s="534"/>
      <c r="AO78" s="534"/>
      <c r="AP78" s="534"/>
      <c r="AQ78" s="534"/>
      <c r="AR78" s="534"/>
      <c r="AS78" s="534"/>
      <c r="AT78" s="534"/>
      <c r="AU78" s="534"/>
      <c r="AV78" s="534"/>
      <c r="AW78" s="534"/>
      <c r="AX78" s="535"/>
    </row>
    <row r="79" spans="1:51" ht="26.25" customHeight="1" x14ac:dyDescent="0.15">
      <c r="A79" s="543"/>
      <c r="B79" s="545"/>
      <c r="C79" s="581" t="s">
        <v>235</v>
      </c>
      <c r="D79" s="530"/>
      <c r="E79" s="530"/>
      <c r="F79" s="530"/>
      <c r="G79" s="530"/>
      <c r="H79" s="530"/>
      <c r="I79" s="530"/>
      <c r="J79" s="530"/>
      <c r="K79" s="530"/>
      <c r="L79" s="530"/>
      <c r="M79" s="530"/>
      <c r="N79" s="530"/>
      <c r="O79" s="530"/>
      <c r="P79" s="530"/>
      <c r="Q79" s="530"/>
      <c r="R79" s="530"/>
      <c r="S79" s="530"/>
      <c r="T79" s="530"/>
      <c r="U79" s="530"/>
      <c r="V79" s="530"/>
      <c r="W79" s="530"/>
      <c r="X79" s="530"/>
      <c r="Y79" s="530"/>
      <c r="Z79" s="530"/>
      <c r="AA79" s="530"/>
      <c r="AB79" s="530"/>
      <c r="AC79" s="582"/>
      <c r="AD79" s="539" t="s">
        <v>602</v>
      </c>
      <c r="AE79" s="540"/>
      <c r="AF79" s="540"/>
      <c r="AG79" s="583"/>
      <c r="AH79" s="584"/>
      <c r="AI79" s="584"/>
      <c r="AJ79" s="584"/>
      <c r="AK79" s="584"/>
      <c r="AL79" s="584"/>
      <c r="AM79" s="584"/>
      <c r="AN79" s="584"/>
      <c r="AO79" s="584"/>
      <c r="AP79" s="584"/>
      <c r="AQ79" s="584"/>
      <c r="AR79" s="584"/>
      <c r="AS79" s="584"/>
      <c r="AT79" s="584"/>
      <c r="AU79" s="584"/>
      <c r="AV79" s="584"/>
      <c r="AW79" s="584"/>
      <c r="AX79" s="585"/>
    </row>
    <row r="80" spans="1:51" ht="26.25" customHeight="1" x14ac:dyDescent="0.15">
      <c r="A80" s="543"/>
      <c r="B80" s="545"/>
      <c r="C80" s="569" t="s">
        <v>236</v>
      </c>
      <c r="D80" s="570"/>
      <c r="E80" s="570"/>
      <c r="F80" s="570"/>
      <c r="G80" s="570"/>
      <c r="H80" s="570"/>
      <c r="I80" s="570"/>
      <c r="J80" s="570"/>
      <c r="K80" s="570"/>
      <c r="L80" s="570"/>
      <c r="M80" s="570"/>
      <c r="N80" s="570"/>
      <c r="O80" s="570"/>
      <c r="P80" s="570"/>
      <c r="Q80" s="570"/>
      <c r="R80" s="570"/>
      <c r="S80" s="570"/>
      <c r="T80" s="570"/>
      <c r="U80" s="570"/>
      <c r="V80" s="570"/>
      <c r="W80" s="570"/>
      <c r="X80" s="570"/>
      <c r="Y80" s="570"/>
      <c r="Z80" s="570"/>
      <c r="AA80" s="570"/>
      <c r="AB80" s="570"/>
      <c r="AC80" s="571"/>
      <c r="AD80" s="531" t="s">
        <v>602</v>
      </c>
      <c r="AE80" s="532"/>
      <c r="AF80" s="561"/>
      <c r="AG80" s="533"/>
      <c r="AH80" s="534"/>
      <c r="AI80" s="534"/>
      <c r="AJ80" s="534"/>
      <c r="AK80" s="534"/>
      <c r="AL80" s="534"/>
      <c r="AM80" s="534"/>
      <c r="AN80" s="534"/>
      <c r="AO80" s="534"/>
      <c r="AP80" s="534"/>
      <c r="AQ80" s="534"/>
      <c r="AR80" s="534"/>
      <c r="AS80" s="534"/>
      <c r="AT80" s="534"/>
      <c r="AU80" s="534"/>
      <c r="AV80" s="534"/>
      <c r="AW80" s="534"/>
      <c r="AX80" s="535"/>
    </row>
    <row r="81" spans="1:50" ht="26.25" customHeight="1" x14ac:dyDescent="0.15">
      <c r="A81" s="546"/>
      <c r="B81" s="547"/>
      <c r="C81" s="572" t="s">
        <v>219</v>
      </c>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4"/>
      <c r="AD81" s="575" t="s">
        <v>579</v>
      </c>
      <c r="AE81" s="576"/>
      <c r="AF81" s="577"/>
      <c r="AG81" s="578" t="s">
        <v>605</v>
      </c>
      <c r="AH81" s="579"/>
      <c r="AI81" s="579"/>
      <c r="AJ81" s="579"/>
      <c r="AK81" s="579"/>
      <c r="AL81" s="579"/>
      <c r="AM81" s="579"/>
      <c r="AN81" s="579"/>
      <c r="AO81" s="579"/>
      <c r="AP81" s="579"/>
      <c r="AQ81" s="579"/>
      <c r="AR81" s="579"/>
      <c r="AS81" s="579"/>
      <c r="AT81" s="579"/>
      <c r="AU81" s="579"/>
      <c r="AV81" s="579"/>
      <c r="AW81" s="579"/>
      <c r="AX81" s="580"/>
    </row>
    <row r="82" spans="1:50" ht="27" customHeight="1" x14ac:dyDescent="0.15">
      <c r="A82" s="541" t="s">
        <v>39</v>
      </c>
      <c r="B82" s="628"/>
      <c r="C82" s="586" t="s">
        <v>220</v>
      </c>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8"/>
      <c r="AD82" s="589" t="s">
        <v>579</v>
      </c>
      <c r="AE82" s="590"/>
      <c r="AF82" s="591"/>
      <c r="AG82" s="592" t="s">
        <v>597</v>
      </c>
      <c r="AH82" s="593"/>
      <c r="AI82" s="593"/>
      <c r="AJ82" s="593"/>
      <c r="AK82" s="593"/>
      <c r="AL82" s="593"/>
      <c r="AM82" s="593"/>
      <c r="AN82" s="593"/>
      <c r="AO82" s="593"/>
      <c r="AP82" s="593"/>
      <c r="AQ82" s="593"/>
      <c r="AR82" s="593"/>
      <c r="AS82" s="593"/>
      <c r="AT82" s="593"/>
      <c r="AU82" s="593"/>
      <c r="AV82" s="593"/>
      <c r="AW82" s="593"/>
      <c r="AX82" s="594"/>
    </row>
    <row r="83" spans="1:50" ht="35.25" customHeight="1" x14ac:dyDescent="0.15">
      <c r="A83" s="543"/>
      <c r="B83" s="545"/>
      <c r="C83" s="595" t="s">
        <v>44</v>
      </c>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7"/>
      <c r="AD83" s="598" t="s">
        <v>602</v>
      </c>
      <c r="AE83" s="599"/>
      <c r="AF83" s="599"/>
      <c r="AG83" s="533"/>
      <c r="AH83" s="534"/>
      <c r="AI83" s="534"/>
      <c r="AJ83" s="534"/>
      <c r="AK83" s="534"/>
      <c r="AL83" s="534"/>
      <c r="AM83" s="534"/>
      <c r="AN83" s="534"/>
      <c r="AO83" s="534"/>
      <c r="AP83" s="534"/>
      <c r="AQ83" s="534"/>
      <c r="AR83" s="534"/>
      <c r="AS83" s="534"/>
      <c r="AT83" s="534"/>
      <c r="AU83" s="534"/>
      <c r="AV83" s="534"/>
      <c r="AW83" s="534"/>
      <c r="AX83" s="535"/>
    </row>
    <row r="84" spans="1:50" ht="27" customHeight="1" x14ac:dyDescent="0.15">
      <c r="A84" s="543"/>
      <c r="B84" s="545"/>
      <c r="C84" s="581" t="s">
        <v>181</v>
      </c>
      <c r="D84" s="530"/>
      <c r="E84" s="530"/>
      <c r="F84" s="530"/>
      <c r="G84" s="530"/>
      <c r="H84" s="530"/>
      <c r="I84" s="530"/>
      <c r="J84" s="530"/>
      <c r="K84" s="530"/>
      <c r="L84" s="530"/>
      <c r="M84" s="530"/>
      <c r="N84" s="530"/>
      <c r="O84" s="530"/>
      <c r="P84" s="530"/>
      <c r="Q84" s="530"/>
      <c r="R84" s="530"/>
      <c r="S84" s="530"/>
      <c r="T84" s="530"/>
      <c r="U84" s="530"/>
      <c r="V84" s="530"/>
      <c r="W84" s="530"/>
      <c r="X84" s="530"/>
      <c r="Y84" s="530"/>
      <c r="Z84" s="530"/>
      <c r="AA84" s="530"/>
      <c r="AB84" s="530"/>
      <c r="AC84" s="530"/>
      <c r="AD84" s="531" t="s">
        <v>579</v>
      </c>
      <c r="AE84" s="532"/>
      <c r="AF84" s="532"/>
      <c r="AG84" s="533" t="s">
        <v>606</v>
      </c>
      <c r="AH84" s="534"/>
      <c r="AI84" s="534"/>
      <c r="AJ84" s="534"/>
      <c r="AK84" s="534"/>
      <c r="AL84" s="534"/>
      <c r="AM84" s="534"/>
      <c r="AN84" s="534"/>
      <c r="AO84" s="534"/>
      <c r="AP84" s="534"/>
      <c r="AQ84" s="534"/>
      <c r="AR84" s="534"/>
      <c r="AS84" s="534"/>
      <c r="AT84" s="534"/>
      <c r="AU84" s="534"/>
      <c r="AV84" s="534"/>
      <c r="AW84" s="534"/>
      <c r="AX84" s="535"/>
    </row>
    <row r="85" spans="1:50" ht="53.1" customHeight="1" x14ac:dyDescent="0.15">
      <c r="A85" s="546"/>
      <c r="B85" s="547"/>
      <c r="C85" s="581" t="s">
        <v>43</v>
      </c>
      <c r="D85" s="530"/>
      <c r="E85" s="530"/>
      <c r="F85" s="530"/>
      <c r="G85" s="530"/>
      <c r="H85" s="530"/>
      <c r="I85" s="530"/>
      <c r="J85" s="530"/>
      <c r="K85" s="530"/>
      <c r="L85" s="530"/>
      <c r="M85" s="530"/>
      <c r="N85" s="530"/>
      <c r="O85" s="530"/>
      <c r="P85" s="530"/>
      <c r="Q85" s="530"/>
      <c r="R85" s="530"/>
      <c r="S85" s="530"/>
      <c r="T85" s="530"/>
      <c r="U85" s="530"/>
      <c r="V85" s="530"/>
      <c r="W85" s="530"/>
      <c r="X85" s="530"/>
      <c r="Y85" s="530"/>
      <c r="Z85" s="530"/>
      <c r="AA85" s="530"/>
      <c r="AB85" s="530"/>
      <c r="AC85" s="530"/>
      <c r="AD85" s="531" t="s">
        <v>579</v>
      </c>
      <c r="AE85" s="532"/>
      <c r="AF85" s="532"/>
      <c r="AG85" s="498" t="s">
        <v>607</v>
      </c>
      <c r="AH85" s="325"/>
      <c r="AI85" s="325"/>
      <c r="AJ85" s="325"/>
      <c r="AK85" s="325"/>
      <c r="AL85" s="325"/>
      <c r="AM85" s="325"/>
      <c r="AN85" s="325"/>
      <c r="AO85" s="325"/>
      <c r="AP85" s="325"/>
      <c r="AQ85" s="325"/>
      <c r="AR85" s="325"/>
      <c r="AS85" s="325"/>
      <c r="AT85" s="325"/>
      <c r="AU85" s="325"/>
      <c r="AV85" s="325"/>
      <c r="AW85" s="325"/>
      <c r="AX85" s="510"/>
    </row>
    <row r="86" spans="1:50" ht="41.25" customHeight="1" x14ac:dyDescent="0.15">
      <c r="A86" s="615" t="s">
        <v>57</v>
      </c>
      <c r="B86" s="616"/>
      <c r="C86" s="621" t="s">
        <v>143</v>
      </c>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550"/>
      <c r="AD86" s="589"/>
      <c r="AE86" s="590"/>
      <c r="AF86" s="590"/>
      <c r="AG86" s="488"/>
      <c r="AH86" s="321"/>
      <c r="AI86" s="321"/>
      <c r="AJ86" s="321"/>
      <c r="AK86" s="321"/>
      <c r="AL86" s="321"/>
      <c r="AM86" s="321"/>
      <c r="AN86" s="321"/>
      <c r="AO86" s="321"/>
      <c r="AP86" s="321"/>
      <c r="AQ86" s="321"/>
      <c r="AR86" s="321"/>
      <c r="AS86" s="321"/>
      <c r="AT86" s="321"/>
      <c r="AU86" s="321"/>
      <c r="AV86" s="321"/>
      <c r="AW86" s="321"/>
      <c r="AX86" s="489"/>
    </row>
    <row r="87" spans="1:50" ht="19.7" customHeight="1" x14ac:dyDescent="0.15">
      <c r="A87" s="617"/>
      <c r="B87" s="618"/>
      <c r="C87" s="623" t="s">
        <v>229</v>
      </c>
      <c r="D87" s="624"/>
      <c r="E87" s="624"/>
      <c r="F87" s="625"/>
      <c r="G87" s="626" t="s">
        <v>230</v>
      </c>
      <c r="H87" s="624"/>
      <c r="I87" s="624"/>
      <c r="J87" s="624"/>
      <c r="K87" s="624"/>
      <c r="L87" s="624"/>
      <c r="M87" s="624"/>
      <c r="N87" s="626" t="s">
        <v>233</v>
      </c>
      <c r="O87" s="624"/>
      <c r="P87" s="624"/>
      <c r="Q87" s="624"/>
      <c r="R87" s="624"/>
      <c r="S87" s="624"/>
      <c r="T87" s="624"/>
      <c r="U87" s="624"/>
      <c r="V87" s="624"/>
      <c r="W87" s="624"/>
      <c r="X87" s="624"/>
      <c r="Y87" s="624"/>
      <c r="Z87" s="624"/>
      <c r="AA87" s="624"/>
      <c r="AB87" s="624"/>
      <c r="AC87" s="624"/>
      <c r="AD87" s="624"/>
      <c r="AE87" s="624"/>
      <c r="AF87" s="627"/>
      <c r="AG87" s="490"/>
      <c r="AH87" s="323"/>
      <c r="AI87" s="323"/>
      <c r="AJ87" s="323"/>
      <c r="AK87" s="323"/>
      <c r="AL87" s="323"/>
      <c r="AM87" s="323"/>
      <c r="AN87" s="323"/>
      <c r="AO87" s="323"/>
      <c r="AP87" s="323"/>
      <c r="AQ87" s="323"/>
      <c r="AR87" s="323"/>
      <c r="AS87" s="323"/>
      <c r="AT87" s="323"/>
      <c r="AU87" s="323"/>
      <c r="AV87" s="323"/>
      <c r="AW87" s="323"/>
      <c r="AX87" s="491"/>
    </row>
    <row r="88" spans="1:50" ht="24.75" customHeight="1" x14ac:dyDescent="0.15">
      <c r="A88" s="617"/>
      <c r="B88" s="618"/>
      <c r="C88" s="633"/>
      <c r="D88" s="634"/>
      <c r="E88" s="634"/>
      <c r="F88" s="635"/>
      <c r="G88" s="636"/>
      <c r="H88" s="637"/>
      <c r="I88" s="39" t="str">
        <f>IF(OR(G88="　", G88=""), "", "-")</f>
        <v/>
      </c>
      <c r="J88" s="629"/>
      <c r="K88" s="629"/>
      <c r="L88" s="39" t="str">
        <f>IF(M88="","","-")</f>
        <v/>
      </c>
      <c r="M88" s="40"/>
      <c r="N88" s="630"/>
      <c r="O88" s="631"/>
      <c r="P88" s="631"/>
      <c r="Q88" s="631"/>
      <c r="R88" s="631"/>
      <c r="S88" s="631"/>
      <c r="T88" s="631"/>
      <c r="U88" s="631"/>
      <c r="V88" s="631"/>
      <c r="W88" s="631"/>
      <c r="X88" s="631"/>
      <c r="Y88" s="631"/>
      <c r="Z88" s="631"/>
      <c r="AA88" s="631"/>
      <c r="AB88" s="631"/>
      <c r="AC88" s="631"/>
      <c r="AD88" s="631"/>
      <c r="AE88" s="631"/>
      <c r="AF88" s="632"/>
      <c r="AG88" s="490"/>
      <c r="AH88" s="323"/>
      <c r="AI88" s="323"/>
      <c r="AJ88" s="323"/>
      <c r="AK88" s="323"/>
      <c r="AL88" s="323"/>
      <c r="AM88" s="323"/>
      <c r="AN88" s="323"/>
      <c r="AO88" s="323"/>
      <c r="AP88" s="323"/>
      <c r="AQ88" s="323"/>
      <c r="AR88" s="323"/>
      <c r="AS88" s="323"/>
      <c r="AT88" s="323"/>
      <c r="AU88" s="323"/>
      <c r="AV88" s="323"/>
      <c r="AW88" s="323"/>
      <c r="AX88" s="491"/>
    </row>
    <row r="89" spans="1:50" ht="24.75" customHeight="1" x14ac:dyDescent="0.15">
      <c r="A89" s="617"/>
      <c r="B89" s="618"/>
      <c r="C89" s="633"/>
      <c r="D89" s="634"/>
      <c r="E89" s="634"/>
      <c r="F89" s="635"/>
      <c r="G89" s="636"/>
      <c r="H89" s="637"/>
      <c r="I89" s="39" t="str">
        <f t="shared" ref="I89:I92" si="7">IF(OR(G89="　", G89=""), "", "-")</f>
        <v/>
      </c>
      <c r="J89" s="629"/>
      <c r="K89" s="629"/>
      <c r="L89" s="39" t="str">
        <f t="shared" ref="L89:L92" si="8">IF(M89="","","-")</f>
        <v/>
      </c>
      <c r="M89" s="40"/>
      <c r="N89" s="630"/>
      <c r="O89" s="631"/>
      <c r="P89" s="631"/>
      <c r="Q89" s="631"/>
      <c r="R89" s="631"/>
      <c r="S89" s="631"/>
      <c r="T89" s="631"/>
      <c r="U89" s="631"/>
      <c r="V89" s="631"/>
      <c r="W89" s="631"/>
      <c r="X89" s="631"/>
      <c r="Y89" s="631"/>
      <c r="Z89" s="631"/>
      <c r="AA89" s="631"/>
      <c r="AB89" s="631"/>
      <c r="AC89" s="631"/>
      <c r="AD89" s="631"/>
      <c r="AE89" s="631"/>
      <c r="AF89" s="632"/>
      <c r="AG89" s="490"/>
      <c r="AH89" s="323"/>
      <c r="AI89" s="323"/>
      <c r="AJ89" s="323"/>
      <c r="AK89" s="323"/>
      <c r="AL89" s="323"/>
      <c r="AM89" s="323"/>
      <c r="AN89" s="323"/>
      <c r="AO89" s="323"/>
      <c r="AP89" s="323"/>
      <c r="AQ89" s="323"/>
      <c r="AR89" s="323"/>
      <c r="AS89" s="323"/>
      <c r="AT89" s="323"/>
      <c r="AU89" s="323"/>
      <c r="AV89" s="323"/>
      <c r="AW89" s="323"/>
      <c r="AX89" s="491"/>
    </row>
    <row r="90" spans="1:50" ht="24.75" customHeight="1" x14ac:dyDescent="0.15">
      <c r="A90" s="617"/>
      <c r="B90" s="618"/>
      <c r="C90" s="633"/>
      <c r="D90" s="634"/>
      <c r="E90" s="634"/>
      <c r="F90" s="635"/>
      <c r="G90" s="636"/>
      <c r="H90" s="637"/>
      <c r="I90" s="39" t="str">
        <f t="shared" si="7"/>
        <v/>
      </c>
      <c r="J90" s="629"/>
      <c r="K90" s="629"/>
      <c r="L90" s="39" t="str">
        <f t="shared" si="8"/>
        <v/>
      </c>
      <c r="M90" s="40"/>
      <c r="N90" s="630"/>
      <c r="O90" s="631"/>
      <c r="P90" s="631"/>
      <c r="Q90" s="631"/>
      <c r="R90" s="631"/>
      <c r="S90" s="631"/>
      <c r="T90" s="631"/>
      <c r="U90" s="631"/>
      <c r="V90" s="631"/>
      <c r="W90" s="631"/>
      <c r="X90" s="631"/>
      <c r="Y90" s="631"/>
      <c r="Z90" s="631"/>
      <c r="AA90" s="631"/>
      <c r="AB90" s="631"/>
      <c r="AC90" s="631"/>
      <c r="AD90" s="631"/>
      <c r="AE90" s="631"/>
      <c r="AF90" s="632"/>
      <c r="AG90" s="490"/>
      <c r="AH90" s="323"/>
      <c r="AI90" s="323"/>
      <c r="AJ90" s="323"/>
      <c r="AK90" s="323"/>
      <c r="AL90" s="323"/>
      <c r="AM90" s="323"/>
      <c r="AN90" s="323"/>
      <c r="AO90" s="323"/>
      <c r="AP90" s="323"/>
      <c r="AQ90" s="323"/>
      <c r="AR90" s="323"/>
      <c r="AS90" s="323"/>
      <c r="AT90" s="323"/>
      <c r="AU90" s="323"/>
      <c r="AV90" s="323"/>
      <c r="AW90" s="323"/>
      <c r="AX90" s="491"/>
    </row>
    <row r="91" spans="1:50" ht="24.75" customHeight="1" x14ac:dyDescent="0.15">
      <c r="A91" s="617"/>
      <c r="B91" s="618"/>
      <c r="C91" s="633"/>
      <c r="D91" s="634"/>
      <c r="E91" s="634"/>
      <c r="F91" s="635"/>
      <c r="G91" s="636"/>
      <c r="H91" s="637"/>
      <c r="I91" s="39" t="str">
        <f t="shared" si="7"/>
        <v/>
      </c>
      <c r="J91" s="629"/>
      <c r="K91" s="629"/>
      <c r="L91" s="39" t="str">
        <f t="shared" si="8"/>
        <v/>
      </c>
      <c r="M91" s="40"/>
      <c r="N91" s="630"/>
      <c r="O91" s="631"/>
      <c r="P91" s="631"/>
      <c r="Q91" s="631"/>
      <c r="R91" s="631"/>
      <c r="S91" s="631"/>
      <c r="T91" s="631"/>
      <c r="U91" s="631"/>
      <c r="V91" s="631"/>
      <c r="W91" s="631"/>
      <c r="X91" s="631"/>
      <c r="Y91" s="631"/>
      <c r="Z91" s="631"/>
      <c r="AA91" s="631"/>
      <c r="AB91" s="631"/>
      <c r="AC91" s="631"/>
      <c r="AD91" s="631"/>
      <c r="AE91" s="631"/>
      <c r="AF91" s="632"/>
      <c r="AG91" s="490"/>
      <c r="AH91" s="323"/>
      <c r="AI91" s="323"/>
      <c r="AJ91" s="323"/>
      <c r="AK91" s="323"/>
      <c r="AL91" s="323"/>
      <c r="AM91" s="323"/>
      <c r="AN91" s="323"/>
      <c r="AO91" s="323"/>
      <c r="AP91" s="323"/>
      <c r="AQ91" s="323"/>
      <c r="AR91" s="323"/>
      <c r="AS91" s="323"/>
      <c r="AT91" s="323"/>
      <c r="AU91" s="323"/>
      <c r="AV91" s="323"/>
      <c r="AW91" s="323"/>
      <c r="AX91" s="491"/>
    </row>
    <row r="92" spans="1:50" ht="24.75" customHeight="1" x14ac:dyDescent="0.15">
      <c r="A92" s="619"/>
      <c r="B92" s="620"/>
      <c r="C92" s="633"/>
      <c r="D92" s="634"/>
      <c r="E92" s="634"/>
      <c r="F92" s="635"/>
      <c r="G92" s="638"/>
      <c r="H92" s="639"/>
      <c r="I92" s="41" t="str">
        <f t="shared" si="7"/>
        <v/>
      </c>
      <c r="J92" s="640"/>
      <c r="K92" s="640"/>
      <c r="L92" s="41" t="str">
        <f t="shared" si="8"/>
        <v/>
      </c>
      <c r="M92" s="42"/>
      <c r="N92" s="641"/>
      <c r="O92" s="642"/>
      <c r="P92" s="642"/>
      <c r="Q92" s="642"/>
      <c r="R92" s="642"/>
      <c r="S92" s="642"/>
      <c r="T92" s="642"/>
      <c r="U92" s="642"/>
      <c r="V92" s="642"/>
      <c r="W92" s="642"/>
      <c r="X92" s="642"/>
      <c r="Y92" s="642"/>
      <c r="Z92" s="642"/>
      <c r="AA92" s="642"/>
      <c r="AB92" s="642"/>
      <c r="AC92" s="642"/>
      <c r="AD92" s="642"/>
      <c r="AE92" s="642"/>
      <c r="AF92" s="643"/>
      <c r="AG92" s="498"/>
      <c r="AH92" s="325"/>
      <c r="AI92" s="325"/>
      <c r="AJ92" s="325"/>
      <c r="AK92" s="325"/>
      <c r="AL92" s="325"/>
      <c r="AM92" s="325"/>
      <c r="AN92" s="325"/>
      <c r="AO92" s="325"/>
      <c r="AP92" s="325"/>
      <c r="AQ92" s="325"/>
      <c r="AR92" s="325"/>
      <c r="AS92" s="325"/>
      <c r="AT92" s="325"/>
      <c r="AU92" s="325"/>
      <c r="AV92" s="325"/>
      <c r="AW92" s="325"/>
      <c r="AX92" s="510"/>
    </row>
    <row r="93" spans="1:50" ht="225.6" customHeight="1" x14ac:dyDescent="0.15">
      <c r="A93" s="541" t="s">
        <v>47</v>
      </c>
      <c r="B93" s="644"/>
      <c r="C93" s="647" t="s">
        <v>52</v>
      </c>
      <c r="D93" s="648"/>
      <c r="E93" s="648"/>
      <c r="F93" s="649"/>
      <c r="G93" s="650" t="s">
        <v>640</v>
      </c>
      <c r="H93" s="650"/>
      <c r="I93" s="650"/>
      <c r="J93" s="650"/>
      <c r="K93" s="650"/>
      <c r="L93" s="650"/>
      <c r="M93" s="650"/>
      <c r="N93" s="650"/>
      <c r="O93" s="650"/>
      <c r="P93" s="650"/>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1"/>
    </row>
    <row r="94" spans="1:50" ht="67.5" customHeight="1" thickBot="1" x14ac:dyDescent="0.2">
      <c r="A94" s="645"/>
      <c r="B94" s="646"/>
      <c r="C94" s="652" t="s">
        <v>56</v>
      </c>
      <c r="D94" s="653"/>
      <c r="E94" s="653"/>
      <c r="F94" s="654"/>
      <c r="G94" s="655" t="s">
        <v>608</v>
      </c>
      <c r="H94" s="655"/>
      <c r="I94" s="655"/>
      <c r="J94" s="655"/>
      <c r="K94" s="655"/>
      <c r="L94" s="655"/>
      <c r="M94" s="655"/>
      <c r="N94" s="655"/>
      <c r="O94" s="655"/>
      <c r="P94" s="655"/>
      <c r="Q94" s="655"/>
      <c r="R94" s="655"/>
      <c r="S94" s="655"/>
      <c r="T94" s="655"/>
      <c r="U94" s="655"/>
      <c r="V94" s="655"/>
      <c r="W94" s="655"/>
      <c r="X94" s="655"/>
      <c r="Y94" s="655"/>
      <c r="Z94" s="655"/>
      <c r="AA94" s="655"/>
      <c r="AB94" s="655"/>
      <c r="AC94" s="655"/>
      <c r="AD94" s="655"/>
      <c r="AE94" s="655"/>
      <c r="AF94" s="655"/>
      <c r="AG94" s="655"/>
      <c r="AH94" s="655"/>
      <c r="AI94" s="655"/>
      <c r="AJ94" s="655"/>
      <c r="AK94" s="655"/>
      <c r="AL94" s="655"/>
      <c r="AM94" s="655"/>
      <c r="AN94" s="655"/>
      <c r="AO94" s="655"/>
      <c r="AP94" s="655"/>
      <c r="AQ94" s="655"/>
      <c r="AR94" s="655"/>
      <c r="AS94" s="655"/>
      <c r="AT94" s="655"/>
      <c r="AU94" s="655"/>
      <c r="AV94" s="655"/>
      <c r="AW94" s="655"/>
      <c r="AX94" s="656"/>
    </row>
    <row r="95" spans="1:50" ht="24" customHeight="1" x14ac:dyDescent="0.15">
      <c r="A95" s="662" t="s">
        <v>32</v>
      </c>
      <c r="B95" s="663"/>
      <c r="C95" s="663"/>
      <c r="D95" s="663"/>
      <c r="E95" s="663"/>
      <c r="F95" s="663"/>
      <c r="G95" s="663"/>
      <c r="H95" s="663"/>
      <c r="I95" s="663"/>
      <c r="J95" s="663"/>
      <c r="K95" s="663"/>
      <c r="L95" s="663"/>
      <c r="M95" s="663"/>
      <c r="N95" s="663"/>
      <c r="O95" s="663"/>
      <c r="P95" s="663"/>
      <c r="Q95" s="663"/>
      <c r="R95" s="663"/>
      <c r="S95" s="663"/>
      <c r="T95" s="663"/>
      <c r="U95" s="663"/>
      <c r="V95" s="663"/>
      <c r="W95" s="663"/>
      <c r="X95" s="663"/>
      <c r="Y95" s="663"/>
      <c r="Z95" s="663"/>
      <c r="AA95" s="663"/>
      <c r="AB95" s="663"/>
      <c r="AC95" s="663"/>
      <c r="AD95" s="663"/>
      <c r="AE95" s="663"/>
      <c r="AF95" s="663"/>
      <c r="AG95" s="663"/>
      <c r="AH95" s="663"/>
      <c r="AI95" s="663"/>
      <c r="AJ95" s="663"/>
      <c r="AK95" s="663"/>
      <c r="AL95" s="663"/>
      <c r="AM95" s="663"/>
      <c r="AN95" s="663"/>
      <c r="AO95" s="663"/>
      <c r="AP95" s="663"/>
      <c r="AQ95" s="663"/>
      <c r="AR95" s="663"/>
      <c r="AS95" s="663"/>
      <c r="AT95" s="663"/>
      <c r="AU95" s="663"/>
      <c r="AV95" s="663"/>
      <c r="AW95" s="663"/>
      <c r="AX95" s="664"/>
    </row>
    <row r="96" spans="1:50" ht="14.25" thickBot="1" x14ac:dyDescent="0.2">
      <c r="A96" s="665" t="s">
        <v>645</v>
      </c>
      <c r="B96" s="604"/>
      <c r="C96" s="604"/>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4"/>
      <c r="AC96" s="604"/>
      <c r="AD96" s="604"/>
      <c r="AE96" s="604"/>
      <c r="AF96" s="604"/>
      <c r="AG96" s="604"/>
      <c r="AH96" s="604"/>
      <c r="AI96" s="604"/>
      <c r="AJ96" s="604"/>
      <c r="AK96" s="604"/>
      <c r="AL96" s="604"/>
      <c r="AM96" s="604"/>
      <c r="AN96" s="604"/>
      <c r="AO96" s="604"/>
      <c r="AP96" s="604"/>
      <c r="AQ96" s="604"/>
      <c r="AR96" s="604"/>
      <c r="AS96" s="604"/>
      <c r="AT96" s="604"/>
      <c r="AU96" s="604"/>
      <c r="AV96" s="604"/>
      <c r="AW96" s="604"/>
      <c r="AX96" s="605"/>
    </row>
    <row r="97" spans="1:52" ht="24.75" customHeight="1" x14ac:dyDescent="0.15">
      <c r="A97" s="666" t="s">
        <v>33</v>
      </c>
      <c r="B97" s="667"/>
      <c r="C97" s="667"/>
      <c r="D97" s="667"/>
      <c r="E97" s="667"/>
      <c r="F97" s="667"/>
      <c r="G97" s="667"/>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8"/>
    </row>
    <row r="98" spans="1:52" ht="67.5" customHeight="1" thickBot="1" x14ac:dyDescent="0.2">
      <c r="A98" s="600" t="s">
        <v>137</v>
      </c>
      <c r="B98" s="601"/>
      <c r="C98" s="601"/>
      <c r="D98" s="601"/>
      <c r="E98" s="602"/>
      <c r="F98" s="669" t="s">
        <v>646</v>
      </c>
      <c r="G98" s="604"/>
      <c r="H98" s="604"/>
      <c r="I98" s="604"/>
      <c r="J98" s="604"/>
      <c r="K98" s="604"/>
      <c r="L98" s="604"/>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04"/>
      <c r="AL98" s="604"/>
      <c r="AM98" s="604"/>
      <c r="AN98" s="604"/>
      <c r="AO98" s="604"/>
      <c r="AP98" s="604"/>
      <c r="AQ98" s="604"/>
      <c r="AR98" s="604"/>
      <c r="AS98" s="604"/>
      <c r="AT98" s="604"/>
      <c r="AU98" s="604"/>
      <c r="AV98" s="604"/>
      <c r="AW98" s="604"/>
      <c r="AX98" s="605"/>
    </row>
    <row r="99" spans="1:52" ht="24.75" customHeight="1" x14ac:dyDescent="0.15">
      <c r="A99" s="666" t="s">
        <v>45</v>
      </c>
      <c r="B99" s="667"/>
      <c r="C99" s="667"/>
      <c r="D99" s="667"/>
      <c r="E99" s="667"/>
      <c r="F99" s="667"/>
      <c r="G99" s="667"/>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2" ht="66" customHeight="1" thickBot="1" x14ac:dyDescent="0.2">
      <c r="A100" s="600" t="s">
        <v>137</v>
      </c>
      <c r="B100" s="601"/>
      <c r="C100" s="601"/>
      <c r="D100" s="601"/>
      <c r="E100" s="602"/>
      <c r="F100" s="603" t="s">
        <v>651</v>
      </c>
      <c r="G100" s="604"/>
      <c r="H100" s="604"/>
      <c r="I100" s="604"/>
      <c r="J100" s="604"/>
      <c r="K100" s="604"/>
      <c r="L100" s="604"/>
      <c r="M100" s="604"/>
      <c r="N100" s="604"/>
      <c r="O100" s="604"/>
      <c r="P100" s="604"/>
      <c r="Q100" s="604"/>
      <c r="R100" s="604"/>
      <c r="S100" s="604"/>
      <c r="T100" s="604"/>
      <c r="U100" s="604"/>
      <c r="V100" s="604"/>
      <c r="W100" s="604"/>
      <c r="X100" s="604"/>
      <c r="Y100" s="604"/>
      <c r="Z100" s="604"/>
      <c r="AA100" s="604"/>
      <c r="AB100" s="604"/>
      <c r="AC100" s="604"/>
      <c r="AD100" s="604"/>
      <c r="AE100" s="604"/>
      <c r="AF100" s="604"/>
      <c r="AG100" s="604"/>
      <c r="AH100" s="604"/>
      <c r="AI100" s="604"/>
      <c r="AJ100" s="604"/>
      <c r="AK100" s="604"/>
      <c r="AL100" s="604"/>
      <c r="AM100" s="604"/>
      <c r="AN100" s="604"/>
      <c r="AO100" s="604"/>
      <c r="AP100" s="604"/>
      <c r="AQ100" s="604"/>
      <c r="AR100" s="604"/>
      <c r="AS100" s="604"/>
      <c r="AT100" s="604"/>
      <c r="AU100" s="604"/>
      <c r="AV100" s="604"/>
      <c r="AW100" s="604"/>
      <c r="AX100" s="605"/>
    </row>
    <row r="101" spans="1:52" ht="24.75" customHeight="1" x14ac:dyDescent="0.15">
      <c r="A101" s="606" t="s">
        <v>34</v>
      </c>
      <c r="B101" s="607"/>
      <c r="C101" s="607"/>
      <c r="D101" s="607"/>
      <c r="E101" s="607"/>
      <c r="F101" s="607"/>
      <c r="G101" s="607"/>
      <c r="H101" s="607"/>
      <c r="I101" s="607"/>
      <c r="J101" s="607"/>
      <c r="K101" s="607"/>
      <c r="L101" s="607"/>
      <c r="M101" s="607"/>
      <c r="N101" s="607"/>
      <c r="O101" s="607"/>
      <c r="P101" s="607"/>
      <c r="Q101" s="607"/>
      <c r="R101" s="607"/>
      <c r="S101" s="607"/>
      <c r="T101" s="607"/>
      <c r="U101" s="607"/>
      <c r="V101" s="607"/>
      <c r="W101" s="607"/>
      <c r="X101" s="607"/>
      <c r="Y101" s="607"/>
      <c r="Z101" s="607"/>
      <c r="AA101" s="607"/>
      <c r="AB101" s="607"/>
      <c r="AC101" s="607"/>
      <c r="AD101" s="607"/>
      <c r="AE101" s="607"/>
      <c r="AF101" s="607"/>
      <c r="AG101" s="607"/>
      <c r="AH101" s="607"/>
      <c r="AI101" s="607"/>
      <c r="AJ101" s="607"/>
      <c r="AK101" s="607"/>
      <c r="AL101" s="607"/>
      <c r="AM101" s="607"/>
      <c r="AN101" s="607"/>
      <c r="AO101" s="607"/>
      <c r="AP101" s="607"/>
      <c r="AQ101" s="607"/>
      <c r="AR101" s="607"/>
      <c r="AS101" s="607"/>
      <c r="AT101" s="607"/>
      <c r="AU101" s="607"/>
      <c r="AV101" s="607"/>
      <c r="AW101" s="607"/>
      <c r="AX101" s="608"/>
    </row>
    <row r="102" spans="1:52" ht="345" customHeight="1" thickBot="1" x14ac:dyDescent="0.2">
      <c r="A102" s="609" t="s">
        <v>609</v>
      </c>
      <c r="B102" s="610"/>
      <c r="C102" s="610"/>
      <c r="D102" s="610"/>
      <c r="E102" s="610"/>
      <c r="F102" s="610"/>
      <c r="G102" s="610"/>
      <c r="H102" s="610"/>
      <c r="I102" s="610"/>
      <c r="J102" s="610"/>
      <c r="K102" s="610"/>
      <c r="L102" s="610"/>
      <c r="M102" s="610"/>
      <c r="N102" s="610"/>
      <c r="O102" s="610"/>
      <c r="P102" s="610"/>
      <c r="Q102" s="610"/>
      <c r="R102" s="610"/>
      <c r="S102" s="610"/>
      <c r="T102" s="610"/>
      <c r="U102" s="610"/>
      <c r="V102" s="610"/>
      <c r="W102" s="610"/>
      <c r="X102" s="610"/>
      <c r="Y102" s="610"/>
      <c r="Z102" s="610"/>
      <c r="AA102" s="610"/>
      <c r="AB102" s="610"/>
      <c r="AC102" s="610"/>
      <c r="AD102" s="610"/>
      <c r="AE102" s="610"/>
      <c r="AF102" s="610"/>
      <c r="AG102" s="610"/>
      <c r="AH102" s="610"/>
      <c r="AI102" s="610"/>
      <c r="AJ102" s="610"/>
      <c r="AK102" s="610"/>
      <c r="AL102" s="610"/>
      <c r="AM102" s="610"/>
      <c r="AN102" s="610"/>
      <c r="AO102" s="610"/>
      <c r="AP102" s="610"/>
      <c r="AQ102" s="610"/>
      <c r="AR102" s="610"/>
      <c r="AS102" s="610"/>
      <c r="AT102" s="610"/>
      <c r="AU102" s="610"/>
      <c r="AV102" s="610"/>
      <c r="AW102" s="610"/>
      <c r="AX102" s="611"/>
    </row>
    <row r="103" spans="1:52" ht="24.75" customHeight="1" x14ac:dyDescent="0.15">
      <c r="A103" s="612" t="s">
        <v>239</v>
      </c>
      <c r="B103" s="613"/>
      <c r="C103" s="613"/>
      <c r="D103" s="613"/>
      <c r="E103" s="613"/>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c r="AG103" s="613"/>
      <c r="AH103" s="613"/>
      <c r="AI103" s="613"/>
      <c r="AJ103" s="613"/>
      <c r="AK103" s="613"/>
      <c r="AL103" s="613"/>
      <c r="AM103" s="613"/>
      <c r="AN103" s="613"/>
      <c r="AO103" s="613"/>
      <c r="AP103" s="613"/>
      <c r="AQ103" s="613"/>
      <c r="AR103" s="613"/>
      <c r="AS103" s="613"/>
      <c r="AT103" s="613"/>
      <c r="AU103" s="613"/>
      <c r="AV103" s="613"/>
      <c r="AW103" s="613"/>
      <c r="AX103" s="614"/>
      <c r="AZ103" s="66"/>
    </row>
    <row r="104" spans="1:52" ht="24.75" customHeight="1" x14ac:dyDescent="0.15">
      <c r="A104" s="657" t="s">
        <v>540</v>
      </c>
      <c r="B104" s="512"/>
      <c r="C104" s="512"/>
      <c r="D104" s="513"/>
      <c r="E104" s="658" t="s">
        <v>610</v>
      </c>
      <c r="F104" s="659"/>
      <c r="G104" s="659"/>
      <c r="H104" s="659"/>
      <c r="I104" s="659"/>
      <c r="J104" s="659"/>
      <c r="K104" s="659"/>
      <c r="L104" s="659"/>
      <c r="M104" s="659"/>
      <c r="N104" s="659"/>
      <c r="O104" s="659"/>
      <c r="P104" s="660"/>
      <c r="Q104" s="658"/>
      <c r="R104" s="659"/>
      <c r="S104" s="659"/>
      <c r="T104" s="659"/>
      <c r="U104" s="659"/>
      <c r="V104" s="659"/>
      <c r="W104" s="659"/>
      <c r="X104" s="659"/>
      <c r="Y104" s="659"/>
      <c r="Z104" s="659"/>
      <c r="AA104" s="659"/>
      <c r="AB104" s="660"/>
      <c r="AC104" s="658"/>
      <c r="AD104" s="659"/>
      <c r="AE104" s="659"/>
      <c r="AF104" s="659"/>
      <c r="AG104" s="659"/>
      <c r="AH104" s="659"/>
      <c r="AI104" s="659"/>
      <c r="AJ104" s="659"/>
      <c r="AK104" s="659"/>
      <c r="AL104" s="659"/>
      <c r="AM104" s="659"/>
      <c r="AN104" s="660"/>
      <c r="AO104" s="658"/>
      <c r="AP104" s="659"/>
      <c r="AQ104" s="659"/>
      <c r="AR104" s="659"/>
      <c r="AS104" s="659"/>
      <c r="AT104" s="659"/>
      <c r="AU104" s="659"/>
      <c r="AV104" s="659"/>
      <c r="AW104" s="659"/>
      <c r="AX104" s="661"/>
      <c r="AY104" s="56"/>
    </row>
    <row r="105" spans="1:52" ht="24.75" customHeight="1" x14ac:dyDescent="0.15">
      <c r="A105" s="670" t="s">
        <v>273</v>
      </c>
      <c r="B105" s="670"/>
      <c r="C105" s="670"/>
      <c r="D105" s="670"/>
      <c r="E105" s="658" t="s">
        <v>611</v>
      </c>
      <c r="F105" s="659"/>
      <c r="G105" s="659"/>
      <c r="H105" s="659"/>
      <c r="I105" s="659"/>
      <c r="J105" s="659"/>
      <c r="K105" s="659"/>
      <c r="L105" s="659"/>
      <c r="M105" s="659"/>
      <c r="N105" s="659"/>
      <c r="O105" s="659"/>
      <c r="P105" s="660"/>
      <c r="Q105" s="658"/>
      <c r="R105" s="659"/>
      <c r="S105" s="659"/>
      <c r="T105" s="659"/>
      <c r="U105" s="659"/>
      <c r="V105" s="659"/>
      <c r="W105" s="659"/>
      <c r="X105" s="659"/>
      <c r="Y105" s="659"/>
      <c r="Z105" s="659"/>
      <c r="AA105" s="659"/>
      <c r="AB105" s="660"/>
      <c r="AC105" s="658"/>
      <c r="AD105" s="659"/>
      <c r="AE105" s="659"/>
      <c r="AF105" s="659"/>
      <c r="AG105" s="659"/>
      <c r="AH105" s="659"/>
      <c r="AI105" s="659"/>
      <c r="AJ105" s="659"/>
      <c r="AK105" s="659"/>
      <c r="AL105" s="659"/>
      <c r="AM105" s="659"/>
      <c r="AN105" s="660"/>
      <c r="AO105" s="658"/>
      <c r="AP105" s="659"/>
      <c r="AQ105" s="659"/>
      <c r="AR105" s="659"/>
      <c r="AS105" s="659"/>
      <c r="AT105" s="659"/>
      <c r="AU105" s="659"/>
      <c r="AV105" s="659"/>
      <c r="AW105" s="659"/>
      <c r="AX105" s="661"/>
    </row>
    <row r="106" spans="1:52" ht="24.75" customHeight="1" x14ac:dyDescent="0.15">
      <c r="A106" s="670" t="s">
        <v>272</v>
      </c>
      <c r="B106" s="670"/>
      <c r="C106" s="670"/>
      <c r="D106" s="670"/>
      <c r="E106" s="658" t="s">
        <v>612</v>
      </c>
      <c r="F106" s="659"/>
      <c r="G106" s="659"/>
      <c r="H106" s="659"/>
      <c r="I106" s="659"/>
      <c r="J106" s="659"/>
      <c r="K106" s="659"/>
      <c r="L106" s="659"/>
      <c r="M106" s="659"/>
      <c r="N106" s="659"/>
      <c r="O106" s="659"/>
      <c r="P106" s="660"/>
      <c r="Q106" s="658"/>
      <c r="R106" s="659"/>
      <c r="S106" s="659"/>
      <c r="T106" s="659"/>
      <c r="U106" s="659"/>
      <c r="V106" s="659"/>
      <c r="W106" s="659"/>
      <c r="X106" s="659"/>
      <c r="Y106" s="659"/>
      <c r="Z106" s="659"/>
      <c r="AA106" s="659"/>
      <c r="AB106" s="660"/>
      <c r="AC106" s="658"/>
      <c r="AD106" s="659"/>
      <c r="AE106" s="659"/>
      <c r="AF106" s="659"/>
      <c r="AG106" s="659"/>
      <c r="AH106" s="659"/>
      <c r="AI106" s="659"/>
      <c r="AJ106" s="659"/>
      <c r="AK106" s="659"/>
      <c r="AL106" s="659"/>
      <c r="AM106" s="659"/>
      <c r="AN106" s="660"/>
      <c r="AO106" s="658"/>
      <c r="AP106" s="659"/>
      <c r="AQ106" s="659"/>
      <c r="AR106" s="659"/>
      <c r="AS106" s="659"/>
      <c r="AT106" s="659"/>
      <c r="AU106" s="659"/>
      <c r="AV106" s="659"/>
      <c r="AW106" s="659"/>
      <c r="AX106" s="661"/>
    </row>
    <row r="107" spans="1:52" ht="24.75" customHeight="1" x14ac:dyDescent="0.15">
      <c r="A107" s="670" t="s">
        <v>271</v>
      </c>
      <c r="B107" s="670"/>
      <c r="C107" s="670"/>
      <c r="D107" s="670"/>
      <c r="E107" s="658" t="s">
        <v>613</v>
      </c>
      <c r="F107" s="659"/>
      <c r="G107" s="659"/>
      <c r="H107" s="659"/>
      <c r="I107" s="659"/>
      <c r="J107" s="659"/>
      <c r="K107" s="659"/>
      <c r="L107" s="659"/>
      <c r="M107" s="659"/>
      <c r="N107" s="659"/>
      <c r="O107" s="659"/>
      <c r="P107" s="660"/>
      <c r="Q107" s="658"/>
      <c r="R107" s="659"/>
      <c r="S107" s="659"/>
      <c r="T107" s="659"/>
      <c r="U107" s="659"/>
      <c r="V107" s="659"/>
      <c r="W107" s="659"/>
      <c r="X107" s="659"/>
      <c r="Y107" s="659"/>
      <c r="Z107" s="659"/>
      <c r="AA107" s="659"/>
      <c r="AB107" s="660"/>
      <c r="AC107" s="658"/>
      <c r="AD107" s="659"/>
      <c r="AE107" s="659"/>
      <c r="AF107" s="659"/>
      <c r="AG107" s="659"/>
      <c r="AH107" s="659"/>
      <c r="AI107" s="659"/>
      <c r="AJ107" s="659"/>
      <c r="AK107" s="659"/>
      <c r="AL107" s="659"/>
      <c r="AM107" s="659"/>
      <c r="AN107" s="660"/>
      <c r="AO107" s="658"/>
      <c r="AP107" s="659"/>
      <c r="AQ107" s="659"/>
      <c r="AR107" s="659"/>
      <c r="AS107" s="659"/>
      <c r="AT107" s="659"/>
      <c r="AU107" s="659"/>
      <c r="AV107" s="659"/>
      <c r="AW107" s="659"/>
      <c r="AX107" s="661"/>
    </row>
    <row r="108" spans="1:52" ht="24.75" customHeight="1" x14ac:dyDescent="0.15">
      <c r="A108" s="670" t="s">
        <v>270</v>
      </c>
      <c r="B108" s="670"/>
      <c r="C108" s="670"/>
      <c r="D108" s="670"/>
      <c r="E108" s="658" t="s">
        <v>614</v>
      </c>
      <c r="F108" s="659"/>
      <c r="G108" s="659"/>
      <c r="H108" s="659"/>
      <c r="I108" s="659"/>
      <c r="J108" s="659"/>
      <c r="K108" s="659"/>
      <c r="L108" s="659"/>
      <c r="M108" s="659"/>
      <c r="N108" s="659"/>
      <c r="O108" s="659"/>
      <c r="P108" s="660"/>
      <c r="Q108" s="658"/>
      <c r="R108" s="659"/>
      <c r="S108" s="659"/>
      <c r="T108" s="659"/>
      <c r="U108" s="659"/>
      <c r="V108" s="659"/>
      <c r="W108" s="659"/>
      <c r="X108" s="659"/>
      <c r="Y108" s="659"/>
      <c r="Z108" s="659"/>
      <c r="AA108" s="659"/>
      <c r="AB108" s="660"/>
      <c r="AC108" s="658"/>
      <c r="AD108" s="659"/>
      <c r="AE108" s="659"/>
      <c r="AF108" s="659"/>
      <c r="AG108" s="659"/>
      <c r="AH108" s="659"/>
      <c r="AI108" s="659"/>
      <c r="AJ108" s="659"/>
      <c r="AK108" s="659"/>
      <c r="AL108" s="659"/>
      <c r="AM108" s="659"/>
      <c r="AN108" s="660"/>
      <c r="AO108" s="658"/>
      <c r="AP108" s="659"/>
      <c r="AQ108" s="659"/>
      <c r="AR108" s="659"/>
      <c r="AS108" s="659"/>
      <c r="AT108" s="659"/>
      <c r="AU108" s="659"/>
      <c r="AV108" s="659"/>
      <c r="AW108" s="659"/>
      <c r="AX108" s="661"/>
    </row>
    <row r="109" spans="1:52" ht="24.75" customHeight="1" x14ac:dyDescent="0.15">
      <c r="A109" s="670" t="s">
        <v>269</v>
      </c>
      <c r="B109" s="670"/>
      <c r="C109" s="670"/>
      <c r="D109" s="670"/>
      <c r="E109" s="658" t="s">
        <v>615</v>
      </c>
      <c r="F109" s="659"/>
      <c r="G109" s="659"/>
      <c r="H109" s="659"/>
      <c r="I109" s="659"/>
      <c r="J109" s="659"/>
      <c r="K109" s="659"/>
      <c r="L109" s="659"/>
      <c r="M109" s="659"/>
      <c r="N109" s="659"/>
      <c r="O109" s="659"/>
      <c r="P109" s="660"/>
      <c r="Q109" s="658"/>
      <c r="R109" s="659"/>
      <c r="S109" s="659"/>
      <c r="T109" s="659"/>
      <c r="U109" s="659"/>
      <c r="V109" s="659"/>
      <c r="W109" s="659"/>
      <c r="X109" s="659"/>
      <c r="Y109" s="659"/>
      <c r="Z109" s="659"/>
      <c r="AA109" s="659"/>
      <c r="AB109" s="660"/>
      <c r="AC109" s="658"/>
      <c r="AD109" s="659"/>
      <c r="AE109" s="659"/>
      <c r="AF109" s="659"/>
      <c r="AG109" s="659"/>
      <c r="AH109" s="659"/>
      <c r="AI109" s="659"/>
      <c r="AJ109" s="659"/>
      <c r="AK109" s="659"/>
      <c r="AL109" s="659"/>
      <c r="AM109" s="659"/>
      <c r="AN109" s="660"/>
      <c r="AO109" s="658"/>
      <c r="AP109" s="659"/>
      <c r="AQ109" s="659"/>
      <c r="AR109" s="659"/>
      <c r="AS109" s="659"/>
      <c r="AT109" s="659"/>
      <c r="AU109" s="659"/>
      <c r="AV109" s="659"/>
      <c r="AW109" s="659"/>
      <c r="AX109" s="661"/>
    </row>
    <row r="110" spans="1:52" ht="24.75" customHeight="1" x14ac:dyDescent="0.15">
      <c r="A110" s="670" t="s">
        <v>268</v>
      </c>
      <c r="B110" s="670"/>
      <c r="C110" s="670"/>
      <c r="D110" s="670"/>
      <c r="E110" s="658" t="s">
        <v>616</v>
      </c>
      <c r="F110" s="659"/>
      <c r="G110" s="659"/>
      <c r="H110" s="659"/>
      <c r="I110" s="659"/>
      <c r="J110" s="659"/>
      <c r="K110" s="659"/>
      <c r="L110" s="659"/>
      <c r="M110" s="659"/>
      <c r="N110" s="659"/>
      <c r="O110" s="659"/>
      <c r="P110" s="660"/>
      <c r="Q110" s="658"/>
      <c r="R110" s="659"/>
      <c r="S110" s="659"/>
      <c r="T110" s="659"/>
      <c r="U110" s="659"/>
      <c r="V110" s="659"/>
      <c r="W110" s="659"/>
      <c r="X110" s="659"/>
      <c r="Y110" s="659"/>
      <c r="Z110" s="659"/>
      <c r="AA110" s="659"/>
      <c r="AB110" s="660"/>
      <c r="AC110" s="658"/>
      <c r="AD110" s="659"/>
      <c r="AE110" s="659"/>
      <c r="AF110" s="659"/>
      <c r="AG110" s="659"/>
      <c r="AH110" s="659"/>
      <c r="AI110" s="659"/>
      <c r="AJ110" s="659"/>
      <c r="AK110" s="659"/>
      <c r="AL110" s="659"/>
      <c r="AM110" s="659"/>
      <c r="AN110" s="660"/>
      <c r="AO110" s="658"/>
      <c r="AP110" s="659"/>
      <c r="AQ110" s="659"/>
      <c r="AR110" s="659"/>
      <c r="AS110" s="659"/>
      <c r="AT110" s="659"/>
      <c r="AU110" s="659"/>
      <c r="AV110" s="659"/>
      <c r="AW110" s="659"/>
      <c r="AX110" s="661"/>
    </row>
    <row r="111" spans="1:52" ht="24.75" customHeight="1" x14ac:dyDescent="0.15">
      <c r="A111" s="670" t="s">
        <v>267</v>
      </c>
      <c r="B111" s="670"/>
      <c r="C111" s="670"/>
      <c r="D111" s="670"/>
      <c r="E111" s="658" t="s">
        <v>615</v>
      </c>
      <c r="F111" s="659"/>
      <c r="G111" s="659"/>
      <c r="H111" s="659"/>
      <c r="I111" s="659"/>
      <c r="J111" s="659"/>
      <c r="K111" s="659"/>
      <c r="L111" s="659"/>
      <c r="M111" s="659"/>
      <c r="N111" s="659"/>
      <c r="O111" s="659"/>
      <c r="P111" s="660"/>
      <c r="Q111" s="658"/>
      <c r="R111" s="659"/>
      <c r="S111" s="659"/>
      <c r="T111" s="659"/>
      <c r="U111" s="659"/>
      <c r="V111" s="659"/>
      <c r="W111" s="659"/>
      <c r="X111" s="659"/>
      <c r="Y111" s="659"/>
      <c r="Z111" s="659"/>
      <c r="AA111" s="659"/>
      <c r="AB111" s="660"/>
      <c r="AC111" s="658"/>
      <c r="AD111" s="659"/>
      <c r="AE111" s="659"/>
      <c r="AF111" s="659"/>
      <c r="AG111" s="659"/>
      <c r="AH111" s="659"/>
      <c r="AI111" s="659"/>
      <c r="AJ111" s="659"/>
      <c r="AK111" s="659"/>
      <c r="AL111" s="659"/>
      <c r="AM111" s="659"/>
      <c r="AN111" s="660"/>
      <c r="AO111" s="658"/>
      <c r="AP111" s="659"/>
      <c r="AQ111" s="659"/>
      <c r="AR111" s="659"/>
      <c r="AS111" s="659"/>
      <c r="AT111" s="659"/>
      <c r="AU111" s="659"/>
      <c r="AV111" s="659"/>
      <c r="AW111" s="659"/>
      <c r="AX111" s="661"/>
    </row>
    <row r="112" spans="1:52" ht="24.75" customHeight="1" x14ac:dyDescent="0.15">
      <c r="A112" s="670" t="s">
        <v>266</v>
      </c>
      <c r="B112" s="670"/>
      <c r="C112" s="670"/>
      <c r="D112" s="670"/>
      <c r="E112" s="671" t="s">
        <v>617</v>
      </c>
      <c r="F112" s="672"/>
      <c r="G112" s="672"/>
      <c r="H112" s="672"/>
      <c r="I112" s="672"/>
      <c r="J112" s="672"/>
      <c r="K112" s="672"/>
      <c r="L112" s="672"/>
      <c r="M112" s="672"/>
      <c r="N112" s="672"/>
      <c r="O112" s="672"/>
      <c r="P112" s="673"/>
      <c r="Q112" s="671"/>
      <c r="R112" s="672"/>
      <c r="S112" s="672"/>
      <c r="T112" s="672"/>
      <c r="U112" s="672"/>
      <c r="V112" s="672"/>
      <c r="W112" s="672"/>
      <c r="X112" s="672"/>
      <c r="Y112" s="672"/>
      <c r="Z112" s="672"/>
      <c r="AA112" s="672"/>
      <c r="AB112" s="673"/>
      <c r="AC112" s="671"/>
      <c r="AD112" s="672"/>
      <c r="AE112" s="672"/>
      <c r="AF112" s="672"/>
      <c r="AG112" s="672"/>
      <c r="AH112" s="672"/>
      <c r="AI112" s="672"/>
      <c r="AJ112" s="672"/>
      <c r="AK112" s="672"/>
      <c r="AL112" s="672"/>
      <c r="AM112" s="672"/>
      <c r="AN112" s="673"/>
      <c r="AO112" s="658"/>
      <c r="AP112" s="659"/>
      <c r="AQ112" s="659"/>
      <c r="AR112" s="659"/>
      <c r="AS112" s="659"/>
      <c r="AT112" s="659"/>
      <c r="AU112" s="659"/>
      <c r="AV112" s="659"/>
      <c r="AW112" s="659"/>
      <c r="AX112" s="661"/>
    </row>
    <row r="113" spans="1:50" ht="24.75" customHeight="1" x14ac:dyDescent="0.15">
      <c r="A113" s="670" t="s">
        <v>414</v>
      </c>
      <c r="B113" s="670"/>
      <c r="C113" s="670"/>
      <c r="D113" s="670"/>
      <c r="E113" s="676" t="s">
        <v>577</v>
      </c>
      <c r="F113" s="677"/>
      <c r="G113" s="677"/>
      <c r="H113" s="59" t="str">
        <f>IF(E113="","","-")</f>
        <v>-</v>
      </c>
      <c r="I113" s="677"/>
      <c r="J113" s="677"/>
      <c r="K113" s="59" t="str">
        <f>IF(I113="","","-")</f>
        <v/>
      </c>
      <c r="L113" s="678">
        <v>133</v>
      </c>
      <c r="M113" s="678"/>
      <c r="N113" s="59" t="str">
        <f>IF(O113="","","-")</f>
        <v/>
      </c>
      <c r="O113" s="674"/>
      <c r="P113" s="675"/>
      <c r="Q113" s="676"/>
      <c r="R113" s="677"/>
      <c r="S113" s="677"/>
      <c r="T113" s="59" t="str">
        <f>IF(Q113="","","-")</f>
        <v/>
      </c>
      <c r="U113" s="677"/>
      <c r="V113" s="677"/>
      <c r="W113" s="59" t="str">
        <f>IF(U113="","","-")</f>
        <v/>
      </c>
      <c r="X113" s="678"/>
      <c r="Y113" s="678"/>
      <c r="Z113" s="59" t="str">
        <f>IF(AA113="","","-")</f>
        <v/>
      </c>
      <c r="AA113" s="674"/>
      <c r="AB113" s="675"/>
      <c r="AC113" s="676"/>
      <c r="AD113" s="677"/>
      <c r="AE113" s="677"/>
      <c r="AF113" s="59" t="str">
        <f>IF(AC113="","","-")</f>
        <v/>
      </c>
      <c r="AG113" s="677"/>
      <c r="AH113" s="677"/>
      <c r="AI113" s="59" t="str">
        <f>IF(AG113="","","-")</f>
        <v/>
      </c>
      <c r="AJ113" s="678"/>
      <c r="AK113" s="678"/>
      <c r="AL113" s="59" t="str">
        <f>IF(AM113="","","-")</f>
        <v/>
      </c>
      <c r="AM113" s="674"/>
      <c r="AN113" s="675"/>
      <c r="AO113" s="676"/>
      <c r="AP113" s="677"/>
      <c r="AQ113" s="59" t="str">
        <f>IF(AO113="","","-")</f>
        <v/>
      </c>
      <c r="AR113" s="677"/>
      <c r="AS113" s="677"/>
      <c r="AT113" s="59" t="str">
        <f>IF(AR113="","","-")</f>
        <v/>
      </c>
      <c r="AU113" s="678"/>
      <c r="AV113" s="678"/>
      <c r="AW113" s="59" t="str">
        <f>IF(AX113="","","-")</f>
        <v/>
      </c>
      <c r="AX113" s="62"/>
    </row>
    <row r="114" spans="1:50" ht="24.75" customHeight="1" x14ac:dyDescent="0.15">
      <c r="A114" s="670" t="s">
        <v>380</v>
      </c>
      <c r="B114" s="670"/>
      <c r="C114" s="670"/>
      <c r="D114" s="670"/>
      <c r="E114" s="676" t="s">
        <v>577</v>
      </c>
      <c r="F114" s="677"/>
      <c r="G114" s="677"/>
      <c r="H114" s="59" t="str">
        <f>IF(E114="","","-")</f>
        <v>-</v>
      </c>
      <c r="I114" s="677"/>
      <c r="J114" s="677"/>
      <c r="K114" s="59" t="str">
        <f>IF(I114="","","-")</f>
        <v/>
      </c>
      <c r="L114" s="678">
        <v>134</v>
      </c>
      <c r="M114" s="678"/>
      <c r="N114" s="59" t="str">
        <f>IF(O114="","","-")</f>
        <v/>
      </c>
      <c r="O114" s="674"/>
      <c r="P114" s="675"/>
      <c r="Q114" s="676"/>
      <c r="R114" s="677"/>
      <c r="S114" s="677"/>
      <c r="T114" s="59" t="str">
        <f>IF(Q114="","","-")</f>
        <v/>
      </c>
      <c r="U114" s="677"/>
      <c r="V114" s="677"/>
      <c r="W114" s="59" t="str">
        <f>IF(U114="","","-")</f>
        <v/>
      </c>
      <c r="X114" s="678"/>
      <c r="Y114" s="678"/>
      <c r="Z114" s="59" t="str">
        <f>IF(AA114="","","-")</f>
        <v/>
      </c>
      <c r="AA114" s="674"/>
      <c r="AB114" s="675"/>
      <c r="AC114" s="676"/>
      <c r="AD114" s="677"/>
      <c r="AE114" s="677"/>
      <c r="AF114" s="59" t="str">
        <f>IF(AC114="","","-")</f>
        <v/>
      </c>
      <c r="AG114" s="677"/>
      <c r="AH114" s="677"/>
      <c r="AI114" s="59" t="str">
        <f>IF(AG114="","","-")</f>
        <v/>
      </c>
      <c r="AJ114" s="678"/>
      <c r="AK114" s="678"/>
      <c r="AL114" s="59" t="str">
        <f>IF(AM114="","","-")</f>
        <v/>
      </c>
      <c r="AM114" s="674"/>
      <c r="AN114" s="675"/>
      <c r="AO114" s="676"/>
      <c r="AP114" s="677"/>
      <c r="AQ114" s="59" t="str">
        <f>IF(AO114="","","-")</f>
        <v/>
      </c>
      <c r="AR114" s="677"/>
      <c r="AS114" s="677"/>
      <c r="AT114" s="59" t="str">
        <f>IF(AR114="","","-")</f>
        <v/>
      </c>
      <c r="AU114" s="678"/>
      <c r="AV114" s="678"/>
      <c r="AW114" s="59" t="str">
        <f>IF(AX114="","","-")</f>
        <v/>
      </c>
      <c r="AX114" s="62"/>
    </row>
    <row r="115" spans="1:50" ht="28.35" customHeight="1" x14ac:dyDescent="0.15">
      <c r="A115" s="163" t="s">
        <v>261</v>
      </c>
      <c r="B115" s="164"/>
      <c r="C115" s="164"/>
      <c r="D115" s="164"/>
      <c r="E115" s="164"/>
      <c r="F115" s="165"/>
      <c r="G115" s="45" t="s">
        <v>576</v>
      </c>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28.35" customHeight="1" x14ac:dyDescent="0.15">
      <c r="A116" s="163"/>
      <c r="B116" s="164"/>
      <c r="C116" s="164"/>
      <c r="D116" s="164"/>
      <c r="E116" s="164"/>
      <c r="F116" s="165"/>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28.35" customHeight="1" x14ac:dyDescent="0.15">
      <c r="A117" s="163"/>
      <c r="B117" s="164"/>
      <c r="C117" s="164"/>
      <c r="D117" s="164"/>
      <c r="E117" s="164"/>
      <c r="F117" s="165"/>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1"/>
    </row>
    <row r="118" spans="1:50" ht="28.35" customHeight="1" x14ac:dyDescent="0.15">
      <c r="A118" s="163"/>
      <c r="B118" s="164"/>
      <c r="C118" s="164"/>
      <c r="D118" s="164"/>
      <c r="E118" s="164"/>
      <c r="F118" s="165"/>
      <c r="G118" s="29"/>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1"/>
    </row>
    <row r="119" spans="1:50" ht="27.75" customHeight="1" x14ac:dyDescent="0.15">
      <c r="A119" s="163"/>
      <c r="B119" s="164"/>
      <c r="C119" s="164"/>
      <c r="D119" s="164"/>
      <c r="E119" s="164"/>
      <c r="F119" s="165"/>
      <c r="G119" s="29"/>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1"/>
    </row>
    <row r="120" spans="1:50" ht="28.35" customHeight="1" x14ac:dyDescent="0.15">
      <c r="A120" s="163"/>
      <c r="B120" s="164"/>
      <c r="C120" s="164"/>
      <c r="D120" s="164"/>
      <c r="E120" s="164"/>
      <c r="F120" s="165"/>
      <c r="G120" s="29"/>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1"/>
    </row>
    <row r="121" spans="1:50" ht="28.35" customHeight="1" x14ac:dyDescent="0.15">
      <c r="A121" s="163"/>
      <c r="B121" s="164"/>
      <c r="C121" s="164"/>
      <c r="D121" s="164"/>
      <c r="E121" s="164"/>
      <c r="F121" s="165"/>
      <c r="G121" s="29"/>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1"/>
    </row>
    <row r="122" spans="1:50" ht="27.75" customHeight="1" x14ac:dyDescent="0.15">
      <c r="A122" s="163"/>
      <c r="B122" s="164"/>
      <c r="C122" s="164"/>
      <c r="D122" s="164"/>
      <c r="E122" s="164"/>
      <c r="F122" s="165"/>
      <c r="G122" s="2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1"/>
    </row>
    <row r="123" spans="1:50" ht="28.35" customHeight="1" x14ac:dyDescent="0.15">
      <c r="A123" s="163"/>
      <c r="B123" s="164"/>
      <c r="C123" s="164"/>
      <c r="D123" s="164"/>
      <c r="E123" s="164"/>
      <c r="F123" s="165"/>
      <c r="G123" s="29"/>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1"/>
    </row>
    <row r="124" spans="1:50" ht="28.35" customHeight="1" x14ac:dyDescent="0.15">
      <c r="A124" s="163"/>
      <c r="B124" s="164"/>
      <c r="C124" s="164"/>
      <c r="D124" s="164"/>
      <c r="E124" s="164"/>
      <c r="F124" s="165"/>
      <c r="G124" s="29"/>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1"/>
    </row>
    <row r="125" spans="1:50" ht="28.35" customHeight="1" x14ac:dyDescent="0.15">
      <c r="A125" s="163"/>
      <c r="B125" s="164"/>
      <c r="C125" s="164"/>
      <c r="D125" s="164"/>
      <c r="E125" s="164"/>
      <c r="F125" s="165"/>
      <c r="G125" s="29"/>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1"/>
    </row>
    <row r="126" spans="1:50" ht="28.35" customHeight="1" x14ac:dyDescent="0.15">
      <c r="A126" s="163"/>
      <c r="B126" s="164"/>
      <c r="C126" s="164"/>
      <c r="D126" s="164"/>
      <c r="E126" s="164"/>
      <c r="F126" s="165"/>
      <c r="G126" s="29"/>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1"/>
    </row>
    <row r="127" spans="1:50" ht="28.35" customHeight="1" x14ac:dyDescent="0.15">
      <c r="A127" s="163"/>
      <c r="B127" s="164"/>
      <c r="C127" s="164"/>
      <c r="D127" s="164"/>
      <c r="E127" s="164"/>
      <c r="F127" s="165"/>
      <c r="G127" s="29"/>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1"/>
    </row>
    <row r="128" spans="1:50" ht="27.75" customHeight="1" x14ac:dyDescent="0.15">
      <c r="A128" s="163"/>
      <c r="B128" s="164"/>
      <c r="C128" s="164"/>
      <c r="D128" s="164"/>
      <c r="E128" s="164"/>
      <c r="F128" s="165"/>
      <c r="G128" s="29"/>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1"/>
    </row>
    <row r="129" spans="1:51" ht="28.35" customHeight="1" x14ac:dyDescent="0.15">
      <c r="A129" s="163"/>
      <c r="B129" s="164"/>
      <c r="C129" s="164"/>
      <c r="D129" s="164"/>
      <c r="E129" s="164"/>
      <c r="F129" s="165"/>
      <c r="G129" s="29"/>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1"/>
    </row>
    <row r="130" spans="1:51" ht="28.35" customHeight="1" x14ac:dyDescent="0.15">
      <c r="A130" s="163"/>
      <c r="B130" s="164"/>
      <c r="C130" s="164"/>
      <c r="D130" s="164"/>
      <c r="E130" s="164"/>
      <c r="F130" s="165"/>
      <c r="G130" s="29"/>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1"/>
    </row>
    <row r="131" spans="1:51" ht="28.35" customHeight="1" x14ac:dyDescent="0.15">
      <c r="A131" s="163"/>
      <c r="B131" s="164"/>
      <c r="C131" s="164"/>
      <c r="D131" s="164"/>
      <c r="E131" s="164"/>
      <c r="F131" s="165"/>
      <c r="G131" s="29"/>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1"/>
    </row>
    <row r="132" spans="1:51" ht="52.5" customHeight="1" thickBot="1" x14ac:dyDescent="0.2">
      <c r="A132" s="163"/>
      <c r="B132" s="164"/>
      <c r="C132" s="164"/>
      <c r="D132" s="164"/>
      <c r="E132" s="164"/>
      <c r="F132" s="165"/>
      <c r="G132" s="29"/>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1"/>
    </row>
    <row r="133" spans="1:51" ht="69.95" customHeight="1" x14ac:dyDescent="0.15">
      <c r="A133" s="679" t="s">
        <v>652</v>
      </c>
      <c r="B133" s="680"/>
      <c r="C133" s="680"/>
      <c r="D133" s="680"/>
      <c r="E133" s="680"/>
      <c r="F133" s="681"/>
      <c r="G133" s="685" t="s">
        <v>625</v>
      </c>
      <c r="H133" s="686"/>
      <c r="I133" s="686"/>
      <c r="J133" s="686"/>
      <c r="K133" s="686"/>
      <c r="L133" s="686"/>
      <c r="M133" s="686"/>
      <c r="N133" s="686"/>
      <c r="O133" s="686"/>
      <c r="P133" s="686"/>
      <c r="Q133" s="686"/>
      <c r="R133" s="686"/>
      <c r="S133" s="686"/>
      <c r="T133" s="686"/>
      <c r="U133" s="686"/>
      <c r="V133" s="686"/>
      <c r="W133" s="686"/>
      <c r="X133" s="686"/>
      <c r="Y133" s="686"/>
      <c r="Z133" s="686"/>
      <c r="AA133" s="686"/>
      <c r="AB133" s="687"/>
      <c r="AC133" s="685" t="s">
        <v>624</v>
      </c>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8"/>
    </row>
    <row r="134" spans="1:51" ht="24.75" customHeight="1" x14ac:dyDescent="0.15">
      <c r="A134" s="682"/>
      <c r="B134" s="683"/>
      <c r="C134" s="683"/>
      <c r="D134" s="683"/>
      <c r="E134" s="683"/>
      <c r="F134" s="684"/>
      <c r="G134" s="647" t="s">
        <v>17</v>
      </c>
      <c r="H134" s="438"/>
      <c r="I134" s="438"/>
      <c r="J134" s="438"/>
      <c r="K134" s="438"/>
      <c r="L134" s="689" t="s">
        <v>18</v>
      </c>
      <c r="M134" s="438"/>
      <c r="N134" s="438"/>
      <c r="O134" s="438"/>
      <c r="P134" s="438"/>
      <c r="Q134" s="438"/>
      <c r="R134" s="438"/>
      <c r="S134" s="438"/>
      <c r="T134" s="438"/>
      <c r="U134" s="438"/>
      <c r="V134" s="438"/>
      <c r="W134" s="438"/>
      <c r="X134" s="690"/>
      <c r="Y134" s="698" t="s">
        <v>19</v>
      </c>
      <c r="Z134" s="699"/>
      <c r="AA134" s="699"/>
      <c r="AB134" s="700"/>
      <c r="AC134" s="647" t="s">
        <v>17</v>
      </c>
      <c r="AD134" s="438"/>
      <c r="AE134" s="438"/>
      <c r="AF134" s="438"/>
      <c r="AG134" s="438"/>
      <c r="AH134" s="689" t="s">
        <v>18</v>
      </c>
      <c r="AI134" s="438"/>
      <c r="AJ134" s="438"/>
      <c r="AK134" s="438"/>
      <c r="AL134" s="438"/>
      <c r="AM134" s="438"/>
      <c r="AN134" s="438"/>
      <c r="AO134" s="438"/>
      <c r="AP134" s="438"/>
      <c r="AQ134" s="438"/>
      <c r="AR134" s="438"/>
      <c r="AS134" s="438"/>
      <c r="AT134" s="690"/>
      <c r="AU134" s="698" t="s">
        <v>19</v>
      </c>
      <c r="AV134" s="699"/>
      <c r="AW134" s="699"/>
      <c r="AX134" s="701"/>
    </row>
    <row r="135" spans="1:51" ht="24.75" customHeight="1" x14ac:dyDescent="0.15">
      <c r="A135" s="682"/>
      <c r="B135" s="683"/>
      <c r="C135" s="683"/>
      <c r="D135" s="683"/>
      <c r="E135" s="683"/>
      <c r="F135" s="684"/>
      <c r="G135" s="702" t="s">
        <v>620</v>
      </c>
      <c r="H135" s="703"/>
      <c r="I135" s="703"/>
      <c r="J135" s="703"/>
      <c r="K135" s="704"/>
      <c r="L135" s="705" t="s">
        <v>621</v>
      </c>
      <c r="M135" s="706"/>
      <c r="N135" s="706"/>
      <c r="O135" s="706"/>
      <c r="P135" s="706"/>
      <c r="Q135" s="706"/>
      <c r="R135" s="706"/>
      <c r="S135" s="706"/>
      <c r="T135" s="706"/>
      <c r="U135" s="706"/>
      <c r="V135" s="706"/>
      <c r="W135" s="706"/>
      <c r="X135" s="707"/>
      <c r="Y135" s="708">
        <v>57</v>
      </c>
      <c r="Z135" s="709"/>
      <c r="AA135" s="709"/>
      <c r="AB135" s="710"/>
      <c r="AC135" s="702" t="s">
        <v>626</v>
      </c>
      <c r="AD135" s="703"/>
      <c r="AE135" s="703"/>
      <c r="AF135" s="703"/>
      <c r="AG135" s="704"/>
      <c r="AH135" s="705" t="s">
        <v>627</v>
      </c>
      <c r="AI135" s="706"/>
      <c r="AJ135" s="706"/>
      <c r="AK135" s="706"/>
      <c r="AL135" s="706"/>
      <c r="AM135" s="706"/>
      <c r="AN135" s="706"/>
      <c r="AO135" s="706"/>
      <c r="AP135" s="706"/>
      <c r="AQ135" s="706"/>
      <c r="AR135" s="706"/>
      <c r="AS135" s="706"/>
      <c r="AT135" s="707"/>
      <c r="AU135" s="708">
        <v>5</v>
      </c>
      <c r="AV135" s="709"/>
      <c r="AW135" s="709"/>
      <c r="AX135" s="711"/>
    </row>
    <row r="136" spans="1:51" ht="24.75" customHeight="1" x14ac:dyDescent="0.15">
      <c r="A136" s="682"/>
      <c r="B136" s="683"/>
      <c r="C136" s="683"/>
      <c r="D136" s="683"/>
      <c r="E136" s="683"/>
      <c r="F136" s="684"/>
      <c r="G136" s="691" t="s">
        <v>20</v>
      </c>
      <c r="H136" s="692"/>
      <c r="I136" s="692"/>
      <c r="J136" s="692"/>
      <c r="K136" s="692"/>
      <c r="L136" s="693"/>
      <c r="M136" s="315"/>
      <c r="N136" s="315"/>
      <c r="O136" s="315"/>
      <c r="P136" s="315"/>
      <c r="Q136" s="315"/>
      <c r="R136" s="315"/>
      <c r="S136" s="315"/>
      <c r="T136" s="315"/>
      <c r="U136" s="315"/>
      <c r="V136" s="315"/>
      <c r="W136" s="315"/>
      <c r="X136" s="316"/>
      <c r="Y136" s="694">
        <f>SUM(Y135:AB135)</f>
        <v>57</v>
      </c>
      <c r="Z136" s="695"/>
      <c r="AA136" s="695"/>
      <c r="AB136" s="696"/>
      <c r="AC136" s="691" t="s">
        <v>20</v>
      </c>
      <c r="AD136" s="692"/>
      <c r="AE136" s="692"/>
      <c r="AF136" s="692"/>
      <c r="AG136" s="692"/>
      <c r="AH136" s="693"/>
      <c r="AI136" s="315"/>
      <c r="AJ136" s="315"/>
      <c r="AK136" s="315"/>
      <c r="AL136" s="315"/>
      <c r="AM136" s="315"/>
      <c r="AN136" s="315"/>
      <c r="AO136" s="315"/>
      <c r="AP136" s="315"/>
      <c r="AQ136" s="315"/>
      <c r="AR136" s="315"/>
      <c r="AS136" s="315"/>
      <c r="AT136" s="316"/>
      <c r="AU136" s="694">
        <f>SUM(AU135:AX135)</f>
        <v>5</v>
      </c>
      <c r="AV136" s="695"/>
      <c r="AW136" s="695"/>
      <c r="AX136" s="697"/>
    </row>
    <row r="137" spans="1:51" ht="24.75" customHeight="1" thickBot="1" x14ac:dyDescent="0.2">
      <c r="A137" s="712" t="s">
        <v>147</v>
      </c>
      <c r="B137" s="713"/>
      <c r="C137" s="713"/>
      <c r="D137" s="713"/>
      <c r="E137" s="713"/>
      <c r="F137" s="713"/>
      <c r="G137" s="713"/>
      <c r="H137" s="713"/>
      <c r="I137" s="713"/>
      <c r="J137" s="713"/>
      <c r="K137" s="713"/>
      <c r="L137" s="713"/>
      <c r="M137" s="713"/>
      <c r="N137" s="713"/>
      <c r="O137" s="713"/>
      <c r="P137" s="713"/>
      <c r="Q137" s="713"/>
      <c r="R137" s="713"/>
      <c r="S137" s="713"/>
      <c r="T137" s="713"/>
      <c r="U137" s="713"/>
      <c r="V137" s="713"/>
      <c r="W137" s="713"/>
      <c r="X137" s="713"/>
      <c r="Y137" s="713"/>
      <c r="Z137" s="713"/>
      <c r="AA137" s="713"/>
      <c r="AB137" s="713"/>
      <c r="AC137" s="713"/>
      <c r="AD137" s="713"/>
      <c r="AE137" s="713"/>
      <c r="AF137" s="713"/>
      <c r="AG137" s="713"/>
      <c r="AH137" s="713"/>
      <c r="AI137" s="713"/>
      <c r="AJ137" s="713"/>
      <c r="AK137" s="714"/>
      <c r="AL137" s="715" t="s">
        <v>234</v>
      </c>
      <c r="AM137" s="716"/>
      <c r="AN137" s="716"/>
      <c r="AO137" s="61" t="s">
        <v>232</v>
      </c>
      <c r="AP137" s="64"/>
      <c r="AQ137" s="64"/>
      <c r="AR137" s="64"/>
      <c r="AS137" s="64"/>
      <c r="AT137" s="64"/>
      <c r="AU137" s="64"/>
      <c r="AV137" s="64"/>
      <c r="AW137" s="64"/>
      <c r="AX137" s="67"/>
      <c r="AY137" s="35">
        <f>COUNTIF($AO$137,"☑")</f>
        <v>0</v>
      </c>
    </row>
    <row r="138" spans="1:51" ht="24.75" customHeight="1" x14ac:dyDescent="0.15">
      <c r="A138" s="4"/>
      <c r="B138" s="4"/>
      <c r="C138" s="4"/>
      <c r="D138" s="4"/>
      <c r="E138" s="4"/>
      <c r="F138" s="4"/>
      <c r="G138" s="65"/>
      <c r="H138" s="65"/>
      <c r="I138" s="65"/>
      <c r="J138" s="65"/>
      <c r="K138" s="65"/>
      <c r="L138" s="3"/>
      <c r="M138" s="65"/>
      <c r="N138" s="65"/>
      <c r="O138" s="65"/>
      <c r="P138" s="65"/>
      <c r="Q138" s="65"/>
      <c r="R138" s="65"/>
      <c r="S138" s="65"/>
      <c r="T138" s="65"/>
      <c r="U138" s="65"/>
      <c r="V138" s="65"/>
      <c r="W138" s="65"/>
      <c r="X138" s="65"/>
      <c r="Y138" s="68"/>
      <c r="Z138" s="68"/>
      <c r="AA138" s="68"/>
      <c r="AB138" s="68"/>
      <c r="AC138" s="65"/>
      <c r="AD138" s="65"/>
      <c r="AE138" s="65"/>
      <c r="AF138" s="65"/>
      <c r="AG138" s="65"/>
      <c r="AH138" s="3"/>
      <c r="AI138" s="65"/>
      <c r="AJ138" s="65"/>
      <c r="AK138" s="65"/>
      <c r="AL138" s="65"/>
      <c r="AM138" s="65"/>
      <c r="AN138" s="65"/>
      <c r="AO138" s="65"/>
      <c r="AP138" s="65"/>
      <c r="AQ138" s="65"/>
      <c r="AR138" s="65"/>
      <c r="AS138" s="65"/>
      <c r="AT138" s="65"/>
      <c r="AU138" s="68"/>
      <c r="AV138" s="68"/>
      <c r="AW138" s="68"/>
      <c r="AX138" s="68"/>
    </row>
    <row r="139" spans="1:51" ht="24.75" customHeight="1" x14ac:dyDescent="0.15"/>
    <row r="140" spans="1:51" ht="24.75" customHeight="1" x14ac:dyDescent="0.15">
      <c r="B140" s="1" t="s">
        <v>28</v>
      </c>
    </row>
    <row r="141" spans="1:51" ht="24.75" customHeight="1" x14ac:dyDescent="0.15">
      <c r="B141" s="32" t="s">
        <v>244</v>
      </c>
    </row>
    <row r="142" spans="1:51" ht="59.25" customHeight="1" x14ac:dyDescent="0.15">
      <c r="A142" s="374"/>
      <c r="B142" s="374"/>
      <c r="C142" s="374" t="s">
        <v>26</v>
      </c>
      <c r="D142" s="374"/>
      <c r="E142" s="374"/>
      <c r="F142" s="374"/>
      <c r="G142" s="374"/>
      <c r="H142" s="374"/>
      <c r="I142" s="374"/>
      <c r="J142" s="508" t="s">
        <v>201</v>
      </c>
      <c r="K142" s="670"/>
      <c r="L142" s="670"/>
      <c r="M142" s="670"/>
      <c r="N142" s="670"/>
      <c r="O142" s="670"/>
      <c r="P142" s="374" t="s">
        <v>27</v>
      </c>
      <c r="Q142" s="374"/>
      <c r="R142" s="374"/>
      <c r="S142" s="374"/>
      <c r="T142" s="374"/>
      <c r="U142" s="374"/>
      <c r="V142" s="374"/>
      <c r="W142" s="374"/>
      <c r="X142" s="374"/>
      <c r="Y142" s="717" t="s">
        <v>199</v>
      </c>
      <c r="Z142" s="717"/>
      <c r="AA142" s="717"/>
      <c r="AB142" s="717"/>
      <c r="AC142" s="508" t="s">
        <v>228</v>
      </c>
      <c r="AD142" s="508"/>
      <c r="AE142" s="508"/>
      <c r="AF142" s="508"/>
      <c r="AG142" s="508"/>
      <c r="AH142" s="717" t="s">
        <v>249</v>
      </c>
      <c r="AI142" s="374"/>
      <c r="AJ142" s="374"/>
      <c r="AK142" s="374"/>
      <c r="AL142" s="374" t="s">
        <v>21</v>
      </c>
      <c r="AM142" s="374"/>
      <c r="AN142" s="374"/>
      <c r="AO142" s="291"/>
      <c r="AP142" s="508" t="s">
        <v>202</v>
      </c>
      <c r="AQ142" s="508"/>
      <c r="AR142" s="508"/>
      <c r="AS142" s="508"/>
      <c r="AT142" s="508"/>
      <c r="AU142" s="508"/>
      <c r="AV142" s="508"/>
      <c r="AW142" s="508"/>
      <c r="AX142" s="508"/>
    </row>
    <row r="143" spans="1:51" ht="30" customHeight="1" x14ac:dyDescent="0.15">
      <c r="A143" s="718">
        <v>1</v>
      </c>
      <c r="B143" s="718">
        <v>1</v>
      </c>
      <c r="C143" s="719" t="s">
        <v>628</v>
      </c>
      <c r="D143" s="719"/>
      <c r="E143" s="719"/>
      <c r="F143" s="719"/>
      <c r="G143" s="719"/>
      <c r="H143" s="719"/>
      <c r="I143" s="719"/>
      <c r="J143" s="720">
        <v>1010001045703</v>
      </c>
      <c r="K143" s="720"/>
      <c r="L143" s="720"/>
      <c r="M143" s="720"/>
      <c r="N143" s="720"/>
      <c r="O143" s="720"/>
      <c r="P143" s="721" t="s">
        <v>621</v>
      </c>
      <c r="Q143" s="721"/>
      <c r="R143" s="721"/>
      <c r="S143" s="721"/>
      <c r="T143" s="721"/>
      <c r="U143" s="721"/>
      <c r="V143" s="721"/>
      <c r="W143" s="721"/>
      <c r="X143" s="721"/>
      <c r="Y143" s="722">
        <v>57</v>
      </c>
      <c r="Z143" s="723"/>
      <c r="AA143" s="723"/>
      <c r="AB143" s="724"/>
      <c r="AC143" s="725" t="s">
        <v>250</v>
      </c>
      <c r="AD143" s="726"/>
      <c r="AE143" s="726"/>
      <c r="AF143" s="726"/>
      <c r="AG143" s="726"/>
      <c r="AH143" s="727">
        <v>2</v>
      </c>
      <c r="AI143" s="727"/>
      <c r="AJ143" s="727"/>
      <c r="AK143" s="727"/>
      <c r="AL143" s="728" t="s">
        <v>279</v>
      </c>
      <c r="AM143" s="729"/>
      <c r="AN143" s="729"/>
      <c r="AO143" s="730"/>
      <c r="AP143" s="506" t="s">
        <v>279</v>
      </c>
      <c r="AQ143" s="506"/>
      <c r="AR143" s="506"/>
      <c r="AS143" s="506"/>
      <c r="AT143" s="506"/>
      <c r="AU143" s="506"/>
      <c r="AV143" s="506"/>
      <c r="AW143" s="506"/>
      <c r="AX143" s="506"/>
    </row>
    <row r="144" spans="1:51" ht="30" customHeight="1" x14ac:dyDescent="0.15">
      <c r="A144" s="718">
        <v>2</v>
      </c>
      <c r="B144" s="718">
        <v>1</v>
      </c>
      <c r="C144" s="719" t="s">
        <v>628</v>
      </c>
      <c r="D144" s="719"/>
      <c r="E144" s="719"/>
      <c r="F144" s="719"/>
      <c r="G144" s="719"/>
      <c r="H144" s="719"/>
      <c r="I144" s="719"/>
      <c r="J144" s="720">
        <v>1010001045703</v>
      </c>
      <c r="K144" s="720"/>
      <c r="L144" s="720"/>
      <c r="M144" s="720"/>
      <c r="N144" s="720"/>
      <c r="O144" s="720"/>
      <c r="P144" s="721" t="s">
        <v>623</v>
      </c>
      <c r="Q144" s="721"/>
      <c r="R144" s="721"/>
      <c r="S144" s="721"/>
      <c r="T144" s="721"/>
      <c r="U144" s="721"/>
      <c r="V144" s="721"/>
      <c r="W144" s="721"/>
      <c r="X144" s="721"/>
      <c r="Y144" s="722">
        <v>13</v>
      </c>
      <c r="Z144" s="723"/>
      <c r="AA144" s="723"/>
      <c r="AB144" s="724"/>
      <c r="AC144" s="725" t="s">
        <v>250</v>
      </c>
      <c r="AD144" s="726"/>
      <c r="AE144" s="726"/>
      <c r="AF144" s="726"/>
      <c r="AG144" s="726"/>
      <c r="AH144" s="727">
        <v>2</v>
      </c>
      <c r="AI144" s="727"/>
      <c r="AJ144" s="727"/>
      <c r="AK144" s="727"/>
      <c r="AL144" s="728" t="s">
        <v>279</v>
      </c>
      <c r="AM144" s="729"/>
      <c r="AN144" s="729"/>
      <c r="AO144" s="730"/>
      <c r="AP144" s="506" t="s">
        <v>279</v>
      </c>
      <c r="AQ144" s="506"/>
      <c r="AR144" s="506"/>
      <c r="AS144" s="506"/>
      <c r="AT144" s="506"/>
      <c r="AU144" s="506"/>
      <c r="AV144" s="506"/>
      <c r="AW144" s="506"/>
      <c r="AX144" s="506"/>
      <c r="AY144" s="35">
        <f>COUNTA($C$144)</f>
        <v>1</v>
      </c>
    </row>
    <row r="145" spans="1:51" ht="30" customHeight="1" x14ac:dyDescent="0.15">
      <c r="A145" s="718">
        <v>3</v>
      </c>
      <c r="B145" s="718">
        <v>1</v>
      </c>
      <c r="C145" s="719" t="s">
        <v>628</v>
      </c>
      <c r="D145" s="719"/>
      <c r="E145" s="719"/>
      <c r="F145" s="719"/>
      <c r="G145" s="719"/>
      <c r="H145" s="719"/>
      <c r="I145" s="719"/>
      <c r="J145" s="720">
        <v>1010001045703</v>
      </c>
      <c r="K145" s="720"/>
      <c r="L145" s="720"/>
      <c r="M145" s="720"/>
      <c r="N145" s="720"/>
      <c r="O145" s="720"/>
      <c r="P145" s="721" t="s">
        <v>622</v>
      </c>
      <c r="Q145" s="721"/>
      <c r="R145" s="721"/>
      <c r="S145" s="721"/>
      <c r="T145" s="721"/>
      <c r="U145" s="721"/>
      <c r="V145" s="721"/>
      <c r="W145" s="721"/>
      <c r="X145" s="721"/>
      <c r="Y145" s="722">
        <v>10</v>
      </c>
      <c r="Z145" s="723"/>
      <c r="AA145" s="723"/>
      <c r="AB145" s="724"/>
      <c r="AC145" s="725" t="s">
        <v>250</v>
      </c>
      <c r="AD145" s="726"/>
      <c r="AE145" s="726"/>
      <c r="AF145" s="726"/>
      <c r="AG145" s="726"/>
      <c r="AH145" s="731">
        <v>2</v>
      </c>
      <c r="AI145" s="731"/>
      <c r="AJ145" s="731"/>
      <c r="AK145" s="731"/>
      <c r="AL145" s="728" t="s">
        <v>279</v>
      </c>
      <c r="AM145" s="729"/>
      <c r="AN145" s="729"/>
      <c r="AO145" s="730"/>
      <c r="AP145" s="506" t="s">
        <v>279</v>
      </c>
      <c r="AQ145" s="506"/>
      <c r="AR145" s="506"/>
      <c r="AS145" s="506"/>
      <c r="AT145" s="506"/>
      <c r="AU145" s="506"/>
      <c r="AV145" s="506"/>
      <c r="AW145" s="506"/>
      <c r="AX145" s="506"/>
      <c r="AY145" s="35">
        <f>COUNTA($C$145)</f>
        <v>1</v>
      </c>
    </row>
    <row r="146" spans="1:51" ht="30" customHeight="1" x14ac:dyDescent="0.15">
      <c r="A146" s="718">
        <v>4</v>
      </c>
      <c r="B146" s="718">
        <v>1</v>
      </c>
      <c r="C146" s="719" t="s">
        <v>643</v>
      </c>
      <c r="D146" s="719"/>
      <c r="E146" s="719"/>
      <c r="F146" s="719"/>
      <c r="G146" s="719"/>
      <c r="H146" s="719"/>
      <c r="I146" s="719"/>
      <c r="J146" s="720">
        <v>9011101001167</v>
      </c>
      <c r="K146" s="720"/>
      <c r="L146" s="720"/>
      <c r="M146" s="720"/>
      <c r="N146" s="720"/>
      <c r="O146" s="720"/>
      <c r="P146" s="721" t="s">
        <v>644</v>
      </c>
      <c r="Q146" s="721"/>
      <c r="R146" s="721"/>
      <c r="S146" s="721"/>
      <c r="T146" s="721"/>
      <c r="U146" s="721"/>
      <c r="V146" s="721"/>
      <c r="W146" s="721"/>
      <c r="X146" s="721"/>
      <c r="Y146" s="722">
        <v>3</v>
      </c>
      <c r="Z146" s="723"/>
      <c r="AA146" s="723"/>
      <c r="AB146" s="724"/>
      <c r="AC146" s="725" t="s">
        <v>250</v>
      </c>
      <c r="AD146" s="726"/>
      <c r="AE146" s="726"/>
      <c r="AF146" s="726"/>
      <c r="AG146" s="726"/>
      <c r="AH146" s="731">
        <v>4</v>
      </c>
      <c r="AI146" s="731"/>
      <c r="AJ146" s="731"/>
      <c r="AK146" s="731"/>
      <c r="AL146" s="728" t="s">
        <v>279</v>
      </c>
      <c r="AM146" s="729"/>
      <c r="AN146" s="729"/>
      <c r="AO146" s="730"/>
      <c r="AP146" s="506" t="s">
        <v>279</v>
      </c>
      <c r="AQ146" s="506"/>
      <c r="AR146" s="506"/>
      <c r="AS146" s="506"/>
      <c r="AT146" s="506"/>
      <c r="AU146" s="506"/>
      <c r="AV146" s="506"/>
      <c r="AW146" s="506"/>
      <c r="AX146" s="506"/>
      <c r="AY146" s="35">
        <f>COUNTA($C$146)</f>
        <v>1</v>
      </c>
    </row>
    <row r="147" spans="1:51" ht="24.75" customHeight="1" x14ac:dyDescent="0.15">
      <c r="A147" s="69"/>
      <c r="B147" s="69"/>
      <c r="C147" s="69"/>
      <c r="D147" s="69"/>
      <c r="E147" s="69"/>
      <c r="F147" s="69"/>
      <c r="G147" s="69"/>
      <c r="H147" s="69"/>
      <c r="I147" s="69"/>
      <c r="J147" s="70"/>
      <c r="K147" s="70"/>
      <c r="L147" s="70"/>
      <c r="M147" s="70"/>
      <c r="N147" s="70"/>
      <c r="O147" s="70"/>
      <c r="P147" s="71"/>
      <c r="Q147" s="71"/>
      <c r="R147" s="71"/>
      <c r="S147" s="71"/>
      <c r="T147" s="71"/>
      <c r="U147" s="71"/>
      <c r="V147" s="71"/>
      <c r="W147" s="71"/>
      <c r="X147" s="71"/>
      <c r="Y147" s="72"/>
      <c r="Z147" s="72"/>
      <c r="AA147" s="72"/>
      <c r="AB147" s="72"/>
      <c r="AC147" s="72"/>
      <c r="AD147" s="72"/>
      <c r="AE147" s="72"/>
      <c r="AF147" s="72"/>
      <c r="AG147" s="72"/>
      <c r="AH147" s="72"/>
      <c r="AI147" s="72"/>
      <c r="AJ147" s="72"/>
      <c r="AK147" s="72"/>
      <c r="AL147" s="72"/>
      <c r="AM147" s="72"/>
      <c r="AN147" s="72"/>
      <c r="AO147" s="72"/>
      <c r="AP147" s="71"/>
      <c r="AQ147" s="71"/>
      <c r="AR147" s="71"/>
      <c r="AS147" s="71"/>
      <c r="AT147" s="71"/>
      <c r="AU147" s="71"/>
      <c r="AV147" s="71"/>
      <c r="AW147" s="71"/>
      <c r="AX147" s="71"/>
      <c r="AY147" s="35">
        <f>COUNTA($C$150)</f>
        <v>1</v>
      </c>
    </row>
    <row r="148" spans="1:51" ht="24.75" customHeight="1" x14ac:dyDescent="0.15">
      <c r="A148" s="69"/>
      <c r="B148" s="36" t="s">
        <v>176</v>
      </c>
      <c r="C148" s="69"/>
      <c r="D148" s="69"/>
      <c r="E148" s="69"/>
      <c r="F148" s="69"/>
      <c r="G148" s="69"/>
      <c r="H148" s="69"/>
      <c r="I148" s="69"/>
      <c r="J148" s="69"/>
      <c r="K148" s="69"/>
      <c r="L148" s="69"/>
      <c r="M148" s="69"/>
      <c r="N148" s="69"/>
      <c r="O148" s="69"/>
      <c r="P148" s="73"/>
      <c r="Q148" s="73"/>
      <c r="R148" s="73"/>
      <c r="S148" s="73"/>
      <c r="T148" s="73"/>
      <c r="U148" s="73"/>
      <c r="V148" s="73"/>
      <c r="W148" s="73"/>
      <c r="X148" s="73"/>
      <c r="Y148" s="74"/>
      <c r="Z148" s="74"/>
      <c r="AA148" s="74"/>
      <c r="AB148" s="74"/>
      <c r="AC148" s="74"/>
      <c r="AD148" s="74"/>
      <c r="AE148" s="74"/>
      <c r="AF148" s="74"/>
      <c r="AG148" s="74"/>
      <c r="AH148" s="74"/>
      <c r="AI148" s="74"/>
      <c r="AJ148" s="74"/>
      <c r="AK148" s="74"/>
      <c r="AL148" s="74"/>
      <c r="AM148" s="74"/>
      <c r="AN148" s="74"/>
      <c r="AO148" s="74"/>
      <c r="AP148" s="73"/>
      <c r="AQ148" s="73"/>
      <c r="AR148" s="73"/>
      <c r="AS148" s="73"/>
      <c r="AT148" s="73"/>
      <c r="AU148" s="73"/>
      <c r="AV148" s="73"/>
      <c r="AW148" s="73"/>
      <c r="AX148" s="73"/>
      <c r="AY148" s="35">
        <f>$AY$147</f>
        <v>1</v>
      </c>
    </row>
    <row r="149" spans="1:51" ht="59.25" customHeight="1" x14ac:dyDescent="0.15">
      <c r="A149" s="374"/>
      <c r="B149" s="374"/>
      <c r="C149" s="374" t="s">
        <v>26</v>
      </c>
      <c r="D149" s="374"/>
      <c r="E149" s="374"/>
      <c r="F149" s="374"/>
      <c r="G149" s="374"/>
      <c r="H149" s="374"/>
      <c r="I149" s="374"/>
      <c r="J149" s="508" t="s">
        <v>201</v>
      </c>
      <c r="K149" s="670"/>
      <c r="L149" s="670"/>
      <c r="M149" s="670"/>
      <c r="N149" s="670"/>
      <c r="O149" s="670"/>
      <c r="P149" s="374" t="s">
        <v>27</v>
      </c>
      <c r="Q149" s="374"/>
      <c r="R149" s="374"/>
      <c r="S149" s="374"/>
      <c r="T149" s="374"/>
      <c r="U149" s="374"/>
      <c r="V149" s="374"/>
      <c r="W149" s="374"/>
      <c r="X149" s="374"/>
      <c r="Y149" s="717" t="s">
        <v>199</v>
      </c>
      <c r="Z149" s="717"/>
      <c r="AA149" s="717"/>
      <c r="AB149" s="717"/>
      <c r="AC149" s="508" t="s">
        <v>228</v>
      </c>
      <c r="AD149" s="508"/>
      <c r="AE149" s="508"/>
      <c r="AF149" s="508"/>
      <c r="AG149" s="508"/>
      <c r="AH149" s="717" t="s">
        <v>249</v>
      </c>
      <c r="AI149" s="374"/>
      <c r="AJ149" s="374"/>
      <c r="AK149" s="374"/>
      <c r="AL149" s="374" t="s">
        <v>21</v>
      </c>
      <c r="AM149" s="374"/>
      <c r="AN149" s="374"/>
      <c r="AO149" s="291"/>
      <c r="AP149" s="508" t="s">
        <v>202</v>
      </c>
      <c r="AQ149" s="508"/>
      <c r="AR149" s="508"/>
      <c r="AS149" s="508"/>
      <c r="AT149" s="508"/>
      <c r="AU149" s="508"/>
      <c r="AV149" s="508"/>
      <c r="AW149" s="508"/>
      <c r="AX149" s="508"/>
      <c r="AY149" s="35">
        <f t="shared" ref="AY149:AY150" si="9">$AY$147</f>
        <v>1</v>
      </c>
    </row>
    <row r="150" spans="1:51" ht="42.95" customHeight="1" x14ac:dyDescent="0.15">
      <c r="A150" s="718">
        <v>1</v>
      </c>
      <c r="B150" s="718">
        <v>1</v>
      </c>
      <c r="C150" s="719" t="s">
        <v>629</v>
      </c>
      <c r="D150" s="719"/>
      <c r="E150" s="719"/>
      <c r="F150" s="719"/>
      <c r="G150" s="719"/>
      <c r="H150" s="719"/>
      <c r="I150" s="719"/>
      <c r="J150" s="720">
        <v>8010401114448</v>
      </c>
      <c r="K150" s="720"/>
      <c r="L150" s="720"/>
      <c r="M150" s="720"/>
      <c r="N150" s="720"/>
      <c r="O150" s="720"/>
      <c r="P150" s="721" t="s">
        <v>627</v>
      </c>
      <c r="Q150" s="721"/>
      <c r="R150" s="721"/>
      <c r="S150" s="721"/>
      <c r="T150" s="721"/>
      <c r="U150" s="721"/>
      <c r="V150" s="721"/>
      <c r="W150" s="721"/>
      <c r="X150" s="721"/>
      <c r="Y150" s="722">
        <v>5</v>
      </c>
      <c r="Z150" s="723"/>
      <c r="AA150" s="723"/>
      <c r="AB150" s="724"/>
      <c r="AC150" s="725" t="s">
        <v>250</v>
      </c>
      <c r="AD150" s="726"/>
      <c r="AE150" s="726"/>
      <c r="AF150" s="726"/>
      <c r="AG150" s="726"/>
      <c r="AH150" s="727">
        <v>1</v>
      </c>
      <c r="AI150" s="727"/>
      <c r="AJ150" s="727"/>
      <c r="AK150" s="727"/>
      <c r="AL150" s="728" t="s">
        <v>279</v>
      </c>
      <c r="AM150" s="729"/>
      <c r="AN150" s="729"/>
      <c r="AO150" s="730"/>
      <c r="AP150" s="506" t="s">
        <v>279</v>
      </c>
      <c r="AQ150" s="506"/>
      <c r="AR150" s="506"/>
      <c r="AS150" s="506"/>
      <c r="AT150" s="506"/>
      <c r="AU150" s="506"/>
      <c r="AV150" s="506"/>
      <c r="AW150" s="506"/>
      <c r="AX150" s="506"/>
      <c r="AY150" s="35">
        <f t="shared" si="9"/>
        <v>1</v>
      </c>
    </row>
    <row r="151" spans="1:51" ht="30" customHeight="1" x14ac:dyDescent="0.15">
      <c r="A151" s="718">
        <v>2</v>
      </c>
      <c r="B151" s="718">
        <v>1</v>
      </c>
      <c r="C151" s="719" t="s">
        <v>630</v>
      </c>
      <c r="D151" s="719"/>
      <c r="E151" s="719"/>
      <c r="F151" s="719"/>
      <c r="G151" s="719"/>
      <c r="H151" s="719"/>
      <c r="I151" s="719"/>
      <c r="J151" s="720">
        <v>3010401009875</v>
      </c>
      <c r="K151" s="720"/>
      <c r="L151" s="720"/>
      <c r="M151" s="720"/>
      <c r="N151" s="720"/>
      <c r="O151" s="720"/>
      <c r="P151" s="721" t="s">
        <v>631</v>
      </c>
      <c r="Q151" s="721"/>
      <c r="R151" s="721"/>
      <c r="S151" s="721"/>
      <c r="T151" s="721"/>
      <c r="U151" s="721"/>
      <c r="V151" s="721"/>
      <c r="W151" s="721"/>
      <c r="X151" s="721"/>
      <c r="Y151" s="722">
        <v>0.4</v>
      </c>
      <c r="Z151" s="723"/>
      <c r="AA151" s="723"/>
      <c r="AB151" s="724"/>
      <c r="AC151" s="725" t="s">
        <v>256</v>
      </c>
      <c r="AD151" s="726"/>
      <c r="AE151" s="726"/>
      <c r="AF151" s="726"/>
      <c r="AG151" s="726"/>
      <c r="AH151" s="727" t="s">
        <v>279</v>
      </c>
      <c r="AI151" s="727"/>
      <c r="AJ151" s="727"/>
      <c r="AK151" s="727"/>
      <c r="AL151" s="728" t="s">
        <v>279</v>
      </c>
      <c r="AM151" s="729"/>
      <c r="AN151" s="729"/>
      <c r="AO151" s="730"/>
      <c r="AP151" s="506" t="s">
        <v>279</v>
      </c>
      <c r="AQ151" s="506"/>
      <c r="AR151" s="506"/>
      <c r="AS151" s="506"/>
      <c r="AT151" s="506"/>
      <c r="AU151" s="506"/>
      <c r="AV151" s="506"/>
      <c r="AW151" s="506"/>
      <c r="AX151" s="506"/>
      <c r="AY151" s="35">
        <f>COUNTA($C$151)</f>
        <v>1</v>
      </c>
    </row>
    <row r="152" spans="1:51" ht="30" customHeight="1" x14ac:dyDescent="0.15">
      <c r="A152" s="718">
        <v>3</v>
      </c>
      <c r="B152" s="718">
        <v>1</v>
      </c>
      <c r="C152" s="719" t="s">
        <v>632</v>
      </c>
      <c r="D152" s="719"/>
      <c r="E152" s="719"/>
      <c r="F152" s="719"/>
      <c r="G152" s="719"/>
      <c r="H152" s="719"/>
      <c r="I152" s="719"/>
      <c r="J152" s="720">
        <v>9030002105629</v>
      </c>
      <c r="K152" s="720"/>
      <c r="L152" s="720"/>
      <c r="M152" s="720"/>
      <c r="N152" s="720"/>
      <c r="O152" s="720"/>
      <c r="P152" s="721" t="s">
        <v>633</v>
      </c>
      <c r="Q152" s="721"/>
      <c r="R152" s="721"/>
      <c r="S152" s="721"/>
      <c r="T152" s="721"/>
      <c r="U152" s="721"/>
      <c r="V152" s="721"/>
      <c r="W152" s="721"/>
      <c r="X152" s="721"/>
      <c r="Y152" s="722">
        <v>0</v>
      </c>
      <c r="Z152" s="723"/>
      <c r="AA152" s="723"/>
      <c r="AB152" s="724"/>
      <c r="AC152" s="725" t="s">
        <v>256</v>
      </c>
      <c r="AD152" s="726"/>
      <c r="AE152" s="726"/>
      <c r="AF152" s="726"/>
      <c r="AG152" s="726"/>
      <c r="AH152" s="731"/>
      <c r="AI152" s="731"/>
      <c r="AJ152" s="731"/>
      <c r="AK152" s="731"/>
      <c r="AL152" s="728"/>
      <c r="AM152" s="729"/>
      <c r="AN152" s="729"/>
      <c r="AO152" s="730"/>
      <c r="AP152" s="506"/>
      <c r="AQ152" s="506"/>
      <c r="AR152" s="506"/>
      <c r="AS152" s="506"/>
      <c r="AT152" s="506"/>
      <c r="AU152" s="506"/>
      <c r="AV152" s="506"/>
      <c r="AW152" s="506"/>
      <c r="AX152" s="506"/>
      <c r="AY152" s="35">
        <f>COUNTA($C$152)</f>
        <v>1</v>
      </c>
    </row>
    <row r="153" spans="1:51" ht="24.75" customHeight="1" x14ac:dyDescent="0.15">
      <c r="A153" s="732" t="s">
        <v>222</v>
      </c>
      <c r="B153" s="733"/>
      <c r="C153" s="733"/>
      <c r="D153" s="733"/>
      <c r="E153" s="733"/>
      <c r="F153" s="733"/>
      <c r="G153" s="733"/>
      <c r="H153" s="733"/>
      <c r="I153" s="733"/>
      <c r="J153" s="733"/>
      <c r="K153" s="733"/>
      <c r="L153" s="733"/>
      <c r="M153" s="733"/>
      <c r="N153" s="733"/>
      <c r="O153" s="733"/>
      <c r="P153" s="733"/>
      <c r="Q153" s="733"/>
      <c r="R153" s="733"/>
      <c r="S153" s="733"/>
      <c r="T153" s="733"/>
      <c r="U153" s="733"/>
      <c r="V153" s="733"/>
      <c r="W153" s="733"/>
      <c r="X153" s="733"/>
      <c r="Y153" s="733"/>
      <c r="Z153" s="733"/>
      <c r="AA153" s="733"/>
      <c r="AB153" s="733"/>
      <c r="AC153" s="733"/>
      <c r="AD153" s="733"/>
      <c r="AE153" s="733"/>
      <c r="AF153" s="733"/>
      <c r="AG153" s="733"/>
      <c r="AH153" s="733"/>
      <c r="AI153" s="733"/>
      <c r="AJ153" s="733"/>
      <c r="AK153" s="734"/>
      <c r="AL153" s="735" t="s">
        <v>234</v>
      </c>
      <c r="AM153" s="736"/>
      <c r="AN153" s="736"/>
      <c r="AO153" s="38"/>
      <c r="AP153" s="63"/>
      <c r="AQ153" s="63"/>
      <c r="AR153" s="63"/>
      <c r="AS153" s="63"/>
      <c r="AT153" s="63"/>
      <c r="AU153" s="63"/>
      <c r="AV153" s="63"/>
      <c r="AW153" s="63"/>
      <c r="AX153" s="75"/>
      <c r="AY153" s="35">
        <f>COUNTIF($AO$153,"☑")</f>
        <v>0</v>
      </c>
    </row>
  </sheetData>
  <sheetProtection formatRows="0"/>
  <dataConsolidate/>
  <mergeCells count="575">
    <mergeCell ref="A153:AK153"/>
    <mergeCell ref="AL153:AN153"/>
    <mergeCell ref="AH152:AK152"/>
    <mergeCell ref="AL152:AO152"/>
    <mergeCell ref="AP152:AX152"/>
    <mergeCell ref="A152:B152"/>
    <mergeCell ref="C152:I152"/>
    <mergeCell ref="J152:O152"/>
    <mergeCell ref="P152:X152"/>
    <mergeCell ref="Y152:AB152"/>
    <mergeCell ref="AC152:AG152"/>
    <mergeCell ref="A151:B151"/>
    <mergeCell ref="C151:I151"/>
    <mergeCell ref="J151:O151"/>
    <mergeCell ref="P151:X151"/>
    <mergeCell ref="Y151:AB151"/>
    <mergeCell ref="AC151:AG151"/>
    <mergeCell ref="AH151:AK151"/>
    <mergeCell ref="AL151:AO151"/>
    <mergeCell ref="AP151:AX151"/>
    <mergeCell ref="AL149:AO149"/>
    <mergeCell ref="AP149:AX149"/>
    <mergeCell ref="A150:B150"/>
    <mergeCell ref="C150:I150"/>
    <mergeCell ref="J150:O150"/>
    <mergeCell ref="P150:X150"/>
    <mergeCell ref="Y150:AB150"/>
    <mergeCell ref="AC150:AG150"/>
    <mergeCell ref="AH150:AK150"/>
    <mergeCell ref="AL150:AO150"/>
    <mergeCell ref="A149:B149"/>
    <mergeCell ref="C149:I149"/>
    <mergeCell ref="J149:O149"/>
    <mergeCell ref="P149:X149"/>
    <mergeCell ref="Y149:AB149"/>
    <mergeCell ref="AC149:AG149"/>
    <mergeCell ref="AH149:AK149"/>
    <mergeCell ref="AP150:AX150"/>
    <mergeCell ref="AP146:AX146"/>
    <mergeCell ref="AL145:AO145"/>
    <mergeCell ref="AP145:AX145"/>
    <mergeCell ref="A146:B146"/>
    <mergeCell ref="C146:I146"/>
    <mergeCell ref="J146:O146"/>
    <mergeCell ref="P146:X146"/>
    <mergeCell ref="Y146:AB146"/>
    <mergeCell ref="AC146:AG146"/>
    <mergeCell ref="AH146:AK146"/>
    <mergeCell ref="AL146:AO146"/>
    <mergeCell ref="AH144:AK144"/>
    <mergeCell ref="AL144:AO144"/>
    <mergeCell ref="AP144:AX144"/>
    <mergeCell ref="A145:B145"/>
    <mergeCell ref="C145:I145"/>
    <mergeCell ref="J145:O145"/>
    <mergeCell ref="P145:X145"/>
    <mergeCell ref="Y145:AB145"/>
    <mergeCell ref="AC145:AG145"/>
    <mergeCell ref="AH145:AK145"/>
    <mergeCell ref="A144:B144"/>
    <mergeCell ref="C144:I144"/>
    <mergeCell ref="J144:O144"/>
    <mergeCell ref="P144:X144"/>
    <mergeCell ref="Y144:AB144"/>
    <mergeCell ref="AC144:AG144"/>
    <mergeCell ref="A143:B143"/>
    <mergeCell ref="C143:I143"/>
    <mergeCell ref="J143:O143"/>
    <mergeCell ref="P143:X143"/>
    <mergeCell ref="Y143:AB143"/>
    <mergeCell ref="AC143:AG143"/>
    <mergeCell ref="AH143:AK143"/>
    <mergeCell ref="AL143:AO143"/>
    <mergeCell ref="AP143:AX143"/>
    <mergeCell ref="G135:K135"/>
    <mergeCell ref="L135:X135"/>
    <mergeCell ref="Y135:AB135"/>
    <mergeCell ref="AC135:AG135"/>
    <mergeCell ref="AH135:AT135"/>
    <mergeCell ref="AU135:AX135"/>
    <mergeCell ref="A137:AK137"/>
    <mergeCell ref="AL137:AN137"/>
    <mergeCell ref="A142:B142"/>
    <mergeCell ref="C142:I142"/>
    <mergeCell ref="J142:O142"/>
    <mergeCell ref="P142:X142"/>
    <mergeCell ref="Y142:AB142"/>
    <mergeCell ref="AC142:AG142"/>
    <mergeCell ref="AH142:AK142"/>
    <mergeCell ref="AL142:AO142"/>
    <mergeCell ref="AP142:AX142"/>
    <mergeCell ref="AR114:AS114"/>
    <mergeCell ref="AU114:AV114"/>
    <mergeCell ref="A115:F132"/>
    <mergeCell ref="A133:F136"/>
    <mergeCell ref="G133:AB133"/>
    <mergeCell ref="AC133:AX133"/>
    <mergeCell ref="G134:K134"/>
    <mergeCell ref="L134:X134"/>
    <mergeCell ref="U114:V114"/>
    <mergeCell ref="X114:Y114"/>
    <mergeCell ref="AA114:AB114"/>
    <mergeCell ref="AC114:AE114"/>
    <mergeCell ref="AG114:AH114"/>
    <mergeCell ref="AJ114:AK114"/>
    <mergeCell ref="G136:K136"/>
    <mergeCell ref="L136:X136"/>
    <mergeCell ref="Y136:AB136"/>
    <mergeCell ref="AC136:AG136"/>
    <mergeCell ref="AH136:AT136"/>
    <mergeCell ref="AU136:AX136"/>
    <mergeCell ref="Y134:AB134"/>
    <mergeCell ref="AC134:AG134"/>
    <mergeCell ref="AH134:AT134"/>
    <mergeCell ref="AU134:AX134"/>
    <mergeCell ref="AM113:AN113"/>
    <mergeCell ref="AO113:AP113"/>
    <mergeCell ref="AR113:AS113"/>
    <mergeCell ref="AU113:AV113"/>
    <mergeCell ref="A114:D114"/>
    <mergeCell ref="E114:G114"/>
    <mergeCell ref="I114:J114"/>
    <mergeCell ref="L114:M114"/>
    <mergeCell ref="O114:P114"/>
    <mergeCell ref="Q114:S114"/>
    <mergeCell ref="U113:V113"/>
    <mergeCell ref="X113:Y113"/>
    <mergeCell ref="AA113:AB113"/>
    <mergeCell ref="AC113:AE113"/>
    <mergeCell ref="AG113:AH113"/>
    <mergeCell ref="AJ113:AK113"/>
    <mergeCell ref="A113:D113"/>
    <mergeCell ref="E113:G113"/>
    <mergeCell ref="I113:J113"/>
    <mergeCell ref="L113:M113"/>
    <mergeCell ref="O113:P113"/>
    <mergeCell ref="Q113:S113"/>
    <mergeCell ref="AM114:AN114"/>
    <mergeCell ref="AO114:AP114"/>
    <mergeCell ref="A111:D111"/>
    <mergeCell ref="E111:P111"/>
    <mergeCell ref="Q111:AB111"/>
    <mergeCell ref="AC111:AN111"/>
    <mergeCell ref="AO111:AX111"/>
    <mergeCell ref="A112:D112"/>
    <mergeCell ref="E112:P112"/>
    <mergeCell ref="Q112:AB112"/>
    <mergeCell ref="AC112:AN112"/>
    <mergeCell ref="AO112:AX112"/>
    <mergeCell ref="A109:D109"/>
    <mergeCell ref="E109:P109"/>
    <mergeCell ref="Q109:AB109"/>
    <mergeCell ref="AC109:AN109"/>
    <mergeCell ref="AO109:AX109"/>
    <mergeCell ref="A110:D110"/>
    <mergeCell ref="E110:P110"/>
    <mergeCell ref="Q110:AB110"/>
    <mergeCell ref="AC110:AN110"/>
    <mergeCell ref="AO110:AX110"/>
    <mergeCell ref="A107:D107"/>
    <mergeCell ref="E107:P107"/>
    <mergeCell ref="Q107:AB107"/>
    <mergeCell ref="AC107:AN107"/>
    <mergeCell ref="AO107:AX107"/>
    <mergeCell ref="A108:D108"/>
    <mergeCell ref="E108:P108"/>
    <mergeCell ref="Q108:AB108"/>
    <mergeCell ref="AC108:AN108"/>
    <mergeCell ref="AO108:AX108"/>
    <mergeCell ref="A105:D105"/>
    <mergeCell ref="E105:P105"/>
    <mergeCell ref="Q105:AB105"/>
    <mergeCell ref="AC105:AN105"/>
    <mergeCell ref="AO105:AX105"/>
    <mergeCell ref="A106:D106"/>
    <mergeCell ref="E106:P106"/>
    <mergeCell ref="Q106:AB106"/>
    <mergeCell ref="AC106:AN106"/>
    <mergeCell ref="AO106:AX106"/>
    <mergeCell ref="A104:D104"/>
    <mergeCell ref="E104:P104"/>
    <mergeCell ref="Q104:AB104"/>
    <mergeCell ref="AC104:AN104"/>
    <mergeCell ref="AO104:AX104"/>
    <mergeCell ref="A95:AX95"/>
    <mergeCell ref="A96:AX96"/>
    <mergeCell ref="A97:AX97"/>
    <mergeCell ref="A98:E98"/>
    <mergeCell ref="F98:AX98"/>
    <mergeCell ref="A99:AX99"/>
    <mergeCell ref="C92:F92"/>
    <mergeCell ref="G92:H92"/>
    <mergeCell ref="J92:K92"/>
    <mergeCell ref="N92:AF92"/>
    <mergeCell ref="A93:B94"/>
    <mergeCell ref="C93:F93"/>
    <mergeCell ref="G93:AX93"/>
    <mergeCell ref="C94:F94"/>
    <mergeCell ref="G94:AX94"/>
    <mergeCell ref="J91:K91"/>
    <mergeCell ref="N91:AF91"/>
    <mergeCell ref="C88:F88"/>
    <mergeCell ref="G88:H88"/>
    <mergeCell ref="J88:K88"/>
    <mergeCell ref="N88:AF88"/>
    <mergeCell ref="C89:F89"/>
    <mergeCell ref="G89:H89"/>
    <mergeCell ref="J89:K89"/>
    <mergeCell ref="N89:AF89"/>
    <mergeCell ref="C90:F90"/>
    <mergeCell ref="G90:H90"/>
    <mergeCell ref="J90:K90"/>
    <mergeCell ref="N90:AF90"/>
    <mergeCell ref="C91:F91"/>
    <mergeCell ref="G91:H91"/>
    <mergeCell ref="C85:AC85"/>
    <mergeCell ref="AD85:AF85"/>
    <mergeCell ref="A100:E100"/>
    <mergeCell ref="F100:AX100"/>
    <mergeCell ref="A101:AX101"/>
    <mergeCell ref="A102:AX102"/>
    <mergeCell ref="A103:AX103"/>
    <mergeCell ref="AD75:AF75"/>
    <mergeCell ref="AG75:AX75"/>
    <mergeCell ref="C76:AC76"/>
    <mergeCell ref="AD76:AF76"/>
    <mergeCell ref="AG76:AX76"/>
    <mergeCell ref="C77:AC77"/>
    <mergeCell ref="AD77:AF77"/>
    <mergeCell ref="AG77:AX77"/>
    <mergeCell ref="AG85:AX85"/>
    <mergeCell ref="A86:B92"/>
    <mergeCell ref="C86:AC86"/>
    <mergeCell ref="AD86:AF86"/>
    <mergeCell ref="AG86:AX92"/>
    <mergeCell ref="C87:F87"/>
    <mergeCell ref="G87:M87"/>
    <mergeCell ref="N87:AF87"/>
    <mergeCell ref="A82:B85"/>
    <mergeCell ref="C82:AC82"/>
    <mergeCell ref="AD82:AF82"/>
    <mergeCell ref="AG82:AX82"/>
    <mergeCell ref="C83:AC83"/>
    <mergeCell ref="AD83:AF83"/>
    <mergeCell ref="AG83:AX83"/>
    <mergeCell ref="C84:AC84"/>
    <mergeCell ref="AD84:AF84"/>
    <mergeCell ref="AG84:AX84"/>
    <mergeCell ref="A72:B81"/>
    <mergeCell ref="C72:AC72"/>
    <mergeCell ref="AD72:AF72"/>
    <mergeCell ref="AG72:AX74"/>
    <mergeCell ref="C73:D74"/>
    <mergeCell ref="E73:AC73"/>
    <mergeCell ref="AD73:AF73"/>
    <mergeCell ref="E74:AC74"/>
    <mergeCell ref="AD74:AF74"/>
    <mergeCell ref="C75:AC75"/>
    <mergeCell ref="C80:AC80"/>
    <mergeCell ref="AD80:AF80"/>
    <mergeCell ref="AG80:AX80"/>
    <mergeCell ref="C81:AC81"/>
    <mergeCell ref="AD81:AF81"/>
    <mergeCell ref="AG81:AX81"/>
    <mergeCell ref="C78:AC78"/>
    <mergeCell ref="AD78:AF78"/>
    <mergeCell ref="AG78:AX78"/>
    <mergeCell ref="C79:AC79"/>
    <mergeCell ref="AD79:AF79"/>
    <mergeCell ref="AG79:AX79"/>
    <mergeCell ref="A69:B71"/>
    <mergeCell ref="C69:AC69"/>
    <mergeCell ref="AD69:AF69"/>
    <mergeCell ref="AG69:AX69"/>
    <mergeCell ref="C70:AC70"/>
    <mergeCell ref="AD70:AF70"/>
    <mergeCell ref="AG70:AX70"/>
    <mergeCell ref="C71:AC71"/>
    <mergeCell ref="AD71:AF71"/>
    <mergeCell ref="AG71:AX71"/>
    <mergeCell ref="A67:AX67"/>
    <mergeCell ref="C68:AC68"/>
    <mergeCell ref="AD68:AF68"/>
    <mergeCell ref="AG68:AX68"/>
    <mergeCell ref="A51:B66"/>
    <mergeCell ref="C51:D66"/>
    <mergeCell ref="E51:F51"/>
    <mergeCell ref="E52:F52"/>
    <mergeCell ref="E64:AX64"/>
    <mergeCell ref="E65:AX66"/>
    <mergeCell ref="G57:P58"/>
    <mergeCell ref="Q57:AA58"/>
    <mergeCell ref="AB57:AD58"/>
    <mergeCell ref="AE57:AX58"/>
    <mergeCell ref="G59:P63"/>
    <mergeCell ref="Q59:AA63"/>
    <mergeCell ref="AB59:AD63"/>
    <mergeCell ref="AE59:AX60"/>
    <mergeCell ref="AE61:AX61"/>
    <mergeCell ref="AE62:AX63"/>
    <mergeCell ref="AM55:AP55"/>
    <mergeCell ref="AQ55:AT55"/>
    <mergeCell ref="AU55:AX55"/>
    <mergeCell ref="Y56:AA56"/>
    <mergeCell ref="AM56:AP56"/>
    <mergeCell ref="AQ56:AT56"/>
    <mergeCell ref="AU56:AX56"/>
    <mergeCell ref="AU53:AX53"/>
    <mergeCell ref="AQ54:AR54"/>
    <mergeCell ref="AS54:AT54"/>
    <mergeCell ref="AU54:AV54"/>
    <mergeCell ref="AW54:AX54"/>
    <mergeCell ref="AM53:AP54"/>
    <mergeCell ref="AQ53:AT53"/>
    <mergeCell ref="G55:X56"/>
    <mergeCell ref="Y55:AA55"/>
    <mergeCell ref="AB55:AD55"/>
    <mergeCell ref="AE55:AH55"/>
    <mergeCell ref="AI55:AL55"/>
    <mergeCell ref="Y53:AA54"/>
    <mergeCell ref="AB53:AD54"/>
    <mergeCell ref="AE53:AH54"/>
    <mergeCell ref="AI53:AL54"/>
    <mergeCell ref="AB56:AD56"/>
    <mergeCell ref="AE56:AH56"/>
    <mergeCell ref="AI56:AL56"/>
    <mergeCell ref="G51:AX51"/>
    <mergeCell ref="G52:AX52"/>
    <mergeCell ref="G53:X54"/>
    <mergeCell ref="E53:F63"/>
    <mergeCell ref="AM50:AP50"/>
    <mergeCell ref="AQ50:AX50"/>
    <mergeCell ref="AM48:AP48"/>
    <mergeCell ref="AQ48:AX48"/>
    <mergeCell ref="G49:X50"/>
    <mergeCell ref="Y49:AA49"/>
    <mergeCell ref="AB49:AD49"/>
    <mergeCell ref="AE49:AH49"/>
    <mergeCell ref="AI49:AL49"/>
    <mergeCell ref="AM49:AP49"/>
    <mergeCell ref="AQ49:AX49"/>
    <mergeCell ref="Y50:AA50"/>
    <mergeCell ref="A48:F50"/>
    <mergeCell ref="G48:X48"/>
    <mergeCell ref="Y48:AA48"/>
    <mergeCell ref="AB48:AD48"/>
    <mergeCell ref="AE48:AH48"/>
    <mergeCell ref="AI48:AL48"/>
    <mergeCell ref="AB50:AD50"/>
    <mergeCell ref="AE50:AH50"/>
    <mergeCell ref="AI50:AL50"/>
    <mergeCell ref="Y47:AA47"/>
    <mergeCell ref="AB47:AD47"/>
    <mergeCell ref="AE47:AH47"/>
    <mergeCell ref="AI47:AL47"/>
    <mergeCell ref="AM47:AP47"/>
    <mergeCell ref="AQ47:AT47"/>
    <mergeCell ref="AQ45:AT45"/>
    <mergeCell ref="AU45:AX45"/>
    <mergeCell ref="G46:X47"/>
    <mergeCell ref="Y46:AA46"/>
    <mergeCell ref="AB46:AD46"/>
    <mergeCell ref="AE46:AH46"/>
    <mergeCell ref="AI46:AL46"/>
    <mergeCell ref="AM46:AP46"/>
    <mergeCell ref="AQ46:AT46"/>
    <mergeCell ref="AU46:AX46"/>
    <mergeCell ref="A45:F47"/>
    <mergeCell ref="G45:X45"/>
    <mergeCell ref="Y45:AA45"/>
    <mergeCell ref="AB45:AD45"/>
    <mergeCell ref="AE45:AH45"/>
    <mergeCell ref="AI45:AL45"/>
    <mergeCell ref="AM45:AP45"/>
    <mergeCell ref="AU47:AX47"/>
    <mergeCell ref="Y42:AA42"/>
    <mergeCell ref="AB42:AD42"/>
    <mergeCell ref="AE42:AH42"/>
    <mergeCell ref="AI42:AL42"/>
    <mergeCell ref="Y44:AA44"/>
    <mergeCell ref="AB44:AD44"/>
    <mergeCell ref="AE44:AH44"/>
    <mergeCell ref="AI44:AL44"/>
    <mergeCell ref="AM44:AP44"/>
    <mergeCell ref="AB40:AD41"/>
    <mergeCell ref="AE40:AH41"/>
    <mergeCell ref="AI40:AL41"/>
    <mergeCell ref="AM40:AP41"/>
    <mergeCell ref="AQ40:AT40"/>
    <mergeCell ref="AU40:AX40"/>
    <mergeCell ref="AQ41:AR41"/>
    <mergeCell ref="AS41:AT41"/>
    <mergeCell ref="AU41:AV41"/>
    <mergeCell ref="AW41:AX41"/>
    <mergeCell ref="A35:A44"/>
    <mergeCell ref="B35:F39"/>
    <mergeCell ref="G35:AA36"/>
    <mergeCell ref="AB35:AX36"/>
    <mergeCell ref="G37:AA39"/>
    <mergeCell ref="AB37:AX39"/>
    <mergeCell ref="B40:F44"/>
    <mergeCell ref="G40:O41"/>
    <mergeCell ref="P40:X41"/>
    <mergeCell ref="Y40:AA41"/>
    <mergeCell ref="AM42:AP42"/>
    <mergeCell ref="AQ42:AT42"/>
    <mergeCell ref="AU42:AX42"/>
    <mergeCell ref="Y43:AA43"/>
    <mergeCell ref="AB43:AD43"/>
    <mergeCell ref="AE43:AH43"/>
    <mergeCell ref="AI43:AL43"/>
    <mergeCell ref="AM43:AP43"/>
    <mergeCell ref="AQ43:AT43"/>
    <mergeCell ref="AU43:AX43"/>
    <mergeCell ref="G42:O44"/>
    <mergeCell ref="P42:X44"/>
    <mergeCell ref="AQ44:AT44"/>
    <mergeCell ref="AU44:AX44"/>
    <mergeCell ref="A34:AN34"/>
    <mergeCell ref="AO34:AQ34"/>
    <mergeCell ref="AS34:AX34"/>
    <mergeCell ref="AU31:AX31"/>
    <mergeCell ref="A32:F33"/>
    <mergeCell ref="G32:AX33"/>
    <mergeCell ref="Y31:AA31"/>
    <mergeCell ref="AB31:AD31"/>
    <mergeCell ref="AE31:AH31"/>
    <mergeCell ref="AI31:AL31"/>
    <mergeCell ref="AM31:AP31"/>
    <mergeCell ref="AQ31:AT31"/>
    <mergeCell ref="A27:F31"/>
    <mergeCell ref="G27:O28"/>
    <mergeCell ref="P27:X28"/>
    <mergeCell ref="Y27:AA28"/>
    <mergeCell ref="AB27:AD28"/>
    <mergeCell ref="G29:O31"/>
    <mergeCell ref="P29:X31"/>
    <mergeCell ref="A22:F26"/>
    <mergeCell ref="G22:O22"/>
    <mergeCell ref="P22:V22"/>
    <mergeCell ref="W22:AC22"/>
    <mergeCell ref="AE27:AH28"/>
    <mergeCell ref="AI27:AL28"/>
    <mergeCell ref="AM27:AP28"/>
    <mergeCell ref="AQ27:AT27"/>
    <mergeCell ref="AU27:AX27"/>
    <mergeCell ref="AQ28:AR28"/>
    <mergeCell ref="AS28:AT28"/>
    <mergeCell ref="AU28:AV28"/>
    <mergeCell ref="AW28:AX28"/>
    <mergeCell ref="W23:AC23"/>
    <mergeCell ref="AU29:AX29"/>
    <mergeCell ref="Y30:AA30"/>
    <mergeCell ref="AB30:AD30"/>
    <mergeCell ref="AD23:AX26"/>
    <mergeCell ref="G24:O24"/>
    <mergeCell ref="G25:O25"/>
    <mergeCell ref="P25:V25"/>
    <mergeCell ref="W25:AC25"/>
    <mergeCell ref="P24:V24"/>
    <mergeCell ref="W24:AC24"/>
    <mergeCell ref="AE30:AH30"/>
    <mergeCell ref="AI30:AL30"/>
    <mergeCell ref="AM30:AP30"/>
    <mergeCell ref="AQ30:AT30"/>
    <mergeCell ref="AU30:AX30"/>
    <mergeCell ref="Y29:AA29"/>
    <mergeCell ref="AB29:AD29"/>
    <mergeCell ref="AE29:AH29"/>
    <mergeCell ref="AI29:AL29"/>
    <mergeCell ref="AM29:AP29"/>
    <mergeCell ref="AQ29:AT29"/>
    <mergeCell ref="G19:O19"/>
    <mergeCell ref="P19:V19"/>
    <mergeCell ref="W19:AC19"/>
    <mergeCell ref="AD19:AJ19"/>
    <mergeCell ref="AK19:AQ19"/>
    <mergeCell ref="AR19:AX19"/>
    <mergeCell ref="G26:O26"/>
    <mergeCell ref="P26:V26"/>
    <mergeCell ref="W26:AC26"/>
    <mergeCell ref="G21:O21"/>
    <mergeCell ref="P21:V21"/>
    <mergeCell ref="W21:AC21"/>
    <mergeCell ref="AD21:AJ21"/>
    <mergeCell ref="AK21:AQ21"/>
    <mergeCell ref="AR21:AX21"/>
    <mergeCell ref="G20:O20"/>
    <mergeCell ref="P20:V20"/>
    <mergeCell ref="W20:AC20"/>
    <mergeCell ref="AD20:AJ20"/>
    <mergeCell ref="AK20:AQ20"/>
    <mergeCell ref="AR20:AX20"/>
    <mergeCell ref="AD22:AX22"/>
    <mergeCell ref="G23:O23"/>
    <mergeCell ref="P23:V23"/>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W14:AC14"/>
    <mergeCell ref="AD14:AJ14"/>
    <mergeCell ref="AK14:AQ14"/>
    <mergeCell ref="AR14:AX14"/>
    <mergeCell ref="I15:O15"/>
    <mergeCell ref="P15:V15"/>
    <mergeCell ref="W15:AC15"/>
    <mergeCell ref="AD15:AJ15"/>
    <mergeCell ref="A9:F9"/>
    <mergeCell ref="G9:AX9"/>
    <mergeCell ref="AE5:AP5"/>
    <mergeCell ref="AQ5:AX5"/>
    <mergeCell ref="A6:F6"/>
    <mergeCell ref="G6:AX6"/>
    <mergeCell ref="A7:F7"/>
    <mergeCell ref="G7:X7"/>
    <mergeCell ref="Y7:AD7"/>
    <mergeCell ref="AE7:AX7"/>
    <mergeCell ref="A5:F5"/>
    <mergeCell ref="G5:L5"/>
    <mergeCell ref="M5:R5"/>
    <mergeCell ref="S5:X5"/>
    <mergeCell ref="Y5:AD5"/>
    <mergeCell ref="A8:F8"/>
    <mergeCell ref="G8:X8"/>
    <mergeCell ref="Y8:AD8"/>
    <mergeCell ref="AE8:AX8"/>
    <mergeCell ref="AD2:AH2"/>
    <mergeCell ref="AJ2:AM2"/>
    <mergeCell ref="AO2:AQ2"/>
    <mergeCell ref="AS2:AU2"/>
    <mergeCell ref="AW2:AX2"/>
    <mergeCell ref="A3:AH3"/>
    <mergeCell ref="AJ3:AW3"/>
    <mergeCell ref="A4:F4"/>
    <mergeCell ref="G4:X4"/>
    <mergeCell ref="Y4:AD4"/>
    <mergeCell ref="AE4:AP4"/>
    <mergeCell ref="AQ4:AX4"/>
  </mergeCells>
  <phoneticPr fontId="5"/>
  <conditionalFormatting sqref="P14:AC14">
    <cfRule type="expression" dxfId="157" priority="2125">
      <formula>IF(RIGHT(TEXT(P14,"0.#"),1)=".",FALSE,TRUE)</formula>
    </cfRule>
    <cfRule type="expression" dxfId="156" priority="2126">
      <formula>IF(RIGHT(TEXT(P14,"0.#"),1)=".",TRUE,FALSE)</formula>
    </cfRule>
  </conditionalFormatting>
  <conditionalFormatting sqref="P18:AX18">
    <cfRule type="expression" dxfId="155" priority="2123">
      <formula>IF(RIGHT(TEXT(P18,"0.#"),1)=".",FALSE,TRUE)</formula>
    </cfRule>
    <cfRule type="expression" dxfId="154" priority="2124">
      <formula>IF(RIGHT(TEXT(P18,"0.#"),1)=".",TRUE,FALSE)</formula>
    </cfRule>
  </conditionalFormatting>
  <conditionalFormatting sqref="Y136">
    <cfRule type="expression" dxfId="153" priority="2119">
      <formula>IF(RIGHT(TEXT(Y136,"0.#"),1)=".",FALSE,TRUE)</formula>
    </cfRule>
    <cfRule type="expression" dxfId="152" priority="2120">
      <formula>IF(RIGHT(TEXT(Y136,"0.#"),1)=".",TRUE,FALSE)</formula>
    </cfRule>
  </conditionalFormatting>
  <conditionalFormatting sqref="AR15:AX15 P13:AX13">
    <cfRule type="expression" dxfId="151" priority="2117">
      <formula>IF(RIGHT(TEXT(P13,"0.#"),1)=".",FALSE,TRUE)</formula>
    </cfRule>
    <cfRule type="expression" dxfId="150" priority="2118">
      <formula>IF(RIGHT(TEXT(P13,"0.#"),1)=".",TRUE,FALSE)</formula>
    </cfRule>
  </conditionalFormatting>
  <conditionalFormatting sqref="P19:AJ19">
    <cfRule type="expression" dxfId="149" priority="2115">
      <formula>IF(RIGHT(TEXT(P19,"0.#"),1)=".",FALSE,TRUE)</formula>
    </cfRule>
    <cfRule type="expression" dxfId="148" priority="2116">
      <formula>IF(RIGHT(TEXT(P19,"0.#"),1)=".",TRUE,FALSE)</formula>
    </cfRule>
  </conditionalFormatting>
  <conditionalFormatting sqref="AE46 AQ46">
    <cfRule type="expression" dxfId="147" priority="2113">
      <formula>IF(RIGHT(TEXT(AE46,"0.#"),1)=".",FALSE,TRUE)</formula>
    </cfRule>
    <cfRule type="expression" dxfId="146" priority="2114">
      <formula>IF(RIGHT(TEXT(AE46,"0.#"),1)=".",TRUE,FALSE)</formula>
    </cfRule>
  </conditionalFormatting>
  <conditionalFormatting sqref="Y135">
    <cfRule type="expression" dxfId="145" priority="2111">
      <formula>IF(RIGHT(TEXT(Y135,"0.#"),1)=".",FALSE,TRUE)</formula>
    </cfRule>
    <cfRule type="expression" dxfId="144" priority="2112">
      <formula>IF(RIGHT(TEXT(Y135,"0.#"),1)=".",TRUE,FALSE)</formula>
    </cfRule>
  </conditionalFormatting>
  <conditionalFormatting sqref="AU136">
    <cfRule type="expression" dxfId="143" priority="2107">
      <formula>IF(RIGHT(TEXT(AU136,"0.#"),1)=".",FALSE,TRUE)</formula>
    </cfRule>
    <cfRule type="expression" dxfId="142" priority="2108">
      <formula>IF(RIGHT(TEXT(AU136,"0.#"),1)=".",TRUE,FALSE)</formula>
    </cfRule>
  </conditionalFormatting>
  <conditionalFormatting sqref="AU135">
    <cfRule type="expression" dxfId="141" priority="2105">
      <formula>IF(RIGHT(TEXT(AU135,"0.#"),1)=".",FALSE,TRUE)</formula>
    </cfRule>
    <cfRule type="expression" dxfId="140" priority="2106">
      <formula>IF(RIGHT(TEXT(AU135,"0.#"),1)=".",TRUE,FALSE)</formula>
    </cfRule>
  </conditionalFormatting>
  <conditionalFormatting sqref="AM31">
    <cfRule type="expression" dxfId="139" priority="2085">
      <formula>IF(RIGHT(TEXT(AM31,"0.#"),1)=".",FALSE,TRUE)</formula>
    </cfRule>
    <cfRule type="expression" dxfId="138" priority="2086">
      <formula>IF(RIGHT(TEXT(AM31,"0.#"),1)=".",TRUE,FALSE)</formula>
    </cfRule>
  </conditionalFormatting>
  <conditionalFormatting sqref="AE30">
    <cfRule type="expression" dxfId="137" priority="2091">
      <formula>IF(RIGHT(TEXT(AE30,"0.#"),1)=".",FALSE,TRUE)</formula>
    </cfRule>
    <cfRule type="expression" dxfId="136" priority="2092">
      <formula>IF(RIGHT(TEXT(AE30,"0.#"),1)=".",TRUE,FALSE)</formula>
    </cfRule>
  </conditionalFormatting>
  <conditionalFormatting sqref="AE31">
    <cfRule type="expression" dxfId="135" priority="2089">
      <formula>IF(RIGHT(TEXT(AE31,"0.#"),1)=".",FALSE,TRUE)</formula>
    </cfRule>
    <cfRule type="expression" dxfId="134" priority="2090">
      <formula>IF(RIGHT(TEXT(AE31,"0.#"),1)=".",TRUE,FALSE)</formula>
    </cfRule>
  </conditionalFormatting>
  <conditionalFormatting sqref="AI31">
    <cfRule type="expression" dxfId="133" priority="2087">
      <formula>IF(RIGHT(TEXT(AI31,"0.#"),1)=".",FALSE,TRUE)</formula>
    </cfRule>
    <cfRule type="expression" dxfId="132" priority="2088">
      <formula>IF(RIGHT(TEXT(AI31,"0.#"),1)=".",TRUE,FALSE)</formula>
    </cfRule>
  </conditionalFormatting>
  <conditionalFormatting sqref="AQ31">
    <cfRule type="expression" dxfId="131" priority="2083">
      <formula>IF(RIGHT(TEXT(AQ31,"0.#"),1)=".",FALSE,TRUE)</formula>
    </cfRule>
    <cfRule type="expression" dxfId="130" priority="2084">
      <formula>IF(RIGHT(TEXT(AQ31,"0.#"),1)=".",TRUE,FALSE)</formula>
    </cfRule>
  </conditionalFormatting>
  <conditionalFormatting sqref="AU29:AU31">
    <cfRule type="expression" dxfId="129" priority="2081">
      <formula>IF(RIGHT(TEXT(AU29,"0.#"),1)=".",FALSE,TRUE)</formula>
    </cfRule>
    <cfRule type="expression" dxfId="128" priority="2082">
      <formula>IF(RIGHT(TEXT(AU29,"0.#"),1)=".",TRUE,FALSE)</formula>
    </cfRule>
  </conditionalFormatting>
  <conditionalFormatting sqref="AI46">
    <cfRule type="expression" dxfId="127" priority="2007">
      <formula>IF(RIGHT(TEXT(AI46,"0.#"),1)=".",FALSE,TRUE)</formula>
    </cfRule>
    <cfRule type="expression" dxfId="126" priority="2008">
      <formula>IF(RIGHT(TEXT(AI46,"0.#"),1)=".",TRUE,FALSE)</formula>
    </cfRule>
  </conditionalFormatting>
  <conditionalFormatting sqref="AM46">
    <cfRule type="expression" dxfId="125" priority="2005">
      <formula>IF(RIGHT(TEXT(AM46,"0.#"),1)=".",FALSE,TRUE)</formula>
    </cfRule>
    <cfRule type="expression" dxfId="124" priority="2006">
      <formula>IF(RIGHT(TEXT(AM46,"0.#"),1)=".",TRUE,FALSE)</formula>
    </cfRule>
  </conditionalFormatting>
  <conditionalFormatting sqref="AE47">
    <cfRule type="expression" dxfId="123" priority="2003">
      <formula>IF(RIGHT(TEXT(AE47,"0.#"),1)=".",FALSE,TRUE)</formula>
    </cfRule>
    <cfRule type="expression" dxfId="122" priority="2004">
      <formula>IF(RIGHT(TEXT(AE47,"0.#"),1)=".",TRUE,FALSE)</formula>
    </cfRule>
  </conditionalFormatting>
  <conditionalFormatting sqref="AI47">
    <cfRule type="expression" dxfId="121" priority="2001">
      <formula>IF(RIGHT(TEXT(AI47,"0.#"),1)=".",FALSE,TRUE)</formula>
    </cfRule>
    <cfRule type="expression" dxfId="120" priority="2002">
      <formula>IF(RIGHT(TEXT(AI47,"0.#"),1)=".",TRUE,FALSE)</formula>
    </cfRule>
  </conditionalFormatting>
  <conditionalFormatting sqref="AM47">
    <cfRule type="expression" dxfId="119" priority="1999">
      <formula>IF(RIGHT(TEXT(AM47,"0.#"),1)=".",FALSE,TRUE)</formula>
    </cfRule>
    <cfRule type="expression" dxfId="118" priority="2000">
      <formula>IF(RIGHT(TEXT(AM47,"0.#"),1)=".",TRUE,FALSE)</formula>
    </cfRule>
  </conditionalFormatting>
  <conditionalFormatting sqref="AQ47">
    <cfRule type="expression" dxfId="117" priority="1997">
      <formula>IF(RIGHT(TEXT(AQ47,"0.#"),1)=".",FALSE,TRUE)</formula>
    </cfRule>
    <cfRule type="expression" dxfId="116" priority="1998">
      <formula>IF(RIGHT(TEXT(AQ47,"0.#"),1)=".",TRUE,FALSE)</formula>
    </cfRule>
  </conditionalFormatting>
  <conditionalFormatting sqref="AE49 AQ49">
    <cfRule type="expression" dxfId="115" priority="1947">
      <formula>IF(RIGHT(TEXT(AE49,"0.#"),1)=".",FALSE,TRUE)</formula>
    </cfRule>
    <cfRule type="expression" dxfId="114" priority="1948">
      <formula>IF(RIGHT(TEXT(AE49,"0.#"),1)=".",TRUE,FALSE)</formula>
    </cfRule>
  </conditionalFormatting>
  <conditionalFormatting sqref="AI49">
    <cfRule type="expression" dxfId="113" priority="1945">
      <formula>IF(RIGHT(TEXT(AI49,"0.#"),1)=".",FALSE,TRUE)</formula>
    </cfRule>
    <cfRule type="expression" dxfId="112" priority="1946">
      <formula>IF(RIGHT(TEXT(AI49,"0.#"),1)=".",TRUE,FALSE)</formula>
    </cfRule>
  </conditionalFormatting>
  <conditionalFormatting sqref="AM49">
    <cfRule type="expression" dxfId="111" priority="1943">
      <formula>IF(RIGHT(TEXT(AM49,"0.#"),1)=".",FALSE,TRUE)</formula>
    </cfRule>
    <cfRule type="expression" dxfId="110" priority="1944">
      <formula>IF(RIGHT(TEXT(AM49,"0.#"),1)=".",TRUE,FALSE)</formula>
    </cfRule>
  </conditionalFormatting>
  <conditionalFormatting sqref="AE50 AM50">
    <cfRule type="expression" dxfId="109" priority="1941">
      <formula>IF(RIGHT(TEXT(AE50,"0.#"),1)=".",FALSE,TRUE)</formula>
    </cfRule>
    <cfRule type="expression" dxfId="108" priority="1942">
      <formula>IF(RIGHT(TEXT(AE50,"0.#"),1)=".",TRUE,FALSE)</formula>
    </cfRule>
  </conditionalFormatting>
  <conditionalFormatting sqref="AI50">
    <cfRule type="expression" dxfId="107" priority="1939">
      <formula>IF(RIGHT(TEXT(AI50,"0.#"),1)=".",FALSE,TRUE)</formula>
    </cfRule>
    <cfRule type="expression" dxfId="106" priority="1940">
      <formula>IF(RIGHT(TEXT(AI50,"0.#"),1)=".",TRUE,FALSE)</formula>
    </cfRule>
  </conditionalFormatting>
  <conditionalFormatting sqref="AQ50">
    <cfRule type="expression" dxfId="105" priority="1937">
      <formula>IF(RIGHT(TEXT(AQ50,"0.#"),1)=".",FALSE,TRUE)</formula>
    </cfRule>
    <cfRule type="expression" dxfId="104" priority="1938">
      <formula>IF(RIGHT(TEXT(AQ50,"0.#"),1)=".",TRUE,FALSE)</formula>
    </cfRule>
  </conditionalFormatting>
  <conditionalFormatting sqref="AE55:AE56 AQ55:AQ56 AU55:AU56">
    <cfRule type="expression" dxfId="103" priority="1885">
      <formula>IF(RIGHT(TEXT(AE55,"0.#"),1)=".",FALSE,TRUE)</formula>
    </cfRule>
    <cfRule type="expression" dxfId="102" priority="1886">
      <formula>IF(RIGHT(TEXT(AE55,"0.#"),1)=".",TRUE,FALSE)</formula>
    </cfRule>
  </conditionalFormatting>
  <conditionalFormatting sqref="AL145:AO145">
    <cfRule type="expression" dxfId="101" priority="1851">
      <formula>IF(AND(AL145&gt;=0, RIGHT(TEXT(AL145,"0.#"),1)&lt;&gt;"."),TRUE,FALSE)</formula>
    </cfRule>
    <cfRule type="expression" dxfId="100" priority="1852">
      <formula>IF(AND(AL145&gt;=0, RIGHT(TEXT(AL145,"0.#"),1)="."),TRUE,FALSE)</formula>
    </cfRule>
    <cfRule type="expression" dxfId="99" priority="1853">
      <formula>IF(AND(AL145&lt;0, RIGHT(TEXT(AL145,"0.#"),1)&lt;&gt;"."),TRUE,FALSE)</formula>
    </cfRule>
    <cfRule type="expression" dxfId="98" priority="1854">
      <formula>IF(AND(AL145&lt;0, RIGHT(TEXT(AL145,"0.#"),1)="."),TRUE,FALSE)</formula>
    </cfRule>
  </conditionalFormatting>
  <conditionalFormatting sqref="AQ42 AQ44">
    <cfRule type="expression" dxfId="97" priority="1837">
      <formula>IF(RIGHT(TEXT(AQ42,"0.#"),1)=".",FALSE,TRUE)</formula>
    </cfRule>
    <cfRule type="expression" dxfId="96" priority="1838">
      <formula>IF(RIGHT(TEXT(AQ42,"0.#"),1)=".",TRUE,FALSE)</formula>
    </cfRule>
  </conditionalFormatting>
  <conditionalFormatting sqref="AU42:AU44">
    <cfRule type="expression" dxfId="95" priority="1835">
      <formula>IF(RIGHT(TEXT(AU42,"0.#"),1)=".",FALSE,TRUE)</formula>
    </cfRule>
    <cfRule type="expression" dxfId="94" priority="1836">
      <formula>IF(RIGHT(TEXT(AU42,"0.#"),1)=".",TRUE,FALSE)</formula>
    </cfRule>
  </conditionalFormatting>
  <conditionalFormatting sqref="Y145">
    <cfRule type="expression" dxfId="93" priority="1779">
      <formula>IF(RIGHT(TEXT(Y145,"0.#"),1)=".",FALSE,TRUE)</formula>
    </cfRule>
    <cfRule type="expression" dxfId="92" priority="1780">
      <formula>IF(RIGHT(TEXT(Y145,"0.#"),1)=".",TRUE,FALSE)</formula>
    </cfRule>
  </conditionalFormatting>
  <conditionalFormatting sqref="AL143:AO144">
    <cfRule type="expression" dxfId="91" priority="1769">
      <formula>IF(AND(AL143&gt;=0, RIGHT(TEXT(AL143,"0.#"),1)&lt;&gt;"."),TRUE,FALSE)</formula>
    </cfRule>
    <cfRule type="expression" dxfId="90" priority="1770">
      <formula>IF(AND(AL143&gt;=0, RIGHT(TEXT(AL143,"0.#"),1)="."),TRUE,FALSE)</formula>
    </cfRule>
    <cfRule type="expression" dxfId="89" priority="1771">
      <formula>IF(AND(AL143&lt;0, RIGHT(TEXT(AL143,"0.#"),1)&lt;&gt;"."),TRUE,FALSE)</formula>
    </cfRule>
    <cfRule type="expression" dxfId="88" priority="1772">
      <formula>IF(AND(AL143&lt;0, RIGHT(TEXT(AL143,"0.#"),1)="."),TRUE,FALSE)</formula>
    </cfRule>
  </conditionalFormatting>
  <conditionalFormatting sqref="Y143:Y144">
    <cfRule type="expression" dxfId="87" priority="1767">
      <formula>IF(RIGHT(TEXT(Y143,"0.#"),1)=".",FALSE,TRUE)</formula>
    </cfRule>
    <cfRule type="expression" dxfId="86" priority="1768">
      <formula>IF(RIGHT(TEXT(Y143,"0.#"),1)=".",TRUE,FALSE)</formula>
    </cfRule>
  </conditionalFormatting>
  <conditionalFormatting sqref="Y152">
    <cfRule type="expression" dxfId="85" priority="1689">
      <formula>IF(RIGHT(TEXT(Y152,"0.#"),1)=".",FALSE,TRUE)</formula>
    </cfRule>
    <cfRule type="expression" dxfId="84" priority="1690">
      <formula>IF(RIGHT(TEXT(Y152,"0.#"),1)=".",TRUE,FALSE)</formula>
    </cfRule>
  </conditionalFormatting>
  <conditionalFormatting sqref="Y150:Y151">
    <cfRule type="expression" dxfId="83" priority="1683">
      <formula>IF(RIGHT(TEXT(Y150,"0.#"),1)=".",FALSE,TRUE)</formula>
    </cfRule>
    <cfRule type="expression" dxfId="82" priority="1684">
      <formula>IF(RIGHT(TEXT(Y150,"0.#"),1)=".",TRUE,FALSE)</formula>
    </cfRule>
  </conditionalFormatting>
  <conditionalFormatting sqref="W23">
    <cfRule type="expression" dxfId="81" priority="1765">
      <formula>IF(RIGHT(TEXT(W23,"0.#"),1)=".",FALSE,TRUE)</formula>
    </cfRule>
    <cfRule type="expression" dxfId="80" priority="1766">
      <formula>IF(RIGHT(TEXT(W23,"0.#"),1)=".",TRUE,FALSE)</formula>
    </cfRule>
  </conditionalFormatting>
  <conditionalFormatting sqref="W24">
    <cfRule type="expression" dxfId="79" priority="1763">
      <formula>IF(RIGHT(TEXT(W24,"0.#"),1)=".",FALSE,TRUE)</formula>
    </cfRule>
    <cfRule type="expression" dxfId="78" priority="1764">
      <formula>IF(RIGHT(TEXT(W24,"0.#"),1)=".",TRUE,FALSE)</formula>
    </cfRule>
  </conditionalFormatting>
  <conditionalFormatting sqref="W25">
    <cfRule type="expression" dxfId="77" priority="1761">
      <formula>IF(RIGHT(TEXT(W25,"0.#"),1)=".",FALSE,TRUE)</formula>
    </cfRule>
    <cfRule type="expression" dxfId="76" priority="1762">
      <formula>IF(RIGHT(TEXT(W25,"0.#"),1)=".",TRUE,FALSE)</formula>
    </cfRule>
  </conditionalFormatting>
  <conditionalFormatting sqref="P23">
    <cfRule type="expression" dxfId="75" priority="1759">
      <formula>IF(RIGHT(TEXT(P23,"0.#"),1)=".",FALSE,TRUE)</formula>
    </cfRule>
    <cfRule type="expression" dxfId="74" priority="1760">
      <formula>IF(RIGHT(TEXT(P23,"0.#"),1)=".",TRUE,FALSE)</formula>
    </cfRule>
  </conditionalFormatting>
  <conditionalFormatting sqref="P24">
    <cfRule type="expression" dxfId="73" priority="1757">
      <formula>IF(RIGHT(TEXT(P24,"0.#"),1)=".",FALSE,TRUE)</formula>
    </cfRule>
    <cfRule type="expression" dxfId="72" priority="1758">
      <formula>IF(RIGHT(TEXT(P24,"0.#"),1)=".",TRUE,FALSE)</formula>
    </cfRule>
  </conditionalFormatting>
  <conditionalFormatting sqref="P25">
    <cfRule type="expression" dxfId="71" priority="1755">
      <formula>IF(RIGHT(TEXT(P25,"0.#"),1)=".",FALSE,TRUE)</formula>
    </cfRule>
    <cfRule type="expression" dxfId="70" priority="1756">
      <formula>IF(RIGHT(TEXT(P25,"0.#"),1)=".",TRUE,FALSE)</formula>
    </cfRule>
  </conditionalFormatting>
  <conditionalFormatting sqref="AL152:AO152">
    <cfRule type="expression" dxfId="69" priority="1691">
      <formula>IF(AND(AL152&gt;=0, RIGHT(TEXT(AL152,"0.#"),1)&lt;&gt;"."),TRUE,FALSE)</formula>
    </cfRule>
    <cfRule type="expression" dxfId="68" priority="1692">
      <formula>IF(AND(AL152&gt;=0, RIGHT(TEXT(AL152,"0.#"),1)="."),TRUE,FALSE)</formula>
    </cfRule>
    <cfRule type="expression" dxfId="67" priority="1693">
      <formula>IF(AND(AL152&lt;0, RIGHT(TEXT(AL152,"0.#"),1)&lt;&gt;"."),TRUE,FALSE)</formula>
    </cfRule>
    <cfRule type="expression" dxfId="66" priority="1694">
      <formula>IF(AND(AL152&lt;0, RIGHT(TEXT(AL152,"0.#"),1)="."),TRUE,FALSE)</formula>
    </cfRule>
  </conditionalFormatting>
  <conditionalFormatting sqref="AL150:AO151">
    <cfRule type="expression" dxfId="65" priority="1685">
      <formula>IF(AND(AL150&gt;=0, RIGHT(TEXT(AL150,"0.#"),1)&lt;&gt;"."),TRUE,FALSE)</formula>
    </cfRule>
    <cfRule type="expression" dxfId="64" priority="1686">
      <formula>IF(AND(AL150&gt;=0, RIGHT(TEXT(AL150,"0.#"),1)="."),TRUE,FALSE)</formula>
    </cfRule>
    <cfRule type="expression" dxfId="63" priority="1687">
      <formula>IF(AND(AL150&lt;0, RIGHT(TEXT(AL150,"0.#"),1)&lt;&gt;"."),TRUE,FALSE)</formula>
    </cfRule>
    <cfRule type="expression" dxfId="62" priority="1688">
      <formula>IF(AND(AL150&lt;0, RIGHT(TEXT(AL150,"0.#"),1)="."),TRUE,FALSE)</formula>
    </cfRule>
  </conditionalFormatting>
  <conditionalFormatting sqref="AU46">
    <cfRule type="expression" dxfId="61" priority="509">
      <formula>IF(RIGHT(TEXT(AU46,"0.#"),1)=".",FALSE,TRUE)</formula>
    </cfRule>
    <cfRule type="expression" dxfId="60" priority="510">
      <formula>IF(RIGHT(TEXT(AU46,"0.#"),1)=".",TRUE,FALSE)</formula>
    </cfRule>
  </conditionalFormatting>
  <conditionalFormatting sqref="AU47">
    <cfRule type="expression" dxfId="59" priority="507">
      <formula>IF(RIGHT(TEXT(AU47,"0.#"),1)=".",FALSE,TRUE)</formula>
    </cfRule>
    <cfRule type="expression" dxfId="58" priority="508">
      <formula>IF(RIGHT(TEXT(AU47,"0.#"),1)=".",TRUE,FALSE)</formula>
    </cfRule>
  </conditionalFormatting>
  <conditionalFormatting sqref="P26:AC26">
    <cfRule type="expression" dxfId="57" priority="57">
      <formula>IF(RIGHT(TEXT(P26,"0.#"),1)=".",FALSE,TRUE)</formula>
    </cfRule>
    <cfRule type="expression" dxfId="56" priority="58">
      <formula>IF(RIGHT(TEXT(P26,"0.#"),1)=".",TRUE,FALSE)</formula>
    </cfRule>
  </conditionalFormatting>
  <conditionalFormatting sqref="P15:V17">
    <cfRule type="expression" dxfId="55" priority="55">
      <formula>IF(RIGHT(TEXT(P15,"0.#"),1)=".",FALSE,TRUE)</formula>
    </cfRule>
    <cfRule type="expression" dxfId="54" priority="56">
      <formula>IF(RIGHT(TEXT(P15,"0.#"),1)=".",TRUE,FALSE)</formula>
    </cfRule>
  </conditionalFormatting>
  <conditionalFormatting sqref="W15:AC17">
    <cfRule type="expression" dxfId="53" priority="53">
      <formula>IF(RIGHT(TEXT(W15,"0.#"),1)=".",FALSE,TRUE)</formula>
    </cfRule>
    <cfRule type="expression" dxfId="52" priority="54">
      <formula>IF(RIGHT(TEXT(W15,"0.#"),1)=".",TRUE,FALSE)</formula>
    </cfRule>
  </conditionalFormatting>
  <conditionalFormatting sqref="AD14:AJ14">
    <cfRule type="expression" dxfId="51" priority="51">
      <formula>IF(RIGHT(TEXT(AD14,"0.#"),1)=".",FALSE,TRUE)</formula>
    </cfRule>
    <cfRule type="expression" dxfId="50" priority="52">
      <formula>IF(RIGHT(TEXT(AD14,"0.#"),1)=".",TRUE,FALSE)</formula>
    </cfRule>
  </conditionalFormatting>
  <conditionalFormatting sqref="AD15:AJ17">
    <cfRule type="expression" dxfId="49" priority="49">
      <formula>IF(RIGHT(TEXT(AD15,"0.#"),1)=".",FALSE,TRUE)</formula>
    </cfRule>
    <cfRule type="expression" dxfId="48" priority="50">
      <formula>IF(RIGHT(TEXT(AD15,"0.#"),1)=".",TRUE,FALSE)</formula>
    </cfRule>
  </conditionalFormatting>
  <conditionalFormatting sqref="AK14:AQ14">
    <cfRule type="expression" dxfId="47" priority="47">
      <formula>IF(RIGHT(TEXT(AK14,"0.#"),1)=".",FALSE,TRUE)</formula>
    </cfRule>
    <cfRule type="expression" dxfId="46" priority="48">
      <formula>IF(RIGHT(TEXT(AK14,"0.#"),1)=".",TRUE,FALSE)</formula>
    </cfRule>
  </conditionalFormatting>
  <conditionalFormatting sqref="AK15:AQ17">
    <cfRule type="expression" dxfId="45" priority="45">
      <formula>IF(RIGHT(TEXT(AK15,"0.#"),1)=".",FALSE,TRUE)</formula>
    </cfRule>
    <cfRule type="expression" dxfId="44" priority="46">
      <formula>IF(RIGHT(TEXT(AK15,"0.#"),1)=".",TRUE,FALSE)</formula>
    </cfRule>
  </conditionalFormatting>
  <conditionalFormatting sqref="AE29">
    <cfRule type="expression" dxfId="43" priority="43">
      <formula>IF(RIGHT(TEXT(AE29,"0.#"),1)=".",FALSE,TRUE)</formula>
    </cfRule>
    <cfRule type="expression" dxfId="42" priority="44">
      <formula>IF(RIGHT(TEXT(AE29,"0.#"),1)=".",TRUE,FALSE)</formula>
    </cfRule>
  </conditionalFormatting>
  <conditionalFormatting sqref="AI30">
    <cfRule type="expression" dxfId="41" priority="41">
      <formula>IF(RIGHT(TEXT(AI30,"0.#"),1)=".",FALSE,TRUE)</formula>
    </cfRule>
    <cfRule type="expression" dxfId="40" priority="42">
      <formula>IF(RIGHT(TEXT(AI30,"0.#"),1)=".",TRUE,FALSE)</formula>
    </cfRule>
  </conditionalFormatting>
  <conditionalFormatting sqref="AI29">
    <cfRule type="expression" dxfId="39" priority="39">
      <formula>IF(RIGHT(TEXT(AI29,"0.#"),1)=".",FALSE,TRUE)</formula>
    </cfRule>
    <cfRule type="expression" dxfId="38" priority="40">
      <formula>IF(RIGHT(TEXT(AI29,"0.#"),1)=".",TRUE,FALSE)</formula>
    </cfRule>
  </conditionalFormatting>
  <conditionalFormatting sqref="AM30">
    <cfRule type="expression" dxfId="37" priority="37">
      <formula>IF(RIGHT(TEXT(AM30,"0.#"),1)=".",FALSE,TRUE)</formula>
    </cfRule>
    <cfRule type="expression" dxfId="36" priority="38">
      <formula>IF(RIGHT(TEXT(AM30,"0.#"),1)=".",TRUE,FALSE)</formula>
    </cfRule>
  </conditionalFormatting>
  <conditionalFormatting sqref="AM29">
    <cfRule type="expression" dxfId="35" priority="35">
      <formula>IF(RIGHT(TEXT(AM29,"0.#"),1)=".",FALSE,TRUE)</formula>
    </cfRule>
    <cfRule type="expression" dxfId="34" priority="36">
      <formula>IF(RIGHT(TEXT(AM29,"0.#"),1)=".",TRUE,FALSE)</formula>
    </cfRule>
  </conditionalFormatting>
  <conditionalFormatting sqref="AQ30">
    <cfRule type="expression" dxfId="33" priority="33">
      <formula>IF(RIGHT(TEXT(AQ30,"0.#"),1)=".",FALSE,TRUE)</formula>
    </cfRule>
    <cfRule type="expression" dxfId="32" priority="34">
      <formula>IF(RIGHT(TEXT(AQ30,"0.#"),1)=".",TRUE,FALSE)</formula>
    </cfRule>
  </conditionalFormatting>
  <conditionalFormatting sqref="AQ29">
    <cfRule type="expression" dxfId="31" priority="31">
      <formula>IF(RIGHT(TEXT(AQ29,"0.#"),1)=".",FALSE,TRUE)</formula>
    </cfRule>
    <cfRule type="expression" dxfId="30" priority="32">
      <formula>IF(RIGHT(TEXT(AQ29,"0.#"),1)=".",TRUE,FALSE)</formula>
    </cfRule>
  </conditionalFormatting>
  <conditionalFormatting sqref="AE42">
    <cfRule type="expression" dxfId="29" priority="29">
      <formula>IF(RIGHT(TEXT(AE42,"0.#"),1)=".",FALSE,TRUE)</formula>
    </cfRule>
    <cfRule type="expression" dxfId="28" priority="30">
      <formula>IF(RIGHT(TEXT(AE42,"0.#"),1)=".",TRUE,FALSE)</formula>
    </cfRule>
  </conditionalFormatting>
  <conditionalFormatting sqref="AE43">
    <cfRule type="expression" dxfId="27" priority="27">
      <formula>IF(RIGHT(TEXT(AE43,"0.#"),1)=".",FALSE,TRUE)</formula>
    </cfRule>
    <cfRule type="expression" dxfId="26" priority="28">
      <formula>IF(RIGHT(TEXT(AE43,"0.#"),1)=".",TRUE,FALSE)</formula>
    </cfRule>
  </conditionalFormatting>
  <conditionalFormatting sqref="AE44">
    <cfRule type="expression" dxfId="25" priority="25">
      <formula>IF(RIGHT(TEXT(AE44,"0.#"),1)=".",FALSE,TRUE)</formula>
    </cfRule>
    <cfRule type="expression" dxfId="24" priority="26">
      <formula>IF(RIGHT(TEXT(AE44,"0.#"),1)=".",TRUE,FALSE)</formula>
    </cfRule>
  </conditionalFormatting>
  <conditionalFormatting sqref="AI44">
    <cfRule type="expression" dxfId="23" priority="23">
      <formula>IF(RIGHT(TEXT(AI44,"0.#"),1)=".",FALSE,TRUE)</formula>
    </cfRule>
    <cfRule type="expression" dxfId="22" priority="24">
      <formula>IF(RIGHT(TEXT(AI44,"0.#"),1)=".",TRUE,FALSE)</formula>
    </cfRule>
  </conditionalFormatting>
  <conditionalFormatting sqref="AI43">
    <cfRule type="expression" dxfId="21" priority="21">
      <formula>IF(RIGHT(TEXT(AI43,"0.#"),1)=".",FALSE,TRUE)</formula>
    </cfRule>
    <cfRule type="expression" dxfId="20" priority="22">
      <formula>IF(RIGHT(TEXT(AI43,"0.#"),1)=".",TRUE,FALSE)</formula>
    </cfRule>
  </conditionalFormatting>
  <conditionalFormatting sqref="AI42">
    <cfRule type="expression" dxfId="19" priority="19">
      <formula>IF(RIGHT(TEXT(AI42,"0.#"),1)=".",FALSE,TRUE)</formula>
    </cfRule>
    <cfRule type="expression" dxfId="18" priority="20">
      <formula>IF(RIGHT(TEXT(AI42,"0.#"),1)=".",TRUE,FALSE)</formula>
    </cfRule>
  </conditionalFormatting>
  <conditionalFormatting sqref="AM42">
    <cfRule type="expression" dxfId="17" priority="17">
      <formula>IF(RIGHT(TEXT(AM42,"0.#"),1)=".",FALSE,TRUE)</formula>
    </cfRule>
    <cfRule type="expression" dxfId="16" priority="18">
      <formula>IF(RIGHT(TEXT(AM42,"0.#"),1)=".",TRUE,FALSE)</formula>
    </cfRule>
  </conditionalFormatting>
  <conditionalFormatting sqref="AM43">
    <cfRule type="expression" dxfId="15" priority="15">
      <formula>IF(RIGHT(TEXT(AM43,"0.#"),1)=".",FALSE,TRUE)</formula>
    </cfRule>
    <cfRule type="expression" dxfId="14" priority="16">
      <formula>IF(RIGHT(TEXT(AM43,"0.#"),1)=".",TRUE,FALSE)</formula>
    </cfRule>
  </conditionalFormatting>
  <conditionalFormatting sqref="AM44">
    <cfRule type="expression" dxfId="13" priority="13">
      <formula>IF(RIGHT(TEXT(AM44,"0.#"),1)=".",FALSE,TRUE)</formula>
    </cfRule>
    <cfRule type="expression" dxfId="12" priority="14">
      <formula>IF(RIGHT(TEXT(AM44,"0.#"),1)=".",TRUE,FALSE)</formula>
    </cfRule>
  </conditionalFormatting>
  <conditionalFormatting sqref="AQ43">
    <cfRule type="expression" dxfId="11" priority="11">
      <formula>IF(RIGHT(TEXT(AQ43,"0.#"),1)=".",FALSE,TRUE)</formula>
    </cfRule>
    <cfRule type="expression" dxfId="10" priority="12">
      <formula>IF(RIGHT(TEXT(AQ43,"0.#"),1)=".",TRUE,FALSE)</formula>
    </cfRule>
  </conditionalFormatting>
  <conditionalFormatting sqref="AI55:AI56">
    <cfRule type="expression" dxfId="9" priority="9">
      <formula>IF(RIGHT(TEXT(AI55,"0.#"),1)=".",FALSE,TRUE)</formula>
    </cfRule>
    <cfRule type="expression" dxfId="8" priority="10">
      <formula>IF(RIGHT(TEXT(AI55,"0.#"),1)=".",TRUE,FALSE)</formula>
    </cfRule>
  </conditionalFormatting>
  <conditionalFormatting sqref="AM55:AM56">
    <cfRule type="expression" dxfId="7" priority="7">
      <formula>IF(RIGHT(TEXT(AM55,"0.#"),1)=".",FALSE,TRUE)</formula>
    </cfRule>
    <cfRule type="expression" dxfId="6" priority="8">
      <formula>IF(RIGHT(TEXT(AM55,"0.#"),1)=".",TRUE,FALSE)</formula>
    </cfRule>
  </conditionalFormatting>
  <conditionalFormatting sqref="AL146:AO146">
    <cfRule type="expression" dxfId="5" priority="3">
      <formula>IF(AND(AL146&gt;=0, RIGHT(TEXT(AL146,"0.#"),1)&lt;&gt;"."),TRUE,FALSE)</formula>
    </cfRule>
    <cfRule type="expression" dxfId="4" priority="4">
      <formula>IF(AND(AL146&gt;=0, RIGHT(TEXT(AL146,"0.#"),1)="."),TRUE,FALSE)</formula>
    </cfRule>
    <cfRule type="expression" dxfId="3" priority="5">
      <formula>IF(AND(AL146&lt;0, RIGHT(TEXT(AL146,"0.#"),1)&lt;&gt;"."),TRUE,FALSE)</formula>
    </cfRule>
    <cfRule type="expression" dxfId="2" priority="6">
      <formula>IF(AND(AL146&lt;0, RIGHT(TEXT(AL146,"0.#"),1)="."),TRUE,FALSE)</formula>
    </cfRule>
  </conditionalFormatting>
  <conditionalFormatting sqref="Y146">
    <cfRule type="expression" dxfId="1" priority="1">
      <formula>IF(RIGHT(TEXT(Y146,"0.#"),1)=".",FALSE,TRUE)</formula>
    </cfRule>
    <cfRule type="expression" dxfId="0" priority="2">
      <formula>IF(RIGHT(TEXT(Y146,"0.#"),1)=".",TRUE,FALSE)</formula>
    </cfRule>
  </conditionalFormatting>
  <dataValidations count="18">
    <dataValidation type="whole" allowBlank="1" showInputMessage="1" showErrorMessage="1" sqref="O113:P114 AA113:AB114 AM113:AN114 AX113:AX114">
      <formula1>0</formula1>
      <formula2>99</formula2>
    </dataValidation>
    <dataValidation type="whole" allowBlank="1" showInputMessage="1" showErrorMessage="1" sqref="L113:M114 X113:Y114 AJ113:AK114 AU113:AV114">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88:F92">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8:E98">
      <formula1>T行政事業レビュー推進チームの所見</formula1>
    </dataValidation>
    <dataValidation type="custom" imeMode="disabled" allowBlank="1" showInputMessage="1" showErrorMessage="1" sqref="AH143:AK146 AH150:AK152">
      <formula1>OR(AND(MOD(IF(ISNUMBER(AH143), AH143, 0.5),1)=0, 0&lt;=AH143), AH143="-")</formula1>
    </dataValidation>
    <dataValidation type="custom" imeMode="off" allowBlank="1" showInputMessage="1" showErrorMessage="1" sqref="J143:O146 J150:O152">
      <formula1>OR(ISNUMBER(J143), J143="-")</formula1>
    </dataValidation>
    <dataValidation type="whole" imeMode="disabled" allowBlank="1" showInputMessage="1" showErrorMessage="1" sqref="M88:M92 AW2:AX2">
      <formula1>0</formula1>
      <formula2>99</formula2>
    </dataValidation>
    <dataValidation imeMode="disabled" allowBlank="1" showInputMessage="1" showErrorMessage="1" sqref="L88:L92"/>
    <dataValidation type="list" allowBlank="1" showInputMessage="1" showErrorMessage="1" sqref="A100:E100">
      <formula1>T所見を踏まえた改善点</formula1>
    </dataValidation>
    <dataValidation type="list" allowBlank="1" showInputMessage="1" showErrorMessage="1" error="プルダウンリストから選択してください。" sqref="AD73:AF74">
      <formula1>"有,無"</formula1>
    </dataValidation>
    <dataValidation type="list" allowBlank="1" showInputMessage="1" showErrorMessage="1" error="プルダウンリストから選択してください。" sqref="AD69:AF72 AD75:AD86 AE75:AF79 AE81:AF86">
      <formula1>"○,△,×,‐"</formula1>
    </dataValidation>
    <dataValidation type="list" allowBlank="1" showInputMessage="1" showErrorMessage="1" sqref="AR34 AO137 AO153">
      <formula1>"　, ☑"</formula1>
    </dataValidation>
    <dataValidation type="list" allowBlank="1" showInputMessage="1" showErrorMessage="1" sqref="S5:X5">
      <formula1>T終了年度</formula1>
    </dataValidation>
    <dataValidation type="list" allowBlank="1" showInputMessage="1" showErrorMessage="1" sqref="G88:H92">
      <formula1>T事業番号</formula1>
    </dataValidation>
    <dataValidation type="custom" imeMode="disabled" allowBlank="1" showInputMessage="1" showErrorMessage="1" sqref="AY23 AY54:AY56 J88:K92 P13:AX13 AR15:AX15 P14:AQ18 AR18:AX18 P19:AJ19 AQ28:AR28 AU28:AX28 AE29:AX31 AQ41:AR41 AU41:AX41 AE42:AX44 AE46:AX47 AE49:AX49 AQ54:AR54 AU54:AX54 AE55:AX56 AY66 Y135:AB135 AU135:AX135 Y143:AB146 AL143:AO146 Y150:AB152 AL150:AO152 P23:AC26">
      <formula1>OR(ISNUMBER(J13), J13="-")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3" max="49" man="1"/>
    <brk id="66" max="49" man="1"/>
    <brk id="94" max="49" man="1"/>
    <brk id="114"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入力規則等!$U$7:$U$9</xm:f>
          </x14:formula1>
          <xm:sqref>I114:J114 U114:V114 AG114:AH114 AR114:AS114</xm:sqref>
        </x14:dataValidation>
        <x14:dataValidation type="list" allowBlank="1" showInputMessage="1" showErrorMessage="1">
          <x14:formula1>
            <xm:f>入力規則等!$U$37:$U$39</xm:f>
          </x14:formula1>
          <xm:sqref>I113:J113 U113:V113 AG113:AH113 AR113:AS113</xm:sqref>
        </x14:dataValidation>
        <x14:dataValidation type="list" allowBlank="1" showInputMessage="1" showErrorMessage="1">
          <x14:formula1>
            <xm:f>入力規則等!$AG$2:$AG$13</xm:f>
          </x14:formula1>
          <xm:sqref>AC143:AG146 AC150:AG152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AO114 E113:G114 Q113:S114 AC113:AE114 AO113:AP113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875"/>
    <col min="13" max="13" width="12" style="9" hidden="1" customWidth="1"/>
    <col min="14" max="14" width="4" style="9" hidden="1" customWidth="1"/>
    <col min="15" max="15" width="3.625" customWidth="1"/>
    <col min="16" max="16" width="8.375" customWidth="1"/>
    <col min="17" max="17" width="8.875" style="12" customWidth="1"/>
    <col min="18" max="18" width="9.5" style="9" hidden="1" customWidth="1"/>
    <col min="19" max="19" width="4" style="9" hidden="1" customWidth="1"/>
    <col min="20" max="20" width="8.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125" style="27" customWidth="1"/>
    <col min="29" max="29" width="24.125" style="27" bestFit="1" customWidth="1"/>
    <col min="30" max="30" width="3.875" style="27" customWidth="1"/>
    <col min="31" max="31" width="33.8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82</v>
      </c>
      <c r="B1" s="19" t="s">
        <v>83</v>
      </c>
      <c r="F1" s="20" t="s">
        <v>4</v>
      </c>
      <c r="G1" s="20" t="s">
        <v>72</v>
      </c>
      <c r="K1" s="21" t="s">
        <v>101</v>
      </c>
      <c r="L1" s="19" t="s">
        <v>83</v>
      </c>
      <c r="O1" s="9"/>
      <c r="P1" s="20" t="s">
        <v>5</v>
      </c>
      <c r="Q1" s="20" t="s">
        <v>72</v>
      </c>
      <c r="T1" s="9"/>
      <c r="U1" s="23" t="s">
        <v>169</v>
      </c>
      <c r="W1" s="23" t="s">
        <v>168</v>
      </c>
      <c r="Y1" s="23" t="s">
        <v>80</v>
      </c>
      <c r="Z1" s="23" t="s">
        <v>415</v>
      </c>
      <c r="AA1" s="23" t="s">
        <v>81</v>
      </c>
      <c r="AB1" s="23" t="s">
        <v>416</v>
      </c>
      <c r="AC1" s="23" t="s">
        <v>33</v>
      </c>
      <c r="AD1" s="22"/>
      <c r="AE1" s="23" t="s">
        <v>45</v>
      </c>
      <c r="AF1" s="24"/>
      <c r="AG1" s="33" t="s">
        <v>182</v>
      </c>
      <c r="AI1" s="33" t="s">
        <v>190</v>
      </c>
      <c r="AK1" s="33" t="s">
        <v>194</v>
      </c>
      <c r="AM1" s="44"/>
      <c r="AN1" s="44"/>
      <c r="AP1" s="22" t="s">
        <v>241</v>
      </c>
    </row>
    <row r="2" spans="1:42" ht="13.5" customHeight="1" x14ac:dyDescent="0.15">
      <c r="A2" s="10" t="s">
        <v>84</v>
      </c>
      <c r="B2" s="11"/>
      <c r="C2" s="9" t="str">
        <f>IF(B2="","",A2)</f>
        <v/>
      </c>
      <c r="D2" s="9" t="str">
        <f>IF(C2="","",IF(D1&lt;&gt;"",CONCATENATE(D1,"、",C2),C2))</f>
        <v/>
      </c>
      <c r="F2" s="8" t="s">
        <v>71</v>
      </c>
      <c r="G2" s="13" t="s">
        <v>579</v>
      </c>
      <c r="H2" s="9" t="str">
        <f>IF(G2="","",F2)</f>
        <v>一般会計</v>
      </c>
      <c r="I2" s="9" t="str">
        <f>IF(H2="","",IF(I1&lt;&gt;"",CONCATENATE(I1,"、",H2),H2))</f>
        <v>一般会計</v>
      </c>
      <c r="K2" s="10" t="s">
        <v>102</v>
      </c>
      <c r="L2" s="11"/>
      <c r="M2" s="9" t="str">
        <f>IF(L2="","",K2)</f>
        <v/>
      </c>
      <c r="N2" s="9" t="str">
        <f>IF(M2="","",IF(N1&lt;&gt;"",CONCATENATE(N1,"、",M2),M2))</f>
        <v/>
      </c>
      <c r="O2" s="9"/>
      <c r="P2" s="8" t="s">
        <v>73</v>
      </c>
      <c r="Q2" s="13" t="s">
        <v>579</v>
      </c>
      <c r="R2" s="9" t="str">
        <f>IF(Q2="","",P2)</f>
        <v>直接実施</v>
      </c>
      <c r="S2" s="9" t="str">
        <f>IF(R2="","",IF(S1&lt;&gt;"",CONCATENATE(S1,"、",R2),R2))</f>
        <v>直接実施</v>
      </c>
      <c r="T2" s="9"/>
      <c r="U2" s="60">
        <v>20</v>
      </c>
      <c r="W2" s="26" t="s">
        <v>174</v>
      </c>
      <c r="Y2" s="26" t="s">
        <v>67</v>
      </c>
      <c r="Z2" s="26" t="s">
        <v>67</v>
      </c>
      <c r="AA2" s="53" t="s">
        <v>282</v>
      </c>
      <c r="AB2" s="53" t="s">
        <v>510</v>
      </c>
      <c r="AC2" s="54" t="s">
        <v>134</v>
      </c>
      <c r="AD2" s="22"/>
      <c r="AE2" s="28" t="s">
        <v>170</v>
      </c>
      <c r="AF2" s="24"/>
      <c r="AG2" s="34" t="s">
        <v>250</v>
      </c>
      <c r="AI2" s="33" t="s">
        <v>279</v>
      </c>
      <c r="AK2" s="33" t="s">
        <v>195</v>
      </c>
      <c r="AM2" s="44"/>
      <c r="AN2" s="44"/>
      <c r="AP2" s="34" t="s">
        <v>250</v>
      </c>
    </row>
    <row r="3" spans="1:42" ht="13.5" customHeight="1" x14ac:dyDescent="0.15">
      <c r="A3" s="10" t="s">
        <v>85</v>
      </c>
      <c r="B3" s="11"/>
      <c r="C3" s="9" t="str">
        <f t="shared" ref="C3:C11" si="0">IF(B3="","",A3)</f>
        <v/>
      </c>
      <c r="D3" s="9" t="str">
        <f>IF(C3="",D2,IF(D2&lt;&gt;"",CONCATENATE(D2,"、",C3),C3))</f>
        <v/>
      </c>
      <c r="F3" s="14" t="s">
        <v>111</v>
      </c>
      <c r="G3" s="13"/>
      <c r="H3" s="9" t="str">
        <f t="shared" ref="H3:H37" si="1">IF(G3="","",F3)</f>
        <v/>
      </c>
      <c r="I3" s="9" t="str">
        <f>IF(H3="",I2,IF(I2&lt;&gt;"",CONCATENATE(I2,"、",H3),H3))</f>
        <v>一般会計</v>
      </c>
      <c r="K3" s="10" t="s">
        <v>103</v>
      </c>
      <c r="L3" s="11"/>
      <c r="M3" s="9" t="str">
        <f t="shared" ref="M3:M11" si="2">IF(L3="","",K3)</f>
        <v/>
      </c>
      <c r="N3" s="9" t="str">
        <f>IF(M3="",N2,IF(N2&lt;&gt;"",CONCATENATE(N2,"、",M3),M3))</f>
        <v/>
      </c>
      <c r="O3" s="9"/>
      <c r="P3" s="8" t="s">
        <v>74</v>
      </c>
      <c r="Q3" s="13"/>
      <c r="R3" s="9" t="str">
        <f t="shared" ref="R3:R8" si="3">IF(Q3="","",P3)</f>
        <v/>
      </c>
      <c r="S3" s="9" t="str">
        <f t="shared" ref="S3:S8" si="4">IF(R3="",S2,IF(S2&lt;&gt;"",CONCATENATE(S2,"、",R3),R3))</f>
        <v>直接実施</v>
      </c>
      <c r="T3" s="9"/>
      <c r="U3" s="26" t="s">
        <v>541</v>
      </c>
      <c r="W3" s="26" t="s">
        <v>149</v>
      </c>
      <c r="Y3" s="26" t="s">
        <v>68</v>
      </c>
      <c r="Z3" s="26" t="s">
        <v>417</v>
      </c>
      <c r="AA3" s="53" t="s">
        <v>382</v>
      </c>
      <c r="AB3" s="53" t="s">
        <v>511</v>
      </c>
      <c r="AC3" s="54" t="s">
        <v>135</v>
      </c>
      <c r="AD3" s="22"/>
      <c r="AE3" s="28" t="s">
        <v>171</v>
      </c>
      <c r="AF3" s="24"/>
      <c r="AG3" s="34" t="s">
        <v>251</v>
      </c>
      <c r="AI3" s="33" t="s">
        <v>189</v>
      </c>
      <c r="AK3" s="33" t="str">
        <f>CHAR(CODE(AK2)+1)</f>
        <v>B</v>
      </c>
      <c r="AM3" s="44"/>
      <c r="AN3" s="44"/>
      <c r="AP3" s="34" t="s">
        <v>251</v>
      </c>
    </row>
    <row r="4" spans="1:42" ht="13.5" customHeight="1" x14ac:dyDescent="0.15">
      <c r="A4" s="10" t="s">
        <v>86</v>
      </c>
      <c r="B4" s="11"/>
      <c r="C4" s="9" t="str">
        <f t="shared" si="0"/>
        <v/>
      </c>
      <c r="D4" s="9" t="str">
        <f>IF(C4="",D3,IF(D3&lt;&gt;"",CONCATENATE(D3,"、",C4),C4))</f>
        <v/>
      </c>
      <c r="F4" s="14" t="s">
        <v>112</v>
      </c>
      <c r="G4" s="13"/>
      <c r="H4" s="9" t="str">
        <f t="shared" si="1"/>
        <v/>
      </c>
      <c r="I4" s="9" t="str">
        <f t="shared" ref="I4:I37" si="5">IF(H4="",I3,IF(I3&lt;&gt;"",CONCATENATE(I3,"、",H4),H4))</f>
        <v>一般会計</v>
      </c>
      <c r="K4" s="10" t="s">
        <v>104</v>
      </c>
      <c r="L4" s="11"/>
      <c r="M4" s="9" t="str">
        <f t="shared" si="2"/>
        <v/>
      </c>
      <c r="N4" s="9" t="str">
        <f t="shared" ref="N4:N11" si="6">IF(M4="",N3,IF(N3&lt;&gt;"",CONCATENATE(N3,"、",M4),M4))</f>
        <v/>
      </c>
      <c r="O4" s="9"/>
      <c r="P4" s="8" t="s">
        <v>75</v>
      </c>
      <c r="Q4" s="13"/>
      <c r="R4" s="9" t="str">
        <f t="shared" si="3"/>
        <v/>
      </c>
      <c r="S4" s="9" t="str">
        <f t="shared" si="4"/>
        <v>直接実施</v>
      </c>
      <c r="T4" s="9"/>
      <c r="U4" s="26" t="s">
        <v>542</v>
      </c>
      <c r="W4" s="26" t="s">
        <v>150</v>
      </c>
      <c r="Y4" s="26" t="s">
        <v>289</v>
      </c>
      <c r="Z4" s="26" t="s">
        <v>418</v>
      </c>
      <c r="AA4" s="53" t="s">
        <v>383</v>
      </c>
      <c r="AB4" s="53" t="s">
        <v>512</v>
      </c>
      <c r="AC4" s="53" t="s">
        <v>136</v>
      </c>
      <c r="AD4" s="22"/>
      <c r="AE4" s="28" t="s">
        <v>172</v>
      </c>
      <c r="AF4" s="24"/>
      <c r="AG4" s="34" t="s">
        <v>252</v>
      </c>
      <c r="AI4" s="33" t="s">
        <v>191</v>
      </c>
      <c r="AK4" s="33" t="str">
        <f t="shared" ref="AK4:AK49" si="7">CHAR(CODE(AK3)+1)</f>
        <v>C</v>
      </c>
      <c r="AM4" s="44"/>
      <c r="AN4" s="44"/>
      <c r="AP4" s="34" t="s">
        <v>252</v>
      </c>
    </row>
    <row r="5" spans="1:42" ht="13.5" customHeight="1" x14ac:dyDescent="0.15">
      <c r="A5" s="10" t="s">
        <v>87</v>
      </c>
      <c r="B5" s="11"/>
      <c r="C5" s="9" t="str">
        <f t="shared" si="0"/>
        <v/>
      </c>
      <c r="D5" s="9" t="str">
        <f>IF(C5="",D4,IF(D4&lt;&gt;"",CONCATENATE(D4,"、",C5),C5))</f>
        <v/>
      </c>
      <c r="F5" s="14" t="s">
        <v>113</v>
      </c>
      <c r="G5" s="13"/>
      <c r="H5" s="9" t="str">
        <f t="shared" si="1"/>
        <v/>
      </c>
      <c r="I5" s="9" t="str">
        <f t="shared" si="5"/>
        <v>一般会計</v>
      </c>
      <c r="K5" s="10" t="s">
        <v>105</v>
      </c>
      <c r="L5" s="11"/>
      <c r="M5" s="9" t="str">
        <f t="shared" si="2"/>
        <v/>
      </c>
      <c r="N5" s="9" t="str">
        <f t="shared" si="6"/>
        <v/>
      </c>
      <c r="O5" s="9"/>
      <c r="P5" s="8" t="s">
        <v>76</v>
      </c>
      <c r="Q5" s="13"/>
      <c r="R5" s="9" t="str">
        <f t="shared" si="3"/>
        <v/>
      </c>
      <c r="S5" s="9" t="str">
        <f t="shared" si="4"/>
        <v>直接実施</v>
      </c>
      <c r="T5" s="9"/>
      <c r="W5" s="26" t="s">
        <v>566</v>
      </c>
      <c r="Y5" s="26" t="s">
        <v>290</v>
      </c>
      <c r="Z5" s="26" t="s">
        <v>419</v>
      </c>
      <c r="AA5" s="53" t="s">
        <v>384</v>
      </c>
      <c r="AB5" s="53" t="s">
        <v>513</v>
      </c>
      <c r="AC5" s="53" t="s">
        <v>173</v>
      </c>
      <c r="AD5" s="25"/>
      <c r="AE5" s="28" t="s">
        <v>262</v>
      </c>
      <c r="AF5" s="24"/>
      <c r="AG5" s="34" t="s">
        <v>253</v>
      </c>
      <c r="AI5" s="33" t="s">
        <v>286</v>
      </c>
      <c r="AK5" s="33" t="str">
        <f t="shared" si="7"/>
        <v>D</v>
      </c>
      <c r="AP5" s="34" t="s">
        <v>253</v>
      </c>
    </row>
    <row r="6" spans="1:42" ht="13.5" customHeight="1" x14ac:dyDescent="0.15">
      <c r="A6" s="10" t="s">
        <v>88</v>
      </c>
      <c r="B6" s="11"/>
      <c r="C6" s="9" t="str">
        <f t="shared" si="0"/>
        <v/>
      </c>
      <c r="D6" s="9" t="str">
        <f t="shared" ref="D6:D21" si="8">IF(C6="",D5,IF(D5&lt;&gt;"",CONCATENATE(D5,"、",C6),C6))</f>
        <v/>
      </c>
      <c r="F6" s="14" t="s">
        <v>114</v>
      </c>
      <c r="G6" s="13"/>
      <c r="H6" s="9" t="str">
        <f t="shared" si="1"/>
        <v/>
      </c>
      <c r="I6" s="9" t="str">
        <f t="shared" si="5"/>
        <v>一般会計</v>
      </c>
      <c r="K6" s="10" t="s">
        <v>106</v>
      </c>
      <c r="L6" s="11"/>
      <c r="M6" s="9" t="str">
        <f t="shared" si="2"/>
        <v/>
      </c>
      <c r="N6" s="9" t="str">
        <f t="shared" si="6"/>
        <v/>
      </c>
      <c r="O6" s="9"/>
      <c r="P6" s="8" t="s">
        <v>77</v>
      </c>
      <c r="Q6" s="13"/>
      <c r="R6" s="9" t="str">
        <f t="shared" si="3"/>
        <v/>
      </c>
      <c r="S6" s="9" t="str">
        <f t="shared" si="4"/>
        <v>直接実施</v>
      </c>
      <c r="T6" s="9"/>
      <c r="U6" s="26" t="s">
        <v>263</v>
      </c>
      <c r="W6" s="26" t="s">
        <v>151</v>
      </c>
      <c r="Y6" s="26" t="s">
        <v>291</v>
      </c>
      <c r="Z6" s="26" t="s">
        <v>420</v>
      </c>
      <c r="AA6" s="53" t="s">
        <v>385</v>
      </c>
      <c r="AB6" s="53" t="s">
        <v>514</v>
      </c>
      <c r="AC6" s="53" t="s">
        <v>137</v>
      </c>
      <c r="AD6" s="25"/>
      <c r="AE6" s="28" t="s">
        <v>260</v>
      </c>
      <c r="AF6" s="24"/>
      <c r="AG6" s="34" t="s">
        <v>254</v>
      </c>
      <c r="AI6" s="33" t="s">
        <v>287</v>
      </c>
      <c r="AK6" s="33" t="str">
        <f>CHAR(CODE(AK5)+1)</f>
        <v>E</v>
      </c>
      <c r="AP6" s="34" t="s">
        <v>254</v>
      </c>
    </row>
    <row r="7" spans="1:42" ht="13.5" customHeight="1" x14ac:dyDescent="0.15">
      <c r="A7" s="10" t="s">
        <v>89</v>
      </c>
      <c r="B7" s="11"/>
      <c r="C7" s="9" t="str">
        <f t="shared" si="0"/>
        <v/>
      </c>
      <c r="D7" s="9" t="str">
        <f t="shared" si="8"/>
        <v/>
      </c>
      <c r="F7" s="14" t="s">
        <v>203</v>
      </c>
      <c r="G7" s="13"/>
      <c r="H7" s="9" t="str">
        <f t="shared" si="1"/>
        <v/>
      </c>
      <c r="I7" s="9" t="str">
        <f t="shared" si="5"/>
        <v>一般会計</v>
      </c>
      <c r="K7" s="10" t="s">
        <v>107</v>
      </c>
      <c r="L7" s="11"/>
      <c r="M7" s="9" t="str">
        <f t="shared" si="2"/>
        <v/>
      </c>
      <c r="N7" s="9" t="str">
        <f t="shared" si="6"/>
        <v/>
      </c>
      <c r="O7" s="9"/>
      <c r="P7" s="8" t="s">
        <v>78</v>
      </c>
      <c r="Q7" s="13"/>
      <c r="R7" s="9" t="str">
        <f t="shared" si="3"/>
        <v/>
      </c>
      <c r="S7" s="9" t="str">
        <f t="shared" si="4"/>
        <v>直接実施</v>
      </c>
      <c r="T7" s="9"/>
      <c r="U7" s="26"/>
      <c r="W7" s="26" t="s">
        <v>152</v>
      </c>
      <c r="Y7" s="26" t="s">
        <v>292</v>
      </c>
      <c r="Z7" s="26" t="s">
        <v>421</v>
      </c>
      <c r="AA7" s="53" t="s">
        <v>386</v>
      </c>
      <c r="AB7" s="53" t="s">
        <v>515</v>
      </c>
      <c r="AC7" s="25"/>
      <c r="AD7" s="25"/>
      <c r="AE7" s="26" t="s">
        <v>137</v>
      </c>
      <c r="AF7" s="24"/>
      <c r="AG7" s="34" t="s">
        <v>255</v>
      </c>
      <c r="AH7" s="47"/>
      <c r="AI7" s="34" t="s">
        <v>275</v>
      </c>
      <c r="AK7" s="33" t="str">
        <f>CHAR(CODE(AK6)+1)</f>
        <v>F</v>
      </c>
      <c r="AP7" s="34" t="s">
        <v>255</v>
      </c>
    </row>
    <row r="8" spans="1:42" ht="13.5" customHeight="1" x14ac:dyDescent="0.15">
      <c r="A8" s="10" t="s">
        <v>90</v>
      </c>
      <c r="B8" s="11"/>
      <c r="C8" s="9" t="str">
        <f t="shared" si="0"/>
        <v/>
      </c>
      <c r="D8" s="9" t="str">
        <f t="shared" si="8"/>
        <v/>
      </c>
      <c r="F8" s="14" t="s">
        <v>115</v>
      </c>
      <c r="G8" s="13"/>
      <c r="H8" s="9" t="str">
        <f t="shared" si="1"/>
        <v/>
      </c>
      <c r="I8" s="9" t="str">
        <f t="shared" si="5"/>
        <v>一般会計</v>
      </c>
      <c r="K8" s="10" t="s">
        <v>108</v>
      </c>
      <c r="L8" s="11"/>
      <c r="M8" s="9" t="str">
        <f t="shared" si="2"/>
        <v/>
      </c>
      <c r="N8" s="9" t="str">
        <f t="shared" si="6"/>
        <v/>
      </c>
      <c r="O8" s="9"/>
      <c r="P8" s="8" t="s">
        <v>79</v>
      </c>
      <c r="Q8" s="13"/>
      <c r="R8" s="9" t="str">
        <f t="shared" si="3"/>
        <v/>
      </c>
      <c r="S8" s="9" t="str">
        <f t="shared" si="4"/>
        <v>直接実施</v>
      </c>
      <c r="T8" s="9"/>
      <c r="U8" s="26" t="s">
        <v>284</v>
      </c>
      <c r="W8" s="26" t="s">
        <v>153</v>
      </c>
      <c r="Y8" s="26" t="s">
        <v>293</v>
      </c>
      <c r="Z8" s="26" t="s">
        <v>422</v>
      </c>
      <c r="AA8" s="53" t="s">
        <v>387</v>
      </c>
      <c r="AB8" s="53" t="s">
        <v>516</v>
      </c>
      <c r="AC8" s="25"/>
      <c r="AD8" s="25"/>
      <c r="AE8" s="25"/>
      <c r="AF8" s="24"/>
      <c r="AG8" s="34" t="s">
        <v>256</v>
      </c>
      <c r="AI8" s="33" t="s">
        <v>276</v>
      </c>
      <c r="AK8" s="33" t="str">
        <f t="shared" si="7"/>
        <v>G</v>
      </c>
      <c r="AP8" s="34" t="s">
        <v>256</v>
      </c>
    </row>
    <row r="9" spans="1:42" ht="13.5" customHeight="1" x14ac:dyDescent="0.15">
      <c r="A9" s="10" t="s">
        <v>91</v>
      </c>
      <c r="B9" s="11"/>
      <c r="C9" s="9" t="str">
        <f t="shared" si="0"/>
        <v/>
      </c>
      <c r="D9" s="9" t="str">
        <f t="shared" si="8"/>
        <v/>
      </c>
      <c r="F9" s="14" t="s">
        <v>204</v>
      </c>
      <c r="G9" s="13"/>
      <c r="H9" s="9" t="str">
        <f t="shared" si="1"/>
        <v/>
      </c>
      <c r="I9" s="9" t="str">
        <f t="shared" si="5"/>
        <v>一般会計</v>
      </c>
      <c r="K9" s="10" t="s">
        <v>109</v>
      </c>
      <c r="L9" s="11"/>
      <c r="M9" s="9" t="str">
        <f t="shared" si="2"/>
        <v/>
      </c>
      <c r="N9" s="9" t="str">
        <f t="shared" si="6"/>
        <v/>
      </c>
      <c r="O9" s="9"/>
      <c r="P9" s="9"/>
      <c r="Q9" s="15"/>
      <c r="T9" s="9"/>
      <c r="U9" s="26" t="s">
        <v>285</v>
      </c>
      <c r="W9" s="26" t="s">
        <v>154</v>
      </c>
      <c r="Y9" s="26" t="s">
        <v>294</v>
      </c>
      <c r="Z9" s="26" t="s">
        <v>423</v>
      </c>
      <c r="AA9" s="53" t="s">
        <v>388</v>
      </c>
      <c r="AB9" s="53" t="s">
        <v>517</v>
      </c>
      <c r="AC9" s="25"/>
      <c r="AD9" s="25"/>
      <c r="AE9" s="25"/>
      <c r="AF9" s="24"/>
      <c r="AG9" s="34" t="s">
        <v>257</v>
      </c>
      <c r="AI9" s="43"/>
      <c r="AK9" s="33" t="str">
        <f t="shared" si="7"/>
        <v>H</v>
      </c>
      <c r="AP9" s="34" t="s">
        <v>257</v>
      </c>
    </row>
    <row r="10" spans="1:42" ht="13.5" customHeight="1" x14ac:dyDescent="0.15">
      <c r="A10" s="10" t="s">
        <v>221</v>
      </c>
      <c r="B10" s="11"/>
      <c r="C10" s="9" t="str">
        <f t="shared" si="0"/>
        <v/>
      </c>
      <c r="D10" s="9" t="str">
        <f t="shared" si="8"/>
        <v/>
      </c>
      <c r="F10" s="14" t="s">
        <v>116</v>
      </c>
      <c r="G10" s="13"/>
      <c r="H10" s="9" t="str">
        <f t="shared" si="1"/>
        <v/>
      </c>
      <c r="I10" s="9" t="str">
        <f t="shared" si="5"/>
        <v>一般会計</v>
      </c>
      <c r="K10" s="10" t="s">
        <v>223</v>
      </c>
      <c r="L10" s="11"/>
      <c r="M10" s="9" t="str">
        <f t="shared" si="2"/>
        <v/>
      </c>
      <c r="N10" s="9" t="str">
        <f t="shared" si="6"/>
        <v/>
      </c>
      <c r="O10" s="9"/>
      <c r="P10" s="9" t="str">
        <f>S8</f>
        <v>直接実施</v>
      </c>
      <c r="Q10" s="15"/>
      <c r="T10" s="9"/>
      <c r="W10" s="26" t="s">
        <v>155</v>
      </c>
      <c r="Y10" s="26" t="s">
        <v>295</v>
      </c>
      <c r="Z10" s="26" t="s">
        <v>424</v>
      </c>
      <c r="AA10" s="53" t="s">
        <v>389</v>
      </c>
      <c r="AB10" s="53" t="s">
        <v>518</v>
      </c>
      <c r="AC10" s="25"/>
      <c r="AD10" s="25"/>
      <c r="AE10" s="25"/>
      <c r="AF10" s="24"/>
      <c r="AG10" s="34" t="s">
        <v>245</v>
      </c>
      <c r="AK10" s="33" t="str">
        <f t="shared" si="7"/>
        <v>I</v>
      </c>
      <c r="AP10" s="33" t="s">
        <v>242</v>
      </c>
    </row>
    <row r="11" spans="1:42" ht="13.5" customHeight="1" x14ac:dyDescent="0.15">
      <c r="A11" s="10" t="s">
        <v>92</v>
      </c>
      <c r="B11" s="11"/>
      <c r="C11" s="9" t="str">
        <f t="shared" si="0"/>
        <v/>
      </c>
      <c r="D11" s="9" t="str">
        <f t="shared" si="8"/>
        <v/>
      </c>
      <c r="F11" s="14" t="s">
        <v>117</v>
      </c>
      <c r="G11" s="13"/>
      <c r="H11" s="9" t="str">
        <f t="shared" si="1"/>
        <v/>
      </c>
      <c r="I11" s="9" t="str">
        <f t="shared" si="5"/>
        <v>一般会計</v>
      </c>
      <c r="K11" s="10" t="s">
        <v>110</v>
      </c>
      <c r="L11" s="11" t="s">
        <v>579</v>
      </c>
      <c r="M11" s="9" t="str">
        <f t="shared" si="2"/>
        <v>その他の事項経費</v>
      </c>
      <c r="N11" s="9" t="str">
        <f t="shared" si="6"/>
        <v>その他の事項経費</v>
      </c>
      <c r="O11" s="9"/>
      <c r="P11" s="9"/>
      <c r="Q11" s="15"/>
      <c r="T11" s="9"/>
      <c r="W11" s="26" t="s">
        <v>156</v>
      </c>
      <c r="Y11" s="26" t="s">
        <v>296</v>
      </c>
      <c r="Z11" s="26" t="s">
        <v>425</v>
      </c>
      <c r="AA11" s="53" t="s">
        <v>390</v>
      </c>
      <c r="AB11" s="53" t="s">
        <v>519</v>
      </c>
      <c r="AC11" s="25"/>
      <c r="AD11" s="25"/>
      <c r="AE11" s="25"/>
      <c r="AF11" s="24"/>
      <c r="AG11" s="33" t="s">
        <v>248</v>
      </c>
      <c r="AK11" s="33" t="str">
        <f t="shared" si="7"/>
        <v>J</v>
      </c>
    </row>
    <row r="12" spans="1:42" ht="13.5" customHeight="1" x14ac:dyDescent="0.15">
      <c r="A12" s="10" t="s">
        <v>93</v>
      </c>
      <c r="B12" s="11"/>
      <c r="C12" s="9" t="str">
        <f t="shared" ref="C12:C24" si="9">IF(B12="","",A12)</f>
        <v/>
      </c>
      <c r="D12" s="9" t="str">
        <f t="shared" si="8"/>
        <v/>
      </c>
      <c r="F12" s="14" t="s">
        <v>118</v>
      </c>
      <c r="G12" s="13"/>
      <c r="H12" s="9" t="str">
        <f t="shared" si="1"/>
        <v/>
      </c>
      <c r="I12" s="9" t="str">
        <f t="shared" si="5"/>
        <v>一般会計</v>
      </c>
      <c r="K12" s="9"/>
      <c r="L12" s="9"/>
      <c r="O12" s="9"/>
      <c r="P12" s="9"/>
      <c r="Q12" s="15"/>
      <c r="T12" s="9"/>
      <c r="U12" s="23" t="s">
        <v>543</v>
      </c>
      <c r="W12" s="26" t="s">
        <v>157</v>
      </c>
      <c r="Y12" s="26" t="s">
        <v>297</v>
      </c>
      <c r="Z12" s="26" t="s">
        <v>426</v>
      </c>
      <c r="AA12" s="53" t="s">
        <v>391</v>
      </c>
      <c r="AB12" s="53" t="s">
        <v>520</v>
      </c>
      <c r="AC12" s="25"/>
      <c r="AD12" s="25"/>
      <c r="AE12" s="25"/>
      <c r="AF12" s="24"/>
      <c r="AG12" s="33" t="s">
        <v>246</v>
      </c>
      <c r="AK12" s="33" t="str">
        <f t="shared" si="7"/>
        <v>K</v>
      </c>
    </row>
    <row r="13" spans="1:42" ht="13.5" customHeight="1" x14ac:dyDescent="0.15">
      <c r="A13" s="10" t="s">
        <v>94</v>
      </c>
      <c r="B13" s="11"/>
      <c r="C13" s="9" t="str">
        <f t="shared" si="9"/>
        <v/>
      </c>
      <c r="D13" s="9" t="str">
        <f t="shared" si="8"/>
        <v/>
      </c>
      <c r="F13" s="14" t="s">
        <v>119</v>
      </c>
      <c r="G13" s="13"/>
      <c r="H13" s="9" t="str">
        <f t="shared" si="1"/>
        <v/>
      </c>
      <c r="I13" s="9" t="str">
        <f t="shared" si="5"/>
        <v>一般会計</v>
      </c>
      <c r="K13" s="9" t="str">
        <f>N11</f>
        <v>その他の事項経費</v>
      </c>
      <c r="L13" s="9"/>
      <c r="O13" s="9"/>
      <c r="P13" s="9"/>
      <c r="Q13" s="15"/>
      <c r="T13" s="9"/>
      <c r="U13" s="26" t="s">
        <v>174</v>
      </c>
      <c r="W13" s="26" t="s">
        <v>158</v>
      </c>
      <c r="Y13" s="26" t="s">
        <v>298</v>
      </c>
      <c r="Z13" s="26" t="s">
        <v>427</v>
      </c>
      <c r="AA13" s="53" t="s">
        <v>392</v>
      </c>
      <c r="AB13" s="53" t="s">
        <v>521</v>
      </c>
      <c r="AC13" s="25"/>
      <c r="AD13" s="25"/>
      <c r="AE13" s="25"/>
      <c r="AF13" s="24"/>
      <c r="AG13" s="33" t="s">
        <v>247</v>
      </c>
      <c r="AK13" s="33" t="str">
        <f t="shared" si="7"/>
        <v>L</v>
      </c>
    </row>
    <row r="14" spans="1:42" ht="13.5" customHeight="1" x14ac:dyDescent="0.15">
      <c r="A14" s="10" t="s">
        <v>95</v>
      </c>
      <c r="B14" s="11"/>
      <c r="C14" s="9" t="str">
        <f t="shared" si="9"/>
        <v/>
      </c>
      <c r="D14" s="9" t="str">
        <f t="shared" si="8"/>
        <v/>
      </c>
      <c r="F14" s="14" t="s">
        <v>120</v>
      </c>
      <c r="G14" s="13"/>
      <c r="H14" s="9" t="str">
        <f t="shared" si="1"/>
        <v/>
      </c>
      <c r="I14" s="9" t="str">
        <f t="shared" si="5"/>
        <v>一般会計</v>
      </c>
      <c r="K14" s="9"/>
      <c r="L14" s="9"/>
      <c r="O14" s="9"/>
      <c r="P14" s="9"/>
      <c r="Q14" s="15"/>
      <c r="T14" s="9"/>
      <c r="U14" s="26" t="s">
        <v>544</v>
      </c>
      <c r="W14" s="26" t="s">
        <v>159</v>
      </c>
      <c r="Y14" s="26" t="s">
        <v>299</v>
      </c>
      <c r="Z14" s="26" t="s">
        <v>428</v>
      </c>
      <c r="AA14" s="53" t="s">
        <v>393</v>
      </c>
      <c r="AB14" s="53" t="s">
        <v>522</v>
      </c>
      <c r="AC14" s="25"/>
      <c r="AD14" s="25"/>
      <c r="AE14" s="25"/>
      <c r="AF14" s="24"/>
      <c r="AG14" s="43"/>
      <c r="AK14" s="33" t="str">
        <f t="shared" si="7"/>
        <v>M</v>
      </c>
    </row>
    <row r="15" spans="1:42" ht="13.5" customHeight="1" x14ac:dyDescent="0.15">
      <c r="A15" s="10" t="s">
        <v>96</v>
      </c>
      <c r="B15" s="11"/>
      <c r="C15" s="9" t="str">
        <f t="shared" si="9"/>
        <v/>
      </c>
      <c r="D15" s="9" t="str">
        <f t="shared" si="8"/>
        <v/>
      </c>
      <c r="F15" s="14" t="s">
        <v>121</v>
      </c>
      <c r="G15" s="13"/>
      <c r="H15" s="9" t="str">
        <f t="shared" si="1"/>
        <v/>
      </c>
      <c r="I15" s="9" t="str">
        <f t="shared" si="5"/>
        <v>一般会計</v>
      </c>
      <c r="K15" s="9"/>
      <c r="L15" s="9"/>
      <c r="O15" s="9"/>
      <c r="P15" s="9"/>
      <c r="Q15" s="15"/>
      <c r="T15" s="9"/>
      <c r="U15" s="26" t="s">
        <v>545</v>
      </c>
      <c r="W15" s="26" t="s">
        <v>160</v>
      </c>
      <c r="Y15" s="26" t="s">
        <v>300</v>
      </c>
      <c r="Z15" s="26" t="s">
        <v>429</v>
      </c>
      <c r="AA15" s="53" t="s">
        <v>394</v>
      </c>
      <c r="AB15" s="53" t="s">
        <v>523</v>
      </c>
      <c r="AC15" s="25"/>
      <c r="AD15" s="25"/>
      <c r="AE15" s="25"/>
      <c r="AF15" s="24"/>
      <c r="AG15" s="44"/>
      <c r="AK15" s="33" t="str">
        <f t="shared" si="7"/>
        <v>N</v>
      </c>
    </row>
    <row r="16" spans="1:42" ht="13.5" customHeight="1" x14ac:dyDescent="0.15">
      <c r="A16" s="10" t="s">
        <v>97</v>
      </c>
      <c r="B16" s="11"/>
      <c r="C16" s="9" t="str">
        <f t="shared" si="9"/>
        <v/>
      </c>
      <c r="D16" s="9" t="str">
        <f t="shared" si="8"/>
        <v/>
      </c>
      <c r="F16" s="14" t="s">
        <v>122</v>
      </c>
      <c r="G16" s="13"/>
      <c r="H16" s="9" t="str">
        <f t="shared" si="1"/>
        <v/>
      </c>
      <c r="I16" s="9" t="str">
        <f t="shared" si="5"/>
        <v>一般会計</v>
      </c>
      <c r="K16" s="9"/>
      <c r="L16" s="9"/>
      <c r="O16" s="9"/>
      <c r="P16" s="9"/>
      <c r="Q16" s="15"/>
      <c r="T16" s="9"/>
      <c r="U16" s="26" t="s">
        <v>546</v>
      </c>
      <c r="W16" s="26" t="s">
        <v>161</v>
      </c>
      <c r="Y16" s="26" t="s">
        <v>301</v>
      </c>
      <c r="Z16" s="26" t="s">
        <v>430</v>
      </c>
      <c r="AA16" s="53" t="s">
        <v>395</v>
      </c>
      <c r="AB16" s="53" t="s">
        <v>524</v>
      </c>
      <c r="AC16" s="25"/>
      <c r="AD16" s="25"/>
      <c r="AE16" s="25"/>
      <c r="AF16" s="24"/>
      <c r="AG16" s="44"/>
      <c r="AK16" s="33" t="str">
        <f t="shared" si="7"/>
        <v>O</v>
      </c>
    </row>
    <row r="17" spans="1:37" ht="13.5" customHeight="1" x14ac:dyDescent="0.15">
      <c r="A17" s="10" t="s">
        <v>98</v>
      </c>
      <c r="B17" s="11"/>
      <c r="C17" s="9" t="str">
        <f t="shared" si="9"/>
        <v/>
      </c>
      <c r="D17" s="9" t="str">
        <f t="shared" si="8"/>
        <v/>
      </c>
      <c r="F17" s="14" t="s">
        <v>123</v>
      </c>
      <c r="G17" s="13"/>
      <c r="H17" s="9" t="str">
        <f t="shared" si="1"/>
        <v/>
      </c>
      <c r="I17" s="9" t="str">
        <f t="shared" si="5"/>
        <v>一般会計</v>
      </c>
      <c r="K17" s="9"/>
      <c r="L17" s="9"/>
      <c r="O17" s="9"/>
      <c r="P17" s="9"/>
      <c r="Q17" s="15"/>
      <c r="T17" s="9"/>
      <c r="U17" s="26" t="s">
        <v>547</v>
      </c>
      <c r="W17" s="26" t="s">
        <v>162</v>
      </c>
      <c r="Y17" s="26" t="s">
        <v>302</v>
      </c>
      <c r="Z17" s="26" t="s">
        <v>431</v>
      </c>
      <c r="AA17" s="53" t="s">
        <v>396</v>
      </c>
      <c r="AB17" s="53" t="s">
        <v>525</v>
      </c>
      <c r="AC17" s="25"/>
      <c r="AD17" s="25"/>
      <c r="AE17" s="25"/>
      <c r="AF17" s="24"/>
      <c r="AG17" s="44"/>
      <c r="AK17" s="33" t="str">
        <f t="shared" si="7"/>
        <v>P</v>
      </c>
    </row>
    <row r="18" spans="1:37" ht="13.5" customHeight="1" x14ac:dyDescent="0.15">
      <c r="A18" s="10" t="s">
        <v>99</v>
      </c>
      <c r="B18" s="11"/>
      <c r="C18" s="9" t="str">
        <f t="shared" si="9"/>
        <v/>
      </c>
      <c r="D18" s="9" t="str">
        <f t="shared" si="8"/>
        <v/>
      </c>
      <c r="F18" s="14" t="s">
        <v>124</v>
      </c>
      <c r="G18" s="13"/>
      <c r="H18" s="9" t="str">
        <f t="shared" si="1"/>
        <v/>
      </c>
      <c r="I18" s="9" t="str">
        <f t="shared" si="5"/>
        <v>一般会計</v>
      </c>
      <c r="K18" s="9"/>
      <c r="L18" s="9"/>
      <c r="O18" s="9"/>
      <c r="P18" s="9"/>
      <c r="Q18" s="15"/>
      <c r="T18" s="9"/>
      <c r="U18" s="26" t="s">
        <v>548</v>
      </c>
      <c r="W18" s="26" t="s">
        <v>163</v>
      </c>
      <c r="Y18" s="26" t="s">
        <v>303</v>
      </c>
      <c r="Z18" s="26" t="s">
        <v>432</v>
      </c>
      <c r="AA18" s="53" t="s">
        <v>397</v>
      </c>
      <c r="AB18" s="53" t="s">
        <v>526</v>
      </c>
      <c r="AC18" s="25"/>
      <c r="AD18" s="25"/>
      <c r="AE18" s="25"/>
      <c r="AF18" s="24"/>
      <c r="AK18" s="33" t="str">
        <f t="shared" si="7"/>
        <v>Q</v>
      </c>
    </row>
    <row r="19" spans="1:37" ht="13.5" customHeight="1" x14ac:dyDescent="0.15">
      <c r="A19" s="10" t="s">
        <v>100</v>
      </c>
      <c r="B19" s="11"/>
      <c r="C19" s="9" t="str">
        <f t="shared" si="9"/>
        <v/>
      </c>
      <c r="D19" s="9" t="str">
        <f t="shared" si="8"/>
        <v/>
      </c>
      <c r="F19" s="14" t="s">
        <v>125</v>
      </c>
      <c r="G19" s="13"/>
      <c r="H19" s="9" t="str">
        <f t="shared" si="1"/>
        <v/>
      </c>
      <c r="I19" s="9" t="str">
        <f t="shared" si="5"/>
        <v>一般会計</v>
      </c>
      <c r="K19" s="9"/>
      <c r="L19" s="9"/>
      <c r="O19" s="9"/>
      <c r="P19" s="9"/>
      <c r="Q19" s="15"/>
      <c r="T19" s="9"/>
      <c r="U19" s="26" t="s">
        <v>549</v>
      </c>
      <c r="W19" s="26" t="s">
        <v>164</v>
      </c>
      <c r="Y19" s="26" t="s">
        <v>304</v>
      </c>
      <c r="Z19" s="26" t="s">
        <v>433</v>
      </c>
      <c r="AA19" s="53" t="s">
        <v>398</v>
      </c>
      <c r="AB19" s="53" t="s">
        <v>527</v>
      </c>
      <c r="AC19" s="25"/>
      <c r="AD19" s="25"/>
      <c r="AE19" s="25"/>
      <c r="AF19" s="24"/>
      <c r="AK19" s="33" t="str">
        <f t="shared" si="7"/>
        <v>R</v>
      </c>
    </row>
    <row r="20" spans="1:37" ht="13.5" customHeight="1" x14ac:dyDescent="0.15">
      <c r="A20" s="10" t="s">
        <v>214</v>
      </c>
      <c r="B20" s="11"/>
      <c r="C20" s="9" t="str">
        <f t="shared" si="9"/>
        <v/>
      </c>
      <c r="D20" s="9" t="str">
        <f t="shared" si="8"/>
        <v/>
      </c>
      <c r="F20" s="14" t="s">
        <v>213</v>
      </c>
      <c r="G20" s="13"/>
      <c r="H20" s="9" t="str">
        <f t="shared" si="1"/>
        <v/>
      </c>
      <c r="I20" s="9" t="str">
        <f t="shared" si="5"/>
        <v>一般会計</v>
      </c>
      <c r="K20" s="9"/>
      <c r="L20" s="9"/>
      <c r="O20" s="9"/>
      <c r="P20" s="9"/>
      <c r="Q20" s="15"/>
      <c r="T20" s="9"/>
      <c r="U20" s="26" t="s">
        <v>550</v>
      </c>
      <c r="W20" s="26" t="s">
        <v>165</v>
      </c>
      <c r="Y20" s="26" t="s">
        <v>305</v>
      </c>
      <c r="Z20" s="26" t="s">
        <v>434</v>
      </c>
      <c r="AA20" s="53" t="s">
        <v>399</v>
      </c>
      <c r="AB20" s="53" t="s">
        <v>528</v>
      </c>
      <c r="AC20" s="25"/>
      <c r="AD20" s="25"/>
      <c r="AE20" s="25"/>
      <c r="AF20" s="24"/>
      <c r="AK20" s="33" t="str">
        <f t="shared" si="7"/>
        <v>S</v>
      </c>
    </row>
    <row r="21" spans="1:37" ht="13.5" customHeight="1" x14ac:dyDescent="0.15">
      <c r="A21" s="10" t="s">
        <v>215</v>
      </c>
      <c r="B21" s="11"/>
      <c r="C21" s="9" t="str">
        <f t="shared" si="9"/>
        <v/>
      </c>
      <c r="D21" s="9" t="str">
        <f t="shared" si="8"/>
        <v/>
      </c>
      <c r="F21" s="14" t="s">
        <v>126</v>
      </c>
      <c r="G21" s="13"/>
      <c r="H21" s="9" t="str">
        <f t="shared" si="1"/>
        <v/>
      </c>
      <c r="I21" s="9" t="str">
        <f t="shared" si="5"/>
        <v>一般会計</v>
      </c>
      <c r="K21" s="9"/>
      <c r="L21" s="9"/>
      <c r="O21" s="9"/>
      <c r="P21" s="9"/>
      <c r="Q21" s="15"/>
      <c r="T21" s="9"/>
      <c r="U21" s="26" t="s">
        <v>551</v>
      </c>
      <c r="W21" s="26" t="s">
        <v>166</v>
      </c>
      <c r="Y21" s="26" t="s">
        <v>306</v>
      </c>
      <c r="Z21" s="26" t="s">
        <v>435</v>
      </c>
      <c r="AA21" s="53" t="s">
        <v>400</v>
      </c>
      <c r="AB21" s="53" t="s">
        <v>529</v>
      </c>
      <c r="AC21" s="25"/>
      <c r="AD21" s="25"/>
      <c r="AE21" s="25"/>
      <c r="AF21" s="24"/>
      <c r="AK21" s="33" t="str">
        <f t="shared" si="7"/>
        <v>T</v>
      </c>
    </row>
    <row r="22" spans="1:37" ht="13.5" customHeight="1" x14ac:dyDescent="0.15">
      <c r="A22" s="10" t="s">
        <v>216</v>
      </c>
      <c r="B22" s="11"/>
      <c r="C22" s="9" t="str">
        <f t="shared" si="9"/>
        <v/>
      </c>
      <c r="D22" s="9" t="str">
        <f>IF(C22="",D21,IF(D21&lt;&gt;"",CONCATENATE(D21,"、",C22),C22))</f>
        <v/>
      </c>
      <c r="F22" s="14" t="s">
        <v>127</v>
      </c>
      <c r="G22" s="13"/>
      <c r="H22" s="9" t="str">
        <f t="shared" si="1"/>
        <v/>
      </c>
      <c r="I22" s="9" t="str">
        <f t="shared" si="5"/>
        <v>一般会計</v>
      </c>
      <c r="K22" s="9"/>
      <c r="L22" s="9"/>
      <c r="O22" s="9"/>
      <c r="P22" s="9"/>
      <c r="Q22" s="15"/>
      <c r="T22" s="9"/>
      <c r="U22" s="26" t="s">
        <v>552</v>
      </c>
      <c r="W22" s="26" t="s">
        <v>167</v>
      </c>
      <c r="Y22" s="26" t="s">
        <v>307</v>
      </c>
      <c r="Z22" s="26" t="s">
        <v>436</v>
      </c>
      <c r="AA22" s="53" t="s">
        <v>401</v>
      </c>
      <c r="AB22" s="53" t="s">
        <v>530</v>
      </c>
      <c r="AC22" s="25"/>
      <c r="AD22" s="25"/>
      <c r="AE22" s="25"/>
      <c r="AF22" s="24"/>
      <c r="AK22" s="33" t="str">
        <f t="shared" si="7"/>
        <v>U</v>
      </c>
    </row>
    <row r="23" spans="1:37" ht="13.5" customHeight="1" x14ac:dyDescent="0.15">
      <c r="A23" s="10" t="s">
        <v>217</v>
      </c>
      <c r="B23" s="11"/>
      <c r="C23" s="9" t="str">
        <f t="shared" si="9"/>
        <v/>
      </c>
      <c r="D23" s="9" t="str">
        <f>IF(C23="",D22,IF(D22&lt;&gt;"",CONCATENATE(D22,"、",C23),C23))</f>
        <v/>
      </c>
      <c r="F23" s="14" t="s">
        <v>128</v>
      </c>
      <c r="G23" s="13"/>
      <c r="H23" s="9" t="str">
        <f t="shared" si="1"/>
        <v/>
      </c>
      <c r="I23" s="9" t="str">
        <f t="shared" si="5"/>
        <v>一般会計</v>
      </c>
      <c r="K23" s="9"/>
      <c r="L23" s="9"/>
      <c r="O23" s="9"/>
      <c r="P23" s="9"/>
      <c r="Q23" s="15"/>
      <c r="T23" s="9"/>
      <c r="U23" s="26" t="s">
        <v>553</v>
      </c>
      <c r="W23" s="26" t="s">
        <v>569</v>
      </c>
      <c r="Y23" s="26" t="s">
        <v>308</v>
      </c>
      <c r="Z23" s="26" t="s">
        <v>437</v>
      </c>
      <c r="AA23" s="53" t="s">
        <v>402</v>
      </c>
      <c r="AB23" s="53" t="s">
        <v>531</v>
      </c>
      <c r="AC23" s="25"/>
      <c r="AD23" s="25"/>
      <c r="AE23" s="25"/>
      <c r="AF23" s="24"/>
      <c r="AK23" s="33" t="str">
        <f t="shared" si="7"/>
        <v>V</v>
      </c>
    </row>
    <row r="24" spans="1:37" ht="13.5" customHeight="1" x14ac:dyDescent="0.15">
      <c r="A24" s="50" t="s">
        <v>277</v>
      </c>
      <c r="B24" s="11"/>
      <c r="C24" s="9" t="str">
        <f t="shared" si="9"/>
        <v/>
      </c>
      <c r="D24" s="9" t="str">
        <f>IF(C24="",D23,IF(D23&lt;&gt;"",CONCATENATE(D23,"、",C24),C24))</f>
        <v/>
      </c>
      <c r="F24" s="14" t="s">
        <v>280</v>
      </c>
      <c r="G24" s="13"/>
      <c r="H24" s="9" t="str">
        <f t="shared" si="1"/>
        <v/>
      </c>
      <c r="I24" s="9" t="str">
        <f t="shared" si="5"/>
        <v>一般会計</v>
      </c>
      <c r="K24" s="9"/>
      <c r="L24" s="9"/>
      <c r="O24" s="9"/>
      <c r="P24" s="9"/>
      <c r="Q24" s="15"/>
      <c r="T24" s="9"/>
      <c r="U24" s="26" t="s">
        <v>554</v>
      </c>
      <c r="Y24" s="26" t="s">
        <v>309</v>
      </c>
      <c r="Z24" s="26" t="s">
        <v>438</v>
      </c>
      <c r="AA24" s="53" t="s">
        <v>403</v>
      </c>
      <c r="AB24" s="53" t="s">
        <v>532</v>
      </c>
      <c r="AC24" s="25"/>
      <c r="AD24" s="25"/>
      <c r="AE24" s="25"/>
      <c r="AF24" s="24"/>
      <c r="AK24" s="33" t="str">
        <f>CHAR(CODE(AK23)+1)</f>
        <v>W</v>
      </c>
    </row>
    <row r="25" spans="1:37" ht="13.5" customHeight="1" x14ac:dyDescent="0.15">
      <c r="A25" s="52"/>
      <c r="B25" s="51"/>
      <c r="F25" s="14" t="s">
        <v>129</v>
      </c>
      <c r="G25" s="13"/>
      <c r="H25" s="9" t="str">
        <f t="shared" si="1"/>
        <v/>
      </c>
      <c r="I25" s="9" t="str">
        <f t="shared" si="5"/>
        <v>一般会計</v>
      </c>
      <c r="K25" s="9"/>
      <c r="L25" s="9"/>
      <c r="O25" s="9"/>
      <c r="P25" s="9"/>
      <c r="Q25" s="15"/>
      <c r="T25" s="9"/>
      <c r="U25" s="26" t="s">
        <v>555</v>
      </c>
      <c r="Y25" s="26" t="s">
        <v>310</v>
      </c>
      <c r="Z25" s="26" t="s">
        <v>439</v>
      </c>
      <c r="AA25" s="53" t="s">
        <v>404</v>
      </c>
      <c r="AB25" s="53" t="s">
        <v>533</v>
      </c>
      <c r="AC25" s="25"/>
      <c r="AD25" s="25"/>
      <c r="AE25" s="25"/>
      <c r="AF25" s="24"/>
      <c r="AK25" s="33" t="str">
        <f t="shared" si="7"/>
        <v>X</v>
      </c>
    </row>
    <row r="26" spans="1:37" ht="13.5" customHeight="1" x14ac:dyDescent="0.15">
      <c r="A26" s="49"/>
      <c r="B26" s="48"/>
      <c r="F26" s="14" t="s">
        <v>130</v>
      </c>
      <c r="G26" s="13"/>
      <c r="H26" s="9" t="str">
        <f t="shared" si="1"/>
        <v/>
      </c>
      <c r="I26" s="9" t="str">
        <f t="shared" si="5"/>
        <v>一般会計</v>
      </c>
      <c r="K26" s="9"/>
      <c r="L26" s="9"/>
      <c r="O26" s="9"/>
      <c r="P26" s="9"/>
      <c r="Q26" s="15"/>
      <c r="T26" s="9"/>
      <c r="U26" s="26" t="s">
        <v>556</v>
      </c>
      <c r="Y26" s="26" t="s">
        <v>311</v>
      </c>
      <c r="Z26" s="26" t="s">
        <v>440</v>
      </c>
      <c r="AA26" s="53" t="s">
        <v>405</v>
      </c>
      <c r="AB26" s="53" t="s">
        <v>534</v>
      </c>
      <c r="AC26" s="25"/>
      <c r="AD26" s="25"/>
      <c r="AE26" s="25"/>
      <c r="AF26" s="24"/>
      <c r="AK26" s="33" t="str">
        <f t="shared" si="7"/>
        <v>Y</v>
      </c>
    </row>
    <row r="27" spans="1:37" ht="13.5" customHeight="1" x14ac:dyDescent="0.15">
      <c r="A27" s="9" t="str">
        <f>IF(D24="", "-", D24)</f>
        <v>-</v>
      </c>
      <c r="B27" s="9"/>
      <c r="F27" s="14" t="s">
        <v>131</v>
      </c>
      <c r="G27" s="13"/>
      <c r="H27" s="9" t="str">
        <f t="shared" si="1"/>
        <v/>
      </c>
      <c r="I27" s="9" t="str">
        <f t="shared" si="5"/>
        <v>一般会計</v>
      </c>
      <c r="K27" s="9"/>
      <c r="L27" s="9"/>
      <c r="O27" s="9"/>
      <c r="P27" s="9"/>
      <c r="Q27" s="15"/>
      <c r="T27" s="9"/>
      <c r="U27" s="26" t="s">
        <v>557</v>
      </c>
      <c r="Y27" s="26" t="s">
        <v>312</v>
      </c>
      <c r="Z27" s="26" t="s">
        <v>441</v>
      </c>
      <c r="AA27" s="53" t="s">
        <v>406</v>
      </c>
      <c r="AB27" s="53" t="s">
        <v>535</v>
      </c>
      <c r="AC27" s="25"/>
      <c r="AD27" s="25"/>
      <c r="AE27" s="25"/>
      <c r="AF27" s="24"/>
      <c r="AK27" s="33" t="str">
        <f>CHAR(CODE(AK26)+1)</f>
        <v>Z</v>
      </c>
    </row>
    <row r="28" spans="1:37" ht="13.5" customHeight="1" x14ac:dyDescent="0.15">
      <c r="B28" s="9"/>
      <c r="F28" s="14" t="s">
        <v>132</v>
      </c>
      <c r="G28" s="13"/>
      <c r="H28" s="9" t="str">
        <f t="shared" si="1"/>
        <v/>
      </c>
      <c r="I28" s="9" t="str">
        <f t="shared" si="5"/>
        <v>一般会計</v>
      </c>
      <c r="K28" s="9"/>
      <c r="L28" s="9"/>
      <c r="O28" s="9"/>
      <c r="P28" s="9"/>
      <c r="Q28" s="15"/>
      <c r="T28" s="9"/>
      <c r="U28" s="26" t="s">
        <v>558</v>
      </c>
      <c r="Y28" s="26" t="s">
        <v>313</v>
      </c>
      <c r="Z28" s="26" t="s">
        <v>442</v>
      </c>
      <c r="AA28" s="53" t="s">
        <v>407</v>
      </c>
      <c r="AB28" s="53" t="s">
        <v>536</v>
      </c>
      <c r="AC28" s="25"/>
      <c r="AD28" s="25"/>
      <c r="AE28" s="25"/>
      <c r="AF28" s="24"/>
      <c r="AK28" s="33" t="s">
        <v>196</v>
      </c>
    </row>
    <row r="29" spans="1:37" ht="13.5" customHeight="1" x14ac:dyDescent="0.15">
      <c r="A29" s="9"/>
      <c r="B29" s="9"/>
      <c r="F29" s="14" t="s">
        <v>205</v>
      </c>
      <c r="G29" s="13"/>
      <c r="H29" s="9" t="str">
        <f t="shared" si="1"/>
        <v/>
      </c>
      <c r="I29" s="9" t="str">
        <f t="shared" si="5"/>
        <v>一般会計</v>
      </c>
      <c r="K29" s="9"/>
      <c r="L29" s="9"/>
      <c r="O29" s="9"/>
      <c r="P29" s="9"/>
      <c r="Q29" s="15"/>
      <c r="T29" s="9"/>
      <c r="U29" s="26" t="s">
        <v>559</v>
      </c>
      <c r="Y29" s="26" t="s">
        <v>314</v>
      </c>
      <c r="Z29" s="26" t="s">
        <v>443</v>
      </c>
      <c r="AA29" s="53" t="s">
        <v>408</v>
      </c>
      <c r="AB29" s="53" t="s">
        <v>537</v>
      </c>
      <c r="AC29" s="25"/>
      <c r="AD29" s="25"/>
      <c r="AE29" s="25"/>
      <c r="AF29" s="24"/>
      <c r="AK29" s="33" t="str">
        <f t="shared" si="7"/>
        <v>b</v>
      </c>
    </row>
    <row r="30" spans="1:37" ht="13.5" customHeight="1" x14ac:dyDescent="0.15">
      <c r="A30" s="9"/>
      <c r="B30" s="9"/>
      <c r="F30" s="14" t="s">
        <v>206</v>
      </c>
      <c r="G30" s="13"/>
      <c r="H30" s="9" t="str">
        <f t="shared" si="1"/>
        <v/>
      </c>
      <c r="I30" s="9" t="str">
        <f t="shared" si="5"/>
        <v>一般会計</v>
      </c>
      <c r="K30" s="9"/>
      <c r="L30" s="9"/>
      <c r="O30" s="9"/>
      <c r="P30" s="9"/>
      <c r="Q30" s="15"/>
      <c r="T30" s="9"/>
      <c r="U30" s="26" t="s">
        <v>560</v>
      </c>
      <c r="Y30" s="26" t="s">
        <v>315</v>
      </c>
      <c r="Z30" s="26" t="s">
        <v>444</v>
      </c>
      <c r="AA30" s="53" t="s">
        <v>409</v>
      </c>
      <c r="AB30" s="53" t="s">
        <v>538</v>
      </c>
      <c r="AC30" s="25"/>
      <c r="AD30" s="25"/>
      <c r="AE30" s="25"/>
      <c r="AF30" s="24"/>
      <c r="AK30" s="33" t="str">
        <f t="shared" si="7"/>
        <v>c</v>
      </c>
    </row>
    <row r="31" spans="1:37" ht="13.5" customHeight="1" x14ac:dyDescent="0.15">
      <c r="A31" s="9"/>
      <c r="B31" s="9"/>
      <c r="F31" s="14" t="s">
        <v>207</v>
      </c>
      <c r="G31" s="13"/>
      <c r="H31" s="9" t="str">
        <f t="shared" si="1"/>
        <v/>
      </c>
      <c r="I31" s="9" t="str">
        <f t="shared" si="5"/>
        <v>一般会計</v>
      </c>
      <c r="K31" s="9"/>
      <c r="L31" s="9"/>
      <c r="O31" s="9"/>
      <c r="P31" s="9"/>
      <c r="Q31" s="15"/>
      <c r="T31" s="9"/>
      <c r="U31" s="26" t="s">
        <v>561</v>
      </c>
      <c r="Y31" s="26" t="s">
        <v>316</v>
      </c>
      <c r="Z31" s="26" t="s">
        <v>445</v>
      </c>
      <c r="AA31" s="53" t="s">
        <v>410</v>
      </c>
      <c r="AB31" s="53" t="s">
        <v>539</v>
      </c>
      <c r="AC31" s="25"/>
      <c r="AD31" s="25"/>
      <c r="AE31" s="25"/>
      <c r="AF31" s="24"/>
      <c r="AK31" s="33" t="str">
        <f t="shared" si="7"/>
        <v>d</v>
      </c>
    </row>
    <row r="32" spans="1:37" ht="13.5" customHeight="1" x14ac:dyDescent="0.15">
      <c r="A32" s="9"/>
      <c r="B32" s="9"/>
      <c r="F32" s="14" t="s">
        <v>208</v>
      </c>
      <c r="G32" s="13"/>
      <c r="H32" s="9" t="str">
        <f t="shared" si="1"/>
        <v/>
      </c>
      <c r="I32" s="9" t="str">
        <f t="shared" si="5"/>
        <v>一般会計</v>
      </c>
      <c r="K32" s="9"/>
      <c r="L32" s="9"/>
      <c r="O32" s="9"/>
      <c r="P32" s="9"/>
      <c r="Q32" s="15"/>
      <c r="T32" s="9"/>
      <c r="U32" s="26" t="s">
        <v>562</v>
      </c>
      <c r="Y32" s="26" t="s">
        <v>317</v>
      </c>
      <c r="Z32" s="26" t="s">
        <v>446</v>
      </c>
      <c r="AA32" s="53" t="s">
        <v>69</v>
      </c>
      <c r="AB32" s="53" t="s">
        <v>69</v>
      </c>
      <c r="AC32" s="25"/>
      <c r="AD32" s="25"/>
      <c r="AE32" s="25"/>
      <c r="AF32" s="24"/>
      <c r="AK32" s="33" t="str">
        <f t="shared" si="7"/>
        <v>e</v>
      </c>
    </row>
    <row r="33" spans="1:37" ht="13.5" customHeight="1" x14ac:dyDescent="0.15">
      <c r="A33" s="9"/>
      <c r="B33" s="9"/>
      <c r="F33" s="14" t="s">
        <v>209</v>
      </c>
      <c r="G33" s="13"/>
      <c r="H33" s="9" t="str">
        <f t="shared" si="1"/>
        <v/>
      </c>
      <c r="I33" s="9" t="str">
        <f t="shared" si="5"/>
        <v>一般会計</v>
      </c>
      <c r="K33" s="9"/>
      <c r="L33" s="9"/>
      <c r="O33" s="9"/>
      <c r="P33" s="9"/>
      <c r="Q33" s="15"/>
      <c r="T33" s="9"/>
      <c r="U33" s="26" t="s">
        <v>563</v>
      </c>
      <c r="Y33" s="26" t="s">
        <v>318</v>
      </c>
      <c r="Z33" s="26" t="s">
        <v>447</v>
      </c>
      <c r="AA33" s="37"/>
      <c r="AB33" s="25"/>
      <c r="AC33" s="25"/>
      <c r="AD33" s="25"/>
      <c r="AE33" s="25"/>
      <c r="AF33" s="24"/>
      <c r="AK33" s="33" t="str">
        <f t="shared" si="7"/>
        <v>f</v>
      </c>
    </row>
    <row r="34" spans="1:37" ht="13.5" customHeight="1" x14ac:dyDescent="0.15">
      <c r="A34" s="9"/>
      <c r="B34" s="9"/>
      <c r="F34" s="14" t="s">
        <v>210</v>
      </c>
      <c r="G34" s="13"/>
      <c r="H34" s="9" t="str">
        <f t="shared" si="1"/>
        <v/>
      </c>
      <c r="I34" s="9" t="str">
        <f t="shared" si="5"/>
        <v>一般会計</v>
      </c>
      <c r="K34" s="9"/>
      <c r="L34" s="9"/>
      <c r="O34" s="9"/>
      <c r="P34" s="9"/>
      <c r="Q34" s="15"/>
      <c r="T34" s="9"/>
      <c r="U34" s="26" t="s">
        <v>564</v>
      </c>
      <c r="Y34" s="26" t="s">
        <v>319</v>
      </c>
      <c r="Z34" s="26" t="s">
        <v>448</v>
      </c>
      <c r="AB34" s="25"/>
      <c r="AC34" s="25"/>
      <c r="AD34" s="25"/>
      <c r="AE34" s="25"/>
      <c r="AF34" s="24"/>
      <c r="AK34" s="33" t="str">
        <f t="shared" si="7"/>
        <v>g</v>
      </c>
    </row>
    <row r="35" spans="1:37" ht="13.5" customHeight="1" x14ac:dyDescent="0.15">
      <c r="A35" s="9"/>
      <c r="B35" s="9"/>
      <c r="F35" s="14" t="s">
        <v>211</v>
      </c>
      <c r="G35" s="13"/>
      <c r="H35" s="9" t="str">
        <f t="shared" si="1"/>
        <v/>
      </c>
      <c r="I35" s="9" t="str">
        <f t="shared" si="5"/>
        <v>一般会計</v>
      </c>
      <c r="K35" s="9"/>
      <c r="L35" s="9"/>
      <c r="O35" s="9"/>
      <c r="P35" s="9"/>
      <c r="Q35" s="15"/>
      <c r="T35" s="9"/>
      <c r="Y35" s="26" t="s">
        <v>320</v>
      </c>
      <c r="Z35" s="26" t="s">
        <v>449</v>
      </c>
      <c r="AC35" s="25"/>
      <c r="AF35" s="24"/>
      <c r="AK35" s="33" t="str">
        <f t="shared" si="7"/>
        <v>h</v>
      </c>
    </row>
    <row r="36" spans="1:37" ht="13.5" customHeight="1" x14ac:dyDescent="0.15">
      <c r="A36" s="9"/>
      <c r="B36" s="9"/>
      <c r="F36" s="14" t="s">
        <v>212</v>
      </c>
      <c r="G36" s="13"/>
      <c r="H36" s="9" t="str">
        <f t="shared" si="1"/>
        <v/>
      </c>
      <c r="I36" s="9" t="str">
        <f t="shared" si="5"/>
        <v>一般会計</v>
      </c>
      <c r="K36" s="9"/>
      <c r="L36" s="9"/>
      <c r="O36" s="9"/>
      <c r="P36" s="9"/>
      <c r="Q36" s="15"/>
      <c r="T36" s="9"/>
      <c r="U36" s="26" t="s">
        <v>565</v>
      </c>
      <c r="Y36" s="26" t="s">
        <v>321</v>
      </c>
      <c r="Z36" s="26" t="s">
        <v>450</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322</v>
      </c>
      <c r="Z37" s="26" t="s">
        <v>451</v>
      </c>
      <c r="AF37" s="24"/>
      <c r="AK37" s="33" t="str">
        <f t="shared" si="7"/>
        <v>j</v>
      </c>
    </row>
    <row r="38" spans="1:37" x14ac:dyDescent="0.15">
      <c r="A38" s="9"/>
      <c r="B38" s="9"/>
      <c r="F38" s="9"/>
      <c r="G38" s="15"/>
      <c r="K38" s="9"/>
      <c r="L38" s="9"/>
      <c r="O38" s="9"/>
      <c r="P38" s="9"/>
      <c r="Q38" s="15"/>
      <c r="T38" s="9"/>
      <c r="U38" s="26" t="s">
        <v>264</v>
      </c>
      <c r="Y38" s="26" t="s">
        <v>323</v>
      </c>
      <c r="Z38" s="26" t="s">
        <v>452</v>
      </c>
      <c r="AF38" s="24"/>
      <c r="AK38" s="33" t="str">
        <f t="shared" si="7"/>
        <v>k</v>
      </c>
    </row>
    <row r="39" spans="1:37" x14ac:dyDescent="0.15">
      <c r="A39" s="9"/>
      <c r="B39" s="9"/>
      <c r="F39" s="9" t="str">
        <f>I37</f>
        <v>一般会計</v>
      </c>
      <c r="G39" s="15"/>
      <c r="K39" s="9"/>
      <c r="L39" s="9"/>
      <c r="O39" s="9"/>
      <c r="P39" s="9"/>
      <c r="Q39" s="15"/>
      <c r="T39" s="9"/>
      <c r="U39" s="26" t="s">
        <v>274</v>
      </c>
      <c r="Y39" s="26" t="s">
        <v>324</v>
      </c>
      <c r="Z39" s="26" t="s">
        <v>453</v>
      </c>
      <c r="AF39" s="24"/>
      <c r="AK39" s="33" t="str">
        <f t="shared" si="7"/>
        <v>l</v>
      </c>
    </row>
    <row r="40" spans="1:37" x14ac:dyDescent="0.15">
      <c r="A40" s="9"/>
      <c r="B40" s="9"/>
      <c r="F40" s="9"/>
      <c r="G40" s="15"/>
      <c r="K40" s="9"/>
      <c r="L40" s="9"/>
      <c r="O40" s="9"/>
      <c r="P40" s="9"/>
      <c r="Q40" s="15"/>
      <c r="T40" s="9"/>
      <c r="Y40" s="26" t="s">
        <v>325</v>
      </c>
      <c r="Z40" s="26" t="s">
        <v>454</v>
      </c>
      <c r="AF40" s="24"/>
      <c r="AK40" s="33" t="str">
        <f t="shared" si="7"/>
        <v>m</v>
      </c>
    </row>
    <row r="41" spans="1:37" x14ac:dyDescent="0.15">
      <c r="A41" s="9"/>
      <c r="B41" s="9"/>
      <c r="F41" s="9"/>
      <c r="G41" s="15"/>
      <c r="K41" s="9"/>
      <c r="L41" s="9"/>
      <c r="O41" s="9"/>
      <c r="P41" s="9"/>
      <c r="Q41" s="15"/>
      <c r="T41" s="9"/>
      <c r="Y41" s="26" t="s">
        <v>326</v>
      </c>
      <c r="Z41" s="26" t="s">
        <v>455</v>
      </c>
      <c r="AF41" s="24"/>
      <c r="AK41" s="33" t="str">
        <f t="shared" si="7"/>
        <v>n</v>
      </c>
    </row>
    <row r="42" spans="1:37" x14ac:dyDescent="0.15">
      <c r="A42" s="9"/>
      <c r="B42" s="9"/>
      <c r="F42" s="9"/>
      <c r="G42" s="15"/>
      <c r="K42" s="9"/>
      <c r="L42" s="9"/>
      <c r="O42" s="9"/>
      <c r="P42" s="9"/>
      <c r="Q42" s="15"/>
      <c r="T42" s="9"/>
      <c r="Y42" s="26" t="s">
        <v>327</v>
      </c>
      <c r="Z42" s="26" t="s">
        <v>456</v>
      </c>
      <c r="AF42" s="24"/>
      <c r="AK42" s="33" t="str">
        <f t="shared" si="7"/>
        <v>o</v>
      </c>
    </row>
    <row r="43" spans="1:37" x14ac:dyDescent="0.15">
      <c r="A43" s="9"/>
      <c r="B43" s="9"/>
      <c r="F43" s="9"/>
      <c r="G43" s="15"/>
      <c r="K43" s="9"/>
      <c r="L43" s="9"/>
      <c r="O43" s="9"/>
      <c r="P43" s="9"/>
      <c r="Q43" s="15"/>
      <c r="T43" s="9"/>
      <c r="Y43" s="26" t="s">
        <v>328</v>
      </c>
      <c r="Z43" s="26" t="s">
        <v>457</v>
      </c>
      <c r="AF43" s="24"/>
      <c r="AK43" s="33" t="str">
        <f t="shared" si="7"/>
        <v>p</v>
      </c>
    </row>
    <row r="44" spans="1:37" x14ac:dyDescent="0.15">
      <c r="A44" s="9"/>
      <c r="B44" s="9"/>
      <c r="F44" s="9"/>
      <c r="G44" s="15"/>
      <c r="K44" s="9"/>
      <c r="L44" s="9"/>
      <c r="O44" s="9"/>
      <c r="P44" s="9"/>
      <c r="Q44" s="15"/>
      <c r="T44" s="9"/>
      <c r="Y44" s="26" t="s">
        <v>329</v>
      </c>
      <c r="Z44" s="26" t="s">
        <v>458</v>
      </c>
      <c r="AF44" s="24"/>
      <c r="AK44" s="33" t="str">
        <f t="shared" si="7"/>
        <v>q</v>
      </c>
    </row>
    <row r="45" spans="1:37" x14ac:dyDescent="0.15">
      <c r="A45" s="9"/>
      <c r="B45" s="9"/>
      <c r="F45" s="9"/>
      <c r="G45" s="15"/>
      <c r="K45" s="9"/>
      <c r="L45" s="9"/>
      <c r="O45" s="9"/>
      <c r="P45" s="9"/>
      <c r="Q45" s="15"/>
      <c r="T45" s="9"/>
      <c r="Y45" s="26" t="s">
        <v>330</v>
      </c>
      <c r="Z45" s="26" t="s">
        <v>459</v>
      </c>
      <c r="AF45" s="24"/>
      <c r="AK45" s="33" t="str">
        <f t="shared" si="7"/>
        <v>r</v>
      </c>
    </row>
    <row r="46" spans="1:37" x14ac:dyDescent="0.15">
      <c r="A46" s="9"/>
      <c r="B46" s="9"/>
      <c r="F46" s="9"/>
      <c r="G46" s="15"/>
      <c r="K46" s="9"/>
      <c r="L46" s="9"/>
      <c r="O46" s="9"/>
      <c r="P46" s="9"/>
      <c r="Q46" s="15"/>
      <c r="T46" s="9"/>
      <c r="Y46" s="26" t="s">
        <v>331</v>
      </c>
      <c r="Z46" s="26" t="s">
        <v>460</v>
      </c>
      <c r="AF46" s="24"/>
      <c r="AK46" s="33" t="str">
        <f t="shared" si="7"/>
        <v>s</v>
      </c>
    </row>
    <row r="47" spans="1:37" x14ac:dyDescent="0.15">
      <c r="A47" s="9"/>
      <c r="B47" s="9"/>
      <c r="F47" s="9"/>
      <c r="G47" s="15"/>
      <c r="K47" s="9"/>
      <c r="L47" s="9"/>
      <c r="O47" s="9"/>
      <c r="P47" s="9"/>
      <c r="Q47" s="15"/>
      <c r="T47" s="9"/>
      <c r="Y47" s="26" t="s">
        <v>332</v>
      </c>
      <c r="Z47" s="26" t="s">
        <v>461</v>
      </c>
      <c r="AF47" s="24"/>
      <c r="AK47" s="33" t="str">
        <f t="shared" si="7"/>
        <v>t</v>
      </c>
    </row>
    <row r="48" spans="1:37" x14ac:dyDescent="0.15">
      <c r="A48" s="9"/>
      <c r="B48" s="9"/>
      <c r="F48" s="9"/>
      <c r="G48" s="15"/>
      <c r="K48" s="9"/>
      <c r="L48" s="9"/>
      <c r="O48" s="9"/>
      <c r="P48" s="9"/>
      <c r="Q48" s="15"/>
      <c r="T48" s="9"/>
      <c r="Y48" s="26" t="s">
        <v>333</v>
      </c>
      <c r="Z48" s="26" t="s">
        <v>462</v>
      </c>
      <c r="AF48" s="24"/>
      <c r="AK48" s="33" t="str">
        <f t="shared" si="7"/>
        <v>u</v>
      </c>
    </row>
    <row r="49" spans="1:37" x14ac:dyDescent="0.15">
      <c r="A49" s="9"/>
      <c r="B49" s="9"/>
      <c r="F49" s="9"/>
      <c r="G49" s="15"/>
      <c r="K49" s="9"/>
      <c r="L49" s="9"/>
      <c r="O49" s="9"/>
      <c r="P49" s="9"/>
      <c r="Q49" s="15"/>
      <c r="T49" s="9"/>
      <c r="Y49" s="26" t="s">
        <v>334</v>
      </c>
      <c r="Z49" s="26" t="s">
        <v>463</v>
      </c>
      <c r="AF49" s="24"/>
      <c r="AK49" s="33" t="str">
        <f t="shared" si="7"/>
        <v>v</v>
      </c>
    </row>
    <row r="50" spans="1:37" x14ac:dyDescent="0.15">
      <c r="A50" s="9"/>
      <c r="B50" s="9"/>
      <c r="F50" s="9"/>
      <c r="G50" s="15"/>
      <c r="K50" s="9"/>
      <c r="L50" s="9"/>
      <c r="O50" s="9"/>
      <c r="P50" s="9"/>
      <c r="Q50" s="15"/>
      <c r="T50" s="9"/>
      <c r="Y50" s="26" t="s">
        <v>335</v>
      </c>
      <c r="Z50" s="26" t="s">
        <v>464</v>
      </c>
      <c r="AF50" s="24"/>
    </row>
    <row r="51" spans="1:37" x14ac:dyDescent="0.15">
      <c r="A51" s="9"/>
      <c r="B51" s="9"/>
      <c r="F51" s="9"/>
      <c r="G51" s="15"/>
      <c r="K51" s="9"/>
      <c r="L51" s="9"/>
      <c r="O51" s="9"/>
      <c r="P51" s="9"/>
      <c r="Q51" s="15"/>
      <c r="T51" s="9"/>
      <c r="Y51" s="26" t="s">
        <v>336</v>
      </c>
      <c r="Z51" s="26" t="s">
        <v>465</v>
      </c>
      <c r="AF51" s="24"/>
    </row>
    <row r="52" spans="1:37" x14ac:dyDescent="0.15">
      <c r="A52" s="9"/>
      <c r="B52" s="9"/>
      <c r="F52" s="9"/>
      <c r="G52" s="15"/>
      <c r="K52" s="9"/>
      <c r="L52" s="9"/>
      <c r="O52" s="9"/>
      <c r="P52" s="9"/>
      <c r="Q52" s="15"/>
      <c r="T52" s="9"/>
      <c r="Y52" s="26" t="s">
        <v>337</v>
      </c>
      <c r="Z52" s="26" t="s">
        <v>466</v>
      </c>
      <c r="AF52" s="24"/>
    </row>
    <row r="53" spans="1:37" x14ac:dyDescent="0.15">
      <c r="A53" s="9"/>
      <c r="B53" s="9"/>
      <c r="F53" s="9"/>
      <c r="G53" s="15"/>
      <c r="K53" s="9"/>
      <c r="L53" s="9"/>
      <c r="O53" s="9"/>
      <c r="P53" s="9"/>
      <c r="Q53" s="15"/>
      <c r="T53" s="9"/>
      <c r="Y53" s="26" t="s">
        <v>338</v>
      </c>
      <c r="Z53" s="26" t="s">
        <v>467</v>
      </c>
      <c r="AF53" s="24"/>
    </row>
    <row r="54" spans="1:37" x14ac:dyDescent="0.15">
      <c r="A54" s="9"/>
      <c r="B54" s="9"/>
      <c r="F54" s="9"/>
      <c r="G54" s="15"/>
      <c r="K54" s="9"/>
      <c r="L54" s="9"/>
      <c r="O54" s="9"/>
      <c r="P54" s="16"/>
      <c r="Q54" s="15"/>
      <c r="T54" s="9"/>
      <c r="Y54" s="26" t="s">
        <v>339</v>
      </c>
      <c r="Z54" s="26" t="s">
        <v>468</v>
      </c>
      <c r="AF54" s="24"/>
    </row>
    <row r="55" spans="1:37" x14ac:dyDescent="0.15">
      <c r="A55" s="9"/>
      <c r="B55" s="9"/>
      <c r="F55" s="9"/>
      <c r="G55" s="15"/>
      <c r="K55" s="9"/>
      <c r="L55" s="9"/>
      <c r="O55" s="9"/>
      <c r="P55" s="9"/>
      <c r="Q55" s="15"/>
      <c r="T55" s="9"/>
      <c r="Y55" s="26" t="s">
        <v>340</v>
      </c>
      <c r="Z55" s="26" t="s">
        <v>469</v>
      </c>
      <c r="AF55" s="24"/>
    </row>
    <row r="56" spans="1:37" x14ac:dyDescent="0.15">
      <c r="A56" s="9"/>
      <c r="B56" s="9"/>
      <c r="F56" s="9"/>
      <c r="G56" s="15"/>
      <c r="K56" s="9"/>
      <c r="L56" s="9"/>
      <c r="O56" s="9"/>
      <c r="P56" s="9"/>
      <c r="Q56" s="15"/>
      <c r="T56" s="9"/>
      <c r="Y56" s="26" t="s">
        <v>341</v>
      </c>
      <c r="Z56" s="26" t="s">
        <v>470</v>
      </c>
      <c r="AF56" s="24"/>
    </row>
    <row r="57" spans="1:37" x14ac:dyDescent="0.15">
      <c r="A57" s="9"/>
      <c r="B57" s="9"/>
      <c r="F57" s="9"/>
      <c r="G57" s="15"/>
      <c r="K57" s="9"/>
      <c r="L57" s="9"/>
      <c r="O57" s="9"/>
      <c r="P57" s="9"/>
      <c r="Q57" s="15"/>
      <c r="T57" s="9"/>
      <c r="Y57" s="26" t="s">
        <v>342</v>
      </c>
      <c r="Z57" s="26" t="s">
        <v>471</v>
      </c>
      <c r="AF57" s="24"/>
    </row>
    <row r="58" spans="1:37" x14ac:dyDescent="0.15">
      <c r="A58" s="9"/>
      <c r="B58" s="9"/>
      <c r="F58" s="9"/>
      <c r="G58" s="15"/>
      <c r="K58" s="9"/>
      <c r="L58" s="9"/>
      <c r="O58" s="9"/>
      <c r="P58" s="9"/>
      <c r="Q58" s="15"/>
      <c r="T58" s="9"/>
      <c r="Y58" s="26" t="s">
        <v>343</v>
      </c>
      <c r="Z58" s="26" t="s">
        <v>472</v>
      </c>
      <c r="AF58" s="24"/>
    </row>
    <row r="59" spans="1:37" x14ac:dyDescent="0.15">
      <c r="A59" s="9"/>
      <c r="B59" s="9"/>
      <c r="F59" s="9"/>
      <c r="G59" s="15"/>
      <c r="K59" s="9"/>
      <c r="L59" s="9"/>
      <c r="O59" s="9"/>
      <c r="P59" s="9"/>
      <c r="Q59" s="15"/>
      <c r="T59" s="9"/>
      <c r="Y59" s="26" t="s">
        <v>344</v>
      </c>
      <c r="Z59" s="26" t="s">
        <v>473</v>
      </c>
      <c r="AF59" s="24"/>
    </row>
    <row r="60" spans="1:37" x14ac:dyDescent="0.15">
      <c r="A60" s="9"/>
      <c r="B60" s="9"/>
      <c r="F60" s="9"/>
      <c r="G60" s="15"/>
      <c r="K60" s="9"/>
      <c r="L60" s="9"/>
      <c r="O60" s="9"/>
      <c r="P60" s="9"/>
      <c r="Q60" s="15"/>
      <c r="T60" s="9"/>
      <c r="Y60" s="26" t="s">
        <v>345</v>
      </c>
      <c r="Z60" s="26" t="s">
        <v>474</v>
      </c>
      <c r="AF60" s="24"/>
    </row>
    <row r="61" spans="1:37" x14ac:dyDescent="0.15">
      <c r="A61" s="9"/>
      <c r="B61" s="9"/>
      <c r="F61" s="9"/>
      <c r="G61" s="15"/>
      <c r="K61" s="9"/>
      <c r="L61" s="9"/>
      <c r="O61" s="9"/>
      <c r="P61" s="9"/>
      <c r="Q61" s="15"/>
      <c r="T61" s="9"/>
      <c r="Y61" s="26" t="s">
        <v>346</v>
      </c>
      <c r="Z61" s="26" t="s">
        <v>475</v>
      </c>
      <c r="AF61" s="24"/>
    </row>
    <row r="62" spans="1:37" x14ac:dyDescent="0.15">
      <c r="A62" s="9"/>
      <c r="B62" s="9"/>
      <c r="F62" s="9"/>
      <c r="G62" s="15"/>
      <c r="K62" s="9"/>
      <c r="L62" s="9"/>
      <c r="O62" s="9"/>
      <c r="P62" s="9"/>
      <c r="Q62" s="15"/>
      <c r="T62" s="9"/>
      <c r="Y62" s="26" t="s">
        <v>347</v>
      </c>
      <c r="Z62" s="26" t="s">
        <v>476</v>
      </c>
      <c r="AF62" s="24"/>
    </row>
    <row r="63" spans="1:37" x14ac:dyDescent="0.15">
      <c r="A63" s="9"/>
      <c r="B63" s="9"/>
      <c r="F63" s="9"/>
      <c r="G63" s="15"/>
      <c r="K63" s="9"/>
      <c r="L63" s="9"/>
      <c r="O63" s="9"/>
      <c r="P63" s="9"/>
      <c r="Q63" s="15"/>
      <c r="T63" s="9"/>
      <c r="Y63" s="26" t="s">
        <v>348</v>
      </c>
      <c r="Z63" s="26" t="s">
        <v>477</v>
      </c>
      <c r="AF63" s="24"/>
    </row>
    <row r="64" spans="1:37" x14ac:dyDescent="0.15">
      <c r="A64" s="9"/>
      <c r="B64" s="9"/>
      <c r="F64" s="9"/>
      <c r="G64" s="15"/>
      <c r="K64" s="9"/>
      <c r="L64" s="9"/>
      <c r="O64" s="9"/>
      <c r="P64" s="9"/>
      <c r="Q64" s="15"/>
      <c r="T64" s="9"/>
      <c r="Y64" s="26" t="s">
        <v>349</v>
      </c>
      <c r="Z64" s="26" t="s">
        <v>478</v>
      </c>
      <c r="AF64" s="24"/>
    </row>
    <row r="65" spans="1:32" x14ac:dyDescent="0.15">
      <c r="A65" s="9"/>
      <c r="B65" s="9"/>
      <c r="F65" s="9"/>
      <c r="G65" s="15"/>
      <c r="K65" s="9"/>
      <c r="L65" s="9"/>
      <c r="O65" s="9"/>
      <c r="P65" s="9"/>
      <c r="Q65" s="15"/>
      <c r="T65" s="9"/>
      <c r="Y65" s="26" t="s">
        <v>350</v>
      </c>
      <c r="Z65" s="26" t="s">
        <v>479</v>
      </c>
      <c r="AF65" s="24"/>
    </row>
    <row r="66" spans="1:32" x14ac:dyDescent="0.15">
      <c r="A66" s="9"/>
      <c r="B66" s="9"/>
      <c r="F66" s="9"/>
      <c r="G66" s="15"/>
      <c r="K66" s="9"/>
      <c r="L66" s="9"/>
      <c r="O66" s="9"/>
      <c r="P66" s="9"/>
      <c r="Q66" s="15"/>
      <c r="T66" s="9"/>
      <c r="Y66" s="26" t="s">
        <v>70</v>
      </c>
      <c r="Z66" s="26" t="s">
        <v>480</v>
      </c>
      <c r="AF66" s="24"/>
    </row>
    <row r="67" spans="1:32" x14ac:dyDescent="0.15">
      <c r="A67" s="9"/>
      <c r="B67" s="9"/>
      <c r="F67" s="9"/>
      <c r="G67" s="15"/>
      <c r="K67" s="9"/>
      <c r="L67" s="9"/>
      <c r="O67" s="9"/>
      <c r="P67" s="9"/>
      <c r="Q67" s="15"/>
      <c r="T67" s="9"/>
      <c r="Y67" s="26" t="s">
        <v>351</v>
      </c>
      <c r="Z67" s="26" t="s">
        <v>481</v>
      </c>
      <c r="AF67" s="24"/>
    </row>
    <row r="68" spans="1:32" x14ac:dyDescent="0.15">
      <c r="A68" s="9"/>
      <c r="B68" s="9"/>
      <c r="F68" s="9"/>
      <c r="G68" s="15"/>
      <c r="K68" s="9"/>
      <c r="L68" s="9"/>
      <c r="O68" s="9"/>
      <c r="P68" s="9"/>
      <c r="Q68" s="15"/>
      <c r="T68" s="9"/>
      <c r="Y68" s="26" t="s">
        <v>352</v>
      </c>
      <c r="Z68" s="26" t="s">
        <v>482</v>
      </c>
      <c r="AF68" s="24"/>
    </row>
    <row r="69" spans="1:32" x14ac:dyDescent="0.15">
      <c r="A69" s="9"/>
      <c r="B69" s="9"/>
      <c r="F69" s="9"/>
      <c r="G69" s="15"/>
      <c r="K69" s="9"/>
      <c r="L69" s="9"/>
      <c r="O69" s="9"/>
      <c r="P69" s="9"/>
      <c r="Q69" s="15"/>
      <c r="T69" s="9"/>
      <c r="Y69" s="26" t="s">
        <v>353</v>
      </c>
      <c r="Z69" s="26" t="s">
        <v>483</v>
      </c>
      <c r="AF69" s="24"/>
    </row>
    <row r="70" spans="1:32" x14ac:dyDescent="0.15">
      <c r="A70" s="9"/>
      <c r="B70" s="9"/>
      <c r="Y70" s="26" t="s">
        <v>354</v>
      </c>
      <c r="Z70" s="26" t="s">
        <v>484</v>
      </c>
    </row>
    <row r="71" spans="1:32" x14ac:dyDescent="0.15">
      <c r="Y71" s="26" t="s">
        <v>355</v>
      </c>
      <c r="Z71" s="26" t="s">
        <v>485</v>
      </c>
    </row>
    <row r="72" spans="1:32" x14ac:dyDescent="0.15">
      <c r="Y72" s="26" t="s">
        <v>356</v>
      </c>
      <c r="Z72" s="26" t="s">
        <v>486</v>
      </c>
    </row>
    <row r="73" spans="1:32" x14ac:dyDescent="0.15">
      <c r="Y73" s="26" t="s">
        <v>357</v>
      </c>
      <c r="Z73" s="26" t="s">
        <v>487</v>
      </c>
    </row>
    <row r="74" spans="1:32" x14ac:dyDescent="0.15">
      <c r="Y74" s="26" t="s">
        <v>358</v>
      </c>
      <c r="Z74" s="26" t="s">
        <v>488</v>
      </c>
    </row>
    <row r="75" spans="1:32" x14ac:dyDescent="0.15">
      <c r="Y75" s="26" t="s">
        <v>359</v>
      </c>
      <c r="Z75" s="26" t="s">
        <v>489</v>
      </c>
    </row>
    <row r="76" spans="1:32" x14ac:dyDescent="0.15">
      <c r="Y76" s="26" t="s">
        <v>360</v>
      </c>
      <c r="Z76" s="26" t="s">
        <v>490</v>
      </c>
    </row>
    <row r="77" spans="1:32" x14ac:dyDescent="0.15">
      <c r="Y77" s="26" t="s">
        <v>361</v>
      </c>
      <c r="Z77" s="26" t="s">
        <v>491</v>
      </c>
    </row>
    <row r="78" spans="1:32" x14ac:dyDescent="0.15">
      <c r="Y78" s="26" t="s">
        <v>362</v>
      </c>
      <c r="Z78" s="26" t="s">
        <v>492</v>
      </c>
    </row>
    <row r="79" spans="1:32" x14ac:dyDescent="0.15">
      <c r="Y79" s="26" t="s">
        <v>363</v>
      </c>
      <c r="Z79" s="26" t="s">
        <v>493</v>
      </c>
    </row>
    <row r="80" spans="1:32" x14ac:dyDescent="0.15">
      <c r="Y80" s="26" t="s">
        <v>364</v>
      </c>
      <c r="Z80" s="26" t="s">
        <v>494</v>
      </c>
    </row>
    <row r="81" spans="25:26" x14ac:dyDescent="0.15">
      <c r="Y81" s="26" t="s">
        <v>365</v>
      </c>
      <c r="Z81" s="26" t="s">
        <v>495</v>
      </c>
    </row>
    <row r="82" spans="25:26" x14ac:dyDescent="0.15">
      <c r="Y82" s="26" t="s">
        <v>366</v>
      </c>
      <c r="Z82" s="26" t="s">
        <v>496</v>
      </c>
    </row>
    <row r="83" spans="25:26" x14ac:dyDescent="0.15">
      <c r="Y83" s="26" t="s">
        <v>367</v>
      </c>
      <c r="Z83" s="26" t="s">
        <v>497</v>
      </c>
    </row>
    <row r="84" spans="25:26" x14ac:dyDescent="0.15">
      <c r="Y84" s="26" t="s">
        <v>368</v>
      </c>
      <c r="Z84" s="26" t="s">
        <v>498</v>
      </c>
    </row>
    <row r="85" spans="25:26" x14ac:dyDescent="0.15">
      <c r="Y85" s="26" t="s">
        <v>369</v>
      </c>
      <c r="Z85" s="26" t="s">
        <v>499</v>
      </c>
    </row>
    <row r="86" spans="25:26" x14ac:dyDescent="0.15">
      <c r="Y86" s="26" t="s">
        <v>370</v>
      </c>
      <c r="Z86" s="26" t="s">
        <v>500</v>
      </c>
    </row>
    <row r="87" spans="25:26" x14ac:dyDescent="0.15">
      <c r="Y87" s="26" t="s">
        <v>371</v>
      </c>
      <c r="Z87" s="26" t="s">
        <v>501</v>
      </c>
    </row>
    <row r="88" spans="25:26" x14ac:dyDescent="0.15">
      <c r="Y88" s="26" t="s">
        <v>372</v>
      </c>
      <c r="Z88" s="26" t="s">
        <v>502</v>
      </c>
    </row>
    <row r="89" spans="25:26" x14ac:dyDescent="0.15">
      <c r="Y89" s="26" t="s">
        <v>373</v>
      </c>
      <c r="Z89" s="26" t="s">
        <v>503</v>
      </c>
    </row>
    <row r="90" spans="25:26" x14ac:dyDescent="0.15">
      <c r="Y90" s="26" t="s">
        <v>374</v>
      </c>
      <c r="Z90" s="26" t="s">
        <v>504</v>
      </c>
    </row>
    <row r="91" spans="25:26" x14ac:dyDescent="0.15">
      <c r="Y91" s="26" t="s">
        <v>375</v>
      </c>
      <c r="Z91" s="26" t="s">
        <v>505</v>
      </c>
    </row>
    <row r="92" spans="25:26" x14ac:dyDescent="0.15">
      <c r="Y92" s="26" t="s">
        <v>376</v>
      </c>
      <c r="Z92" s="26" t="s">
        <v>506</v>
      </c>
    </row>
    <row r="93" spans="25:26" x14ac:dyDescent="0.15">
      <c r="Y93" s="26" t="s">
        <v>377</v>
      </c>
      <c r="Z93" s="26" t="s">
        <v>507</v>
      </c>
    </row>
    <row r="94" spans="25:26" x14ac:dyDescent="0.15">
      <c r="Y94" s="26" t="s">
        <v>378</v>
      </c>
      <c r="Z94" s="26" t="s">
        <v>508</v>
      </c>
    </row>
    <row r="95" spans="25:26" x14ac:dyDescent="0.15">
      <c r="Y95" s="26" t="s">
        <v>379</v>
      </c>
      <c r="Z95" s="26" t="s">
        <v>509</v>
      </c>
    </row>
    <row r="96" spans="25:26" x14ac:dyDescent="0.15">
      <c r="Y96" s="26" t="s">
        <v>281</v>
      </c>
      <c r="Z96" s="26" t="s">
        <v>510</v>
      </c>
    </row>
    <row r="97" spans="25:26" x14ac:dyDescent="0.15">
      <c r="Y97" s="26" t="s">
        <v>380</v>
      </c>
      <c r="Z97" s="26" t="s">
        <v>511</v>
      </c>
    </row>
    <row r="98" spans="25:26" x14ac:dyDescent="0.15">
      <c r="Y98" s="26" t="s">
        <v>381</v>
      </c>
      <c r="Z98" s="26" t="s">
        <v>512</v>
      </c>
    </row>
    <row r="99" spans="25:26" x14ac:dyDescent="0.15">
      <c r="Y99" s="26" t="s">
        <v>411</v>
      </c>
      <c r="Z99" s="26"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2021-08-24T15:23:50Z</dcterms:created>
  <dcterms:modified xsi:type="dcterms:W3CDTF">2021-08-24T18:21:02Z</dcterms:modified>
</cp:coreProperties>
</file>