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行政事業レビューシート!$A$1:$AY$174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L93" i="3" l="1"/>
  <c r="I93" i="3"/>
  <c r="AY173" i="3" l="1"/>
  <c r="AY172" i="3"/>
  <c r="AY168" i="3"/>
  <c r="AY171" i="3" s="1"/>
  <c r="AY167" i="3"/>
  <c r="AY166" i="3"/>
  <c r="AY165" i="3"/>
  <c r="AY164" i="3"/>
  <c r="AY163" i="3"/>
  <c r="AY162" i="3"/>
  <c r="AY161" i="3"/>
  <c r="AY160" i="3"/>
  <c r="AY159" i="3"/>
  <c r="AY155" i="3"/>
  <c r="AY156" i="3" s="1"/>
  <c r="AY154" i="3"/>
  <c r="AY153" i="3"/>
  <c r="AY152" i="3"/>
  <c r="AY151" i="3"/>
  <c r="AY150" i="3"/>
  <c r="AY149" i="3"/>
  <c r="AY148" i="3"/>
  <c r="AY147" i="3"/>
  <c r="AY146" i="3"/>
  <c r="AY142" i="3"/>
  <c r="AY143" i="3" s="1"/>
  <c r="AY136" i="3"/>
  <c r="AY132" i="3"/>
  <c r="AY67" i="3"/>
  <c r="AY68" i="3" s="1"/>
  <c r="AY62" i="3"/>
  <c r="AY65" i="3" s="1"/>
  <c r="AY61" i="3"/>
  <c r="AY58" i="3"/>
  <c r="AY59" i="3" s="1"/>
  <c r="AY54" i="3"/>
  <c r="AY57" i="3" s="1"/>
  <c r="AY50" i="3"/>
  <c r="AY53" i="3" s="1"/>
  <c r="AY48" i="3"/>
  <c r="AY49" i="3" s="1"/>
  <c r="AY47" i="3"/>
  <c r="AY34" i="3"/>
  <c r="AY36" i="3" s="1"/>
  <c r="AY70" i="3" l="1"/>
  <c r="AY52" i="3"/>
  <c r="AY64" i="3"/>
  <c r="AY66" i="3"/>
  <c r="AY145" i="3"/>
  <c r="AY63" i="3"/>
  <c r="AY69" i="3"/>
  <c r="AY71" i="3"/>
  <c r="AY144" i="3"/>
  <c r="AY157" i="3"/>
  <c r="AY51" i="3"/>
  <c r="AY170" i="3"/>
  <c r="AY39" i="3"/>
  <c r="AY40" i="3"/>
  <c r="AY35" i="3"/>
  <c r="AY55" i="3"/>
  <c r="AY134" i="3"/>
  <c r="AY37" i="3"/>
  <c r="AY56" i="3"/>
  <c r="AY38" i="3"/>
  <c r="AY60" i="3"/>
  <c r="AY133" i="3"/>
  <c r="AY135" i="3"/>
  <c r="AY158" i="3"/>
  <c r="AY169"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C12" i="4" l="1"/>
  <c r="W26" i="3" l="1"/>
  <c r="C23" i="4" l="1"/>
  <c r="C24" i="4"/>
  <c r="W21" i="3" l="1"/>
  <c r="AD21" i="3"/>
  <c r="P21" i="3"/>
  <c r="P18" i="3" l="1"/>
  <c r="P20" i="3" s="1"/>
  <c r="W18" i="3"/>
  <c r="W20" i="3" s="1"/>
  <c r="Y135" i="3"/>
  <c r="AU135" i="3"/>
  <c r="AU131" i="3"/>
  <c r="Y13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<sst xmlns="http://schemas.openxmlformats.org/spreadsheetml/2006/main" count="1039" uniqueCount="662">
  <si>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</si>
  <si>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</si>
  <si>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</si>
  <si>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</si>
  <si>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</si>
  <si>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</si>
  <si>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</si>
  <si>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</si>
  <si>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</si>
  <si>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</si>
  <si>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</si>
  <si>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</si>
  <si>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</si>
  <si>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</si>
  <si>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</si>
  <si>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</si>
  <si>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</si>
  <si>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</si>
  <si>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</si>
  <si>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</si>
  <si>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</si>
  <si>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</si>
  <si>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</si>
  <si>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</si>
  <si>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</si>
  <si>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</si>
  <si>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</si>
  <si>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</si>
  <si>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</si>
  <si>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</si>
  <si>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</si>
  <si>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</si>
  <si>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</si>
  <si>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</si>
  <si>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</si>
  <si>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</si>
  <si>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</si>
  <si>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</si>
  <si>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</si>
  <si>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</si>
  <si>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</si>
  <si>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</si>
  <si>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</si>
  <si>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</si>
  <si>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</si>
  <si>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</si>
  <si>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</si>
  <si>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</si>
  <si>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</si>
  <si>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</si>
  <si>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</si>
  <si>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</si>
  <si>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</si>
  <si>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</si>
  <si>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</si>
  <si>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</si>
  <si>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</si>
  <si>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</si>
  <si>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</si>
  <si>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</si>
  <si>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</si>
  <si>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</si>
  <si>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</si>
  <si>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</si>
  <si>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</si>
  <si>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</si>
  <si>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</si>
  <si>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</si>
  <si>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</si>
  <si>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</si>
  <si>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</si>
  <si>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</si>
  <si>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</si>
  <si>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</si>
  <si>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</si>
  <si>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</si>
  <si>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</si>
  <si>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</si>
  <si>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</si>
  <si>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</si>
  <si>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</si>
  <si>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</si>
  <si>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</si>
  <si>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</si>
  <si>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</si>
  <si>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</si>
  <si>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</si>
  <si>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</si>
  <si>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</si>
  <si>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</si>
  <si>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</si>
  <si>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</si>
  <si>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</si>
  <si>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</si>
  <si>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</si>
  <si>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</si>
  <si>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</si>
  <si>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</si>
  <si>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</si>
  <si>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</si>
  <si>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</si>
  <si>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</si>
  <si>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</si>
  <si>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</si>
  <si>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</si>
  <si>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</si>
  <si>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</si>
  <si>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</si>
  <si>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</si>
  <si>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</si>
  <si>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</si>
  <si>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</si>
  <si>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</si>
  <si>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</si>
  <si>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</si>
  <si>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</si>
  <si>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</si>
  <si>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</si>
  <si>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</si>
  <si>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</si>
  <si>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</si>
  <si>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</si>
  <si>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</si>
  <si>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</si>
  <si>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</si>
  <si>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</si>
  <si>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</si>
  <si>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</si>
  <si>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</si>
  <si>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</si>
  <si>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</si>
  <si>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</si>
  <si>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</si>
  <si>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</si>
  <si>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</si>
  <si>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</si>
  <si>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</si>
  <si>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</si>
  <si>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</si>
  <si>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</si>
  <si>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</si>
  <si>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</si>
  <si>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</si>
  <si>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</si>
  <si>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</si>
  <si>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</si>
  <si>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</si>
  <si>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</si>
  <si>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</si>
  <si>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</si>
  <si>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</si>
  <si>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</si>
  <si>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</si>
  <si>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</si>
  <si>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</si>
  <si>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</si>
  <si>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</si>
  <si>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</si>
  <si>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</si>
  <si>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</si>
  <si>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</si>
  <si>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</si>
  <si>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</si>
  <si>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</si>
  <si>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</si>
  <si>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</si>
  <si>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</si>
  <si>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</si>
  <si>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</si>
  <si>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</si>
  <si>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</si>
  <si>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</si>
  <si>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</si>
  <si>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</si>
  <si>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</si>
  <si>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</si>
  <si>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</si>
  <si>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</si>
  <si>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</si>
  <si>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</si>
  <si>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</si>
  <si>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</si>
  <si>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</si>
  <si>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</si>
  <si>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</si>
  <si>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</si>
  <si>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</si>
  <si>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</si>
  <si>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</si>
  <si>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</si>
  <si>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</si>
  <si>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</si>
  <si>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</si>
  <si>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</si>
  <si>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</si>
  <si>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</si>
  <si>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</si>
  <si>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</si>
  <si>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</si>
  <si>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</si>
  <si>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</si>
  <si>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</si>
  <si>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</si>
  <si>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</si>
  <si>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</si>
  <si>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</si>
  <si>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</si>
  <si>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</si>
  <si>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</si>
  <si>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</si>
  <si>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</si>
  <si>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</si>
  <si>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</si>
  <si>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</si>
  <si>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</si>
  <si>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</si>
  <si>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</si>
  <si>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</si>
  <si>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</si>
  <si>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</si>
  <si>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</si>
  <si>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</si>
  <si>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</si>
  <si>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</si>
  <si>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</si>
  <si>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</si>
  <si>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</si>
  <si>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</si>
  <si>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</si>
  <si>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</si>
  <si>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</si>
  <si>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</si>
  <si>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</si>
  <si>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</si>
  <si>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</si>
  <si>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</si>
  <si>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</si>
  <si>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</si>
  <si>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</si>
  <si>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</si>
  <si>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</si>
  <si>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</si>
  <si>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</si>
  <si>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</si>
  <si>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</si>
  <si>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</si>
  <si>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</si>
  <si>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</si>
  <si>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</si>
  <si>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</si>
  <si>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</si>
  <si>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</si>
  <si>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</si>
  <si>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</si>
  <si>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</si>
  <si>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</si>
  <si>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</si>
  <si>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</si>
  <si>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</si>
  <si>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</si>
  <si>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</si>
  <si>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</si>
  <si>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</si>
  <si>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</si>
  <si>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</si>
  <si>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</si>
  <si>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</si>
  <si>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</si>
  <si>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</si>
  <si>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</si>
  <si>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</si>
  <si>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</si>
  <si>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</si>
  <si>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</si>
  <si>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</si>
  <si>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</si>
  <si>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</si>
  <si>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</si>
  <si>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</si>
  <si>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</si>
  <si>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</si>
  <si>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</si>
  <si>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</si>
  <si>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</si>
  <si>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</si>
  <si>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</si>
  <si>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</si>
  <si>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</si>
  <si>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</si>
  <si>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</si>
  <si>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</si>
  <si>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</si>
  <si>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</si>
  <si>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</si>
  <si>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</si>
  <si>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</si>
  <si>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</si>
  <si>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</si>
  <si>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</si>
  <si>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</si>
  <si>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</si>
  <si>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</si>
  <si>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</si>
  <si>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</si>
  <si>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</si>
  <si>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</si>
  <si>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</si>
  <si>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</si>
  <si>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</si>
  <si>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</si>
  <si>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</si>
  <si>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</si>
  <si>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</si>
  <si>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</si>
  <si>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</si>
  <si>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</si>
  <si>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</si>
  <si>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</si>
  <si>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</si>
  <si>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</si>
  <si>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</si>
  <si>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</si>
  <si>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</si>
  <si>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</si>
  <si>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</si>
  <si>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</si>
  <si>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</si>
  <si>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</si>
  <si>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</si>
  <si>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</si>
  <si>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</si>
  <si>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</si>
  <si>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</si>
  <si>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</si>
  <si>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</si>
  <si>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</si>
  <si>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</si>
  <si>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</si>
  <si>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</si>
  <si>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</si>
  <si>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</si>
  <si>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</si>
  <si>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</si>
  <si>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</si>
  <si>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</si>
  <si>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</si>
  <si>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</si>
  <si>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</si>
  <si>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</si>
  <si>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</si>
  <si>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</si>
  <si>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</si>
  <si>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</si>
  <si>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</si>
  <si>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</si>
  <si>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</si>
  <si>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</si>
  <si>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</si>
  <si>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</si>
  <si>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</si>
  <si>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</si>
  <si>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</si>
  <si>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</si>
  <si>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</si>
  <si>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</si>
  <si>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</si>
  <si>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</si>
  <si>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</si>
  <si>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</si>
  <si>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</si>
  <si>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</si>
  <si>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</si>
  <si>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</si>
  <si>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</si>
  <si>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</si>
  <si>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</si>
  <si>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</si>
  <si>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</si>
  <si>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</si>
  <si>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</si>
  <si>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</si>
  <si>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</si>
  <si>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</si>
  <si>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</si>
  <si>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</si>
  <si>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</si>
  <si>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</si>
  <si>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</si>
  <si>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</si>
  <si>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</si>
  <si>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</si>
  <si>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</si>
  <si>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</si>
  <si>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</si>
  <si>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</si>
  <si>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</si>
  <si>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</si>
  <si>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</si>
  <si>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</si>
  <si>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</si>
  <si>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</si>
  <si>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</si>
  <si>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</si>
  <si>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</si>
  <si>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</si>
  <si>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</si>
  <si>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</si>
  <si>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</si>
  <si>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</si>
  <si>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</si>
  <si>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</si>
  <si>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</si>
  <si>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</si>
  <si>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</si>
  <si>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</si>
  <si>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</si>
  <si>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</si>
  <si>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</si>
  <si>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</si>
  <si>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</si>
  <si>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</si>
  <si>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</si>
  <si>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</si>
  <si>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</si>
  <si>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</si>
  <si>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</si>
  <si>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</si>
  <si>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</si>
  <si>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</si>
  <si>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</si>
  <si>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</si>
  <si>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</si>
  <si>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</si>
  <si>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</si>
  <si>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</si>
  <si>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</si>
  <si>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</si>
  <si>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</si>
  <si>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</si>
  <si>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</si>
  <si>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</si>
  <si>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</si>
  <si>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</si>
  <si>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</si>
  <si>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</si>
  <si>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</si>
  <si>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</si>
  <si>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</si>
  <si>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</si>
  <si>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</si>
  <si>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</si>
  <si>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</si>
  <si>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</si>
  <si>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</si>
  <si>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</si>
  <si>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</si>
  <si>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</si>
  <si>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</si>
  <si>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</si>
  <si>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</si>
  <si>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</si>
  <si>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</si>
  <si>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</si>
  <si>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</si>
  <si>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</si>
  <si>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</si>
  <si>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</si>
  <si>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</si>
  <si>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</si>
  <si>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</si>
  <si>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</si>
  <si>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</si>
  <si>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</si>
  <si>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</si>
  <si>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</si>
  <si>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</si>
  <si>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</si>
  <si>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</si>
  <si>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</si>
  <si>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</si>
  <si>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</si>
  <si>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</si>
  <si>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</si>
  <si>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</si>
  <si>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</si>
  <si>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</si>
  <si>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</si>
  <si>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</si>
  <si>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</si>
  <si>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</si>
  <si>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</si>
  <si>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</si>
  <si>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</si>
  <si>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</si>
  <si>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</si>
  <si>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</si>
  <si>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</si>
  <si>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</si>
  <si>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</si>
  <si>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</si>
  <si>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</si>
  <si>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</si>
  <si>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</si>
  <si>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</si>
  <si>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</si>
  <si>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</si>
  <si>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</si>
  <si>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</si>
  <si>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</si>
  <si>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</si>
  <si>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</si>
  <si>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</si>
  <si>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</si>
  <si>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</si>
  <si>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</si>
  <si>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</si>
  <si>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</si>
  <si>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</si>
  <si>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</si>
  <si>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</si>
  <si>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</si>
  <si>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</si>
  <si>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</si>
  <si>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</si>
  <si>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</si>
  <si>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</si>
  <si>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</si>
  <si>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</si>
  <si>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</si>
  <si>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</si>
  <si>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</si>
  <si>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</si>
  <si>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</si>
  <si>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</si>
  <si>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</si>
  <si>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</si>
  <si>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</si>
  <si>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</si>
  <si>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</si>
  <si>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</si>
  <si>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</si>
  <si>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</si>
  <si>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</si>
  <si>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</si>
  <si>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</si>
  <si>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</si>
  <si>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</si>
  <si>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</si>
  <si>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</si>
  <si>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</si>
  <si>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</si>
  <si>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</si>
  <si>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</si>
  <si>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</si>
  <si>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</si>
  <si>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</si>
  <si>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</si>
  <si>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</si>
  <si>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</si>
  <si>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</si>
  <si>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</si>
  <si>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</si>
  <si>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</si>
  <si>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</si>
  <si>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</si>
  <si>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</si>
  <si>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</si>
  <si>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</si>
  <si>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</si>
  <si>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</si>
  <si>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</si>
  <si>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</si>
  <si>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大学等修学支援担当室</t>
    <phoneticPr fontId="5"/>
  </si>
  <si>
    <t>○</t>
  </si>
  <si>
    <t>真に支援が必要な低所得者世帯の者に対し、社会で自立し、及び活躍することができる豊かな人間性を備えた創造的な人材を育成するために必要な質の高い教育を実施する大学等における修学支援を行い、その修学に係る経済的負担を軽減することにより、子どもを安心して生み、育てることができる環境の整備を図り、もって我が国における急速な少子化の進展への対処に寄与する。</t>
    <phoneticPr fontId="5"/>
  </si>
  <si>
    <t>「大学等における修学の支援に関する法律」（令和元年５月法律第８号）に基づき、少子化に対処するため、低所得世帯であっても社会で自立し活躍できる人材を育成する大学、短期大学、高等専門学校、専門学校において修学できるよう高等教育の修学支援（授業料等減免・給付型奨学金）を着実に実施する。</t>
    <phoneticPr fontId="5"/>
  </si>
  <si>
    <t>-</t>
  </si>
  <si>
    <t>-</t>
    <phoneticPr fontId="5"/>
  </si>
  <si>
    <t>学資支給金補助金</t>
    <rPh sb="0" eb="2">
      <t>ガクシ</t>
    </rPh>
    <rPh sb="2" eb="4">
      <t>シキュウ</t>
    </rPh>
    <rPh sb="4" eb="5">
      <t>キン</t>
    </rPh>
    <rPh sb="5" eb="8">
      <t>ホジョキン</t>
    </rPh>
    <phoneticPr fontId="5"/>
  </si>
  <si>
    <t>授業料等減免費交付金</t>
    <rPh sb="0" eb="3">
      <t>ジュギョウリョウ</t>
    </rPh>
    <rPh sb="3" eb="4">
      <t>トウ</t>
    </rPh>
    <rPh sb="4" eb="6">
      <t>ゲンメン</t>
    </rPh>
    <rPh sb="6" eb="7">
      <t>ヒ</t>
    </rPh>
    <rPh sb="7" eb="10">
      <t>コウフキン</t>
    </rPh>
    <phoneticPr fontId="5"/>
  </si>
  <si>
    <t>授業料等減免費負担金</t>
    <rPh sb="0" eb="3">
      <t>ジュギョウリョウ</t>
    </rPh>
    <rPh sb="3" eb="4">
      <t>トウ</t>
    </rPh>
    <rPh sb="4" eb="6">
      <t>ゲンメン</t>
    </rPh>
    <rPh sb="6" eb="7">
      <t>ヒ</t>
    </rPh>
    <rPh sb="7" eb="9">
      <t>フタン</t>
    </rPh>
    <rPh sb="9" eb="10">
      <t>キン</t>
    </rPh>
    <phoneticPr fontId="5"/>
  </si>
  <si>
    <t>文部科学省</t>
  </si>
  <si>
    <t>生活保護世帯に属する生徒等の大学等進学率</t>
    <phoneticPr fontId="5"/>
  </si>
  <si>
    <t>新たな高等教育費の負担軽減方策の実施において、新制度への円滑な移行を図ることにより、低所得世帯の子供たちの高等教育機関への進学の機会確保につなげる。</t>
    <phoneticPr fontId="5"/>
  </si>
  <si>
    <t>児童養護施設の生徒等の大学等進学率</t>
    <phoneticPr fontId="5"/>
  </si>
  <si>
    <t>校</t>
    <rPh sb="0" eb="1">
      <t>コウ</t>
    </rPh>
    <phoneticPr fontId="5"/>
  </si>
  <si>
    <t>執行額／要件に適合した大学・短期大学・高等専門学校・専門学校の学生数　　　</t>
    <phoneticPr fontId="5"/>
  </si>
  <si>
    <t>百万円</t>
    <rPh sb="0" eb="1">
      <t>ヒャク</t>
    </rPh>
    <rPh sb="1" eb="2">
      <t>マン</t>
    </rPh>
    <rPh sb="2" eb="3">
      <t>エン</t>
    </rPh>
    <phoneticPr fontId="5"/>
  </si>
  <si>
    <t>新たな高等教育費の負担軽減方策の実施において、低所得世帯の子供たちの高等教育機関への進学の機会確保に寄与する。</t>
    <phoneticPr fontId="5"/>
  </si>
  <si>
    <t>学生への修学支援の重点的・効率的な実施</t>
    <phoneticPr fontId="5"/>
  </si>
  <si>
    <t>教育の質を担保するための、高等教育の修学支援新制度の支援対象機関に係る具体的・統一的要件（シラバス、GPA（平均成績）等）の設定・適用状況
※令和元年度に機関要件を設定済</t>
    <phoneticPr fontId="5"/>
  </si>
  <si>
    <t>認定件数</t>
    <phoneticPr fontId="5"/>
  </si>
  <si>
    <t>-</t>
    <phoneticPr fontId="5"/>
  </si>
  <si>
    <t>高等教育の修学支援新制度の支援対象学生のGPA（平均成績）、就職・進学率の状況
※高等教育の修学支援新制度は開始直後のため、今後現状値を調査の上、目標値を設定</t>
    <phoneticPr fontId="5"/>
  </si>
  <si>
    <t>本事業は、低所得世帯の子供たちの高等教育機関への進学の機会確保につなげるものであり、社会のニーズを反映している。</t>
    <phoneticPr fontId="5"/>
  </si>
  <si>
    <t>本事業は「経済財政運営と改革の基本方針2018」、「新しい経済政策パッケージ」において決定された高等教育費の負担軽減を推進するものであり、国が主体となって実施することが法定されている。</t>
    <phoneticPr fontId="5"/>
  </si>
  <si>
    <t>本事業は「経済財政運営と改革の基本方針2018」、「新しい経済政策パッケージ」において決定された高等教育費の負担軽減を推進するものであり、優先度の高い事業である。</t>
    <phoneticPr fontId="5"/>
  </si>
  <si>
    <t>学資支給を実施した日本学生支援機構及び授業料等減免を実施した大学等に対して、国が費用を支弁することが法定されている。</t>
    <phoneticPr fontId="5"/>
  </si>
  <si>
    <t>無</t>
  </si>
  <si>
    <t>本事業は国が主体となって実施すべき事業であるため、国が負担することが妥当である。</t>
    <phoneticPr fontId="5"/>
  </si>
  <si>
    <t>単位当たりコストは政令で定める基準と同等であり、妥当である。</t>
    <phoneticPr fontId="5"/>
  </si>
  <si>
    <t>‐</t>
  </si>
  <si>
    <t>法律で定められた授業料等減免及び学資支給を行うものであり、真に必要なものに限定されている。</t>
    <phoneticPr fontId="5"/>
  </si>
  <si>
    <t>府</t>
  </si>
  <si>
    <t>子ども・子育て本部</t>
    <phoneticPr fontId="5"/>
  </si>
  <si>
    <t>大学等における修学の支援に関する法律
独立行政法人日本学生支援機構法</t>
    <phoneticPr fontId="5"/>
  </si>
  <si>
    <t>・「経済財政運営と改革の基本方針2018」（平成30年6月15日閣議決定）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5"/>
  </si>
  <si>
    <t>-</t>
    <phoneticPr fontId="5"/>
  </si>
  <si>
    <t>480,366百万円/50.4万人</t>
    <rPh sb="7" eb="8">
      <t>ヒャク</t>
    </rPh>
    <rPh sb="8" eb="9">
      <t>マン</t>
    </rPh>
    <rPh sb="9" eb="10">
      <t>エン</t>
    </rPh>
    <rPh sb="15" eb="17">
      <t>マンニン</t>
    </rPh>
    <phoneticPr fontId="5"/>
  </si>
  <si>
    <t>-</t>
    <phoneticPr fontId="5"/>
  </si>
  <si>
    <t>大学等における修学支援に必要な経費</t>
    <phoneticPr fontId="22"/>
  </si>
  <si>
    <t>21．子ども・子育て</t>
    <phoneticPr fontId="5"/>
  </si>
  <si>
    <t>27．少子化社会対策大綱及び子ども・子育て支援の推進</t>
    <phoneticPr fontId="5"/>
  </si>
  <si>
    <t>(独)日本学生支援機構</t>
    <phoneticPr fontId="5"/>
  </si>
  <si>
    <t>-</t>
    <phoneticPr fontId="5"/>
  </si>
  <si>
    <t>補助金等交付</t>
  </si>
  <si>
    <t>A.(独)日本学生支援機構</t>
    <phoneticPr fontId="5"/>
  </si>
  <si>
    <t>学資支給金補助金</t>
    <rPh sb="0" eb="2">
      <t>ガクシ</t>
    </rPh>
    <rPh sb="2" eb="4">
      <t>シキュウ</t>
    </rPh>
    <rPh sb="4" eb="5">
      <t>キン</t>
    </rPh>
    <rPh sb="5" eb="8">
      <t>ホジョキン</t>
    </rPh>
    <phoneticPr fontId="5"/>
  </si>
  <si>
    <t>授業料等減免費負担金</t>
    <phoneticPr fontId="5"/>
  </si>
  <si>
    <t>授業料等減免費交付金</t>
    <phoneticPr fontId="5"/>
  </si>
  <si>
    <t>C.大阪府</t>
    <phoneticPr fontId="5"/>
  </si>
  <si>
    <t xml:space="preserve">B.日本私立学校振興・共済事業団 </t>
    <phoneticPr fontId="5"/>
  </si>
  <si>
    <t>D.（独）国立病院機構</t>
    <phoneticPr fontId="5"/>
  </si>
  <si>
    <t xml:space="preserve">日本私立学校振興・共済事業団 </t>
    <phoneticPr fontId="5"/>
  </si>
  <si>
    <t>独立行政法人国立高等専門学校機構</t>
    <phoneticPr fontId="5"/>
  </si>
  <si>
    <t>国立大学法人琉球大学</t>
    <phoneticPr fontId="5"/>
  </si>
  <si>
    <t>国立大学法人鹿児島大学　</t>
    <phoneticPr fontId="5"/>
  </si>
  <si>
    <t>国立大学法人大阪大学</t>
    <phoneticPr fontId="5"/>
  </si>
  <si>
    <t>国立大学法人広島大学</t>
    <phoneticPr fontId="5"/>
  </si>
  <si>
    <t>国立大学法人九州大学</t>
    <phoneticPr fontId="5"/>
  </si>
  <si>
    <t>国立大学法人新潟大学　</t>
    <phoneticPr fontId="5"/>
  </si>
  <si>
    <t>国立大学法人熊本大学</t>
    <phoneticPr fontId="5"/>
  </si>
  <si>
    <t>国立大学法人山口大学</t>
    <phoneticPr fontId="5"/>
  </si>
  <si>
    <t>大阪府</t>
    <phoneticPr fontId="5"/>
  </si>
  <si>
    <t>東京都</t>
    <phoneticPr fontId="5"/>
  </si>
  <si>
    <t>福岡県</t>
    <phoneticPr fontId="5"/>
  </si>
  <si>
    <t>北海道</t>
    <phoneticPr fontId="5"/>
  </si>
  <si>
    <t>愛知県</t>
    <phoneticPr fontId="5"/>
  </si>
  <si>
    <t>沖縄県</t>
    <phoneticPr fontId="5"/>
  </si>
  <si>
    <t>宮城県</t>
    <phoneticPr fontId="5"/>
  </si>
  <si>
    <t>京都府</t>
    <phoneticPr fontId="5"/>
  </si>
  <si>
    <t>神奈川県</t>
    <phoneticPr fontId="5"/>
  </si>
  <si>
    <t>兵庫県</t>
    <phoneticPr fontId="5"/>
  </si>
  <si>
    <t>（独）国立病院機構</t>
    <phoneticPr fontId="5"/>
  </si>
  <si>
    <t>（独）労働者健康安全機構</t>
    <phoneticPr fontId="5"/>
  </si>
  <si>
    <t>（独）地域医療機能推進機構</t>
    <phoneticPr fontId="5"/>
  </si>
  <si>
    <t>大学等における修学支援</t>
  </si>
  <si>
    <t>大学等における修学支援</t>
    <phoneticPr fontId="5"/>
  </si>
  <si>
    <t>-</t>
    <phoneticPr fontId="5"/>
  </si>
  <si>
    <t>児童養護施設の生徒等の大学等進学率</t>
    <rPh sb="9" eb="10">
      <t>トウ</t>
    </rPh>
    <phoneticPr fontId="5"/>
  </si>
  <si>
    <t>子供の貧困の状況及び子供の貧困対策の実施の状況</t>
    <rPh sb="0" eb="2">
      <t>コドモ</t>
    </rPh>
    <rPh sb="3" eb="5">
      <t>ヒンコン</t>
    </rPh>
    <rPh sb="6" eb="8">
      <t>ジョウキョウ</t>
    </rPh>
    <rPh sb="8" eb="9">
      <t>オヨ</t>
    </rPh>
    <rPh sb="10" eb="12">
      <t>コドモ</t>
    </rPh>
    <rPh sb="13" eb="15">
      <t>ヒンコン</t>
    </rPh>
    <rPh sb="15" eb="17">
      <t>タイサク</t>
    </rPh>
    <rPh sb="18" eb="20">
      <t>ジッシ</t>
    </rPh>
    <rPh sb="21" eb="23">
      <t>ジョウキョウ</t>
    </rPh>
    <phoneticPr fontId="5"/>
  </si>
  <si>
    <t>子供の貧困の状況及び子供の貧困対策の実施の状況</t>
    <phoneticPr fontId="5"/>
  </si>
  <si>
    <t>企画官　片山 達也</t>
    <rPh sb="0" eb="2">
      <t>キカク</t>
    </rPh>
    <rPh sb="2" eb="3">
      <t>カン</t>
    </rPh>
    <phoneticPr fontId="5"/>
  </si>
  <si>
    <t>機関要件に適合した大学・短期大学・高等専門学校・専門学校数
※申請状況に併せて確認要件の確認を行うことから、活動見込の算出は不可能である。
※公立大学・短期大学・高等専門学校・専門学校数は除く</t>
    <phoneticPr fontId="5"/>
  </si>
  <si>
    <t>278,943百万円/27.2万人</t>
    <rPh sb="7" eb="10">
      <t>ヒャクマンエン</t>
    </rPh>
    <rPh sb="15" eb="17">
      <t>マンニン</t>
    </rPh>
    <phoneticPr fontId="5"/>
  </si>
  <si>
    <t>支援対象者は51.4万人と見込んでいたが、実際の支援対象者数は約27.2万人にとどまったため。</t>
    <phoneticPr fontId="5"/>
  </si>
  <si>
    <t>支援対象者は51.4万人との見込に対し、実際の支援対象者数が約27.2万人にとどまったたのは、初年度のため、在学生を含め周知が十分に行き渡らなかったことが原因と考える。</t>
    <rPh sb="77" eb="79">
      <t>ゲンイン</t>
    </rPh>
    <phoneticPr fontId="5"/>
  </si>
  <si>
    <t>これまでの広報や各学校に対する周知等を一層充実させ、支援を必要とする学生等に情報が行き渡るよう努める。</t>
    <phoneticPr fontId="5"/>
  </si>
  <si>
    <t>・点検結果及び改善の方向性について記載していただきたい。（記載事項なしの場合はそれと分かるような記載が必要ではないか。）
・法第７条第２項第１号では、「大学等の教育の実施体制に関し、大学等が社会で自立し、及び活躍することができる豊かな人間性を備えた創造的な人材を育成するために必要なものとして文部科学省令で定める基準に適合するものであること。」とされているが、この要件は実務上、実務家教員要件として運用されている。このことについて、法の趣旨と制度運用実態との間には乖離があるのではないか。（実務家教員が一定割合いることが、必ずしも学生の自立につながっているわけではないのではないか。）</t>
    <phoneticPr fontId="5"/>
  </si>
  <si>
    <t>外部有識者の所見を踏まえて、法の趣旨と制度運用実態について分かり易く記載し、引き続き、事業の実施のために必要な予算確保に努め、適正な予算の執行に努めること。</t>
    <rPh sb="0" eb="2">
      <t>ガイブ</t>
    </rPh>
    <rPh sb="2" eb="5">
      <t>ユウシキシャ</t>
    </rPh>
    <rPh sb="6" eb="8">
      <t>ショケン</t>
    </rPh>
    <rPh sb="9" eb="10">
      <t>フ</t>
    </rPh>
    <rPh sb="14" eb="15">
      <t>ホウ</t>
    </rPh>
    <rPh sb="16" eb="18">
      <t>シュシ</t>
    </rPh>
    <rPh sb="19" eb="21">
      <t>セイド</t>
    </rPh>
    <rPh sb="21" eb="23">
      <t>ウンヨウ</t>
    </rPh>
    <rPh sb="23" eb="25">
      <t>ジッタイ</t>
    </rPh>
    <rPh sb="29" eb="30">
      <t>ワ</t>
    </rPh>
    <rPh sb="32" eb="33">
      <t>ヤス</t>
    </rPh>
    <rPh sb="34" eb="36">
      <t>キサイ</t>
    </rPh>
    <phoneticPr fontId="5"/>
  </si>
  <si>
    <t>執行等改善</t>
  </si>
  <si>
    <t>点検結果及び改善の方向性については、記載を行った。
対象校に実務経験のある教員の一定割合の配置を求めることは、在学する学生が、本法の趣旨である、「社会で自立し、活躍することができる豊かな人間性を備えた創造的な人材を育成する」ための学問追求と実践的教育のバランスの取れた質の高い教育うけることにつながるため、本法の趣旨と制度運用実態との間には乖離は生じない。
また、活動指標及び活動実績については、令和２年度までは年度当初に確認申請の審査を行った対象機関数を当該年度の実績及び翌年度の当初見込みとしていたが、令和３年度からは実態に即した活動実績を計上するため、当初見込みは前年度当初の確認申請の審査を行った対象機関数、活動実績は前年度末時点での対象機関数とし、計上する学校も、事業の対象となる学校法人を計上することとした。</t>
    <rPh sb="21" eb="22">
      <t>オコナ</t>
    </rPh>
    <rPh sb="63" eb="64">
      <t>ホン</t>
    </rPh>
    <rPh sb="115" eb="117">
      <t>ガクモン</t>
    </rPh>
    <rPh sb="117" eb="119">
      <t>ツイキュウ</t>
    </rPh>
    <rPh sb="120" eb="123">
      <t>ジッセンテキ</t>
    </rPh>
    <rPh sb="123" eb="125">
      <t>キョウイク</t>
    </rPh>
    <rPh sb="131" eb="132">
      <t>ト</t>
    </rPh>
    <rPh sb="153" eb="154">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</si>
</sst>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0" xfId="0" applyFont="1" applyBorder="1">
      <alignment vertical="center"/>
    </xf>
    <xf numFmtId="0" fontId="0" fillId="0" borderId="0" xfId="0" applyFont="1" applyFill="1" applyBorder="1">
      <alignment vertical="center"/>
    </xf>
    <xf numFmtId="0" fontId="31" fillId="0" borderId="0" xfId="0" applyFont="1" applyFill="1" applyBorder="1">
      <alignment vertical="center"/>
    </xf>
    <xf numFmtId="0" fontId="0" fillId="0" borderId="0" xfId="0" applyFont="1" applyBorder="1">
      <alignment vertical="center"/>
    </xf>
    <xf numFmtId="0" fontId="19" fillId="0" borderId="0"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quotePrefix="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97"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98"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4" xfId="0" applyFont="1" applyFill="1" applyBorder="1" applyAlignment="1">
      <alignment horizontal="center" vertical="center"/>
    </xf>
    <xf numFmtId="0" fontId="0" fillId="5" borderId="133" xfId="0" applyFont="1" applyFill="1" applyBorder="1" applyAlignment="1">
      <alignment horizontal="center" vertical="center"/>
    </xf>
    <xf numFmtId="177" fontId="0" fillId="5" borderId="97"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6" xfId="0" applyFont="1" applyFill="1" applyBorder="1" applyAlignment="1">
      <alignment vertical="center" wrapText="1"/>
    </xf>
    <xf numFmtId="0" fontId="0" fillId="5" borderId="128" xfId="0" applyFont="1" applyFill="1" applyBorder="1" applyAlignment="1">
      <alignment vertical="center" wrapText="1"/>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2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25"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142485</xdr:colOff>
      <xdr:row>109</xdr:row>
      <xdr:rowOff>101600</xdr:rowOff>
    </xdr:from>
    <xdr:to>
      <xdr:col>34</xdr:col>
      <xdr:colOff>65256</xdr:colOff>
      <xdr:row>111</xdr:row>
      <xdr:rowOff>153086</xdr:rowOff>
    </xdr:to>
    <xdr:sp macro="" textlink="">
      <xdr:nvSpPr>
        <xdr:cNvPr id="2" name="正方形/長方形 1"/>
        <xdr:cNvSpPr/>
      </xdr:nvSpPr>
      <xdr:spPr>
        <a:xfrm>
          <a:off x="5019285" y="65024000"/>
          <a:ext cx="1954771" cy="7626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内閣府</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278,943</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39512</xdr:colOff>
      <xdr:row>110</xdr:row>
      <xdr:rowOff>346160</xdr:rowOff>
    </xdr:from>
    <xdr:to>
      <xdr:col>24</xdr:col>
      <xdr:colOff>129613</xdr:colOff>
      <xdr:row>111</xdr:row>
      <xdr:rowOff>3432</xdr:rowOff>
    </xdr:to>
    <xdr:cxnSp macro="">
      <xdr:nvCxnSpPr>
        <xdr:cNvPr id="3" name="直線コネクタ 2"/>
        <xdr:cNvCxnSpPr/>
      </xdr:nvCxnSpPr>
      <xdr:spPr>
        <a:xfrm flipV="1">
          <a:off x="4103512" y="65624160"/>
          <a:ext cx="902901" cy="128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57149</xdr:colOff>
      <xdr:row>113</xdr:row>
      <xdr:rowOff>27115</xdr:rowOff>
    </xdr:from>
    <xdr:to>
      <xdr:col>33</xdr:col>
      <xdr:colOff>180974</xdr:colOff>
      <xdr:row>115</xdr:row>
      <xdr:rowOff>86668</xdr:rowOff>
    </xdr:to>
    <xdr:sp macro="" textlink="">
      <xdr:nvSpPr>
        <xdr:cNvPr id="4" name="正方形/長方形 3"/>
        <xdr:cNvSpPr/>
      </xdr:nvSpPr>
      <xdr:spPr>
        <a:xfrm>
          <a:off x="1457324" y="44594590"/>
          <a:ext cx="5324475" cy="7644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文部科学省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278,819</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136756</xdr:colOff>
      <xdr:row>113</xdr:row>
      <xdr:rowOff>38689</xdr:rowOff>
    </xdr:from>
    <xdr:to>
      <xdr:col>48</xdr:col>
      <xdr:colOff>58283</xdr:colOff>
      <xdr:row>115</xdr:row>
      <xdr:rowOff>89624</xdr:rowOff>
    </xdr:to>
    <xdr:sp macro="" textlink="">
      <xdr:nvSpPr>
        <xdr:cNvPr id="5" name="正方形/長方形 4"/>
        <xdr:cNvSpPr/>
      </xdr:nvSpPr>
      <xdr:spPr>
        <a:xfrm>
          <a:off x="7737706" y="44606164"/>
          <a:ext cx="1921777" cy="7557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厚生労働省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125</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34</xdr:col>
      <xdr:colOff>63196</xdr:colOff>
      <xdr:row>110</xdr:row>
      <xdr:rowOff>333375</xdr:rowOff>
    </xdr:from>
    <xdr:to>
      <xdr:col>43</xdr:col>
      <xdr:colOff>9525</xdr:colOff>
      <xdr:row>111</xdr:row>
      <xdr:rowOff>1373</xdr:rowOff>
    </xdr:to>
    <xdr:cxnSp macro="">
      <xdr:nvCxnSpPr>
        <xdr:cNvPr id="6" name="直線コネクタ 5"/>
        <xdr:cNvCxnSpPr/>
      </xdr:nvCxnSpPr>
      <xdr:spPr>
        <a:xfrm flipV="1">
          <a:off x="6864046" y="43843575"/>
          <a:ext cx="1746554" cy="204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117</xdr:row>
      <xdr:rowOff>120358</xdr:rowOff>
    </xdr:from>
    <xdr:to>
      <xdr:col>16</xdr:col>
      <xdr:colOff>146260</xdr:colOff>
      <xdr:row>118</xdr:row>
      <xdr:rowOff>307933</xdr:rowOff>
    </xdr:to>
    <xdr:sp macro="" textlink="">
      <xdr:nvSpPr>
        <xdr:cNvPr id="7" name="正方形/長方形 6"/>
        <xdr:cNvSpPr/>
      </xdr:nvSpPr>
      <xdr:spPr>
        <a:xfrm>
          <a:off x="1266825" y="46097533"/>
          <a:ext cx="2079835"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Ａ</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日本学生支援機構</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158,499</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85725</xdr:colOff>
      <xdr:row>124</xdr:row>
      <xdr:rowOff>207739</xdr:rowOff>
    </xdr:from>
    <xdr:to>
      <xdr:col>49</xdr:col>
      <xdr:colOff>295173</xdr:colOff>
      <xdr:row>125</xdr:row>
      <xdr:rowOff>357984</xdr:rowOff>
    </xdr:to>
    <xdr:sp macro="" textlink="">
      <xdr:nvSpPr>
        <xdr:cNvPr id="8" name="正方形/長方形 7"/>
        <xdr:cNvSpPr/>
      </xdr:nvSpPr>
      <xdr:spPr>
        <a:xfrm>
          <a:off x="1685925" y="48651889"/>
          <a:ext cx="8410473" cy="5026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学生等</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59555</xdr:colOff>
      <xdr:row>115</xdr:row>
      <xdr:rowOff>85369</xdr:rowOff>
    </xdr:from>
    <xdr:to>
      <xdr:col>14</xdr:col>
      <xdr:colOff>59555</xdr:colOff>
      <xdr:row>117</xdr:row>
      <xdr:rowOff>111112</xdr:rowOff>
    </xdr:to>
    <xdr:cxnSp macro="">
      <xdr:nvCxnSpPr>
        <xdr:cNvPr id="9" name="直線コネクタ 8"/>
        <xdr:cNvCxnSpPr/>
      </xdr:nvCxnSpPr>
      <xdr:spPr>
        <a:xfrm flipV="1">
          <a:off x="2859905" y="45357694"/>
          <a:ext cx="0" cy="73059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45176</xdr:colOff>
      <xdr:row>118</xdr:row>
      <xdr:rowOff>309001</xdr:rowOff>
    </xdr:from>
    <xdr:to>
      <xdr:col>14</xdr:col>
      <xdr:colOff>50167</xdr:colOff>
      <xdr:row>124</xdr:row>
      <xdr:rowOff>174451</xdr:rowOff>
    </xdr:to>
    <xdr:cxnSp macro="">
      <xdr:nvCxnSpPr>
        <xdr:cNvPr id="10" name="直線コネクタ 9"/>
        <xdr:cNvCxnSpPr/>
      </xdr:nvCxnSpPr>
      <xdr:spPr>
        <a:xfrm flipV="1">
          <a:off x="2845526" y="46638601"/>
          <a:ext cx="4991" cy="198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4199</xdr:colOff>
      <xdr:row>115</xdr:row>
      <xdr:rowOff>72945</xdr:rowOff>
    </xdr:from>
    <xdr:to>
      <xdr:col>22</xdr:col>
      <xdr:colOff>4199</xdr:colOff>
      <xdr:row>117</xdr:row>
      <xdr:rowOff>98688</xdr:rowOff>
    </xdr:to>
    <xdr:cxnSp macro="">
      <xdr:nvCxnSpPr>
        <xdr:cNvPr id="11" name="直線コネクタ 10"/>
        <xdr:cNvCxnSpPr/>
      </xdr:nvCxnSpPr>
      <xdr:spPr>
        <a:xfrm flipV="1">
          <a:off x="4404749" y="45345270"/>
          <a:ext cx="0" cy="73059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62983</xdr:colOff>
      <xdr:row>117</xdr:row>
      <xdr:rowOff>122428</xdr:rowOff>
    </xdr:from>
    <xdr:to>
      <xdr:col>27</xdr:col>
      <xdr:colOff>6733</xdr:colOff>
      <xdr:row>118</xdr:row>
      <xdr:rowOff>310003</xdr:rowOff>
    </xdr:to>
    <xdr:sp macro="" textlink="">
      <xdr:nvSpPr>
        <xdr:cNvPr id="12" name="正方形/長方形 11"/>
        <xdr:cNvSpPr/>
      </xdr:nvSpPr>
      <xdr:spPr>
        <a:xfrm>
          <a:off x="3463408" y="46099603"/>
          <a:ext cx="1944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Ｂ国立大学法人等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108,182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4112</xdr:colOff>
      <xdr:row>115</xdr:row>
      <xdr:rowOff>101649</xdr:rowOff>
    </xdr:from>
    <xdr:to>
      <xdr:col>43</xdr:col>
      <xdr:colOff>4112</xdr:colOff>
      <xdr:row>117</xdr:row>
      <xdr:rowOff>127392</xdr:rowOff>
    </xdr:to>
    <xdr:cxnSp macro="">
      <xdr:nvCxnSpPr>
        <xdr:cNvPr id="13" name="直線コネクタ 12"/>
        <xdr:cNvCxnSpPr/>
      </xdr:nvCxnSpPr>
      <xdr:spPr>
        <a:xfrm flipV="1">
          <a:off x="8605187" y="45373974"/>
          <a:ext cx="0" cy="73059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132521</xdr:colOff>
      <xdr:row>117</xdr:row>
      <xdr:rowOff>115389</xdr:rowOff>
    </xdr:from>
    <xdr:to>
      <xdr:col>48</xdr:col>
      <xdr:colOff>76271</xdr:colOff>
      <xdr:row>118</xdr:row>
      <xdr:rowOff>302964</xdr:rowOff>
    </xdr:to>
    <xdr:sp macro="" textlink="">
      <xdr:nvSpPr>
        <xdr:cNvPr id="14" name="正方形/長方形 13"/>
        <xdr:cNvSpPr/>
      </xdr:nvSpPr>
      <xdr:spPr>
        <a:xfrm>
          <a:off x="7733471" y="46092564"/>
          <a:ext cx="1944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Ｄ</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国立病院機構等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125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165687</xdr:colOff>
      <xdr:row>115</xdr:row>
      <xdr:rowOff>270050</xdr:rowOff>
    </xdr:from>
    <xdr:to>
      <xdr:col>14</xdr:col>
      <xdr:colOff>149123</xdr:colOff>
      <xdr:row>116</xdr:row>
      <xdr:rowOff>278332</xdr:rowOff>
    </xdr:to>
    <xdr:sp macro="" textlink="">
      <xdr:nvSpPr>
        <xdr:cNvPr id="15" name="正方形/長方形 14"/>
        <xdr:cNvSpPr/>
      </xdr:nvSpPr>
      <xdr:spPr>
        <a:xfrm>
          <a:off x="1565862" y="45542375"/>
          <a:ext cx="1383611"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学資支給金補助金</a:t>
          </a:r>
        </a:p>
      </xdr:txBody>
    </xdr:sp>
    <xdr:clientData/>
  </xdr:twoCellAnchor>
  <xdr:twoCellAnchor>
    <xdr:from>
      <xdr:col>9</xdr:col>
      <xdr:colOff>74579</xdr:colOff>
      <xdr:row>123</xdr:row>
      <xdr:rowOff>115993</xdr:rowOff>
    </xdr:from>
    <xdr:to>
      <xdr:col>16</xdr:col>
      <xdr:colOff>61190</xdr:colOff>
      <xdr:row>124</xdr:row>
      <xdr:rowOff>124275</xdr:rowOff>
    </xdr:to>
    <xdr:sp macro="" textlink="">
      <xdr:nvSpPr>
        <xdr:cNvPr id="16" name="正方形/長方形 15"/>
        <xdr:cNvSpPr/>
      </xdr:nvSpPr>
      <xdr:spPr>
        <a:xfrm>
          <a:off x="1874804" y="48207718"/>
          <a:ext cx="138678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給付型奨学金</a:t>
          </a:r>
        </a:p>
      </xdr:txBody>
    </xdr:sp>
    <xdr:clientData/>
  </xdr:twoCellAnchor>
  <xdr:twoCellAnchor>
    <xdr:from>
      <xdr:col>22</xdr:col>
      <xdr:colOff>34858</xdr:colOff>
      <xdr:row>118</xdr:row>
      <xdr:rowOff>310003</xdr:rowOff>
    </xdr:from>
    <xdr:to>
      <xdr:col>22</xdr:col>
      <xdr:colOff>46419</xdr:colOff>
      <xdr:row>124</xdr:row>
      <xdr:rowOff>177699</xdr:rowOff>
    </xdr:to>
    <xdr:cxnSp macro="">
      <xdr:nvCxnSpPr>
        <xdr:cNvPr id="17" name="直線コネクタ 16"/>
        <xdr:cNvCxnSpPr>
          <a:endCxn id="12" idx="2"/>
        </xdr:cNvCxnSpPr>
      </xdr:nvCxnSpPr>
      <xdr:spPr>
        <a:xfrm flipH="1" flipV="1">
          <a:off x="4435408" y="46639603"/>
          <a:ext cx="11561" cy="1982246"/>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5026</xdr:colOff>
      <xdr:row>118</xdr:row>
      <xdr:rowOff>295749</xdr:rowOff>
    </xdr:from>
    <xdr:to>
      <xdr:col>43</xdr:col>
      <xdr:colOff>13287</xdr:colOff>
      <xdr:row>124</xdr:row>
      <xdr:rowOff>161199</xdr:rowOff>
    </xdr:to>
    <xdr:cxnSp macro="">
      <xdr:nvCxnSpPr>
        <xdr:cNvPr id="18" name="直線コネクタ 17"/>
        <xdr:cNvCxnSpPr/>
      </xdr:nvCxnSpPr>
      <xdr:spPr>
        <a:xfrm flipH="1" flipV="1">
          <a:off x="8606101" y="46625349"/>
          <a:ext cx="8261" cy="198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70850</xdr:colOff>
      <xdr:row>115</xdr:row>
      <xdr:rowOff>275848</xdr:rowOff>
    </xdr:from>
    <xdr:to>
      <xdr:col>22</xdr:col>
      <xdr:colOff>92386</xdr:colOff>
      <xdr:row>116</xdr:row>
      <xdr:rowOff>284130</xdr:rowOff>
    </xdr:to>
    <xdr:sp macro="" textlink="">
      <xdr:nvSpPr>
        <xdr:cNvPr id="19" name="正方形/長方形 18"/>
        <xdr:cNvSpPr/>
      </xdr:nvSpPr>
      <xdr:spPr>
        <a:xfrm>
          <a:off x="2871200" y="45548173"/>
          <a:ext cx="162173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授業料等減免費交付金</a:t>
          </a:r>
        </a:p>
      </xdr:txBody>
    </xdr:sp>
    <xdr:clientData/>
  </xdr:twoCellAnchor>
  <xdr:twoCellAnchor>
    <xdr:from>
      <xdr:col>42</xdr:col>
      <xdr:colOff>196746</xdr:colOff>
      <xdr:row>123</xdr:row>
      <xdr:rowOff>112680</xdr:rowOff>
    </xdr:from>
    <xdr:to>
      <xdr:col>49</xdr:col>
      <xdr:colOff>409575</xdr:colOff>
      <xdr:row>124</xdr:row>
      <xdr:rowOff>120962</xdr:rowOff>
    </xdr:to>
    <xdr:sp macro="" textlink="">
      <xdr:nvSpPr>
        <xdr:cNvPr id="20" name="正方形/長方形 19"/>
        <xdr:cNvSpPr/>
      </xdr:nvSpPr>
      <xdr:spPr>
        <a:xfrm>
          <a:off x="8597796" y="48204405"/>
          <a:ext cx="1613004"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a:t>
          </a:r>
        </a:p>
      </xdr:txBody>
    </xdr:sp>
    <xdr:clientData/>
  </xdr:twoCellAnchor>
  <xdr:twoCellAnchor>
    <xdr:from>
      <xdr:col>22</xdr:col>
      <xdr:colOff>23640</xdr:colOff>
      <xdr:row>123</xdr:row>
      <xdr:rowOff>124275</xdr:rowOff>
    </xdr:from>
    <xdr:to>
      <xdr:col>30</xdr:col>
      <xdr:colOff>45176</xdr:colOff>
      <xdr:row>124</xdr:row>
      <xdr:rowOff>132557</xdr:rowOff>
    </xdr:to>
    <xdr:sp macro="" textlink="">
      <xdr:nvSpPr>
        <xdr:cNvPr id="21" name="正方形/長方形 20"/>
        <xdr:cNvSpPr/>
      </xdr:nvSpPr>
      <xdr:spPr>
        <a:xfrm>
          <a:off x="4424190" y="48216000"/>
          <a:ext cx="162173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a:t>
          </a:r>
        </a:p>
      </xdr:txBody>
    </xdr:sp>
    <xdr:clientData/>
  </xdr:twoCellAnchor>
  <xdr:twoCellAnchor>
    <xdr:from>
      <xdr:col>20</xdr:col>
      <xdr:colOff>50800</xdr:colOff>
      <xdr:row>111</xdr:row>
      <xdr:rowOff>8791</xdr:rowOff>
    </xdr:from>
    <xdr:to>
      <xdr:col>20</xdr:col>
      <xdr:colOff>50800</xdr:colOff>
      <xdr:row>113</xdr:row>
      <xdr:rowOff>34534</xdr:rowOff>
    </xdr:to>
    <xdr:cxnSp macro="">
      <xdr:nvCxnSpPr>
        <xdr:cNvPr id="22" name="直線コネクタ 21"/>
        <xdr:cNvCxnSpPr/>
      </xdr:nvCxnSpPr>
      <xdr:spPr>
        <a:xfrm flipV="1">
          <a:off x="4114800" y="65642391"/>
          <a:ext cx="0" cy="73694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13382</xdr:colOff>
      <xdr:row>110</xdr:row>
      <xdr:rowOff>342900</xdr:rowOff>
    </xdr:from>
    <xdr:to>
      <xdr:col>43</xdr:col>
      <xdr:colOff>13382</xdr:colOff>
      <xdr:row>113</xdr:row>
      <xdr:rowOff>13043</xdr:rowOff>
    </xdr:to>
    <xdr:cxnSp macro="">
      <xdr:nvCxnSpPr>
        <xdr:cNvPr id="23" name="直線コネクタ 22"/>
        <xdr:cNvCxnSpPr/>
      </xdr:nvCxnSpPr>
      <xdr:spPr>
        <a:xfrm flipV="1">
          <a:off x="8614457" y="43853100"/>
          <a:ext cx="0" cy="727418"/>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129658</xdr:colOff>
      <xdr:row>117</xdr:row>
      <xdr:rowOff>122429</xdr:rowOff>
    </xdr:from>
    <xdr:to>
      <xdr:col>37</xdr:col>
      <xdr:colOff>73408</xdr:colOff>
      <xdr:row>118</xdr:row>
      <xdr:rowOff>317501</xdr:rowOff>
    </xdr:to>
    <xdr:sp macro="" textlink="">
      <xdr:nvSpPr>
        <xdr:cNvPr id="24" name="正方形/長方形 23"/>
        <xdr:cNvSpPr/>
      </xdr:nvSpPr>
      <xdr:spPr>
        <a:xfrm>
          <a:off x="5616058" y="46236129"/>
          <a:ext cx="1975750" cy="550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Ｃ地方公共団体</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12,138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108974</xdr:colOff>
      <xdr:row>115</xdr:row>
      <xdr:rowOff>72945</xdr:rowOff>
    </xdr:from>
    <xdr:to>
      <xdr:col>31</xdr:col>
      <xdr:colOff>108974</xdr:colOff>
      <xdr:row>117</xdr:row>
      <xdr:rowOff>98688</xdr:rowOff>
    </xdr:to>
    <xdr:cxnSp macro="">
      <xdr:nvCxnSpPr>
        <xdr:cNvPr id="26" name="直線コネクタ 25"/>
        <xdr:cNvCxnSpPr/>
      </xdr:nvCxnSpPr>
      <xdr:spPr>
        <a:xfrm flipV="1">
          <a:off x="6309749" y="45345270"/>
          <a:ext cx="0" cy="73059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151195</xdr:colOff>
      <xdr:row>118</xdr:row>
      <xdr:rowOff>317500</xdr:rowOff>
    </xdr:from>
    <xdr:to>
      <xdr:col>31</xdr:col>
      <xdr:colOff>152400</xdr:colOff>
      <xdr:row>124</xdr:row>
      <xdr:rowOff>126901</xdr:rowOff>
    </xdr:to>
    <xdr:cxnSp macro="">
      <xdr:nvCxnSpPr>
        <xdr:cNvPr id="27" name="直線コネクタ 26"/>
        <xdr:cNvCxnSpPr/>
      </xdr:nvCxnSpPr>
      <xdr:spPr>
        <a:xfrm flipV="1">
          <a:off x="6450395" y="46786800"/>
          <a:ext cx="1205" cy="1943001"/>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166100</xdr:colOff>
      <xdr:row>115</xdr:row>
      <xdr:rowOff>275848</xdr:rowOff>
    </xdr:from>
    <xdr:to>
      <xdr:col>31</xdr:col>
      <xdr:colOff>187636</xdr:colOff>
      <xdr:row>116</xdr:row>
      <xdr:rowOff>284130</xdr:rowOff>
    </xdr:to>
    <xdr:sp macro="" textlink="">
      <xdr:nvSpPr>
        <xdr:cNvPr id="28" name="正方形/長方形 27"/>
        <xdr:cNvSpPr/>
      </xdr:nvSpPr>
      <xdr:spPr>
        <a:xfrm>
          <a:off x="4766675" y="45548173"/>
          <a:ext cx="162173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授業料等減免費負担金</a:t>
          </a:r>
        </a:p>
      </xdr:txBody>
    </xdr:sp>
    <xdr:clientData/>
  </xdr:twoCellAnchor>
  <xdr:twoCellAnchor>
    <xdr:from>
      <xdr:col>31</xdr:col>
      <xdr:colOff>128415</xdr:colOff>
      <xdr:row>123</xdr:row>
      <xdr:rowOff>124275</xdr:rowOff>
    </xdr:from>
    <xdr:to>
      <xdr:col>39</xdr:col>
      <xdr:colOff>149951</xdr:colOff>
      <xdr:row>124</xdr:row>
      <xdr:rowOff>132557</xdr:rowOff>
    </xdr:to>
    <xdr:sp macro="" textlink="">
      <xdr:nvSpPr>
        <xdr:cNvPr id="29" name="正方形/長方形 28"/>
        <xdr:cNvSpPr/>
      </xdr:nvSpPr>
      <xdr:spPr>
        <a:xfrm>
          <a:off x="6329190" y="48216000"/>
          <a:ext cx="162173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a:t>
          </a:r>
        </a:p>
      </xdr:txBody>
    </xdr:sp>
    <xdr:clientData/>
  </xdr:twoCellAnchor>
  <xdr:twoCellAnchor>
    <xdr:from>
      <xdr:col>31</xdr:col>
      <xdr:colOff>95250</xdr:colOff>
      <xdr:row>122</xdr:row>
      <xdr:rowOff>25400</xdr:rowOff>
    </xdr:from>
    <xdr:to>
      <xdr:col>37</xdr:col>
      <xdr:colOff>25400</xdr:colOff>
      <xdr:row>123</xdr:row>
      <xdr:rowOff>112229</xdr:rowOff>
    </xdr:to>
    <xdr:sp macro="" textlink="">
      <xdr:nvSpPr>
        <xdr:cNvPr id="30" name="テキスト ボックス 66">
          <a:extLst>
            <a:ext uri="{FF2B5EF4-FFF2-40B4-BE49-F238E27FC236}">
              <a16:creationId xmlns:a16="http://schemas.microsoft.com/office/drawing/2014/main" id="{729963E2-C2F8-4409-B22F-C0C06B70A217}"/>
            </a:ext>
          </a:extLst>
        </xdr:cNvPr>
        <xdr:cNvSpPr txBox="1"/>
      </xdr:nvSpPr>
      <xdr:spPr>
        <a:xfrm>
          <a:off x="6394450" y="47917100"/>
          <a:ext cx="1149350" cy="442429"/>
        </a:xfrm>
        <a:prstGeom prst="rect">
          <a:avLst/>
        </a:prstGeom>
        <a:noFill/>
        <a:ln w="19050">
          <a:noFill/>
          <a:prstDash val="dash"/>
        </a:ln>
      </xdr:spPr>
      <xdr:txBody>
        <a:bodyPr wrap="square" rtlCol="0">
          <a:spAutoFit/>
        </a:bodyPr>
        <a:lstStyle>
          <a:defPPr>
            <a:defRPr lang="ja-JP"/>
          </a:defPPr>
          <a:lvl1pPr marL="0" algn="l" defTabSz="1043056" rtl="0" eaLnBrk="1" latinLnBrk="0" hangingPunct="1">
            <a:defRPr kumimoji="1" sz="2100" kern="1200">
              <a:solidFill>
                <a:schemeClr val="tx1"/>
              </a:solidFill>
              <a:latin typeface="+mn-lt"/>
              <a:ea typeface="+mn-ea"/>
              <a:cs typeface="+mn-cs"/>
            </a:defRPr>
          </a:lvl1pPr>
          <a:lvl2pPr marL="521528" algn="l" defTabSz="1043056" rtl="0" eaLnBrk="1" latinLnBrk="0" hangingPunct="1">
            <a:defRPr kumimoji="1" sz="2100" kern="1200">
              <a:solidFill>
                <a:schemeClr val="tx1"/>
              </a:solidFill>
              <a:latin typeface="+mn-lt"/>
              <a:ea typeface="+mn-ea"/>
              <a:cs typeface="+mn-cs"/>
            </a:defRPr>
          </a:lvl2pPr>
          <a:lvl3pPr marL="1043056" algn="l" defTabSz="1043056" rtl="0" eaLnBrk="1" latinLnBrk="0" hangingPunct="1">
            <a:defRPr kumimoji="1" sz="2100" kern="1200">
              <a:solidFill>
                <a:schemeClr val="tx1"/>
              </a:solidFill>
              <a:latin typeface="+mn-lt"/>
              <a:ea typeface="+mn-ea"/>
              <a:cs typeface="+mn-cs"/>
            </a:defRPr>
          </a:lvl3pPr>
          <a:lvl4pPr marL="1564584" algn="l" defTabSz="1043056" rtl="0" eaLnBrk="1" latinLnBrk="0" hangingPunct="1">
            <a:defRPr kumimoji="1" sz="2100" kern="1200">
              <a:solidFill>
                <a:schemeClr val="tx1"/>
              </a:solidFill>
              <a:latin typeface="+mn-lt"/>
              <a:ea typeface="+mn-ea"/>
              <a:cs typeface="+mn-cs"/>
            </a:defRPr>
          </a:lvl4pPr>
          <a:lvl5pPr marL="2086112" algn="l" defTabSz="1043056" rtl="0" eaLnBrk="1" latinLnBrk="0" hangingPunct="1">
            <a:defRPr kumimoji="1" sz="2100" kern="1200">
              <a:solidFill>
                <a:schemeClr val="tx1"/>
              </a:solidFill>
              <a:latin typeface="+mn-lt"/>
              <a:ea typeface="+mn-ea"/>
              <a:cs typeface="+mn-cs"/>
            </a:defRPr>
          </a:lvl5pPr>
          <a:lvl6pPr marL="2607640" algn="l" defTabSz="1043056" rtl="0" eaLnBrk="1" latinLnBrk="0" hangingPunct="1">
            <a:defRPr kumimoji="1" sz="2100" kern="1200">
              <a:solidFill>
                <a:schemeClr val="tx1"/>
              </a:solidFill>
              <a:latin typeface="+mn-lt"/>
              <a:ea typeface="+mn-ea"/>
              <a:cs typeface="+mn-cs"/>
            </a:defRPr>
          </a:lvl6pPr>
          <a:lvl7pPr marL="3129168" algn="l" defTabSz="1043056" rtl="0" eaLnBrk="1" latinLnBrk="0" hangingPunct="1">
            <a:defRPr kumimoji="1" sz="2100" kern="1200">
              <a:solidFill>
                <a:schemeClr val="tx1"/>
              </a:solidFill>
              <a:latin typeface="+mn-lt"/>
              <a:ea typeface="+mn-ea"/>
              <a:cs typeface="+mn-cs"/>
            </a:defRPr>
          </a:lvl7pPr>
          <a:lvl8pPr marL="3650696" algn="l" defTabSz="1043056" rtl="0" eaLnBrk="1" latinLnBrk="0" hangingPunct="1">
            <a:defRPr kumimoji="1" sz="2100" kern="1200">
              <a:solidFill>
                <a:schemeClr val="tx1"/>
              </a:solidFill>
              <a:latin typeface="+mn-lt"/>
              <a:ea typeface="+mn-ea"/>
              <a:cs typeface="+mn-cs"/>
            </a:defRPr>
          </a:lvl8pPr>
          <a:lvl9pPr marL="4172224" algn="l" defTabSz="1043056" rtl="0" eaLnBrk="1" latinLnBrk="0" hangingPunct="1">
            <a:defRPr kumimoji="1" sz="2100" kern="1200">
              <a:solidFill>
                <a:schemeClr val="tx1"/>
              </a:solidFill>
              <a:latin typeface="+mn-lt"/>
              <a:ea typeface="+mn-ea"/>
              <a:cs typeface="+mn-cs"/>
            </a:defRPr>
          </a:lvl9pPr>
        </a:lstStyle>
        <a:p>
          <a:pPr algn="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国の補助率</a:t>
          </a:r>
          <a:endParaRPr kumimoji="1" lang="en-US" altLang="ja-JP" sz="1050">
            <a:latin typeface="ＭＳ Ｐ明朝" panose="02020600040205080304" pitchFamily="18" charset="-128"/>
            <a:ea typeface="ＭＳ Ｐ明朝" panose="02020600040205080304" pitchFamily="18" charset="-128"/>
          </a:endParaRPr>
        </a:p>
        <a:p>
          <a:pPr algn="ctr"/>
          <a:r>
            <a:rPr lang="ja-JP" altLang="en-US" sz="1050">
              <a:latin typeface="ＭＳ Ｐ明朝" panose="02020600040205080304" pitchFamily="18" charset="-128"/>
              <a:ea typeface="ＭＳ Ｐ明朝" panose="02020600040205080304" pitchFamily="18" charset="-128"/>
            </a:rPr>
            <a:t>２分の１</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35</xdr:col>
      <xdr:colOff>13700</xdr:colOff>
      <xdr:row>115</xdr:row>
      <xdr:rowOff>294898</xdr:rowOff>
    </xdr:from>
    <xdr:to>
      <xdr:col>43</xdr:col>
      <xdr:colOff>35236</xdr:colOff>
      <xdr:row>116</xdr:row>
      <xdr:rowOff>303180</xdr:rowOff>
    </xdr:to>
    <xdr:sp macro="" textlink="">
      <xdr:nvSpPr>
        <xdr:cNvPr id="31" name="正方形/長方形 30"/>
        <xdr:cNvSpPr/>
      </xdr:nvSpPr>
      <xdr:spPr>
        <a:xfrm>
          <a:off x="7014575" y="45567223"/>
          <a:ext cx="162173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授業料等減免費交付金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2" ht="23.2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10"/>
      <c r="AQ1" s="10"/>
      <c r="AR1" s="10"/>
      <c r="AS1" s="10"/>
      <c r="AT1" s="10"/>
      <c r="AU1" s="10"/>
      <c r="AV1" s="10"/>
      <c r="AW1" s="76"/>
      <c r="AX1" s="9"/>
      <c r="AZ1" s="9"/>
    </row>
    <row r="2" spans="1:52"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131">
        <v>2021</v>
      </c>
      <c r="AE2" s="131"/>
      <c r="AF2" s="131"/>
      <c r="AG2" s="131"/>
      <c r="AH2" s="131"/>
      <c r="AI2" s="80" t="s">
        <v>271</v>
      </c>
      <c r="AJ2" s="131" t="s">
        <v>603</v>
      </c>
      <c r="AK2" s="131"/>
      <c r="AL2" s="131"/>
      <c r="AM2" s="131"/>
      <c r="AN2" s="80" t="s">
        <v>271</v>
      </c>
      <c r="AO2" s="131">
        <v>20</v>
      </c>
      <c r="AP2" s="131"/>
      <c r="AQ2" s="131"/>
      <c r="AR2" s="71" t="s">
        <v>570</v>
      </c>
      <c r="AS2" s="141">
        <v>147</v>
      </c>
      <c r="AT2" s="141"/>
      <c r="AU2" s="141"/>
      <c r="AV2" s="80" t="str">
        <f>IF(AW2="","","-")</f>
        <v/>
      </c>
      <c r="AW2" s="260"/>
      <c r="AX2" s="260"/>
      <c r="AZ2" s="9"/>
    </row>
    <row r="3" spans="1:52" ht="21" customHeight="1" thickBot="1" x14ac:dyDescent="0.2">
      <c r="A3" s="353" t="s">
        <v>563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22" t="s">
        <v>59</v>
      </c>
      <c r="AJ3" s="355" t="s">
        <v>571</v>
      </c>
      <c r="AK3" s="355"/>
      <c r="AL3" s="355"/>
      <c r="AM3" s="355"/>
      <c r="AN3" s="355"/>
      <c r="AO3" s="355"/>
      <c r="AP3" s="355"/>
      <c r="AQ3" s="355"/>
      <c r="AR3" s="355"/>
      <c r="AS3" s="355"/>
      <c r="AT3" s="355"/>
      <c r="AU3" s="355"/>
      <c r="AV3" s="355"/>
      <c r="AW3" s="355"/>
      <c r="AX3" s="23" t="s">
        <v>60</v>
      </c>
    </row>
    <row r="4" spans="1:52" ht="24.75" customHeight="1" x14ac:dyDescent="0.15">
      <c r="A4" s="589" t="s">
        <v>25</v>
      </c>
      <c r="B4" s="590"/>
      <c r="C4" s="590"/>
      <c r="D4" s="590"/>
      <c r="E4" s="590"/>
      <c r="F4" s="590"/>
      <c r="G4" s="568" t="s">
        <v>610</v>
      </c>
      <c r="H4" s="262"/>
      <c r="I4" s="262"/>
      <c r="J4" s="262"/>
      <c r="K4" s="262"/>
      <c r="L4" s="262"/>
      <c r="M4" s="262"/>
      <c r="N4" s="262"/>
      <c r="O4" s="262"/>
      <c r="P4" s="262"/>
      <c r="Q4" s="262"/>
      <c r="R4" s="262"/>
      <c r="S4" s="262"/>
      <c r="T4" s="262"/>
      <c r="U4" s="262"/>
      <c r="V4" s="262"/>
      <c r="W4" s="262"/>
      <c r="X4" s="569"/>
      <c r="Y4" s="570" t="s">
        <v>1</v>
      </c>
      <c r="Z4" s="571"/>
      <c r="AA4" s="571"/>
      <c r="AB4" s="571"/>
      <c r="AC4" s="571"/>
      <c r="AD4" s="572"/>
      <c r="AE4" s="573" t="s">
        <v>604</v>
      </c>
      <c r="AF4" s="573"/>
      <c r="AG4" s="573"/>
      <c r="AH4" s="573"/>
      <c r="AI4" s="573"/>
      <c r="AJ4" s="573"/>
      <c r="AK4" s="573"/>
      <c r="AL4" s="573"/>
      <c r="AM4" s="573"/>
      <c r="AN4" s="573"/>
      <c r="AO4" s="573"/>
      <c r="AP4" s="574"/>
      <c r="AQ4" s="575" t="s">
        <v>2</v>
      </c>
      <c r="AR4" s="571"/>
      <c r="AS4" s="571"/>
      <c r="AT4" s="571"/>
      <c r="AU4" s="571"/>
      <c r="AV4" s="571"/>
      <c r="AW4" s="571"/>
      <c r="AX4" s="576"/>
    </row>
    <row r="5" spans="1:52" ht="30" customHeight="1" x14ac:dyDescent="0.15">
      <c r="A5" s="577" t="s">
        <v>62</v>
      </c>
      <c r="B5" s="578"/>
      <c r="C5" s="578"/>
      <c r="D5" s="578"/>
      <c r="E5" s="578"/>
      <c r="F5" s="579"/>
      <c r="G5" s="386" t="s">
        <v>372</v>
      </c>
      <c r="H5" s="387"/>
      <c r="I5" s="387"/>
      <c r="J5" s="387"/>
      <c r="K5" s="387"/>
      <c r="L5" s="387"/>
      <c r="M5" s="388" t="s">
        <v>61</v>
      </c>
      <c r="N5" s="389"/>
      <c r="O5" s="389"/>
      <c r="P5" s="389"/>
      <c r="Q5" s="389"/>
      <c r="R5" s="390"/>
      <c r="S5" s="391" t="s">
        <v>65</v>
      </c>
      <c r="T5" s="387"/>
      <c r="U5" s="387"/>
      <c r="V5" s="387"/>
      <c r="W5" s="387"/>
      <c r="X5" s="392"/>
      <c r="Y5" s="583" t="s">
        <v>3</v>
      </c>
      <c r="Z5" s="584"/>
      <c r="AA5" s="584"/>
      <c r="AB5" s="584"/>
      <c r="AC5" s="584"/>
      <c r="AD5" s="585"/>
      <c r="AE5" s="573" t="s">
        <v>572</v>
      </c>
      <c r="AF5" s="573"/>
      <c r="AG5" s="573"/>
      <c r="AH5" s="573"/>
      <c r="AI5" s="573"/>
      <c r="AJ5" s="573"/>
      <c r="AK5" s="573"/>
      <c r="AL5" s="573"/>
      <c r="AM5" s="573"/>
      <c r="AN5" s="573"/>
      <c r="AO5" s="573"/>
      <c r="AP5" s="574"/>
      <c r="AQ5" s="586" t="s">
        <v>652</v>
      </c>
      <c r="AR5" s="587"/>
      <c r="AS5" s="587"/>
      <c r="AT5" s="587"/>
      <c r="AU5" s="587"/>
      <c r="AV5" s="587"/>
      <c r="AW5" s="587"/>
      <c r="AX5" s="588"/>
    </row>
    <row r="6" spans="1:52" ht="39" customHeight="1" x14ac:dyDescent="0.15">
      <c r="A6" s="591" t="s">
        <v>4</v>
      </c>
      <c r="B6" s="592"/>
      <c r="C6" s="592"/>
      <c r="D6" s="592"/>
      <c r="E6" s="592"/>
      <c r="F6" s="59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52" ht="92.25" customHeight="1" x14ac:dyDescent="0.15">
      <c r="A7" s="668" t="s">
        <v>22</v>
      </c>
      <c r="B7" s="669"/>
      <c r="C7" s="669"/>
      <c r="D7" s="669"/>
      <c r="E7" s="669"/>
      <c r="F7" s="670"/>
      <c r="G7" s="671" t="s">
        <v>605</v>
      </c>
      <c r="H7" s="672"/>
      <c r="I7" s="672"/>
      <c r="J7" s="672"/>
      <c r="K7" s="672"/>
      <c r="L7" s="672"/>
      <c r="M7" s="672"/>
      <c r="N7" s="672"/>
      <c r="O7" s="672"/>
      <c r="P7" s="672"/>
      <c r="Q7" s="672"/>
      <c r="R7" s="672"/>
      <c r="S7" s="672"/>
      <c r="T7" s="672"/>
      <c r="U7" s="672"/>
      <c r="V7" s="672"/>
      <c r="W7" s="672"/>
      <c r="X7" s="673"/>
      <c r="Y7" s="403" t="s">
        <v>262</v>
      </c>
      <c r="Z7" s="404"/>
      <c r="AA7" s="404"/>
      <c r="AB7" s="404"/>
      <c r="AC7" s="404"/>
      <c r="AD7" s="405"/>
      <c r="AE7" s="261" t="s">
        <v>606</v>
      </c>
      <c r="AF7" s="262"/>
      <c r="AG7" s="262"/>
      <c r="AH7" s="262"/>
      <c r="AI7" s="262"/>
      <c r="AJ7" s="262"/>
      <c r="AK7" s="262"/>
      <c r="AL7" s="262"/>
      <c r="AM7" s="262"/>
      <c r="AN7" s="262"/>
      <c r="AO7" s="262"/>
      <c r="AP7" s="262"/>
      <c r="AQ7" s="262"/>
      <c r="AR7" s="262"/>
      <c r="AS7" s="262"/>
      <c r="AT7" s="262"/>
      <c r="AU7" s="262"/>
      <c r="AV7" s="262"/>
      <c r="AW7" s="262"/>
      <c r="AX7" s="263"/>
    </row>
    <row r="8" spans="1:52" ht="53.25" customHeight="1" x14ac:dyDescent="0.15">
      <c r="A8" s="668" t="s">
        <v>190</v>
      </c>
      <c r="B8" s="669"/>
      <c r="C8" s="669"/>
      <c r="D8" s="669"/>
      <c r="E8" s="669"/>
      <c r="F8" s="670"/>
      <c r="G8" s="132" t="str">
        <f>入力規則等!A27</f>
        <v>子ども・若者育成支援、少子化社会対策</v>
      </c>
      <c r="H8" s="133"/>
      <c r="I8" s="133"/>
      <c r="J8" s="133"/>
      <c r="K8" s="133"/>
      <c r="L8" s="133"/>
      <c r="M8" s="133"/>
      <c r="N8" s="133"/>
      <c r="O8" s="133"/>
      <c r="P8" s="133"/>
      <c r="Q8" s="133"/>
      <c r="R8" s="133"/>
      <c r="S8" s="133"/>
      <c r="T8" s="133"/>
      <c r="U8" s="133"/>
      <c r="V8" s="133"/>
      <c r="W8" s="133"/>
      <c r="X8" s="134"/>
      <c r="Y8" s="393" t="s">
        <v>191</v>
      </c>
      <c r="Z8" s="394"/>
      <c r="AA8" s="394"/>
      <c r="AB8" s="394"/>
      <c r="AC8" s="394"/>
      <c r="AD8" s="395"/>
      <c r="AE8" s="539" t="str">
        <f>入力規則等!K13</f>
        <v>社会保障</v>
      </c>
      <c r="AF8" s="133"/>
      <c r="AG8" s="133"/>
      <c r="AH8" s="133"/>
      <c r="AI8" s="133"/>
      <c r="AJ8" s="133"/>
      <c r="AK8" s="133"/>
      <c r="AL8" s="133"/>
      <c r="AM8" s="133"/>
      <c r="AN8" s="133"/>
      <c r="AO8" s="133"/>
      <c r="AP8" s="133"/>
      <c r="AQ8" s="133"/>
      <c r="AR8" s="133"/>
      <c r="AS8" s="133"/>
      <c r="AT8" s="133"/>
      <c r="AU8" s="133"/>
      <c r="AV8" s="133"/>
      <c r="AW8" s="133"/>
      <c r="AX8" s="540"/>
    </row>
    <row r="9" spans="1:52" ht="58.5" customHeight="1" x14ac:dyDescent="0.15">
      <c r="A9" s="100" t="s">
        <v>23</v>
      </c>
      <c r="B9" s="101"/>
      <c r="C9" s="101"/>
      <c r="D9" s="101"/>
      <c r="E9" s="101"/>
      <c r="F9" s="101"/>
      <c r="G9" s="396" t="s">
        <v>574</v>
      </c>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8"/>
    </row>
    <row r="10" spans="1:52" ht="57" customHeight="1" x14ac:dyDescent="0.15">
      <c r="A10" s="541" t="s">
        <v>28</v>
      </c>
      <c r="B10" s="542"/>
      <c r="C10" s="542"/>
      <c r="D10" s="542"/>
      <c r="E10" s="542"/>
      <c r="F10" s="542"/>
      <c r="G10" s="396" t="s">
        <v>575</v>
      </c>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8"/>
    </row>
    <row r="11" spans="1:52" ht="42" customHeight="1" x14ac:dyDescent="0.15">
      <c r="A11" s="541" t="s">
        <v>5</v>
      </c>
      <c r="B11" s="542"/>
      <c r="C11" s="542"/>
      <c r="D11" s="542"/>
      <c r="E11" s="542"/>
      <c r="F11" s="601"/>
      <c r="G11" s="580" t="str">
        <f>入力規則等!P10</f>
        <v>補助、交付</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2" ht="21" customHeight="1" x14ac:dyDescent="0.15">
      <c r="A12" s="94" t="s">
        <v>24</v>
      </c>
      <c r="B12" s="95"/>
      <c r="C12" s="95"/>
      <c r="D12" s="95"/>
      <c r="E12" s="95"/>
      <c r="F12" s="96"/>
      <c r="G12" s="528"/>
      <c r="H12" s="529"/>
      <c r="I12" s="529"/>
      <c r="J12" s="529"/>
      <c r="K12" s="529"/>
      <c r="L12" s="529"/>
      <c r="M12" s="529"/>
      <c r="N12" s="529"/>
      <c r="O12" s="529"/>
      <c r="P12" s="493" t="s">
        <v>263</v>
      </c>
      <c r="Q12" s="494"/>
      <c r="R12" s="494"/>
      <c r="S12" s="494"/>
      <c r="T12" s="494"/>
      <c r="U12" s="494"/>
      <c r="V12" s="495"/>
      <c r="W12" s="493" t="s">
        <v>275</v>
      </c>
      <c r="X12" s="494"/>
      <c r="Y12" s="494"/>
      <c r="Z12" s="494"/>
      <c r="AA12" s="494"/>
      <c r="AB12" s="494"/>
      <c r="AC12" s="495"/>
      <c r="AD12" s="493" t="s">
        <v>561</v>
      </c>
      <c r="AE12" s="494"/>
      <c r="AF12" s="494"/>
      <c r="AG12" s="494"/>
      <c r="AH12" s="494"/>
      <c r="AI12" s="494"/>
      <c r="AJ12" s="495"/>
      <c r="AK12" s="493" t="s">
        <v>564</v>
      </c>
      <c r="AL12" s="494"/>
      <c r="AM12" s="494"/>
      <c r="AN12" s="494"/>
      <c r="AO12" s="494"/>
      <c r="AP12" s="494"/>
      <c r="AQ12" s="495"/>
      <c r="AR12" s="493" t="s">
        <v>565</v>
      </c>
      <c r="AS12" s="494"/>
      <c r="AT12" s="494"/>
      <c r="AU12" s="494"/>
      <c r="AV12" s="494"/>
      <c r="AW12" s="494"/>
      <c r="AX12" s="543"/>
    </row>
    <row r="13" spans="1:52" ht="21" customHeight="1" x14ac:dyDescent="0.15">
      <c r="A13" s="97"/>
      <c r="B13" s="98"/>
      <c r="C13" s="98"/>
      <c r="D13" s="98"/>
      <c r="E13" s="98"/>
      <c r="F13" s="99"/>
      <c r="G13" s="544" t="s">
        <v>6</v>
      </c>
      <c r="H13" s="545"/>
      <c r="I13" s="532" t="s">
        <v>7</v>
      </c>
      <c r="J13" s="533"/>
      <c r="K13" s="533"/>
      <c r="L13" s="533"/>
      <c r="M13" s="533"/>
      <c r="N13" s="533"/>
      <c r="O13" s="534"/>
      <c r="P13" s="151" t="s">
        <v>577</v>
      </c>
      <c r="Q13" s="152"/>
      <c r="R13" s="152"/>
      <c r="S13" s="152"/>
      <c r="T13" s="152"/>
      <c r="U13" s="152"/>
      <c r="V13" s="153"/>
      <c r="W13" s="151" t="s">
        <v>577</v>
      </c>
      <c r="X13" s="152"/>
      <c r="Y13" s="152"/>
      <c r="Z13" s="152"/>
      <c r="AA13" s="152"/>
      <c r="AB13" s="152"/>
      <c r="AC13" s="153"/>
      <c r="AD13" s="151">
        <v>488176</v>
      </c>
      <c r="AE13" s="152"/>
      <c r="AF13" s="152"/>
      <c r="AG13" s="152"/>
      <c r="AH13" s="152"/>
      <c r="AI13" s="152"/>
      <c r="AJ13" s="153"/>
      <c r="AK13" s="151">
        <v>480366</v>
      </c>
      <c r="AL13" s="152"/>
      <c r="AM13" s="152"/>
      <c r="AN13" s="152"/>
      <c r="AO13" s="152"/>
      <c r="AP13" s="152"/>
      <c r="AQ13" s="153"/>
      <c r="AR13" s="148">
        <v>480366</v>
      </c>
      <c r="AS13" s="149"/>
      <c r="AT13" s="149"/>
      <c r="AU13" s="149"/>
      <c r="AV13" s="149"/>
      <c r="AW13" s="149"/>
      <c r="AX13" s="402"/>
    </row>
    <row r="14" spans="1:52" ht="21" customHeight="1" x14ac:dyDescent="0.15">
      <c r="A14" s="97"/>
      <c r="B14" s="98"/>
      <c r="C14" s="98"/>
      <c r="D14" s="98"/>
      <c r="E14" s="98"/>
      <c r="F14" s="99"/>
      <c r="G14" s="546"/>
      <c r="H14" s="547"/>
      <c r="I14" s="399" t="s">
        <v>8</v>
      </c>
      <c r="J14" s="530"/>
      <c r="K14" s="530"/>
      <c r="L14" s="530"/>
      <c r="M14" s="530"/>
      <c r="N14" s="530"/>
      <c r="O14" s="531"/>
      <c r="P14" s="151" t="s">
        <v>577</v>
      </c>
      <c r="Q14" s="152"/>
      <c r="R14" s="152"/>
      <c r="S14" s="152"/>
      <c r="T14" s="152"/>
      <c r="U14" s="152"/>
      <c r="V14" s="153"/>
      <c r="W14" s="151" t="s">
        <v>577</v>
      </c>
      <c r="X14" s="152"/>
      <c r="Y14" s="152"/>
      <c r="Z14" s="152"/>
      <c r="AA14" s="152"/>
      <c r="AB14" s="152"/>
      <c r="AC14" s="153"/>
      <c r="AD14" s="151" t="s">
        <v>577</v>
      </c>
      <c r="AE14" s="152"/>
      <c r="AF14" s="152"/>
      <c r="AG14" s="152"/>
      <c r="AH14" s="152"/>
      <c r="AI14" s="152"/>
      <c r="AJ14" s="153"/>
      <c r="AK14" s="151" t="s">
        <v>577</v>
      </c>
      <c r="AL14" s="152"/>
      <c r="AM14" s="152"/>
      <c r="AN14" s="152"/>
      <c r="AO14" s="152"/>
      <c r="AP14" s="152"/>
      <c r="AQ14" s="153"/>
      <c r="AR14" s="535"/>
      <c r="AS14" s="535"/>
      <c r="AT14" s="535"/>
      <c r="AU14" s="535"/>
      <c r="AV14" s="535"/>
      <c r="AW14" s="535"/>
      <c r="AX14" s="536"/>
    </row>
    <row r="15" spans="1:52" ht="21" customHeight="1" x14ac:dyDescent="0.15">
      <c r="A15" s="97"/>
      <c r="B15" s="98"/>
      <c r="C15" s="98"/>
      <c r="D15" s="98"/>
      <c r="E15" s="98"/>
      <c r="F15" s="99"/>
      <c r="G15" s="546"/>
      <c r="H15" s="547"/>
      <c r="I15" s="399" t="s">
        <v>49</v>
      </c>
      <c r="J15" s="400"/>
      <c r="K15" s="400"/>
      <c r="L15" s="400"/>
      <c r="M15" s="400"/>
      <c r="N15" s="400"/>
      <c r="O15" s="401"/>
      <c r="P15" s="151" t="s">
        <v>577</v>
      </c>
      <c r="Q15" s="152"/>
      <c r="R15" s="152"/>
      <c r="S15" s="152"/>
      <c r="T15" s="152"/>
      <c r="U15" s="152"/>
      <c r="V15" s="153"/>
      <c r="W15" s="151" t="s">
        <v>577</v>
      </c>
      <c r="X15" s="152"/>
      <c r="Y15" s="152"/>
      <c r="Z15" s="152"/>
      <c r="AA15" s="152"/>
      <c r="AB15" s="152"/>
      <c r="AC15" s="153"/>
      <c r="AD15" s="151" t="s">
        <v>576</v>
      </c>
      <c r="AE15" s="152"/>
      <c r="AF15" s="152"/>
      <c r="AG15" s="152"/>
      <c r="AH15" s="152"/>
      <c r="AI15" s="152"/>
      <c r="AJ15" s="153"/>
      <c r="AK15" s="151" t="s">
        <v>607</v>
      </c>
      <c r="AL15" s="152"/>
      <c r="AM15" s="152"/>
      <c r="AN15" s="152"/>
      <c r="AO15" s="152"/>
      <c r="AP15" s="152"/>
      <c r="AQ15" s="153"/>
      <c r="AR15" s="151"/>
      <c r="AS15" s="152"/>
      <c r="AT15" s="152"/>
      <c r="AU15" s="152"/>
      <c r="AV15" s="152"/>
      <c r="AW15" s="152"/>
      <c r="AX15" s="512"/>
    </row>
    <row r="16" spans="1:52" ht="21" customHeight="1" x14ac:dyDescent="0.15">
      <c r="A16" s="97"/>
      <c r="B16" s="98"/>
      <c r="C16" s="98"/>
      <c r="D16" s="98"/>
      <c r="E16" s="98"/>
      <c r="F16" s="99"/>
      <c r="G16" s="546"/>
      <c r="H16" s="547"/>
      <c r="I16" s="399" t="s">
        <v>50</v>
      </c>
      <c r="J16" s="400"/>
      <c r="K16" s="400"/>
      <c r="L16" s="400"/>
      <c r="M16" s="400"/>
      <c r="N16" s="400"/>
      <c r="O16" s="401"/>
      <c r="P16" s="151" t="s">
        <v>577</v>
      </c>
      <c r="Q16" s="152"/>
      <c r="R16" s="152"/>
      <c r="S16" s="152"/>
      <c r="T16" s="152"/>
      <c r="U16" s="152"/>
      <c r="V16" s="153"/>
      <c r="W16" s="151" t="s">
        <v>577</v>
      </c>
      <c r="X16" s="152"/>
      <c r="Y16" s="152"/>
      <c r="Z16" s="152"/>
      <c r="AA16" s="152"/>
      <c r="AB16" s="152"/>
      <c r="AC16" s="153"/>
      <c r="AD16" s="151" t="s">
        <v>576</v>
      </c>
      <c r="AE16" s="152"/>
      <c r="AF16" s="152"/>
      <c r="AG16" s="152"/>
      <c r="AH16" s="152"/>
      <c r="AI16" s="152"/>
      <c r="AJ16" s="153"/>
      <c r="AK16" s="151" t="s">
        <v>577</v>
      </c>
      <c r="AL16" s="152"/>
      <c r="AM16" s="152"/>
      <c r="AN16" s="152"/>
      <c r="AO16" s="152"/>
      <c r="AP16" s="152"/>
      <c r="AQ16" s="153"/>
      <c r="AR16" s="525"/>
      <c r="AS16" s="526"/>
      <c r="AT16" s="526"/>
      <c r="AU16" s="526"/>
      <c r="AV16" s="526"/>
      <c r="AW16" s="526"/>
      <c r="AX16" s="527"/>
    </row>
    <row r="17" spans="1:50" ht="24.75" customHeight="1" x14ac:dyDescent="0.15">
      <c r="A17" s="97"/>
      <c r="B17" s="98"/>
      <c r="C17" s="98"/>
      <c r="D17" s="98"/>
      <c r="E17" s="98"/>
      <c r="F17" s="99"/>
      <c r="G17" s="546"/>
      <c r="H17" s="547"/>
      <c r="I17" s="399" t="s">
        <v>48</v>
      </c>
      <c r="J17" s="530"/>
      <c r="K17" s="530"/>
      <c r="L17" s="530"/>
      <c r="M17" s="530"/>
      <c r="N17" s="530"/>
      <c r="O17" s="531"/>
      <c r="P17" s="151" t="s">
        <v>577</v>
      </c>
      <c r="Q17" s="152"/>
      <c r="R17" s="152"/>
      <c r="S17" s="152"/>
      <c r="T17" s="152"/>
      <c r="U17" s="152"/>
      <c r="V17" s="153"/>
      <c r="W17" s="151" t="s">
        <v>577</v>
      </c>
      <c r="X17" s="152"/>
      <c r="Y17" s="152"/>
      <c r="Z17" s="152"/>
      <c r="AA17" s="152"/>
      <c r="AB17" s="152"/>
      <c r="AC17" s="153"/>
      <c r="AD17" s="151" t="s">
        <v>576</v>
      </c>
      <c r="AE17" s="152"/>
      <c r="AF17" s="152"/>
      <c r="AG17" s="152"/>
      <c r="AH17" s="152"/>
      <c r="AI17" s="152"/>
      <c r="AJ17" s="153"/>
      <c r="AK17" s="151" t="s">
        <v>577</v>
      </c>
      <c r="AL17" s="152"/>
      <c r="AM17" s="152"/>
      <c r="AN17" s="152"/>
      <c r="AO17" s="152"/>
      <c r="AP17" s="152"/>
      <c r="AQ17" s="153"/>
      <c r="AR17" s="537"/>
      <c r="AS17" s="537"/>
      <c r="AT17" s="537"/>
      <c r="AU17" s="537"/>
      <c r="AV17" s="537"/>
      <c r="AW17" s="537"/>
      <c r="AX17" s="538"/>
    </row>
    <row r="18" spans="1:50" ht="24.75" customHeight="1" x14ac:dyDescent="0.15">
      <c r="A18" s="97"/>
      <c r="B18" s="98"/>
      <c r="C18" s="98"/>
      <c r="D18" s="98"/>
      <c r="E18" s="98"/>
      <c r="F18" s="99"/>
      <c r="G18" s="548"/>
      <c r="H18" s="549"/>
      <c r="I18" s="598" t="s">
        <v>20</v>
      </c>
      <c r="J18" s="599"/>
      <c r="K18" s="599"/>
      <c r="L18" s="599"/>
      <c r="M18" s="599"/>
      <c r="N18" s="599"/>
      <c r="O18" s="600"/>
      <c r="P18" s="367">
        <f>SUM(P13:V17)</f>
        <v>0</v>
      </c>
      <c r="Q18" s="368"/>
      <c r="R18" s="368"/>
      <c r="S18" s="368"/>
      <c r="T18" s="368"/>
      <c r="U18" s="368"/>
      <c r="V18" s="369"/>
      <c r="W18" s="367">
        <f>SUM(W13:AC17)</f>
        <v>0</v>
      </c>
      <c r="X18" s="368"/>
      <c r="Y18" s="368"/>
      <c r="Z18" s="368"/>
      <c r="AA18" s="368"/>
      <c r="AB18" s="368"/>
      <c r="AC18" s="369"/>
      <c r="AD18" s="367">
        <f>SUM(AD13:AJ17)</f>
        <v>488176</v>
      </c>
      <c r="AE18" s="368"/>
      <c r="AF18" s="368"/>
      <c r="AG18" s="368"/>
      <c r="AH18" s="368"/>
      <c r="AI18" s="368"/>
      <c r="AJ18" s="369"/>
      <c r="AK18" s="367">
        <f>SUM(AK13:AQ17)</f>
        <v>480366</v>
      </c>
      <c r="AL18" s="368"/>
      <c r="AM18" s="368"/>
      <c r="AN18" s="368"/>
      <c r="AO18" s="368"/>
      <c r="AP18" s="368"/>
      <c r="AQ18" s="369"/>
      <c r="AR18" s="367">
        <f>SUM(AR13:AX17)</f>
        <v>480366</v>
      </c>
      <c r="AS18" s="368"/>
      <c r="AT18" s="368"/>
      <c r="AU18" s="368"/>
      <c r="AV18" s="368"/>
      <c r="AW18" s="368"/>
      <c r="AX18" s="370"/>
    </row>
    <row r="19" spans="1:50" ht="24.75" customHeight="1" x14ac:dyDescent="0.15">
      <c r="A19" s="97"/>
      <c r="B19" s="98"/>
      <c r="C19" s="98"/>
      <c r="D19" s="98"/>
      <c r="E19" s="98"/>
      <c r="F19" s="99"/>
      <c r="G19" s="365" t="s">
        <v>9</v>
      </c>
      <c r="H19" s="366"/>
      <c r="I19" s="366"/>
      <c r="J19" s="366"/>
      <c r="K19" s="366"/>
      <c r="L19" s="366"/>
      <c r="M19" s="366"/>
      <c r="N19" s="366"/>
      <c r="O19" s="366"/>
      <c r="P19" s="151" t="s">
        <v>577</v>
      </c>
      <c r="Q19" s="152"/>
      <c r="R19" s="152"/>
      <c r="S19" s="152"/>
      <c r="T19" s="152"/>
      <c r="U19" s="152"/>
      <c r="V19" s="153"/>
      <c r="W19" s="151" t="s">
        <v>577</v>
      </c>
      <c r="X19" s="152"/>
      <c r="Y19" s="152"/>
      <c r="Z19" s="152"/>
      <c r="AA19" s="152"/>
      <c r="AB19" s="152"/>
      <c r="AC19" s="153"/>
      <c r="AD19" s="151">
        <v>278943</v>
      </c>
      <c r="AE19" s="152"/>
      <c r="AF19" s="152"/>
      <c r="AG19" s="152"/>
      <c r="AH19" s="152"/>
      <c r="AI19" s="152"/>
      <c r="AJ19" s="153"/>
      <c r="AK19" s="323"/>
      <c r="AL19" s="323"/>
      <c r="AM19" s="323"/>
      <c r="AN19" s="323"/>
      <c r="AO19" s="323"/>
      <c r="AP19" s="323"/>
      <c r="AQ19" s="323"/>
      <c r="AR19" s="323"/>
      <c r="AS19" s="323"/>
      <c r="AT19" s="323"/>
      <c r="AU19" s="323"/>
      <c r="AV19" s="323"/>
      <c r="AW19" s="323"/>
      <c r="AX19" s="371"/>
    </row>
    <row r="20" spans="1:50" ht="24.75" customHeight="1" x14ac:dyDescent="0.15">
      <c r="A20" s="97"/>
      <c r="B20" s="98"/>
      <c r="C20" s="98"/>
      <c r="D20" s="98"/>
      <c r="E20" s="98"/>
      <c r="F20" s="99"/>
      <c r="G20" s="365" t="s">
        <v>10</v>
      </c>
      <c r="H20" s="366"/>
      <c r="I20" s="366"/>
      <c r="J20" s="366"/>
      <c r="K20" s="366"/>
      <c r="L20" s="366"/>
      <c r="M20" s="366"/>
      <c r="N20" s="366"/>
      <c r="O20" s="366"/>
      <c r="P20" s="372" t="str">
        <f>IF(P18=0, "-", SUM(P19)/P18)</f>
        <v>-</v>
      </c>
      <c r="Q20" s="372"/>
      <c r="R20" s="372"/>
      <c r="S20" s="372"/>
      <c r="T20" s="372"/>
      <c r="U20" s="372"/>
      <c r="V20" s="372"/>
      <c r="W20" s="372" t="str">
        <f t="shared" ref="W20" si="0">IF(W18=0, "-", SUM(W19)/W18)</f>
        <v>-</v>
      </c>
      <c r="X20" s="372"/>
      <c r="Y20" s="372"/>
      <c r="Z20" s="372"/>
      <c r="AA20" s="372"/>
      <c r="AB20" s="372"/>
      <c r="AC20" s="372"/>
      <c r="AD20" s="372">
        <f t="shared" ref="AD20" si="1">IF(AD18=0, "-", SUM(AD19)/AD18)</f>
        <v>0.57139843007439939</v>
      </c>
      <c r="AE20" s="372"/>
      <c r="AF20" s="372"/>
      <c r="AG20" s="372"/>
      <c r="AH20" s="372"/>
      <c r="AI20" s="372"/>
      <c r="AJ20" s="372"/>
      <c r="AK20" s="323"/>
      <c r="AL20" s="323"/>
      <c r="AM20" s="323"/>
      <c r="AN20" s="323"/>
      <c r="AO20" s="323"/>
      <c r="AP20" s="323"/>
      <c r="AQ20" s="324"/>
      <c r="AR20" s="324"/>
      <c r="AS20" s="324"/>
      <c r="AT20" s="324"/>
      <c r="AU20" s="323"/>
      <c r="AV20" s="323"/>
      <c r="AW20" s="323"/>
      <c r="AX20" s="371"/>
    </row>
    <row r="21" spans="1:50" ht="25.5" customHeight="1" x14ac:dyDescent="0.15">
      <c r="A21" s="100"/>
      <c r="B21" s="101"/>
      <c r="C21" s="101"/>
      <c r="D21" s="101"/>
      <c r="E21" s="101"/>
      <c r="F21" s="102"/>
      <c r="G21" s="710" t="s">
        <v>236</v>
      </c>
      <c r="H21" s="711"/>
      <c r="I21" s="711"/>
      <c r="J21" s="711"/>
      <c r="K21" s="711"/>
      <c r="L21" s="711"/>
      <c r="M21" s="711"/>
      <c r="N21" s="711"/>
      <c r="O21" s="711"/>
      <c r="P21" s="372" t="e">
        <f>IF(P19=0, "-", SUM(P19)/SUM(P13,P14))</f>
        <v>#DIV/0!</v>
      </c>
      <c r="Q21" s="372"/>
      <c r="R21" s="372"/>
      <c r="S21" s="372"/>
      <c r="T21" s="372"/>
      <c r="U21" s="372"/>
      <c r="V21" s="372"/>
      <c r="W21" s="372" t="e">
        <f t="shared" ref="W21" si="2">IF(W19=0, "-", SUM(W19)/SUM(W13,W14))</f>
        <v>#DIV/0!</v>
      </c>
      <c r="X21" s="372"/>
      <c r="Y21" s="372"/>
      <c r="Z21" s="372"/>
      <c r="AA21" s="372"/>
      <c r="AB21" s="372"/>
      <c r="AC21" s="372"/>
      <c r="AD21" s="372">
        <f t="shared" ref="AD21" si="3">IF(AD19=0, "-", SUM(AD19)/SUM(AD13,AD14))</f>
        <v>0.57139843007439939</v>
      </c>
      <c r="AE21" s="372"/>
      <c r="AF21" s="372"/>
      <c r="AG21" s="372"/>
      <c r="AH21" s="372"/>
      <c r="AI21" s="372"/>
      <c r="AJ21" s="372"/>
      <c r="AK21" s="323"/>
      <c r="AL21" s="323"/>
      <c r="AM21" s="323"/>
      <c r="AN21" s="323"/>
      <c r="AO21" s="323"/>
      <c r="AP21" s="323"/>
      <c r="AQ21" s="324"/>
      <c r="AR21" s="324"/>
      <c r="AS21" s="324"/>
      <c r="AT21" s="324"/>
      <c r="AU21" s="323"/>
      <c r="AV21" s="323"/>
      <c r="AW21" s="323"/>
      <c r="AX21" s="371"/>
    </row>
    <row r="22" spans="1:50" ht="18.75" customHeight="1" x14ac:dyDescent="0.15">
      <c r="A22" s="112" t="s">
        <v>568</v>
      </c>
      <c r="B22" s="113"/>
      <c r="C22" s="113"/>
      <c r="D22" s="113"/>
      <c r="E22" s="113"/>
      <c r="F22" s="114"/>
      <c r="G22" s="103" t="s">
        <v>223</v>
      </c>
      <c r="H22" s="104"/>
      <c r="I22" s="104"/>
      <c r="J22" s="104"/>
      <c r="K22" s="104"/>
      <c r="L22" s="104"/>
      <c r="M22" s="104"/>
      <c r="N22" s="104"/>
      <c r="O22" s="105"/>
      <c r="P22" s="121" t="s">
        <v>566</v>
      </c>
      <c r="Q22" s="104"/>
      <c r="R22" s="104"/>
      <c r="S22" s="104"/>
      <c r="T22" s="104"/>
      <c r="U22" s="104"/>
      <c r="V22" s="105"/>
      <c r="W22" s="121" t="s">
        <v>567</v>
      </c>
      <c r="X22" s="104"/>
      <c r="Y22" s="104"/>
      <c r="Z22" s="104"/>
      <c r="AA22" s="104"/>
      <c r="AB22" s="104"/>
      <c r="AC22" s="105"/>
      <c r="AD22" s="121" t="s">
        <v>222</v>
      </c>
      <c r="AE22" s="104"/>
      <c r="AF22" s="104"/>
      <c r="AG22" s="104"/>
      <c r="AH22" s="104"/>
      <c r="AI22" s="104"/>
      <c r="AJ22" s="104"/>
      <c r="AK22" s="104"/>
      <c r="AL22" s="104"/>
      <c r="AM22" s="104"/>
      <c r="AN22" s="104"/>
      <c r="AO22" s="104"/>
      <c r="AP22" s="104"/>
      <c r="AQ22" s="104"/>
      <c r="AR22" s="104"/>
      <c r="AS22" s="104"/>
      <c r="AT22" s="104"/>
      <c r="AU22" s="104"/>
      <c r="AV22" s="104"/>
      <c r="AW22" s="104"/>
      <c r="AX22" s="122"/>
    </row>
    <row r="23" spans="1:50" ht="25.5" customHeight="1" x14ac:dyDescent="0.15">
      <c r="A23" s="115"/>
      <c r="B23" s="116"/>
      <c r="C23" s="116"/>
      <c r="D23" s="116"/>
      <c r="E23" s="116"/>
      <c r="F23" s="117"/>
      <c r="G23" s="106" t="s">
        <v>578</v>
      </c>
      <c r="H23" s="107"/>
      <c r="I23" s="107"/>
      <c r="J23" s="107"/>
      <c r="K23" s="107"/>
      <c r="L23" s="107"/>
      <c r="M23" s="107"/>
      <c r="N23" s="107"/>
      <c r="O23" s="108"/>
      <c r="P23" s="148">
        <v>234087</v>
      </c>
      <c r="Q23" s="149"/>
      <c r="R23" s="149"/>
      <c r="S23" s="149"/>
      <c r="T23" s="149"/>
      <c r="U23" s="149"/>
      <c r="V23" s="150"/>
      <c r="W23" s="148">
        <v>234087</v>
      </c>
      <c r="X23" s="149"/>
      <c r="Y23" s="149"/>
      <c r="Z23" s="149"/>
      <c r="AA23" s="149"/>
      <c r="AB23" s="149"/>
      <c r="AC23" s="150"/>
      <c r="AD23" s="123"/>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25.5" customHeight="1" x14ac:dyDescent="0.15">
      <c r="A24" s="115"/>
      <c r="B24" s="116"/>
      <c r="C24" s="116"/>
      <c r="D24" s="116"/>
      <c r="E24" s="116"/>
      <c r="F24" s="117"/>
      <c r="G24" s="109" t="s">
        <v>579</v>
      </c>
      <c r="H24" s="110"/>
      <c r="I24" s="110"/>
      <c r="J24" s="110"/>
      <c r="K24" s="110"/>
      <c r="L24" s="110"/>
      <c r="M24" s="110"/>
      <c r="N24" s="110"/>
      <c r="O24" s="111"/>
      <c r="P24" s="151">
        <v>218789</v>
      </c>
      <c r="Q24" s="152"/>
      <c r="R24" s="152"/>
      <c r="S24" s="152"/>
      <c r="T24" s="152"/>
      <c r="U24" s="152"/>
      <c r="V24" s="153"/>
      <c r="W24" s="151">
        <v>218789</v>
      </c>
      <c r="X24" s="152"/>
      <c r="Y24" s="152"/>
      <c r="Z24" s="152"/>
      <c r="AA24" s="152"/>
      <c r="AB24" s="152"/>
      <c r="AC24" s="153"/>
      <c r="AD24" s="126"/>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0" ht="25.5" customHeight="1" x14ac:dyDescent="0.15">
      <c r="A25" s="115"/>
      <c r="B25" s="116"/>
      <c r="C25" s="116"/>
      <c r="D25" s="116"/>
      <c r="E25" s="116"/>
      <c r="F25" s="117"/>
      <c r="G25" s="109" t="s">
        <v>580</v>
      </c>
      <c r="H25" s="110"/>
      <c r="I25" s="110"/>
      <c r="J25" s="110"/>
      <c r="K25" s="110"/>
      <c r="L25" s="110"/>
      <c r="M25" s="110"/>
      <c r="N25" s="110"/>
      <c r="O25" s="111"/>
      <c r="P25" s="164">
        <v>27490</v>
      </c>
      <c r="Q25" s="165"/>
      <c r="R25" s="165"/>
      <c r="S25" s="165"/>
      <c r="T25" s="165"/>
      <c r="U25" s="165"/>
      <c r="V25" s="166"/>
      <c r="W25" s="151">
        <v>27490</v>
      </c>
      <c r="X25" s="152"/>
      <c r="Y25" s="152"/>
      <c r="Z25" s="152"/>
      <c r="AA25" s="152"/>
      <c r="AB25" s="152"/>
      <c r="AC25" s="153"/>
      <c r="AD25" s="126"/>
      <c r="AE25" s="127"/>
      <c r="AF25" s="127"/>
      <c r="AG25" s="127"/>
      <c r="AH25" s="127"/>
      <c r="AI25" s="127"/>
      <c r="AJ25" s="127"/>
      <c r="AK25" s="127"/>
      <c r="AL25" s="127"/>
      <c r="AM25" s="127"/>
      <c r="AN25" s="127"/>
      <c r="AO25" s="127"/>
      <c r="AP25" s="127"/>
      <c r="AQ25" s="127"/>
      <c r="AR25" s="127"/>
      <c r="AS25" s="127"/>
      <c r="AT25" s="127"/>
      <c r="AU25" s="127"/>
      <c r="AV25" s="127"/>
      <c r="AW25" s="127"/>
      <c r="AX25" s="128"/>
    </row>
    <row r="26" spans="1:50" ht="25.5" customHeight="1" thickBot="1" x14ac:dyDescent="0.2">
      <c r="A26" s="118"/>
      <c r="B26" s="119"/>
      <c r="C26" s="119"/>
      <c r="D26" s="119"/>
      <c r="E26" s="119"/>
      <c r="F26" s="120"/>
      <c r="G26" s="167" t="s">
        <v>224</v>
      </c>
      <c r="H26" s="168"/>
      <c r="I26" s="168"/>
      <c r="J26" s="168"/>
      <c r="K26" s="168"/>
      <c r="L26" s="168"/>
      <c r="M26" s="168"/>
      <c r="N26" s="168"/>
      <c r="O26" s="169"/>
      <c r="P26" s="142">
        <f>AK13</f>
        <v>480366</v>
      </c>
      <c r="Q26" s="143"/>
      <c r="R26" s="143"/>
      <c r="S26" s="143"/>
      <c r="T26" s="143"/>
      <c r="U26" s="143"/>
      <c r="V26" s="144"/>
      <c r="W26" s="145">
        <f>AR13</f>
        <v>480366</v>
      </c>
      <c r="X26" s="146"/>
      <c r="Y26" s="146"/>
      <c r="Z26" s="146"/>
      <c r="AA26" s="146"/>
      <c r="AB26" s="146"/>
      <c r="AC26" s="147"/>
      <c r="AD26" s="129"/>
      <c r="AE26" s="129"/>
      <c r="AF26" s="129"/>
      <c r="AG26" s="129"/>
      <c r="AH26" s="129"/>
      <c r="AI26" s="129"/>
      <c r="AJ26" s="129"/>
      <c r="AK26" s="129"/>
      <c r="AL26" s="129"/>
      <c r="AM26" s="129"/>
      <c r="AN26" s="129"/>
      <c r="AO26" s="129"/>
      <c r="AP26" s="129"/>
      <c r="AQ26" s="129"/>
      <c r="AR26" s="129"/>
      <c r="AS26" s="129"/>
      <c r="AT26" s="129"/>
      <c r="AU26" s="129"/>
      <c r="AV26" s="129"/>
      <c r="AW26" s="129"/>
      <c r="AX26" s="130"/>
    </row>
    <row r="27" spans="1:50" ht="18.75" customHeight="1" x14ac:dyDescent="0.15">
      <c r="A27" s="342" t="s">
        <v>233</v>
      </c>
      <c r="B27" s="343"/>
      <c r="C27" s="343"/>
      <c r="D27" s="343"/>
      <c r="E27" s="343"/>
      <c r="F27" s="344"/>
      <c r="G27" s="482" t="s">
        <v>139</v>
      </c>
      <c r="H27" s="272"/>
      <c r="I27" s="272"/>
      <c r="J27" s="272"/>
      <c r="K27" s="272"/>
      <c r="L27" s="272"/>
      <c r="M27" s="272"/>
      <c r="N27" s="272"/>
      <c r="O27" s="483"/>
      <c r="P27" s="523" t="s">
        <v>57</v>
      </c>
      <c r="Q27" s="272"/>
      <c r="R27" s="272"/>
      <c r="S27" s="272"/>
      <c r="T27" s="272"/>
      <c r="U27" s="272"/>
      <c r="V27" s="272"/>
      <c r="W27" s="272"/>
      <c r="X27" s="483"/>
      <c r="Y27" s="326"/>
      <c r="Z27" s="327"/>
      <c r="AA27" s="328"/>
      <c r="AB27" s="264" t="s">
        <v>11</v>
      </c>
      <c r="AC27" s="265"/>
      <c r="AD27" s="266"/>
      <c r="AE27" s="264" t="s">
        <v>263</v>
      </c>
      <c r="AF27" s="265"/>
      <c r="AG27" s="265"/>
      <c r="AH27" s="266"/>
      <c r="AI27" s="270" t="s">
        <v>275</v>
      </c>
      <c r="AJ27" s="270"/>
      <c r="AK27" s="270"/>
      <c r="AL27" s="264"/>
      <c r="AM27" s="270" t="s">
        <v>372</v>
      </c>
      <c r="AN27" s="270"/>
      <c r="AO27" s="270"/>
      <c r="AP27" s="264"/>
      <c r="AQ27" s="724" t="s">
        <v>171</v>
      </c>
      <c r="AR27" s="725"/>
      <c r="AS27" s="725"/>
      <c r="AT27" s="726"/>
      <c r="AU27" s="272" t="s">
        <v>129</v>
      </c>
      <c r="AV27" s="272"/>
      <c r="AW27" s="272"/>
      <c r="AX27" s="273"/>
    </row>
    <row r="28" spans="1:50" ht="18.75" customHeight="1" x14ac:dyDescent="0.15">
      <c r="A28" s="345"/>
      <c r="B28" s="346"/>
      <c r="C28" s="346"/>
      <c r="D28" s="346"/>
      <c r="E28" s="346"/>
      <c r="F28" s="347"/>
      <c r="G28" s="484"/>
      <c r="H28" s="255"/>
      <c r="I28" s="255"/>
      <c r="J28" s="255"/>
      <c r="K28" s="255"/>
      <c r="L28" s="255"/>
      <c r="M28" s="255"/>
      <c r="N28" s="255"/>
      <c r="O28" s="485"/>
      <c r="P28" s="524"/>
      <c r="Q28" s="255"/>
      <c r="R28" s="255"/>
      <c r="S28" s="255"/>
      <c r="T28" s="255"/>
      <c r="U28" s="255"/>
      <c r="V28" s="255"/>
      <c r="W28" s="255"/>
      <c r="X28" s="485"/>
      <c r="Y28" s="520"/>
      <c r="Z28" s="521"/>
      <c r="AA28" s="522"/>
      <c r="AB28" s="267"/>
      <c r="AC28" s="268"/>
      <c r="AD28" s="269"/>
      <c r="AE28" s="267"/>
      <c r="AF28" s="268"/>
      <c r="AG28" s="268"/>
      <c r="AH28" s="269"/>
      <c r="AI28" s="271"/>
      <c r="AJ28" s="271"/>
      <c r="AK28" s="271"/>
      <c r="AL28" s="267"/>
      <c r="AM28" s="271"/>
      <c r="AN28" s="271"/>
      <c r="AO28" s="271"/>
      <c r="AP28" s="267"/>
      <c r="AQ28" s="178">
        <v>3</v>
      </c>
      <c r="AR28" s="175"/>
      <c r="AS28" s="176" t="s">
        <v>172</v>
      </c>
      <c r="AT28" s="177"/>
      <c r="AU28" s="257"/>
      <c r="AV28" s="257"/>
      <c r="AW28" s="255" t="s">
        <v>167</v>
      </c>
      <c r="AX28" s="256"/>
    </row>
    <row r="29" spans="1:50" ht="23.25" customHeight="1" x14ac:dyDescent="0.15">
      <c r="A29" s="348"/>
      <c r="B29" s="346"/>
      <c r="C29" s="346"/>
      <c r="D29" s="346"/>
      <c r="E29" s="346"/>
      <c r="F29" s="347"/>
      <c r="G29" s="373" t="s">
        <v>583</v>
      </c>
      <c r="H29" s="374"/>
      <c r="I29" s="374"/>
      <c r="J29" s="374"/>
      <c r="K29" s="374"/>
      <c r="L29" s="374"/>
      <c r="M29" s="374"/>
      <c r="N29" s="374"/>
      <c r="O29" s="375"/>
      <c r="P29" s="181" t="s">
        <v>582</v>
      </c>
      <c r="Q29" s="181"/>
      <c r="R29" s="181"/>
      <c r="S29" s="181"/>
      <c r="T29" s="181"/>
      <c r="U29" s="181"/>
      <c r="V29" s="181"/>
      <c r="W29" s="181"/>
      <c r="X29" s="182"/>
      <c r="Y29" s="382" t="s">
        <v>12</v>
      </c>
      <c r="Z29" s="383"/>
      <c r="AA29" s="384"/>
      <c r="AB29" s="385" t="s">
        <v>14</v>
      </c>
      <c r="AC29" s="385"/>
      <c r="AD29" s="385"/>
      <c r="AE29" s="249">
        <v>36</v>
      </c>
      <c r="AF29" s="250"/>
      <c r="AG29" s="250"/>
      <c r="AH29" s="250"/>
      <c r="AI29" s="249">
        <v>36.4</v>
      </c>
      <c r="AJ29" s="250"/>
      <c r="AK29" s="250"/>
      <c r="AL29" s="250"/>
      <c r="AM29" s="249" t="s">
        <v>576</v>
      </c>
      <c r="AN29" s="250"/>
      <c r="AO29" s="250"/>
      <c r="AP29" s="250"/>
      <c r="AQ29" s="249" t="s">
        <v>576</v>
      </c>
      <c r="AR29" s="250"/>
      <c r="AS29" s="250"/>
      <c r="AT29" s="250"/>
      <c r="AU29" s="249" t="s">
        <v>576</v>
      </c>
      <c r="AV29" s="250"/>
      <c r="AW29" s="250"/>
      <c r="AX29" s="251"/>
    </row>
    <row r="30" spans="1:50" ht="23.25" customHeight="1" x14ac:dyDescent="0.15">
      <c r="A30" s="349"/>
      <c r="B30" s="350"/>
      <c r="C30" s="350"/>
      <c r="D30" s="350"/>
      <c r="E30" s="350"/>
      <c r="F30" s="351"/>
      <c r="G30" s="376"/>
      <c r="H30" s="377"/>
      <c r="I30" s="377"/>
      <c r="J30" s="377"/>
      <c r="K30" s="377"/>
      <c r="L30" s="377"/>
      <c r="M30" s="377"/>
      <c r="N30" s="377"/>
      <c r="O30" s="378"/>
      <c r="P30" s="184"/>
      <c r="Q30" s="184"/>
      <c r="R30" s="184"/>
      <c r="S30" s="184"/>
      <c r="T30" s="184"/>
      <c r="U30" s="184"/>
      <c r="V30" s="184"/>
      <c r="W30" s="184"/>
      <c r="X30" s="185"/>
      <c r="Y30" s="493" t="s">
        <v>52</v>
      </c>
      <c r="Z30" s="494"/>
      <c r="AA30" s="495"/>
      <c r="AB30" s="352" t="s">
        <v>14</v>
      </c>
      <c r="AC30" s="352"/>
      <c r="AD30" s="352"/>
      <c r="AE30" s="249">
        <v>35.299999999999997</v>
      </c>
      <c r="AF30" s="250"/>
      <c r="AG30" s="250"/>
      <c r="AH30" s="250"/>
      <c r="AI30" s="249">
        <v>36</v>
      </c>
      <c r="AJ30" s="250"/>
      <c r="AK30" s="250"/>
      <c r="AL30" s="250"/>
      <c r="AM30" s="249">
        <v>36.4</v>
      </c>
      <c r="AN30" s="250"/>
      <c r="AO30" s="250"/>
      <c r="AP30" s="250"/>
      <c r="AQ30" s="249" t="s">
        <v>607</v>
      </c>
      <c r="AR30" s="250"/>
      <c r="AS30" s="250"/>
      <c r="AT30" s="250"/>
      <c r="AU30" s="249" t="s">
        <v>607</v>
      </c>
      <c r="AV30" s="250"/>
      <c r="AW30" s="250"/>
      <c r="AX30" s="251"/>
    </row>
    <row r="31" spans="1:50" ht="50.25" customHeight="1" x14ac:dyDescent="0.15">
      <c r="A31" s="348"/>
      <c r="B31" s="346"/>
      <c r="C31" s="346"/>
      <c r="D31" s="346"/>
      <c r="E31" s="346"/>
      <c r="F31" s="347"/>
      <c r="G31" s="379"/>
      <c r="H31" s="380"/>
      <c r="I31" s="380"/>
      <c r="J31" s="380"/>
      <c r="K31" s="380"/>
      <c r="L31" s="380"/>
      <c r="M31" s="380"/>
      <c r="N31" s="380"/>
      <c r="O31" s="381"/>
      <c r="P31" s="227"/>
      <c r="Q31" s="227"/>
      <c r="R31" s="227"/>
      <c r="S31" s="227"/>
      <c r="T31" s="227"/>
      <c r="U31" s="227"/>
      <c r="V31" s="227"/>
      <c r="W31" s="227"/>
      <c r="X31" s="228"/>
      <c r="Y31" s="493" t="s">
        <v>13</v>
      </c>
      <c r="Z31" s="494"/>
      <c r="AA31" s="495"/>
      <c r="AB31" s="604" t="s">
        <v>168</v>
      </c>
      <c r="AC31" s="604"/>
      <c r="AD31" s="604"/>
      <c r="AE31" s="249">
        <v>100</v>
      </c>
      <c r="AF31" s="250"/>
      <c r="AG31" s="250"/>
      <c r="AH31" s="250"/>
      <c r="AI31" s="249">
        <v>100</v>
      </c>
      <c r="AJ31" s="250"/>
      <c r="AK31" s="250"/>
      <c r="AL31" s="250"/>
      <c r="AM31" s="249" t="s">
        <v>607</v>
      </c>
      <c r="AN31" s="250"/>
      <c r="AO31" s="250"/>
      <c r="AP31" s="250"/>
      <c r="AQ31" s="249" t="s">
        <v>607</v>
      </c>
      <c r="AR31" s="250"/>
      <c r="AS31" s="250"/>
      <c r="AT31" s="250"/>
      <c r="AU31" s="249" t="s">
        <v>607</v>
      </c>
      <c r="AV31" s="250"/>
      <c r="AW31" s="250"/>
      <c r="AX31" s="251"/>
    </row>
    <row r="32" spans="1:50" ht="23.25" customHeight="1" x14ac:dyDescent="0.15">
      <c r="A32" s="693" t="s">
        <v>254</v>
      </c>
      <c r="B32" s="694"/>
      <c r="C32" s="694"/>
      <c r="D32" s="694"/>
      <c r="E32" s="694"/>
      <c r="F32" s="695"/>
      <c r="G32" s="699" t="s">
        <v>650</v>
      </c>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1"/>
    </row>
    <row r="33" spans="1:51" ht="23.25" customHeight="1" x14ac:dyDescent="0.15">
      <c r="A33" s="696"/>
      <c r="B33" s="697"/>
      <c r="C33" s="697"/>
      <c r="D33" s="697"/>
      <c r="E33" s="697"/>
      <c r="F33" s="698"/>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4"/>
      <c r="AF33" s="704"/>
      <c r="AG33" s="704"/>
      <c r="AH33" s="704"/>
      <c r="AI33" s="704"/>
      <c r="AJ33" s="704"/>
      <c r="AK33" s="704"/>
      <c r="AL33" s="704"/>
      <c r="AM33" s="704"/>
      <c r="AN33" s="704"/>
      <c r="AO33" s="704"/>
      <c r="AP33" s="704"/>
      <c r="AQ33" s="703"/>
      <c r="AR33" s="703"/>
      <c r="AS33" s="703"/>
      <c r="AT33" s="703"/>
      <c r="AU33" s="703"/>
      <c r="AV33" s="703"/>
      <c r="AW33" s="703"/>
      <c r="AX33" s="705"/>
    </row>
    <row r="34" spans="1:51" ht="18.75" customHeight="1" x14ac:dyDescent="0.15">
      <c r="A34" s="476" t="s">
        <v>233</v>
      </c>
      <c r="B34" s="477"/>
      <c r="C34" s="477"/>
      <c r="D34" s="477"/>
      <c r="E34" s="477"/>
      <c r="F34" s="478"/>
      <c r="G34" s="602" t="s">
        <v>139</v>
      </c>
      <c r="H34" s="258"/>
      <c r="I34" s="258"/>
      <c r="J34" s="258"/>
      <c r="K34" s="258"/>
      <c r="L34" s="258"/>
      <c r="M34" s="258"/>
      <c r="N34" s="258"/>
      <c r="O34" s="603"/>
      <c r="P34" s="608" t="s">
        <v>57</v>
      </c>
      <c r="Q34" s="258"/>
      <c r="R34" s="258"/>
      <c r="S34" s="258"/>
      <c r="T34" s="258"/>
      <c r="U34" s="258"/>
      <c r="V34" s="258"/>
      <c r="W34" s="258"/>
      <c r="X34" s="603"/>
      <c r="Y34" s="718"/>
      <c r="Z34" s="719"/>
      <c r="AA34" s="720"/>
      <c r="AB34" s="721" t="s">
        <v>11</v>
      </c>
      <c r="AC34" s="722"/>
      <c r="AD34" s="723"/>
      <c r="AE34" s="254" t="s">
        <v>263</v>
      </c>
      <c r="AF34" s="254"/>
      <c r="AG34" s="254"/>
      <c r="AH34" s="254"/>
      <c r="AI34" s="254" t="s">
        <v>275</v>
      </c>
      <c r="AJ34" s="254"/>
      <c r="AK34" s="254"/>
      <c r="AL34" s="254"/>
      <c r="AM34" s="254" t="s">
        <v>372</v>
      </c>
      <c r="AN34" s="254"/>
      <c r="AO34" s="254"/>
      <c r="AP34" s="254"/>
      <c r="AQ34" s="246" t="s">
        <v>171</v>
      </c>
      <c r="AR34" s="241"/>
      <c r="AS34" s="241"/>
      <c r="AT34" s="242"/>
      <c r="AU34" s="258" t="s">
        <v>129</v>
      </c>
      <c r="AV34" s="258"/>
      <c r="AW34" s="258"/>
      <c r="AX34" s="259"/>
      <c r="AY34">
        <f>COUNTA($G$36)</f>
        <v>1</v>
      </c>
    </row>
    <row r="35" spans="1:51" ht="18.75" customHeight="1" x14ac:dyDescent="0.15">
      <c r="A35" s="345"/>
      <c r="B35" s="346"/>
      <c r="C35" s="346"/>
      <c r="D35" s="346"/>
      <c r="E35" s="346"/>
      <c r="F35" s="347"/>
      <c r="G35" s="484"/>
      <c r="H35" s="255"/>
      <c r="I35" s="255"/>
      <c r="J35" s="255"/>
      <c r="K35" s="255"/>
      <c r="L35" s="255"/>
      <c r="M35" s="255"/>
      <c r="N35" s="255"/>
      <c r="O35" s="485"/>
      <c r="P35" s="524"/>
      <c r="Q35" s="255"/>
      <c r="R35" s="255"/>
      <c r="S35" s="255"/>
      <c r="T35" s="255"/>
      <c r="U35" s="255"/>
      <c r="V35" s="255"/>
      <c r="W35" s="255"/>
      <c r="X35" s="485"/>
      <c r="Y35" s="520"/>
      <c r="Z35" s="521"/>
      <c r="AA35" s="522"/>
      <c r="AB35" s="267"/>
      <c r="AC35" s="268"/>
      <c r="AD35" s="269"/>
      <c r="AE35" s="254"/>
      <c r="AF35" s="254"/>
      <c r="AG35" s="254"/>
      <c r="AH35" s="254"/>
      <c r="AI35" s="254"/>
      <c r="AJ35" s="254"/>
      <c r="AK35" s="254"/>
      <c r="AL35" s="254"/>
      <c r="AM35" s="254"/>
      <c r="AN35" s="254"/>
      <c r="AO35" s="254"/>
      <c r="AP35" s="254"/>
      <c r="AQ35" s="178">
        <v>3</v>
      </c>
      <c r="AR35" s="175"/>
      <c r="AS35" s="176" t="s">
        <v>172</v>
      </c>
      <c r="AT35" s="177"/>
      <c r="AU35" s="257"/>
      <c r="AV35" s="257"/>
      <c r="AW35" s="255" t="s">
        <v>167</v>
      </c>
      <c r="AX35" s="256"/>
      <c r="AY35">
        <f>$AY$34</f>
        <v>1</v>
      </c>
    </row>
    <row r="36" spans="1:51" ht="23.25" customHeight="1" x14ac:dyDescent="0.15">
      <c r="A36" s="348"/>
      <c r="B36" s="346"/>
      <c r="C36" s="346"/>
      <c r="D36" s="346"/>
      <c r="E36" s="346"/>
      <c r="F36" s="347"/>
      <c r="G36" s="373" t="s">
        <v>583</v>
      </c>
      <c r="H36" s="374"/>
      <c r="I36" s="374"/>
      <c r="J36" s="374"/>
      <c r="K36" s="374"/>
      <c r="L36" s="374"/>
      <c r="M36" s="374"/>
      <c r="N36" s="374"/>
      <c r="O36" s="375"/>
      <c r="P36" s="181" t="s">
        <v>584</v>
      </c>
      <c r="Q36" s="181"/>
      <c r="R36" s="181"/>
      <c r="S36" s="181"/>
      <c r="T36" s="181"/>
      <c r="U36" s="181"/>
      <c r="V36" s="181"/>
      <c r="W36" s="181"/>
      <c r="X36" s="182"/>
      <c r="Y36" s="382" t="s">
        <v>12</v>
      </c>
      <c r="Z36" s="383"/>
      <c r="AA36" s="384"/>
      <c r="AB36" s="385" t="s">
        <v>14</v>
      </c>
      <c r="AC36" s="385"/>
      <c r="AD36" s="385"/>
      <c r="AE36" s="249">
        <v>30.8</v>
      </c>
      <c r="AF36" s="250"/>
      <c r="AG36" s="250"/>
      <c r="AH36" s="250"/>
      <c r="AI36" s="249">
        <v>28.3</v>
      </c>
      <c r="AJ36" s="250"/>
      <c r="AK36" s="250"/>
      <c r="AL36" s="250"/>
      <c r="AM36" s="249" t="s">
        <v>576</v>
      </c>
      <c r="AN36" s="250"/>
      <c r="AO36" s="250"/>
      <c r="AP36" s="250"/>
      <c r="AQ36" s="249" t="s">
        <v>576</v>
      </c>
      <c r="AR36" s="250"/>
      <c r="AS36" s="250"/>
      <c r="AT36" s="250"/>
      <c r="AU36" s="249" t="s">
        <v>576</v>
      </c>
      <c r="AV36" s="250"/>
      <c r="AW36" s="250"/>
      <c r="AX36" s="251"/>
      <c r="AY36">
        <f t="shared" ref="AY36:AY40" si="4">$AY$34</f>
        <v>1</v>
      </c>
    </row>
    <row r="37" spans="1:51" ht="23.25" customHeight="1" x14ac:dyDescent="0.15">
      <c r="A37" s="349"/>
      <c r="B37" s="350"/>
      <c r="C37" s="350"/>
      <c r="D37" s="350"/>
      <c r="E37" s="350"/>
      <c r="F37" s="351"/>
      <c r="G37" s="376"/>
      <c r="H37" s="377"/>
      <c r="I37" s="377"/>
      <c r="J37" s="377"/>
      <c r="K37" s="377"/>
      <c r="L37" s="377"/>
      <c r="M37" s="377"/>
      <c r="N37" s="377"/>
      <c r="O37" s="378"/>
      <c r="P37" s="184"/>
      <c r="Q37" s="184"/>
      <c r="R37" s="184"/>
      <c r="S37" s="184"/>
      <c r="T37" s="184"/>
      <c r="U37" s="184"/>
      <c r="V37" s="184"/>
      <c r="W37" s="184"/>
      <c r="X37" s="185"/>
      <c r="Y37" s="493" t="s">
        <v>52</v>
      </c>
      <c r="Z37" s="494"/>
      <c r="AA37" s="495"/>
      <c r="AB37" s="352" t="s">
        <v>14</v>
      </c>
      <c r="AC37" s="352"/>
      <c r="AD37" s="352"/>
      <c r="AE37" s="249">
        <v>27.1</v>
      </c>
      <c r="AF37" s="250"/>
      <c r="AG37" s="250"/>
      <c r="AH37" s="250"/>
      <c r="AI37" s="249">
        <v>30.8</v>
      </c>
      <c r="AJ37" s="250"/>
      <c r="AK37" s="250"/>
      <c r="AL37" s="250"/>
      <c r="AM37" s="249">
        <v>28.3</v>
      </c>
      <c r="AN37" s="250"/>
      <c r="AO37" s="250"/>
      <c r="AP37" s="250"/>
      <c r="AQ37" s="249" t="s">
        <v>576</v>
      </c>
      <c r="AR37" s="250"/>
      <c r="AS37" s="250"/>
      <c r="AT37" s="250"/>
      <c r="AU37" s="249" t="s">
        <v>576</v>
      </c>
      <c r="AV37" s="250"/>
      <c r="AW37" s="250"/>
      <c r="AX37" s="251"/>
      <c r="AY37">
        <f t="shared" si="4"/>
        <v>1</v>
      </c>
    </row>
    <row r="38" spans="1:51" ht="48" customHeight="1" x14ac:dyDescent="0.15">
      <c r="A38" s="479"/>
      <c r="B38" s="480"/>
      <c r="C38" s="480"/>
      <c r="D38" s="480"/>
      <c r="E38" s="480"/>
      <c r="F38" s="481"/>
      <c r="G38" s="379"/>
      <c r="H38" s="380"/>
      <c r="I38" s="380"/>
      <c r="J38" s="380"/>
      <c r="K38" s="380"/>
      <c r="L38" s="380"/>
      <c r="M38" s="380"/>
      <c r="N38" s="380"/>
      <c r="O38" s="381"/>
      <c r="P38" s="227"/>
      <c r="Q38" s="227"/>
      <c r="R38" s="227"/>
      <c r="S38" s="227"/>
      <c r="T38" s="227"/>
      <c r="U38" s="227"/>
      <c r="V38" s="227"/>
      <c r="W38" s="227"/>
      <c r="X38" s="228"/>
      <c r="Y38" s="493" t="s">
        <v>13</v>
      </c>
      <c r="Z38" s="494"/>
      <c r="AA38" s="495"/>
      <c r="AB38" s="604" t="s">
        <v>168</v>
      </c>
      <c r="AC38" s="604"/>
      <c r="AD38" s="604"/>
      <c r="AE38" s="249">
        <v>100</v>
      </c>
      <c r="AF38" s="250"/>
      <c r="AG38" s="250"/>
      <c r="AH38" s="250"/>
      <c r="AI38" s="249">
        <v>91.8</v>
      </c>
      <c r="AJ38" s="250"/>
      <c r="AK38" s="250"/>
      <c r="AL38" s="250"/>
      <c r="AM38" s="249" t="s">
        <v>576</v>
      </c>
      <c r="AN38" s="250"/>
      <c r="AO38" s="250"/>
      <c r="AP38" s="250"/>
      <c r="AQ38" s="249" t="s">
        <v>576</v>
      </c>
      <c r="AR38" s="250"/>
      <c r="AS38" s="250"/>
      <c r="AT38" s="250"/>
      <c r="AU38" s="249" t="s">
        <v>576</v>
      </c>
      <c r="AV38" s="250"/>
      <c r="AW38" s="250"/>
      <c r="AX38" s="251"/>
      <c r="AY38">
        <f t="shared" si="4"/>
        <v>1</v>
      </c>
    </row>
    <row r="39" spans="1:51" ht="23.25" customHeight="1" x14ac:dyDescent="0.15">
      <c r="A39" s="693" t="s">
        <v>254</v>
      </c>
      <c r="B39" s="694"/>
      <c r="C39" s="694"/>
      <c r="D39" s="694"/>
      <c r="E39" s="694"/>
      <c r="F39" s="695"/>
      <c r="G39" s="699" t="s">
        <v>651</v>
      </c>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4"/>
        <v>1</v>
      </c>
    </row>
    <row r="40" spans="1:51" ht="23.25" customHeight="1" thickBot="1" x14ac:dyDescent="0.2">
      <c r="A40" s="732"/>
      <c r="B40" s="733"/>
      <c r="C40" s="733"/>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f t="shared" si="4"/>
        <v>1</v>
      </c>
    </row>
    <row r="41" spans="1:51" ht="31.5" customHeight="1" x14ac:dyDescent="0.15">
      <c r="A41" s="674" t="s">
        <v>234</v>
      </c>
      <c r="B41" s="675"/>
      <c r="C41" s="675"/>
      <c r="D41" s="675"/>
      <c r="E41" s="675"/>
      <c r="F41" s="676"/>
      <c r="G41" s="683" t="s">
        <v>58</v>
      </c>
      <c r="H41" s="683"/>
      <c r="I41" s="683"/>
      <c r="J41" s="683"/>
      <c r="K41" s="683"/>
      <c r="L41" s="683"/>
      <c r="M41" s="683"/>
      <c r="N41" s="683"/>
      <c r="O41" s="683"/>
      <c r="P41" s="683"/>
      <c r="Q41" s="683"/>
      <c r="R41" s="683"/>
      <c r="S41" s="683"/>
      <c r="T41" s="683"/>
      <c r="U41" s="683"/>
      <c r="V41" s="683"/>
      <c r="W41" s="683"/>
      <c r="X41" s="684"/>
      <c r="Y41" s="326"/>
      <c r="Z41" s="327"/>
      <c r="AA41" s="328"/>
      <c r="AB41" s="667" t="s">
        <v>11</v>
      </c>
      <c r="AC41" s="667"/>
      <c r="AD41" s="667"/>
      <c r="AE41" s="685" t="s">
        <v>263</v>
      </c>
      <c r="AF41" s="686"/>
      <c r="AG41" s="686"/>
      <c r="AH41" s="687"/>
      <c r="AI41" s="685" t="s">
        <v>275</v>
      </c>
      <c r="AJ41" s="686"/>
      <c r="AK41" s="686"/>
      <c r="AL41" s="687"/>
      <c r="AM41" s="685" t="s">
        <v>372</v>
      </c>
      <c r="AN41" s="686"/>
      <c r="AO41" s="686"/>
      <c r="AP41" s="687"/>
      <c r="AQ41" s="712" t="s">
        <v>280</v>
      </c>
      <c r="AR41" s="713"/>
      <c r="AS41" s="713"/>
      <c r="AT41" s="714"/>
      <c r="AU41" s="712" t="s">
        <v>404</v>
      </c>
      <c r="AV41" s="713"/>
      <c r="AW41" s="713"/>
      <c r="AX41" s="715"/>
    </row>
    <row r="42" spans="1:51" ht="45.75" customHeight="1" x14ac:dyDescent="0.15">
      <c r="A42" s="677"/>
      <c r="B42" s="678"/>
      <c r="C42" s="678"/>
      <c r="D42" s="678"/>
      <c r="E42" s="678"/>
      <c r="F42" s="679"/>
      <c r="G42" s="181" t="s">
        <v>653</v>
      </c>
      <c r="H42" s="181"/>
      <c r="I42" s="181"/>
      <c r="J42" s="181"/>
      <c r="K42" s="181"/>
      <c r="L42" s="181"/>
      <c r="M42" s="181"/>
      <c r="N42" s="181"/>
      <c r="O42" s="181"/>
      <c r="P42" s="181"/>
      <c r="Q42" s="181"/>
      <c r="R42" s="181"/>
      <c r="S42" s="181"/>
      <c r="T42" s="181"/>
      <c r="U42" s="181"/>
      <c r="V42" s="181"/>
      <c r="W42" s="181"/>
      <c r="X42" s="182"/>
      <c r="Y42" s="717" t="s">
        <v>53</v>
      </c>
      <c r="Z42" s="584"/>
      <c r="AA42" s="585"/>
      <c r="AB42" s="385" t="s">
        <v>585</v>
      </c>
      <c r="AC42" s="385"/>
      <c r="AD42" s="385"/>
      <c r="AE42" s="325" t="s">
        <v>576</v>
      </c>
      <c r="AF42" s="325"/>
      <c r="AG42" s="325"/>
      <c r="AH42" s="325"/>
      <c r="AI42" s="325" t="s">
        <v>271</v>
      </c>
      <c r="AJ42" s="325"/>
      <c r="AK42" s="325"/>
      <c r="AL42" s="325"/>
      <c r="AM42" s="325">
        <v>2546</v>
      </c>
      <c r="AN42" s="325"/>
      <c r="AO42" s="325"/>
      <c r="AP42" s="325"/>
      <c r="AQ42" s="325">
        <v>2822</v>
      </c>
      <c r="AR42" s="325"/>
      <c r="AS42" s="325"/>
      <c r="AT42" s="325"/>
      <c r="AU42" s="325" t="s">
        <v>576</v>
      </c>
      <c r="AV42" s="325"/>
      <c r="AW42" s="325"/>
      <c r="AX42" s="716"/>
    </row>
    <row r="43" spans="1:51" ht="45.75" customHeight="1" x14ac:dyDescent="0.15">
      <c r="A43" s="680"/>
      <c r="B43" s="681"/>
      <c r="C43" s="681"/>
      <c r="D43" s="681"/>
      <c r="E43" s="681"/>
      <c r="F43" s="682"/>
      <c r="G43" s="227"/>
      <c r="H43" s="227"/>
      <c r="I43" s="227"/>
      <c r="J43" s="227"/>
      <c r="K43" s="227"/>
      <c r="L43" s="227"/>
      <c r="M43" s="227"/>
      <c r="N43" s="227"/>
      <c r="O43" s="227"/>
      <c r="P43" s="227"/>
      <c r="Q43" s="227"/>
      <c r="R43" s="227"/>
      <c r="S43" s="227"/>
      <c r="T43" s="227"/>
      <c r="U43" s="227"/>
      <c r="V43" s="227"/>
      <c r="W43" s="227"/>
      <c r="X43" s="228"/>
      <c r="Y43" s="661" t="s">
        <v>54</v>
      </c>
      <c r="Z43" s="662"/>
      <c r="AA43" s="663"/>
      <c r="AB43" s="385" t="s">
        <v>585</v>
      </c>
      <c r="AC43" s="385"/>
      <c r="AD43" s="385"/>
      <c r="AE43" s="325" t="s">
        <v>576</v>
      </c>
      <c r="AF43" s="325"/>
      <c r="AG43" s="325"/>
      <c r="AH43" s="325"/>
      <c r="AI43" s="325" t="s">
        <v>576</v>
      </c>
      <c r="AJ43" s="325"/>
      <c r="AK43" s="325"/>
      <c r="AL43" s="325"/>
      <c r="AM43" s="325">
        <v>2527</v>
      </c>
      <c r="AN43" s="325"/>
      <c r="AO43" s="325"/>
      <c r="AP43" s="325"/>
      <c r="AQ43" s="325">
        <v>2808</v>
      </c>
      <c r="AR43" s="325"/>
      <c r="AS43" s="325"/>
      <c r="AT43" s="325"/>
      <c r="AU43" s="325" t="s">
        <v>576</v>
      </c>
      <c r="AV43" s="325"/>
      <c r="AW43" s="325"/>
      <c r="AX43" s="716"/>
    </row>
    <row r="44" spans="1:51" ht="23.25" customHeight="1" x14ac:dyDescent="0.15">
      <c r="A44" s="454" t="s">
        <v>15</v>
      </c>
      <c r="B44" s="455"/>
      <c r="C44" s="455"/>
      <c r="D44" s="455"/>
      <c r="E44" s="455"/>
      <c r="F44" s="456"/>
      <c r="G44" s="494" t="s">
        <v>16</v>
      </c>
      <c r="H44" s="494"/>
      <c r="I44" s="494"/>
      <c r="J44" s="494"/>
      <c r="K44" s="494"/>
      <c r="L44" s="494"/>
      <c r="M44" s="494"/>
      <c r="N44" s="494"/>
      <c r="O44" s="494"/>
      <c r="P44" s="494"/>
      <c r="Q44" s="494"/>
      <c r="R44" s="494"/>
      <c r="S44" s="494"/>
      <c r="T44" s="494"/>
      <c r="U44" s="494"/>
      <c r="V44" s="494"/>
      <c r="W44" s="494"/>
      <c r="X44" s="495"/>
      <c r="Y44" s="490"/>
      <c r="Z44" s="491"/>
      <c r="AA44" s="492"/>
      <c r="AB44" s="493" t="s">
        <v>11</v>
      </c>
      <c r="AC44" s="494"/>
      <c r="AD44" s="495"/>
      <c r="AE44" s="254" t="s">
        <v>263</v>
      </c>
      <c r="AF44" s="254"/>
      <c r="AG44" s="254"/>
      <c r="AH44" s="254"/>
      <c r="AI44" s="254" t="s">
        <v>275</v>
      </c>
      <c r="AJ44" s="254"/>
      <c r="AK44" s="254"/>
      <c r="AL44" s="254"/>
      <c r="AM44" s="254" t="s">
        <v>372</v>
      </c>
      <c r="AN44" s="254"/>
      <c r="AO44" s="254"/>
      <c r="AP44" s="254"/>
      <c r="AQ44" s="650" t="s">
        <v>405</v>
      </c>
      <c r="AR44" s="651"/>
      <c r="AS44" s="651"/>
      <c r="AT44" s="651"/>
      <c r="AU44" s="651"/>
      <c r="AV44" s="651"/>
      <c r="AW44" s="651"/>
      <c r="AX44" s="652"/>
    </row>
    <row r="45" spans="1:51" ht="23.25" customHeight="1" x14ac:dyDescent="0.15">
      <c r="A45" s="656"/>
      <c r="B45" s="657"/>
      <c r="C45" s="657"/>
      <c r="D45" s="657"/>
      <c r="E45" s="657"/>
      <c r="F45" s="658"/>
      <c r="G45" s="181" t="s">
        <v>586</v>
      </c>
      <c r="H45" s="181"/>
      <c r="I45" s="181"/>
      <c r="J45" s="181"/>
      <c r="K45" s="181"/>
      <c r="L45" s="181"/>
      <c r="M45" s="181"/>
      <c r="N45" s="181"/>
      <c r="O45" s="181"/>
      <c r="P45" s="181"/>
      <c r="Q45" s="181"/>
      <c r="R45" s="181"/>
      <c r="S45" s="181"/>
      <c r="T45" s="181"/>
      <c r="U45" s="181"/>
      <c r="V45" s="181"/>
      <c r="W45" s="181"/>
      <c r="X45" s="182"/>
      <c r="Y45" s="496" t="s">
        <v>15</v>
      </c>
      <c r="Z45" s="497"/>
      <c r="AA45" s="498"/>
      <c r="AB45" s="754" t="s">
        <v>587</v>
      </c>
      <c r="AC45" s="755"/>
      <c r="AD45" s="756"/>
      <c r="AE45" s="325" t="s">
        <v>576</v>
      </c>
      <c r="AF45" s="325"/>
      <c r="AG45" s="325"/>
      <c r="AH45" s="325"/>
      <c r="AI45" s="325" t="s">
        <v>576</v>
      </c>
      <c r="AJ45" s="325"/>
      <c r="AK45" s="325"/>
      <c r="AL45" s="325"/>
      <c r="AM45" s="325">
        <v>1</v>
      </c>
      <c r="AN45" s="325"/>
      <c r="AO45" s="325"/>
      <c r="AP45" s="325"/>
      <c r="AQ45" s="249">
        <v>1</v>
      </c>
      <c r="AR45" s="250"/>
      <c r="AS45" s="250"/>
      <c r="AT45" s="250"/>
      <c r="AU45" s="250"/>
      <c r="AV45" s="250"/>
      <c r="AW45" s="250"/>
      <c r="AX45" s="251"/>
    </row>
    <row r="46" spans="1:51" ht="46.5" customHeight="1" x14ac:dyDescent="0.15">
      <c r="A46" s="659"/>
      <c r="B46" s="404"/>
      <c r="C46" s="404"/>
      <c r="D46" s="404"/>
      <c r="E46" s="404"/>
      <c r="F46" s="660"/>
      <c r="G46" s="227"/>
      <c r="H46" s="227"/>
      <c r="I46" s="227"/>
      <c r="J46" s="227"/>
      <c r="K46" s="227"/>
      <c r="L46" s="227"/>
      <c r="M46" s="227"/>
      <c r="N46" s="227"/>
      <c r="O46" s="227"/>
      <c r="P46" s="227"/>
      <c r="Q46" s="227"/>
      <c r="R46" s="227"/>
      <c r="S46" s="227"/>
      <c r="T46" s="227"/>
      <c r="U46" s="227"/>
      <c r="V46" s="227"/>
      <c r="W46" s="227"/>
      <c r="X46" s="228"/>
      <c r="Y46" s="382" t="s">
        <v>47</v>
      </c>
      <c r="Z46" s="662"/>
      <c r="AA46" s="663"/>
      <c r="AB46" s="664" t="s">
        <v>239</v>
      </c>
      <c r="AC46" s="665"/>
      <c r="AD46" s="666"/>
      <c r="AE46" s="325" t="s">
        <v>576</v>
      </c>
      <c r="AF46" s="325"/>
      <c r="AG46" s="325"/>
      <c r="AH46" s="325"/>
      <c r="AI46" s="325" t="s">
        <v>576</v>
      </c>
      <c r="AJ46" s="325"/>
      <c r="AK46" s="325"/>
      <c r="AL46" s="325"/>
      <c r="AM46" s="329" t="s">
        <v>654</v>
      </c>
      <c r="AN46" s="329"/>
      <c r="AO46" s="329"/>
      <c r="AP46" s="329"/>
      <c r="AQ46" s="329" t="s">
        <v>608</v>
      </c>
      <c r="AR46" s="329"/>
      <c r="AS46" s="329"/>
      <c r="AT46" s="329"/>
      <c r="AU46" s="329"/>
      <c r="AV46" s="329"/>
      <c r="AW46" s="329"/>
      <c r="AX46" s="649"/>
    </row>
    <row r="47" spans="1:51" ht="23.25" customHeight="1" thickBot="1" x14ac:dyDescent="0.2">
      <c r="A47" s="454" t="s">
        <v>15</v>
      </c>
      <c r="B47" s="455"/>
      <c r="C47" s="455"/>
      <c r="D47" s="455"/>
      <c r="E47" s="455"/>
      <c r="F47" s="456"/>
      <c r="G47" s="494" t="s">
        <v>16</v>
      </c>
      <c r="H47" s="494"/>
      <c r="I47" s="494"/>
      <c r="J47" s="494"/>
      <c r="K47" s="494"/>
      <c r="L47" s="494"/>
      <c r="M47" s="494"/>
      <c r="N47" s="494"/>
      <c r="O47" s="494"/>
      <c r="P47" s="494"/>
      <c r="Q47" s="494"/>
      <c r="R47" s="494"/>
      <c r="S47" s="494"/>
      <c r="T47" s="494"/>
      <c r="U47" s="494"/>
      <c r="V47" s="494"/>
      <c r="W47" s="494"/>
      <c r="X47" s="495"/>
      <c r="Y47" s="490"/>
      <c r="Z47" s="491"/>
      <c r="AA47" s="492"/>
      <c r="AB47" s="493" t="s">
        <v>11</v>
      </c>
      <c r="AC47" s="494"/>
      <c r="AD47" s="495"/>
      <c r="AE47" s="254" t="s">
        <v>263</v>
      </c>
      <c r="AF47" s="254"/>
      <c r="AG47" s="254"/>
      <c r="AH47" s="254"/>
      <c r="AI47" s="254" t="s">
        <v>275</v>
      </c>
      <c r="AJ47" s="254"/>
      <c r="AK47" s="254"/>
      <c r="AL47" s="254"/>
      <c r="AM47" s="254" t="s">
        <v>372</v>
      </c>
      <c r="AN47" s="254"/>
      <c r="AO47" s="254"/>
      <c r="AP47" s="254"/>
      <c r="AQ47" s="650" t="s">
        <v>405</v>
      </c>
      <c r="AR47" s="651"/>
      <c r="AS47" s="651"/>
      <c r="AT47" s="651"/>
      <c r="AU47" s="651"/>
      <c r="AV47" s="651"/>
      <c r="AW47" s="651"/>
      <c r="AX47" s="652"/>
      <c r="AY47" s="67" t="e">
        <f>IF(SUBSTITUTE(SUBSTITUTE(#REF!,"／",""),"　","")="",0,1)</f>
        <v>#REF!</v>
      </c>
    </row>
    <row r="48" spans="1:51" ht="45" customHeight="1" x14ac:dyDescent="0.15">
      <c r="A48" s="729" t="s">
        <v>270</v>
      </c>
      <c r="B48" s="728"/>
      <c r="C48" s="727" t="s">
        <v>173</v>
      </c>
      <c r="D48" s="728"/>
      <c r="E48" s="235" t="s">
        <v>196</v>
      </c>
      <c r="F48" s="236"/>
      <c r="G48" s="237" t="s">
        <v>611</v>
      </c>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9"/>
      <c r="AY48">
        <f>COUNTA($G$48)</f>
        <v>1</v>
      </c>
    </row>
    <row r="49" spans="1:51" ht="45" customHeight="1" x14ac:dyDescent="0.15">
      <c r="A49" s="730"/>
      <c r="B49" s="161"/>
      <c r="C49" s="160"/>
      <c r="D49" s="161"/>
      <c r="E49" s="230" t="s">
        <v>195</v>
      </c>
      <c r="F49" s="231"/>
      <c r="G49" s="232" t="s">
        <v>612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$AY$48</f>
        <v>1</v>
      </c>
    </row>
    <row r="50" spans="1:51" ht="18.75" customHeight="1" x14ac:dyDescent="0.15">
      <c r="A50" s="730"/>
      <c r="B50" s="161"/>
      <c r="C50" s="160"/>
      <c r="D50" s="161"/>
      <c r="E50" s="158" t="s">
        <v>174</v>
      </c>
      <c r="F50" s="247"/>
      <c r="G50" s="240" t="s">
        <v>183</v>
      </c>
      <c r="H50" s="241"/>
      <c r="I50" s="241"/>
      <c r="J50" s="241"/>
      <c r="K50" s="241"/>
      <c r="L50" s="241"/>
      <c r="M50" s="241"/>
      <c r="N50" s="241"/>
      <c r="O50" s="241"/>
      <c r="P50" s="241"/>
      <c r="Q50" s="241"/>
      <c r="R50" s="241"/>
      <c r="S50" s="241"/>
      <c r="T50" s="241"/>
      <c r="U50" s="241"/>
      <c r="V50" s="241"/>
      <c r="W50" s="241"/>
      <c r="X50" s="242"/>
      <c r="Y50" s="243"/>
      <c r="Z50" s="244"/>
      <c r="AA50" s="245"/>
      <c r="AB50" s="246" t="s">
        <v>11</v>
      </c>
      <c r="AC50" s="241"/>
      <c r="AD50" s="242"/>
      <c r="AE50" s="170" t="s">
        <v>263</v>
      </c>
      <c r="AF50" s="171"/>
      <c r="AG50" s="171"/>
      <c r="AH50" s="172"/>
      <c r="AI50" s="170" t="s">
        <v>275</v>
      </c>
      <c r="AJ50" s="171"/>
      <c r="AK50" s="171"/>
      <c r="AL50" s="172"/>
      <c r="AM50" s="170" t="s">
        <v>561</v>
      </c>
      <c r="AN50" s="171"/>
      <c r="AO50" s="171"/>
      <c r="AP50" s="172"/>
      <c r="AQ50" s="246" t="s">
        <v>171</v>
      </c>
      <c r="AR50" s="241"/>
      <c r="AS50" s="241"/>
      <c r="AT50" s="242"/>
      <c r="AU50" s="252" t="s">
        <v>185</v>
      </c>
      <c r="AV50" s="252"/>
      <c r="AW50" s="252"/>
      <c r="AX50" s="253"/>
      <c r="AY50">
        <f>COUNTA($G$52)</f>
        <v>1</v>
      </c>
    </row>
    <row r="51" spans="1:51" ht="18.75" customHeight="1" x14ac:dyDescent="0.15">
      <c r="A51" s="730"/>
      <c r="B51" s="161"/>
      <c r="C51" s="160"/>
      <c r="D51" s="161"/>
      <c r="E51" s="160"/>
      <c r="F51" s="248"/>
      <c r="G51" s="213"/>
      <c r="H51" s="176"/>
      <c r="I51" s="176"/>
      <c r="J51" s="176"/>
      <c r="K51" s="176"/>
      <c r="L51" s="176"/>
      <c r="M51" s="176"/>
      <c r="N51" s="176"/>
      <c r="O51" s="176"/>
      <c r="P51" s="176"/>
      <c r="Q51" s="176"/>
      <c r="R51" s="176"/>
      <c r="S51" s="176"/>
      <c r="T51" s="176"/>
      <c r="U51" s="176"/>
      <c r="V51" s="176"/>
      <c r="W51" s="176"/>
      <c r="X51" s="177"/>
      <c r="Y51" s="214"/>
      <c r="Z51" s="215"/>
      <c r="AA51" s="216"/>
      <c r="AB51" s="217"/>
      <c r="AC51" s="176"/>
      <c r="AD51" s="177"/>
      <c r="AE51" s="217"/>
      <c r="AF51" s="176"/>
      <c r="AG51" s="176"/>
      <c r="AH51" s="177"/>
      <c r="AI51" s="217"/>
      <c r="AJ51" s="176"/>
      <c r="AK51" s="176"/>
      <c r="AL51" s="177"/>
      <c r="AM51" s="217"/>
      <c r="AN51" s="176"/>
      <c r="AO51" s="176"/>
      <c r="AP51" s="177"/>
      <c r="AQ51" s="316">
        <v>3</v>
      </c>
      <c r="AR51" s="257"/>
      <c r="AS51" s="176" t="s">
        <v>172</v>
      </c>
      <c r="AT51" s="177"/>
      <c r="AU51" s="175"/>
      <c r="AV51" s="175"/>
      <c r="AW51" s="176" t="s">
        <v>167</v>
      </c>
      <c r="AX51" s="179"/>
      <c r="AY51">
        <f>$AY$50</f>
        <v>1</v>
      </c>
    </row>
    <row r="52" spans="1:51" ht="39.75" customHeight="1" x14ac:dyDescent="0.15">
      <c r="A52" s="730"/>
      <c r="B52" s="161"/>
      <c r="C52" s="160"/>
      <c r="D52" s="161"/>
      <c r="E52" s="160"/>
      <c r="F52" s="248"/>
      <c r="G52" s="225" t="s">
        <v>582</v>
      </c>
      <c r="H52" s="181"/>
      <c r="I52" s="181"/>
      <c r="J52" s="181"/>
      <c r="K52" s="181"/>
      <c r="L52" s="181"/>
      <c r="M52" s="181"/>
      <c r="N52" s="181"/>
      <c r="O52" s="181"/>
      <c r="P52" s="181"/>
      <c r="Q52" s="181"/>
      <c r="R52" s="181"/>
      <c r="S52" s="181"/>
      <c r="T52" s="181"/>
      <c r="U52" s="181"/>
      <c r="V52" s="181"/>
      <c r="W52" s="181"/>
      <c r="X52" s="182"/>
      <c r="Y52" s="189" t="s">
        <v>184</v>
      </c>
      <c r="Z52" s="190"/>
      <c r="AA52" s="191"/>
      <c r="AB52" s="229" t="s">
        <v>14</v>
      </c>
      <c r="AC52" s="203"/>
      <c r="AD52" s="203"/>
      <c r="AE52" s="319">
        <v>36</v>
      </c>
      <c r="AF52" s="195"/>
      <c r="AG52" s="195"/>
      <c r="AH52" s="195"/>
      <c r="AI52" s="319">
        <v>36.4</v>
      </c>
      <c r="AJ52" s="195"/>
      <c r="AK52" s="195"/>
      <c r="AL52" s="195"/>
      <c r="AM52" s="319"/>
      <c r="AN52" s="195"/>
      <c r="AO52" s="195"/>
      <c r="AP52" s="195"/>
      <c r="AQ52" s="319" t="s">
        <v>576</v>
      </c>
      <c r="AR52" s="195"/>
      <c r="AS52" s="195"/>
      <c r="AT52" s="195"/>
      <c r="AU52" s="319" t="s">
        <v>576</v>
      </c>
      <c r="AV52" s="195"/>
      <c r="AW52" s="195"/>
      <c r="AX52" s="198"/>
      <c r="AY52">
        <f t="shared" ref="AY52:AY53" si="5">$AY$50</f>
        <v>1</v>
      </c>
    </row>
    <row r="53" spans="1:51" ht="39.75" customHeight="1" x14ac:dyDescent="0.15">
      <c r="A53" s="730"/>
      <c r="B53" s="161"/>
      <c r="C53" s="160"/>
      <c r="D53" s="161"/>
      <c r="E53" s="160"/>
      <c r="F53" s="248"/>
      <c r="G53" s="226"/>
      <c r="H53" s="227"/>
      <c r="I53" s="227"/>
      <c r="J53" s="227"/>
      <c r="K53" s="227"/>
      <c r="L53" s="227"/>
      <c r="M53" s="227"/>
      <c r="N53" s="227"/>
      <c r="O53" s="227"/>
      <c r="P53" s="227"/>
      <c r="Q53" s="227"/>
      <c r="R53" s="227"/>
      <c r="S53" s="227"/>
      <c r="T53" s="227"/>
      <c r="U53" s="227"/>
      <c r="V53" s="227"/>
      <c r="W53" s="227"/>
      <c r="X53" s="228"/>
      <c r="Y53" s="199" t="s">
        <v>52</v>
      </c>
      <c r="Z53" s="200"/>
      <c r="AA53" s="201"/>
      <c r="AB53" s="438" t="s">
        <v>14</v>
      </c>
      <c r="AC53" s="193"/>
      <c r="AD53" s="193"/>
      <c r="AE53" s="319">
        <v>35.299999999999997</v>
      </c>
      <c r="AF53" s="195"/>
      <c r="AG53" s="195"/>
      <c r="AH53" s="195"/>
      <c r="AI53" s="319">
        <v>36</v>
      </c>
      <c r="AJ53" s="195"/>
      <c r="AK53" s="195"/>
      <c r="AL53" s="195"/>
      <c r="AM53" s="319">
        <v>36.4</v>
      </c>
      <c r="AN53" s="195"/>
      <c r="AO53" s="195"/>
      <c r="AP53" s="195"/>
      <c r="AQ53" s="319" t="s">
        <v>576</v>
      </c>
      <c r="AR53" s="195"/>
      <c r="AS53" s="195"/>
      <c r="AT53" s="195"/>
      <c r="AU53" s="319" t="s">
        <v>576</v>
      </c>
      <c r="AV53" s="195"/>
      <c r="AW53" s="195"/>
      <c r="AX53" s="198"/>
      <c r="AY53">
        <f t="shared" si="5"/>
        <v>1</v>
      </c>
    </row>
    <row r="54" spans="1:51" ht="18.75" customHeight="1" x14ac:dyDescent="0.15">
      <c r="A54" s="730"/>
      <c r="B54" s="161"/>
      <c r="C54" s="160"/>
      <c r="D54" s="161"/>
      <c r="E54" s="160"/>
      <c r="F54" s="248"/>
      <c r="G54" s="240" t="s">
        <v>183</v>
      </c>
      <c r="H54" s="241"/>
      <c r="I54" s="241"/>
      <c r="J54" s="241"/>
      <c r="K54" s="241"/>
      <c r="L54" s="241"/>
      <c r="M54" s="241"/>
      <c r="N54" s="241"/>
      <c r="O54" s="241"/>
      <c r="P54" s="241"/>
      <c r="Q54" s="241"/>
      <c r="R54" s="241"/>
      <c r="S54" s="241"/>
      <c r="T54" s="241"/>
      <c r="U54" s="241"/>
      <c r="V54" s="241"/>
      <c r="W54" s="241"/>
      <c r="X54" s="242"/>
      <c r="Y54" s="243"/>
      <c r="Z54" s="244"/>
      <c r="AA54" s="245"/>
      <c r="AB54" s="246" t="s">
        <v>11</v>
      </c>
      <c r="AC54" s="241"/>
      <c r="AD54" s="242"/>
      <c r="AE54" s="170" t="s">
        <v>263</v>
      </c>
      <c r="AF54" s="171"/>
      <c r="AG54" s="171"/>
      <c r="AH54" s="172"/>
      <c r="AI54" s="170" t="s">
        <v>275</v>
      </c>
      <c r="AJ54" s="171"/>
      <c r="AK54" s="171"/>
      <c r="AL54" s="172"/>
      <c r="AM54" s="170" t="s">
        <v>561</v>
      </c>
      <c r="AN54" s="171"/>
      <c r="AO54" s="171"/>
      <c r="AP54" s="172"/>
      <c r="AQ54" s="246" t="s">
        <v>171</v>
      </c>
      <c r="AR54" s="241"/>
      <c r="AS54" s="241"/>
      <c r="AT54" s="242"/>
      <c r="AU54" s="252" t="s">
        <v>185</v>
      </c>
      <c r="AV54" s="252"/>
      <c r="AW54" s="252"/>
      <c r="AX54" s="253"/>
      <c r="AY54">
        <f>COUNTA($G$56)</f>
        <v>1</v>
      </c>
    </row>
    <row r="55" spans="1:51" ht="18.75" customHeight="1" x14ac:dyDescent="0.15">
      <c r="A55" s="730"/>
      <c r="B55" s="161"/>
      <c r="C55" s="160"/>
      <c r="D55" s="161"/>
      <c r="E55" s="160"/>
      <c r="F55" s="248"/>
      <c r="G55" s="213"/>
      <c r="H55" s="176"/>
      <c r="I55" s="176"/>
      <c r="J55" s="176"/>
      <c r="K55" s="176"/>
      <c r="L55" s="176"/>
      <c r="M55" s="176"/>
      <c r="N55" s="176"/>
      <c r="O55" s="176"/>
      <c r="P55" s="176"/>
      <c r="Q55" s="176"/>
      <c r="R55" s="176"/>
      <c r="S55" s="176"/>
      <c r="T55" s="176"/>
      <c r="U55" s="176"/>
      <c r="V55" s="176"/>
      <c r="W55" s="176"/>
      <c r="X55" s="177"/>
      <c r="Y55" s="214"/>
      <c r="Z55" s="215"/>
      <c r="AA55" s="216"/>
      <c r="AB55" s="217"/>
      <c r="AC55" s="176"/>
      <c r="AD55" s="177"/>
      <c r="AE55" s="217"/>
      <c r="AF55" s="176"/>
      <c r="AG55" s="176"/>
      <c r="AH55" s="177"/>
      <c r="AI55" s="217"/>
      <c r="AJ55" s="176"/>
      <c r="AK55" s="176"/>
      <c r="AL55" s="177"/>
      <c r="AM55" s="217"/>
      <c r="AN55" s="176"/>
      <c r="AO55" s="176"/>
      <c r="AP55" s="177"/>
      <c r="AQ55" s="316"/>
      <c r="AR55" s="257"/>
      <c r="AS55" s="176" t="s">
        <v>172</v>
      </c>
      <c r="AT55" s="177"/>
      <c r="AU55" s="175"/>
      <c r="AV55" s="175"/>
      <c r="AW55" s="176" t="s">
        <v>167</v>
      </c>
      <c r="AX55" s="179"/>
      <c r="AY55">
        <f>$AY$54</f>
        <v>1</v>
      </c>
    </row>
    <row r="56" spans="1:51" ht="39.75" customHeight="1" x14ac:dyDescent="0.15">
      <c r="A56" s="730"/>
      <c r="B56" s="161"/>
      <c r="C56" s="160"/>
      <c r="D56" s="161"/>
      <c r="E56" s="160"/>
      <c r="F56" s="248"/>
      <c r="G56" s="225" t="s">
        <v>649</v>
      </c>
      <c r="H56" s="181"/>
      <c r="I56" s="181"/>
      <c r="J56" s="181"/>
      <c r="K56" s="181"/>
      <c r="L56" s="181"/>
      <c r="M56" s="181"/>
      <c r="N56" s="181"/>
      <c r="O56" s="181"/>
      <c r="P56" s="181"/>
      <c r="Q56" s="181"/>
      <c r="R56" s="181"/>
      <c r="S56" s="181"/>
      <c r="T56" s="181"/>
      <c r="U56" s="181"/>
      <c r="V56" s="181"/>
      <c r="W56" s="181"/>
      <c r="X56" s="182"/>
      <c r="Y56" s="189" t="s">
        <v>184</v>
      </c>
      <c r="Z56" s="190"/>
      <c r="AA56" s="191"/>
      <c r="AB56" s="229" t="s">
        <v>14</v>
      </c>
      <c r="AC56" s="203"/>
      <c r="AD56" s="203"/>
      <c r="AE56" s="319">
        <v>30.8</v>
      </c>
      <c r="AF56" s="195"/>
      <c r="AG56" s="195"/>
      <c r="AH56" s="195"/>
      <c r="AI56" s="319">
        <v>28.3</v>
      </c>
      <c r="AJ56" s="195"/>
      <c r="AK56" s="195"/>
      <c r="AL56" s="195"/>
      <c r="AM56" s="319"/>
      <c r="AN56" s="195"/>
      <c r="AO56" s="195"/>
      <c r="AP56" s="195"/>
      <c r="AQ56" s="319" t="s">
        <v>576</v>
      </c>
      <c r="AR56" s="195"/>
      <c r="AS56" s="195"/>
      <c r="AT56" s="195"/>
      <c r="AU56" s="319" t="s">
        <v>576</v>
      </c>
      <c r="AV56" s="195"/>
      <c r="AW56" s="195"/>
      <c r="AX56" s="198"/>
      <c r="AY56">
        <f t="shared" ref="AY56:AY57" si="6">$AY$54</f>
        <v>1</v>
      </c>
    </row>
    <row r="57" spans="1:51" ht="39.75" customHeight="1" x14ac:dyDescent="0.15">
      <c r="A57" s="730"/>
      <c r="B57" s="161"/>
      <c r="C57" s="160"/>
      <c r="D57" s="161"/>
      <c r="E57" s="160"/>
      <c r="F57" s="248"/>
      <c r="G57" s="226"/>
      <c r="H57" s="227"/>
      <c r="I57" s="227"/>
      <c r="J57" s="227"/>
      <c r="K57" s="227"/>
      <c r="L57" s="227"/>
      <c r="M57" s="227"/>
      <c r="N57" s="227"/>
      <c r="O57" s="227"/>
      <c r="P57" s="227"/>
      <c r="Q57" s="227"/>
      <c r="R57" s="227"/>
      <c r="S57" s="227"/>
      <c r="T57" s="227"/>
      <c r="U57" s="227"/>
      <c r="V57" s="227"/>
      <c r="W57" s="227"/>
      <c r="X57" s="228"/>
      <c r="Y57" s="199" t="s">
        <v>52</v>
      </c>
      <c r="Z57" s="200"/>
      <c r="AA57" s="201"/>
      <c r="AB57" s="438" t="s">
        <v>14</v>
      </c>
      <c r="AC57" s="193"/>
      <c r="AD57" s="193"/>
      <c r="AE57" s="319">
        <v>27.1</v>
      </c>
      <c r="AF57" s="195"/>
      <c r="AG57" s="195"/>
      <c r="AH57" s="195"/>
      <c r="AI57" s="319">
        <v>30.8</v>
      </c>
      <c r="AJ57" s="195"/>
      <c r="AK57" s="195"/>
      <c r="AL57" s="195"/>
      <c r="AM57" s="319">
        <v>28.3</v>
      </c>
      <c r="AN57" s="195"/>
      <c r="AO57" s="195"/>
      <c r="AP57" s="195"/>
      <c r="AQ57" s="319" t="s">
        <v>576</v>
      </c>
      <c r="AR57" s="195"/>
      <c r="AS57" s="195"/>
      <c r="AT57" s="195"/>
      <c r="AU57" s="319" t="s">
        <v>576</v>
      </c>
      <c r="AV57" s="195"/>
      <c r="AW57" s="195"/>
      <c r="AX57" s="198"/>
      <c r="AY57">
        <f t="shared" si="6"/>
        <v>1</v>
      </c>
    </row>
    <row r="58" spans="1:51" ht="23.25" customHeight="1" x14ac:dyDescent="0.15">
      <c r="A58" s="730"/>
      <c r="B58" s="161"/>
      <c r="C58" s="160"/>
      <c r="D58" s="161"/>
      <c r="E58" s="309" t="s">
        <v>198</v>
      </c>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1"/>
      <c r="AY58">
        <f>COUNTA($E$59)</f>
        <v>1</v>
      </c>
    </row>
    <row r="59" spans="1:51" ht="24.75" customHeight="1" x14ac:dyDescent="0.15">
      <c r="A59" s="730"/>
      <c r="B59" s="161"/>
      <c r="C59" s="160"/>
      <c r="D59" s="161"/>
      <c r="E59" s="312" t="s">
        <v>588</v>
      </c>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313"/>
      <c r="AY59">
        <f>$AY$58</f>
        <v>1</v>
      </c>
    </row>
    <row r="60" spans="1:51" ht="24.75" customHeight="1" x14ac:dyDescent="0.15">
      <c r="A60" s="730"/>
      <c r="B60" s="161"/>
      <c r="C60" s="160"/>
      <c r="D60" s="161"/>
      <c r="E60" s="31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315"/>
      <c r="AY60">
        <f>$AY$58</f>
        <v>1</v>
      </c>
    </row>
    <row r="61" spans="1:51" ht="34.5" customHeight="1" x14ac:dyDescent="0.15">
      <c r="A61" s="730"/>
      <c r="B61" s="161"/>
      <c r="C61" s="158" t="s">
        <v>534</v>
      </c>
      <c r="D61" s="159"/>
      <c r="E61" s="230" t="s">
        <v>266</v>
      </c>
      <c r="F61" s="330"/>
      <c r="G61" s="331" t="s">
        <v>186</v>
      </c>
      <c r="H61" s="310"/>
      <c r="I61" s="310"/>
      <c r="J61" s="332" t="s">
        <v>187</v>
      </c>
      <c r="K61" s="333"/>
      <c r="L61" s="333"/>
      <c r="M61" s="333"/>
      <c r="N61" s="333"/>
      <c r="O61" s="333"/>
      <c r="P61" s="333"/>
      <c r="Q61" s="333"/>
      <c r="R61" s="333"/>
      <c r="S61" s="333"/>
      <c r="T61" s="334"/>
      <c r="U61" s="335" t="s">
        <v>589</v>
      </c>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6"/>
      <c r="AY61" s="68" t="str">
        <f>IF(SUBSTITUTE($J$61,"-","")="","0","1")</f>
        <v>1</v>
      </c>
    </row>
    <row r="62" spans="1:51" ht="18.75" customHeight="1" x14ac:dyDescent="0.15">
      <c r="A62" s="730"/>
      <c r="B62" s="161"/>
      <c r="C62" s="160"/>
      <c r="D62" s="161"/>
      <c r="E62" s="208" t="s">
        <v>178</v>
      </c>
      <c r="F62" s="209"/>
      <c r="G62" s="212" t="s">
        <v>175</v>
      </c>
      <c r="H62" s="171"/>
      <c r="I62" s="171"/>
      <c r="J62" s="171"/>
      <c r="K62" s="171"/>
      <c r="L62" s="171"/>
      <c r="M62" s="171"/>
      <c r="N62" s="171"/>
      <c r="O62" s="171"/>
      <c r="P62" s="171"/>
      <c r="Q62" s="171"/>
      <c r="R62" s="171"/>
      <c r="S62" s="171"/>
      <c r="T62" s="171"/>
      <c r="U62" s="171"/>
      <c r="V62" s="171"/>
      <c r="W62" s="171"/>
      <c r="X62" s="172"/>
      <c r="Y62" s="214"/>
      <c r="Z62" s="215"/>
      <c r="AA62" s="216"/>
      <c r="AB62" s="170" t="s">
        <v>11</v>
      </c>
      <c r="AC62" s="171"/>
      <c r="AD62" s="172"/>
      <c r="AE62" s="218" t="s">
        <v>177</v>
      </c>
      <c r="AF62" s="219"/>
      <c r="AG62" s="219"/>
      <c r="AH62" s="220"/>
      <c r="AI62" s="221" t="s">
        <v>406</v>
      </c>
      <c r="AJ62" s="221"/>
      <c r="AK62" s="221"/>
      <c r="AL62" s="170"/>
      <c r="AM62" s="221" t="s">
        <v>407</v>
      </c>
      <c r="AN62" s="221"/>
      <c r="AO62" s="221"/>
      <c r="AP62" s="170"/>
      <c r="AQ62" s="170" t="s">
        <v>171</v>
      </c>
      <c r="AR62" s="171"/>
      <c r="AS62" s="171"/>
      <c r="AT62" s="172"/>
      <c r="AU62" s="173" t="s">
        <v>129</v>
      </c>
      <c r="AV62" s="173"/>
      <c r="AW62" s="173"/>
      <c r="AX62" s="174"/>
      <c r="AY62">
        <f>COUNTA($G$64)</f>
        <v>1</v>
      </c>
    </row>
    <row r="63" spans="1:51" ht="18.75" customHeight="1" x14ac:dyDescent="0.15">
      <c r="A63" s="730"/>
      <c r="B63" s="161"/>
      <c r="C63" s="160"/>
      <c r="D63" s="161"/>
      <c r="E63" s="208"/>
      <c r="F63" s="209"/>
      <c r="G63" s="213"/>
      <c r="H63" s="176"/>
      <c r="I63" s="176"/>
      <c r="J63" s="176"/>
      <c r="K63" s="176"/>
      <c r="L63" s="176"/>
      <c r="M63" s="176"/>
      <c r="N63" s="176"/>
      <c r="O63" s="176"/>
      <c r="P63" s="176"/>
      <c r="Q63" s="176"/>
      <c r="R63" s="176"/>
      <c r="S63" s="176"/>
      <c r="T63" s="176"/>
      <c r="U63" s="176"/>
      <c r="V63" s="176"/>
      <c r="W63" s="176"/>
      <c r="X63" s="177"/>
      <c r="Y63" s="214"/>
      <c r="Z63" s="215"/>
      <c r="AA63" s="216"/>
      <c r="AB63" s="217"/>
      <c r="AC63" s="176"/>
      <c r="AD63" s="177"/>
      <c r="AE63" s="175"/>
      <c r="AF63" s="175"/>
      <c r="AG63" s="176" t="s">
        <v>172</v>
      </c>
      <c r="AH63" s="177"/>
      <c r="AI63" s="222"/>
      <c r="AJ63" s="222"/>
      <c r="AK63" s="222"/>
      <c r="AL63" s="217"/>
      <c r="AM63" s="222"/>
      <c r="AN63" s="222"/>
      <c r="AO63" s="222"/>
      <c r="AP63" s="217"/>
      <c r="AQ63" s="178"/>
      <c r="AR63" s="175"/>
      <c r="AS63" s="176" t="s">
        <v>172</v>
      </c>
      <c r="AT63" s="177"/>
      <c r="AU63" s="175"/>
      <c r="AV63" s="175"/>
      <c r="AW63" s="176" t="s">
        <v>167</v>
      </c>
      <c r="AX63" s="179"/>
      <c r="AY63">
        <f>$AY$62</f>
        <v>1</v>
      </c>
    </row>
    <row r="64" spans="1:51" ht="23.25" customHeight="1" x14ac:dyDescent="0.15">
      <c r="A64" s="730"/>
      <c r="B64" s="161"/>
      <c r="C64" s="160"/>
      <c r="D64" s="161"/>
      <c r="E64" s="208"/>
      <c r="F64" s="209"/>
      <c r="G64" s="180" t="s">
        <v>590</v>
      </c>
      <c r="H64" s="181"/>
      <c r="I64" s="181"/>
      <c r="J64" s="181"/>
      <c r="K64" s="181"/>
      <c r="L64" s="181"/>
      <c r="M64" s="181"/>
      <c r="N64" s="181"/>
      <c r="O64" s="181"/>
      <c r="P64" s="181"/>
      <c r="Q64" s="181"/>
      <c r="R64" s="181"/>
      <c r="S64" s="181"/>
      <c r="T64" s="181"/>
      <c r="U64" s="181"/>
      <c r="V64" s="181"/>
      <c r="W64" s="181"/>
      <c r="X64" s="182"/>
      <c r="Y64" s="189" t="s">
        <v>12</v>
      </c>
      <c r="Z64" s="190"/>
      <c r="AA64" s="191"/>
      <c r="AB64" s="193" t="s">
        <v>591</v>
      </c>
      <c r="AC64" s="193"/>
      <c r="AD64" s="193"/>
      <c r="AE64" s="194" t="s">
        <v>592</v>
      </c>
      <c r="AF64" s="195"/>
      <c r="AG64" s="195"/>
      <c r="AH64" s="195"/>
      <c r="AI64" s="196">
        <v>1</v>
      </c>
      <c r="AJ64" s="195"/>
      <c r="AK64" s="195"/>
      <c r="AL64" s="195"/>
      <c r="AM64" s="196"/>
      <c r="AN64" s="195"/>
      <c r="AO64" s="195"/>
      <c r="AP64" s="197"/>
      <c r="AQ64" s="196" t="s">
        <v>576</v>
      </c>
      <c r="AR64" s="195"/>
      <c r="AS64" s="195"/>
      <c r="AT64" s="197"/>
      <c r="AU64" s="195" t="s">
        <v>576</v>
      </c>
      <c r="AV64" s="195"/>
      <c r="AW64" s="195"/>
      <c r="AX64" s="198"/>
      <c r="AY64">
        <f t="shared" ref="AY64:AY66" si="7">$AY$62</f>
        <v>1</v>
      </c>
    </row>
    <row r="65" spans="1:51" ht="23.25" customHeight="1" x14ac:dyDescent="0.15">
      <c r="A65" s="730"/>
      <c r="B65" s="161"/>
      <c r="C65" s="160"/>
      <c r="D65" s="161"/>
      <c r="E65" s="208"/>
      <c r="F65" s="209"/>
      <c r="G65" s="183"/>
      <c r="H65" s="184"/>
      <c r="I65" s="184"/>
      <c r="J65" s="184"/>
      <c r="K65" s="184"/>
      <c r="L65" s="184"/>
      <c r="M65" s="184"/>
      <c r="N65" s="184"/>
      <c r="O65" s="184"/>
      <c r="P65" s="184"/>
      <c r="Q65" s="184"/>
      <c r="R65" s="184"/>
      <c r="S65" s="184"/>
      <c r="T65" s="184"/>
      <c r="U65" s="184"/>
      <c r="V65" s="184"/>
      <c r="W65" s="184"/>
      <c r="X65" s="185"/>
      <c r="Y65" s="199" t="s">
        <v>52</v>
      </c>
      <c r="Z65" s="200"/>
      <c r="AA65" s="201"/>
      <c r="AB65" s="203" t="s">
        <v>591</v>
      </c>
      <c r="AC65" s="203"/>
      <c r="AD65" s="203"/>
      <c r="AE65" s="196">
        <v>1</v>
      </c>
      <c r="AF65" s="195"/>
      <c r="AG65" s="195"/>
      <c r="AH65" s="197"/>
      <c r="AI65" s="196">
        <v>1</v>
      </c>
      <c r="AJ65" s="195"/>
      <c r="AK65" s="195"/>
      <c r="AL65" s="195"/>
      <c r="AM65" s="196"/>
      <c r="AN65" s="195"/>
      <c r="AO65" s="195"/>
      <c r="AP65" s="197"/>
      <c r="AQ65" s="196" t="s">
        <v>576</v>
      </c>
      <c r="AR65" s="195"/>
      <c r="AS65" s="195"/>
      <c r="AT65" s="197"/>
      <c r="AU65" s="195" t="s">
        <v>576</v>
      </c>
      <c r="AV65" s="195"/>
      <c r="AW65" s="195"/>
      <c r="AX65" s="198"/>
      <c r="AY65">
        <f t="shared" si="7"/>
        <v>1</v>
      </c>
    </row>
    <row r="66" spans="1:51" ht="23.25" customHeight="1" x14ac:dyDescent="0.15">
      <c r="A66" s="730"/>
      <c r="B66" s="161"/>
      <c r="C66" s="160"/>
      <c r="D66" s="161"/>
      <c r="E66" s="208"/>
      <c r="F66" s="209"/>
      <c r="G66" s="226"/>
      <c r="H66" s="227"/>
      <c r="I66" s="227"/>
      <c r="J66" s="227"/>
      <c r="K66" s="227"/>
      <c r="L66" s="227"/>
      <c r="M66" s="227"/>
      <c r="N66" s="227"/>
      <c r="O66" s="227"/>
      <c r="P66" s="227"/>
      <c r="Q66" s="227"/>
      <c r="R66" s="227"/>
      <c r="S66" s="227"/>
      <c r="T66" s="227"/>
      <c r="U66" s="227"/>
      <c r="V66" s="227"/>
      <c r="W66" s="227"/>
      <c r="X66" s="228"/>
      <c r="Y66" s="199" t="s">
        <v>13</v>
      </c>
      <c r="Z66" s="200"/>
      <c r="AA66" s="201"/>
      <c r="AB66" s="207" t="s">
        <v>168</v>
      </c>
      <c r="AC66" s="207"/>
      <c r="AD66" s="207"/>
      <c r="AE66" s="196">
        <v>0</v>
      </c>
      <c r="AF66" s="195"/>
      <c r="AG66" s="195"/>
      <c r="AH66" s="197"/>
      <c r="AI66" s="196">
        <v>100</v>
      </c>
      <c r="AJ66" s="195"/>
      <c r="AK66" s="195"/>
      <c r="AL66" s="195"/>
      <c r="AM66" s="196"/>
      <c r="AN66" s="195"/>
      <c r="AO66" s="195"/>
      <c r="AP66" s="197"/>
      <c r="AQ66" s="196" t="s">
        <v>576</v>
      </c>
      <c r="AR66" s="195"/>
      <c r="AS66" s="195"/>
      <c r="AT66" s="197"/>
      <c r="AU66" s="195" t="s">
        <v>576</v>
      </c>
      <c r="AV66" s="195"/>
      <c r="AW66" s="195"/>
      <c r="AX66" s="198"/>
      <c r="AY66">
        <f t="shared" si="7"/>
        <v>1</v>
      </c>
    </row>
    <row r="67" spans="1:51" ht="18.75" customHeight="1" x14ac:dyDescent="0.15">
      <c r="A67" s="730"/>
      <c r="B67" s="161"/>
      <c r="C67" s="160"/>
      <c r="D67" s="161"/>
      <c r="E67" s="208" t="s">
        <v>179</v>
      </c>
      <c r="F67" s="209"/>
      <c r="G67" s="212" t="s">
        <v>176</v>
      </c>
      <c r="H67" s="171"/>
      <c r="I67" s="171"/>
      <c r="J67" s="171"/>
      <c r="K67" s="171"/>
      <c r="L67" s="171"/>
      <c r="M67" s="171"/>
      <c r="N67" s="171"/>
      <c r="O67" s="171"/>
      <c r="P67" s="171"/>
      <c r="Q67" s="171"/>
      <c r="R67" s="171"/>
      <c r="S67" s="171"/>
      <c r="T67" s="171"/>
      <c r="U67" s="171"/>
      <c r="V67" s="171"/>
      <c r="W67" s="171"/>
      <c r="X67" s="172"/>
      <c r="Y67" s="214"/>
      <c r="Z67" s="215"/>
      <c r="AA67" s="216"/>
      <c r="AB67" s="170" t="s">
        <v>11</v>
      </c>
      <c r="AC67" s="171"/>
      <c r="AD67" s="172"/>
      <c r="AE67" s="218" t="s">
        <v>177</v>
      </c>
      <c r="AF67" s="219"/>
      <c r="AG67" s="219"/>
      <c r="AH67" s="220"/>
      <c r="AI67" s="221" t="s">
        <v>406</v>
      </c>
      <c r="AJ67" s="221"/>
      <c r="AK67" s="221"/>
      <c r="AL67" s="170"/>
      <c r="AM67" s="221" t="s">
        <v>407</v>
      </c>
      <c r="AN67" s="221"/>
      <c r="AO67" s="221"/>
      <c r="AP67" s="170"/>
      <c r="AQ67" s="170" t="s">
        <v>171</v>
      </c>
      <c r="AR67" s="171"/>
      <c r="AS67" s="171"/>
      <c r="AT67" s="172"/>
      <c r="AU67" s="173" t="s">
        <v>129</v>
      </c>
      <c r="AV67" s="173"/>
      <c r="AW67" s="173"/>
      <c r="AX67" s="174"/>
      <c r="AY67">
        <f>COUNTA($G$69)</f>
        <v>1</v>
      </c>
    </row>
    <row r="68" spans="1:51" ht="18.75" customHeight="1" x14ac:dyDescent="0.15">
      <c r="A68" s="730"/>
      <c r="B68" s="161"/>
      <c r="C68" s="160"/>
      <c r="D68" s="161"/>
      <c r="E68" s="208"/>
      <c r="F68" s="209"/>
      <c r="G68" s="213"/>
      <c r="H68" s="176"/>
      <c r="I68" s="176"/>
      <c r="J68" s="176"/>
      <c r="K68" s="176"/>
      <c r="L68" s="176"/>
      <c r="M68" s="176"/>
      <c r="N68" s="176"/>
      <c r="O68" s="176"/>
      <c r="P68" s="176"/>
      <c r="Q68" s="176"/>
      <c r="R68" s="176"/>
      <c r="S68" s="176"/>
      <c r="T68" s="176"/>
      <c r="U68" s="176"/>
      <c r="V68" s="176"/>
      <c r="W68" s="176"/>
      <c r="X68" s="177"/>
      <c r="Y68" s="214"/>
      <c r="Z68" s="215"/>
      <c r="AA68" s="216"/>
      <c r="AB68" s="217"/>
      <c r="AC68" s="176"/>
      <c r="AD68" s="177"/>
      <c r="AE68" s="175">
        <v>2</v>
      </c>
      <c r="AF68" s="175"/>
      <c r="AG68" s="176" t="s">
        <v>172</v>
      </c>
      <c r="AH68" s="177"/>
      <c r="AI68" s="222"/>
      <c r="AJ68" s="222"/>
      <c r="AK68" s="222"/>
      <c r="AL68" s="217"/>
      <c r="AM68" s="222"/>
      <c r="AN68" s="222"/>
      <c r="AO68" s="222"/>
      <c r="AP68" s="217"/>
      <c r="AQ68" s="178"/>
      <c r="AR68" s="175"/>
      <c r="AS68" s="176" t="s">
        <v>172</v>
      </c>
      <c r="AT68" s="177"/>
      <c r="AU68" s="175"/>
      <c r="AV68" s="175"/>
      <c r="AW68" s="176" t="s">
        <v>167</v>
      </c>
      <c r="AX68" s="179"/>
      <c r="AY68">
        <f>$AY$67</f>
        <v>1</v>
      </c>
    </row>
    <row r="69" spans="1:51" ht="23.25" customHeight="1" x14ac:dyDescent="0.15">
      <c r="A69" s="730"/>
      <c r="B69" s="161"/>
      <c r="C69" s="160"/>
      <c r="D69" s="161"/>
      <c r="E69" s="208"/>
      <c r="F69" s="209"/>
      <c r="G69" s="180" t="s">
        <v>593</v>
      </c>
      <c r="H69" s="181"/>
      <c r="I69" s="181"/>
      <c r="J69" s="181"/>
      <c r="K69" s="181"/>
      <c r="L69" s="181"/>
      <c r="M69" s="181"/>
      <c r="N69" s="181"/>
      <c r="O69" s="181"/>
      <c r="P69" s="181"/>
      <c r="Q69" s="181"/>
      <c r="R69" s="181"/>
      <c r="S69" s="181"/>
      <c r="T69" s="181"/>
      <c r="U69" s="181"/>
      <c r="V69" s="181"/>
      <c r="W69" s="181"/>
      <c r="X69" s="182"/>
      <c r="Y69" s="189" t="s">
        <v>12</v>
      </c>
      <c r="Z69" s="190"/>
      <c r="AA69" s="191"/>
      <c r="AB69" s="192" t="s">
        <v>592</v>
      </c>
      <c r="AC69" s="193"/>
      <c r="AD69" s="193"/>
      <c r="AE69" s="194" t="s">
        <v>607</v>
      </c>
      <c r="AF69" s="195"/>
      <c r="AG69" s="195"/>
      <c r="AH69" s="195"/>
      <c r="AI69" s="196"/>
      <c r="AJ69" s="195"/>
      <c r="AK69" s="195"/>
      <c r="AL69" s="195"/>
      <c r="AM69" s="196"/>
      <c r="AN69" s="195"/>
      <c r="AO69" s="195"/>
      <c r="AP69" s="197"/>
      <c r="AQ69" s="196" t="s">
        <v>576</v>
      </c>
      <c r="AR69" s="195"/>
      <c r="AS69" s="195"/>
      <c r="AT69" s="197"/>
      <c r="AU69" s="195" t="s">
        <v>576</v>
      </c>
      <c r="AV69" s="195"/>
      <c r="AW69" s="195"/>
      <c r="AX69" s="198"/>
      <c r="AY69">
        <f t="shared" ref="AY69:AY71" si="8">$AY$67</f>
        <v>1</v>
      </c>
    </row>
    <row r="70" spans="1:51" ht="23.25" customHeight="1" x14ac:dyDescent="0.15">
      <c r="A70" s="730"/>
      <c r="B70" s="161"/>
      <c r="C70" s="160"/>
      <c r="D70" s="161"/>
      <c r="E70" s="208"/>
      <c r="F70" s="209"/>
      <c r="G70" s="183"/>
      <c r="H70" s="184"/>
      <c r="I70" s="184"/>
      <c r="J70" s="184"/>
      <c r="K70" s="184"/>
      <c r="L70" s="184"/>
      <c r="M70" s="184"/>
      <c r="N70" s="184"/>
      <c r="O70" s="184"/>
      <c r="P70" s="184"/>
      <c r="Q70" s="184"/>
      <c r="R70" s="184"/>
      <c r="S70" s="184"/>
      <c r="T70" s="184"/>
      <c r="U70" s="184"/>
      <c r="V70" s="184"/>
      <c r="W70" s="184"/>
      <c r="X70" s="185"/>
      <c r="Y70" s="199" t="s">
        <v>52</v>
      </c>
      <c r="Z70" s="200"/>
      <c r="AA70" s="201"/>
      <c r="AB70" s="202" t="s">
        <v>592</v>
      </c>
      <c r="AC70" s="203"/>
      <c r="AD70" s="203"/>
      <c r="AE70" s="194" t="s">
        <v>607</v>
      </c>
      <c r="AF70" s="195"/>
      <c r="AG70" s="195"/>
      <c r="AH70" s="197"/>
      <c r="AI70" s="196"/>
      <c r="AJ70" s="195"/>
      <c r="AK70" s="195"/>
      <c r="AL70" s="195"/>
      <c r="AM70" s="196"/>
      <c r="AN70" s="195"/>
      <c r="AO70" s="195"/>
      <c r="AP70" s="197"/>
      <c r="AQ70" s="196" t="s">
        <v>576</v>
      </c>
      <c r="AR70" s="195"/>
      <c r="AS70" s="195"/>
      <c r="AT70" s="197"/>
      <c r="AU70" s="195" t="s">
        <v>576</v>
      </c>
      <c r="AV70" s="195"/>
      <c r="AW70" s="195"/>
      <c r="AX70" s="198"/>
      <c r="AY70">
        <f t="shared" si="8"/>
        <v>1</v>
      </c>
    </row>
    <row r="71" spans="1:51" ht="23.25" customHeight="1" thickBot="1" x14ac:dyDescent="0.2">
      <c r="A71" s="731"/>
      <c r="B71" s="163"/>
      <c r="C71" s="162"/>
      <c r="D71" s="163"/>
      <c r="E71" s="210"/>
      <c r="F71" s="211"/>
      <c r="G71" s="186"/>
      <c r="H71" s="187"/>
      <c r="I71" s="187"/>
      <c r="J71" s="187"/>
      <c r="K71" s="187"/>
      <c r="L71" s="187"/>
      <c r="M71" s="187"/>
      <c r="N71" s="187"/>
      <c r="O71" s="187"/>
      <c r="P71" s="187"/>
      <c r="Q71" s="187"/>
      <c r="R71" s="187"/>
      <c r="S71" s="187"/>
      <c r="T71" s="187"/>
      <c r="U71" s="187"/>
      <c r="V71" s="187"/>
      <c r="W71" s="187"/>
      <c r="X71" s="188"/>
      <c r="Y71" s="204" t="s">
        <v>13</v>
      </c>
      <c r="Z71" s="205"/>
      <c r="AA71" s="206"/>
      <c r="AB71" s="223" t="s">
        <v>14</v>
      </c>
      <c r="AC71" s="223"/>
      <c r="AD71" s="223"/>
      <c r="AE71" s="224" t="s">
        <v>609</v>
      </c>
      <c r="AF71" s="155"/>
      <c r="AG71" s="155"/>
      <c r="AH71" s="156"/>
      <c r="AI71" s="154"/>
      <c r="AJ71" s="155"/>
      <c r="AK71" s="155"/>
      <c r="AL71" s="155"/>
      <c r="AM71" s="154"/>
      <c r="AN71" s="155"/>
      <c r="AO71" s="155"/>
      <c r="AP71" s="156"/>
      <c r="AQ71" s="154" t="s">
        <v>576</v>
      </c>
      <c r="AR71" s="155"/>
      <c r="AS71" s="155"/>
      <c r="AT71" s="156"/>
      <c r="AU71" s="155" t="s">
        <v>576</v>
      </c>
      <c r="AV71" s="155"/>
      <c r="AW71" s="155"/>
      <c r="AX71" s="157"/>
      <c r="AY71">
        <f t="shared" si="8"/>
        <v>1</v>
      </c>
    </row>
    <row r="72" spans="1:51" ht="27" customHeight="1" x14ac:dyDescent="0.15">
      <c r="A72" s="320" t="s">
        <v>45</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2"/>
    </row>
    <row r="73" spans="1:51" ht="24.75" customHeight="1" x14ac:dyDescent="0.15">
      <c r="A73" s="4"/>
      <c r="B73" s="5"/>
      <c r="C73" s="688" t="s">
        <v>30</v>
      </c>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689"/>
      <c r="AD73" s="518" t="s">
        <v>34</v>
      </c>
      <c r="AE73" s="518"/>
      <c r="AF73" s="518"/>
      <c r="AG73" s="517" t="s">
        <v>29</v>
      </c>
      <c r="AH73" s="518"/>
      <c r="AI73" s="518"/>
      <c r="AJ73" s="518"/>
      <c r="AK73" s="518"/>
      <c r="AL73" s="518"/>
      <c r="AM73" s="518"/>
      <c r="AN73" s="518"/>
      <c r="AO73" s="518"/>
      <c r="AP73" s="518"/>
      <c r="AQ73" s="518"/>
      <c r="AR73" s="518"/>
      <c r="AS73" s="518"/>
      <c r="AT73" s="518"/>
      <c r="AU73" s="518"/>
      <c r="AV73" s="518"/>
      <c r="AW73" s="518"/>
      <c r="AX73" s="519"/>
    </row>
    <row r="74" spans="1:51" ht="38.25" customHeight="1" x14ac:dyDescent="0.15">
      <c r="A74" s="359" t="s">
        <v>134</v>
      </c>
      <c r="B74" s="360"/>
      <c r="C74" s="593" t="s">
        <v>135</v>
      </c>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5"/>
      <c r="AD74" s="706" t="s">
        <v>573</v>
      </c>
      <c r="AE74" s="707"/>
      <c r="AF74" s="707"/>
      <c r="AG74" s="690" t="s">
        <v>594</v>
      </c>
      <c r="AH74" s="691"/>
      <c r="AI74" s="691"/>
      <c r="AJ74" s="691"/>
      <c r="AK74" s="691"/>
      <c r="AL74" s="691"/>
      <c r="AM74" s="691"/>
      <c r="AN74" s="691"/>
      <c r="AO74" s="691"/>
      <c r="AP74" s="691"/>
      <c r="AQ74" s="691"/>
      <c r="AR74" s="691"/>
      <c r="AS74" s="691"/>
      <c r="AT74" s="691"/>
      <c r="AU74" s="691"/>
      <c r="AV74" s="691"/>
      <c r="AW74" s="691"/>
      <c r="AX74" s="692"/>
    </row>
    <row r="75" spans="1:51" ht="57.75" customHeight="1" x14ac:dyDescent="0.15">
      <c r="A75" s="361"/>
      <c r="B75" s="362"/>
      <c r="C75" s="471" t="s">
        <v>35</v>
      </c>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61"/>
      <c r="AD75" s="138" t="s">
        <v>573</v>
      </c>
      <c r="AE75" s="139"/>
      <c r="AF75" s="139"/>
      <c r="AG75" s="507" t="s">
        <v>595</v>
      </c>
      <c r="AH75" s="508"/>
      <c r="AI75" s="508"/>
      <c r="AJ75" s="508"/>
      <c r="AK75" s="508"/>
      <c r="AL75" s="508"/>
      <c r="AM75" s="508"/>
      <c r="AN75" s="508"/>
      <c r="AO75" s="508"/>
      <c r="AP75" s="508"/>
      <c r="AQ75" s="508"/>
      <c r="AR75" s="508"/>
      <c r="AS75" s="508"/>
      <c r="AT75" s="508"/>
      <c r="AU75" s="508"/>
      <c r="AV75" s="508"/>
      <c r="AW75" s="508"/>
      <c r="AX75" s="509"/>
    </row>
    <row r="76" spans="1:51" ht="54" customHeight="1" x14ac:dyDescent="0.15">
      <c r="A76" s="363"/>
      <c r="B76" s="364"/>
      <c r="C76" s="473" t="s">
        <v>136</v>
      </c>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5"/>
      <c r="AD76" s="441" t="s">
        <v>573</v>
      </c>
      <c r="AE76" s="442"/>
      <c r="AF76" s="442"/>
      <c r="AG76" s="314" t="s">
        <v>596</v>
      </c>
      <c r="AH76" s="184"/>
      <c r="AI76" s="184"/>
      <c r="AJ76" s="184"/>
      <c r="AK76" s="184"/>
      <c r="AL76" s="184"/>
      <c r="AM76" s="184"/>
      <c r="AN76" s="184"/>
      <c r="AO76" s="184"/>
      <c r="AP76" s="184"/>
      <c r="AQ76" s="184"/>
      <c r="AR76" s="184"/>
      <c r="AS76" s="184"/>
      <c r="AT76" s="184"/>
      <c r="AU76" s="184"/>
      <c r="AV76" s="184"/>
      <c r="AW76" s="184"/>
      <c r="AX76" s="315"/>
    </row>
    <row r="77" spans="1:51" ht="27" customHeight="1" x14ac:dyDescent="0.15">
      <c r="A77" s="450" t="s">
        <v>37</v>
      </c>
      <c r="B77" s="632"/>
      <c r="C77" s="513" t="s">
        <v>39</v>
      </c>
      <c r="D77" s="514"/>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6"/>
      <c r="AD77" s="596" t="s">
        <v>573</v>
      </c>
      <c r="AE77" s="597"/>
      <c r="AF77" s="597"/>
      <c r="AG77" s="614" t="s">
        <v>597</v>
      </c>
      <c r="AH77" s="181"/>
      <c r="AI77" s="181"/>
      <c r="AJ77" s="181"/>
      <c r="AK77" s="181"/>
      <c r="AL77" s="181"/>
      <c r="AM77" s="181"/>
      <c r="AN77" s="181"/>
      <c r="AO77" s="181"/>
      <c r="AP77" s="181"/>
      <c r="AQ77" s="181"/>
      <c r="AR77" s="181"/>
      <c r="AS77" s="181"/>
      <c r="AT77" s="181"/>
      <c r="AU77" s="181"/>
      <c r="AV77" s="181"/>
      <c r="AW77" s="181"/>
      <c r="AX77" s="313"/>
    </row>
    <row r="78" spans="1:51" ht="35.25" customHeight="1" x14ac:dyDescent="0.15">
      <c r="A78" s="500"/>
      <c r="B78" s="633"/>
      <c r="C78" s="443"/>
      <c r="D78" s="444"/>
      <c r="E78" s="553" t="s">
        <v>255</v>
      </c>
      <c r="F78" s="554"/>
      <c r="G78" s="554"/>
      <c r="H78" s="554"/>
      <c r="I78" s="554"/>
      <c r="J78" s="554"/>
      <c r="K78" s="554"/>
      <c r="L78" s="554"/>
      <c r="M78" s="554"/>
      <c r="N78" s="554"/>
      <c r="O78" s="554"/>
      <c r="P78" s="554"/>
      <c r="Q78" s="554"/>
      <c r="R78" s="554"/>
      <c r="S78" s="554"/>
      <c r="T78" s="554"/>
      <c r="U78" s="554"/>
      <c r="V78" s="554"/>
      <c r="W78" s="554"/>
      <c r="X78" s="554"/>
      <c r="Y78" s="554"/>
      <c r="Z78" s="554"/>
      <c r="AA78" s="554"/>
      <c r="AB78" s="554"/>
      <c r="AC78" s="555"/>
      <c r="AD78" s="138" t="s">
        <v>598</v>
      </c>
      <c r="AE78" s="139"/>
      <c r="AF78" s="140"/>
      <c r="AG78" s="314"/>
      <c r="AH78" s="184"/>
      <c r="AI78" s="184"/>
      <c r="AJ78" s="184"/>
      <c r="AK78" s="184"/>
      <c r="AL78" s="184"/>
      <c r="AM78" s="184"/>
      <c r="AN78" s="184"/>
      <c r="AO78" s="184"/>
      <c r="AP78" s="184"/>
      <c r="AQ78" s="184"/>
      <c r="AR78" s="184"/>
      <c r="AS78" s="184"/>
      <c r="AT78" s="184"/>
      <c r="AU78" s="184"/>
      <c r="AV78" s="184"/>
      <c r="AW78" s="184"/>
      <c r="AX78" s="315"/>
    </row>
    <row r="79" spans="1:51" ht="26.25" customHeight="1" x14ac:dyDescent="0.15">
      <c r="A79" s="500"/>
      <c r="B79" s="633"/>
      <c r="C79" s="445"/>
      <c r="D79" s="446"/>
      <c r="E79" s="556" t="s">
        <v>216</v>
      </c>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8"/>
      <c r="AD79" s="439" t="s">
        <v>598</v>
      </c>
      <c r="AE79" s="440"/>
      <c r="AF79" s="440"/>
      <c r="AG79" s="314"/>
      <c r="AH79" s="184"/>
      <c r="AI79" s="184"/>
      <c r="AJ79" s="184"/>
      <c r="AK79" s="184"/>
      <c r="AL79" s="184"/>
      <c r="AM79" s="184"/>
      <c r="AN79" s="184"/>
      <c r="AO79" s="184"/>
      <c r="AP79" s="184"/>
      <c r="AQ79" s="184"/>
      <c r="AR79" s="184"/>
      <c r="AS79" s="184"/>
      <c r="AT79" s="184"/>
      <c r="AU79" s="184"/>
      <c r="AV79" s="184"/>
      <c r="AW79" s="184"/>
      <c r="AX79" s="315"/>
    </row>
    <row r="80" spans="1:51" ht="33" customHeight="1" x14ac:dyDescent="0.15">
      <c r="A80" s="500"/>
      <c r="B80" s="501"/>
      <c r="C80" s="469" t="s">
        <v>40</v>
      </c>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510" t="s">
        <v>573</v>
      </c>
      <c r="AE80" s="511"/>
      <c r="AF80" s="511"/>
      <c r="AG80" s="356" t="s">
        <v>599</v>
      </c>
      <c r="AH80" s="357"/>
      <c r="AI80" s="357"/>
      <c r="AJ80" s="357"/>
      <c r="AK80" s="357"/>
      <c r="AL80" s="357"/>
      <c r="AM80" s="357"/>
      <c r="AN80" s="357"/>
      <c r="AO80" s="357"/>
      <c r="AP80" s="357"/>
      <c r="AQ80" s="357"/>
      <c r="AR80" s="357"/>
      <c r="AS80" s="357"/>
      <c r="AT80" s="357"/>
      <c r="AU80" s="357"/>
      <c r="AV80" s="357"/>
      <c r="AW80" s="357"/>
      <c r="AX80" s="358"/>
    </row>
    <row r="81" spans="1:50" ht="26.25" customHeight="1" x14ac:dyDescent="0.15">
      <c r="A81" s="500"/>
      <c r="B81" s="501"/>
      <c r="C81" s="460" t="s">
        <v>137</v>
      </c>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138" t="s">
        <v>573</v>
      </c>
      <c r="AE81" s="139"/>
      <c r="AF81" s="139"/>
      <c r="AG81" s="507" t="s">
        <v>600</v>
      </c>
      <c r="AH81" s="508"/>
      <c r="AI81" s="508"/>
      <c r="AJ81" s="508"/>
      <c r="AK81" s="508"/>
      <c r="AL81" s="508"/>
      <c r="AM81" s="508"/>
      <c r="AN81" s="508"/>
      <c r="AO81" s="508"/>
      <c r="AP81" s="508"/>
      <c r="AQ81" s="508"/>
      <c r="AR81" s="508"/>
      <c r="AS81" s="508"/>
      <c r="AT81" s="508"/>
      <c r="AU81" s="508"/>
      <c r="AV81" s="508"/>
      <c r="AW81" s="508"/>
      <c r="AX81" s="509"/>
    </row>
    <row r="82" spans="1:50" ht="26.25" customHeight="1" x14ac:dyDescent="0.15">
      <c r="A82" s="500"/>
      <c r="B82" s="501"/>
      <c r="C82" s="460" t="s">
        <v>36</v>
      </c>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138" t="s">
        <v>601</v>
      </c>
      <c r="AE82" s="139"/>
      <c r="AF82" s="139"/>
      <c r="AG82" s="507" t="s">
        <v>592</v>
      </c>
      <c r="AH82" s="508"/>
      <c r="AI82" s="508"/>
      <c r="AJ82" s="508"/>
      <c r="AK82" s="508"/>
      <c r="AL82" s="508"/>
      <c r="AM82" s="508"/>
      <c r="AN82" s="508"/>
      <c r="AO82" s="508"/>
      <c r="AP82" s="508"/>
      <c r="AQ82" s="508"/>
      <c r="AR82" s="508"/>
      <c r="AS82" s="508"/>
      <c r="AT82" s="508"/>
      <c r="AU82" s="508"/>
      <c r="AV82" s="508"/>
      <c r="AW82" s="508"/>
      <c r="AX82" s="509"/>
    </row>
    <row r="83" spans="1:50" ht="26.25" customHeight="1" x14ac:dyDescent="0.15">
      <c r="A83" s="500"/>
      <c r="B83" s="501"/>
      <c r="C83" s="460" t="s">
        <v>41</v>
      </c>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2"/>
      <c r="AD83" s="138" t="s">
        <v>573</v>
      </c>
      <c r="AE83" s="139"/>
      <c r="AF83" s="139"/>
      <c r="AG83" s="507" t="s">
        <v>602</v>
      </c>
      <c r="AH83" s="508"/>
      <c r="AI83" s="508"/>
      <c r="AJ83" s="508"/>
      <c r="AK83" s="508"/>
      <c r="AL83" s="508"/>
      <c r="AM83" s="508"/>
      <c r="AN83" s="508"/>
      <c r="AO83" s="508"/>
      <c r="AP83" s="508"/>
      <c r="AQ83" s="508"/>
      <c r="AR83" s="508"/>
      <c r="AS83" s="508"/>
      <c r="AT83" s="508"/>
      <c r="AU83" s="508"/>
      <c r="AV83" s="508"/>
      <c r="AW83" s="508"/>
      <c r="AX83" s="509"/>
    </row>
    <row r="84" spans="1:50" ht="26.25" customHeight="1" x14ac:dyDescent="0.15">
      <c r="A84" s="500"/>
      <c r="B84" s="501"/>
      <c r="C84" s="460" t="s">
        <v>231</v>
      </c>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2"/>
      <c r="AD84" s="441" t="s">
        <v>573</v>
      </c>
      <c r="AE84" s="442"/>
      <c r="AF84" s="442"/>
      <c r="AG84" s="466" t="s">
        <v>655</v>
      </c>
      <c r="AH84" s="467"/>
      <c r="AI84" s="467"/>
      <c r="AJ84" s="467"/>
      <c r="AK84" s="467"/>
      <c r="AL84" s="467"/>
      <c r="AM84" s="467"/>
      <c r="AN84" s="467"/>
      <c r="AO84" s="467"/>
      <c r="AP84" s="467"/>
      <c r="AQ84" s="467"/>
      <c r="AR84" s="467"/>
      <c r="AS84" s="467"/>
      <c r="AT84" s="467"/>
      <c r="AU84" s="467"/>
      <c r="AV84" s="467"/>
      <c r="AW84" s="467"/>
      <c r="AX84" s="468"/>
    </row>
    <row r="85" spans="1:50" ht="26.25" customHeight="1" x14ac:dyDescent="0.15">
      <c r="A85" s="500"/>
      <c r="B85" s="501"/>
      <c r="C85" s="135" t="s">
        <v>232</v>
      </c>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7"/>
      <c r="AD85" s="138" t="s">
        <v>601</v>
      </c>
      <c r="AE85" s="139"/>
      <c r="AF85" s="140"/>
      <c r="AG85" s="507" t="s">
        <v>576</v>
      </c>
      <c r="AH85" s="508"/>
      <c r="AI85" s="508"/>
      <c r="AJ85" s="508"/>
      <c r="AK85" s="508"/>
      <c r="AL85" s="508"/>
      <c r="AM85" s="508"/>
      <c r="AN85" s="508"/>
      <c r="AO85" s="508"/>
      <c r="AP85" s="508"/>
      <c r="AQ85" s="508"/>
      <c r="AR85" s="508"/>
      <c r="AS85" s="508"/>
      <c r="AT85" s="508"/>
      <c r="AU85" s="508"/>
      <c r="AV85" s="508"/>
      <c r="AW85" s="508"/>
      <c r="AX85" s="509"/>
    </row>
    <row r="86" spans="1:50" ht="26.25" customHeight="1" x14ac:dyDescent="0.15">
      <c r="A86" s="502"/>
      <c r="B86" s="503"/>
      <c r="C86" s="634" t="s">
        <v>218</v>
      </c>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6"/>
      <c r="AD86" s="463" t="s">
        <v>601</v>
      </c>
      <c r="AE86" s="464"/>
      <c r="AF86" s="465"/>
      <c r="AG86" s="559" t="s">
        <v>576</v>
      </c>
      <c r="AH86" s="560"/>
      <c r="AI86" s="560"/>
      <c r="AJ86" s="560"/>
      <c r="AK86" s="560"/>
      <c r="AL86" s="560"/>
      <c r="AM86" s="560"/>
      <c r="AN86" s="560"/>
      <c r="AO86" s="560"/>
      <c r="AP86" s="560"/>
      <c r="AQ86" s="560"/>
      <c r="AR86" s="560"/>
      <c r="AS86" s="560"/>
      <c r="AT86" s="560"/>
      <c r="AU86" s="560"/>
      <c r="AV86" s="560"/>
      <c r="AW86" s="560"/>
      <c r="AX86" s="561"/>
    </row>
    <row r="87" spans="1:50" ht="27" customHeight="1" x14ac:dyDescent="0.15">
      <c r="A87" s="450" t="s">
        <v>38</v>
      </c>
      <c r="B87" s="499"/>
      <c r="C87" s="504" t="s">
        <v>219</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6"/>
      <c r="AD87" s="510" t="s">
        <v>601</v>
      </c>
      <c r="AE87" s="511"/>
      <c r="AF87" s="641"/>
      <c r="AG87" s="356" t="s">
        <v>576</v>
      </c>
      <c r="AH87" s="357"/>
      <c r="AI87" s="357"/>
      <c r="AJ87" s="357"/>
      <c r="AK87" s="357"/>
      <c r="AL87" s="357"/>
      <c r="AM87" s="357"/>
      <c r="AN87" s="357"/>
      <c r="AO87" s="357"/>
      <c r="AP87" s="357"/>
      <c r="AQ87" s="357"/>
      <c r="AR87" s="357"/>
      <c r="AS87" s="357"/>
      <c r="AT87" s="357"/>
      <c r="AU87" s="357"/>
      <c r="AV87" s="357"/>
      <c r="AW87" s="357"/>
      <c r="AX87" s="358"/>
    </row>
    <row r="88" spans="1:50" ht="35.25" customHeight="1" x14ac:dyDescent="0.15">
      <c r="A88" s="500"/>
      <c r="B88" s="501"/>
      <c r="C88" s="615" t="s">
        <v>43</v>
      </c>
      <c r="D88" s="616"/>
      <c r="E88" s="616"/>
      <c r="F88" s="616"/>
      <c r="G88" s="616"/>
      <c r="H88" s="616"/>
      <c r="I88" s="616"/>
      <c r="J88" s="616"/>
      <c r="K88" s="616"/>
      <c r="L88" s="616"/>
      <c r="M88" s="616"/>
      <c r="N88" s="616"/>
      <c r="O88" s="616"/>
      <c r="P88" s="616"/>
      <c r="Q88" s="616"/>
      <c r="R88" s="616"/>
      <c r="S88" s="616"/>
      <c r="T88" s="616"/>
      <c r="U88" s="616"/>
      <c r="V88" s="616"/>
      <c r="W88" s="616"/>
      <c r="X88" s="616"/>
      <c r="Y88" s="616"/>
      <c r="Z88" s="616"/>
      <c r="AA88" s="616"/>
      <c r="AB88" s="616"/>
      <c r="AC88" s="617"/>
      <c r="AD88" s="620" t="s">
        <v>601</v>
      </c>
      <c r="AE88" s="621"/>
      <c r="AF88" s="621"/>
      <c r="AG88" s="507" t="s">
        <v>576</v>
      </c>
      <c r="AH88" s="508"/>
      <c r="AI88" s="508"/>
      <c r="AJ88" s="508"/>
      <c r="AK88" s="508"/>
      <c r="AL88" s="508"/>
      <c r="AM88" s="508"/>
      <c r="AN88" s="508"/>
      <c r="AO88" s="508"/>
      <c r="AP88" s="508"/>
      <c r="AQ88" s="508"/>
      <c r="AR88" s="508"/>
      <c r="AS88" s="508"/>
      <c r="AT88" s="508"/>
      <c r="AU88" s="508"/>
      <c r="AV88" s="508"/>
      <c r="AW88" s="508"/>
      <c r="AX88" s="509"/>
    </row>
    <row r="89" spans="1:50" ht="27" customHeight="1" x14ac:dyDescent="0.15">
      <c r="A89" s="500"/>
      <c r="B89" s="501"/>
      <c r="C89" s="460" t="s">
        <v>180</v>
      </c>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138" t="s">
        <v>601</v>
      </c>
      <c r="AE89" s="139"/>
      <c r="AF89" s="139"/>
      <c r="AG89" s="507" t="s">
        <v>576</v>
      </c>
      <c r="AH89" s="508"/>
      <c r="AI89" s="508"/>
      <c r="AJ89" s="508"/>
      <c r="AK89" s="508"/>
      <c r="AL89" s="508"/>
      <c r="AM89" s="508"/>
      <c r="AN89" s="508"/>
      <c r="AO89" s="508"/>
      <c r="AP89" s="508"/>
      <c r="AQ89" s="508"/>
      <c r="AR89" s="508"/>
      <c r="AS89" s="508"/>
      <c r="AT89" s="508"/>
      <c r="AU89" s="508"/>
      <c r="AV89" s="508"/>
      <c r="AW89" s="508"/>
      <c r="AX89" s="509"/>
    </row>
    <row r="90" spans="1:50" ht="27" customHeight="1" x14ac:dyDescent="0.15">
      <c r="A90" s="502"/>
      <c r="B90" s="503"/>
      <c r="C90" s="460" t="s">
        <v>42</v>
      </c>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138" t="s">
        <v>601</v>
      </c>
      <c r="AE90" s="139"/>
      <c r="AF90" s="139"/>
      <c r="AG90" s="609" t="s">
        <v>576</v>
      </c>
      <c r="AH90" s="227"/>
      <c r="AI90" s="227"/>
      <c r="AJ90" s="227"/>
      <c r="AK90" s="227"/>
      <c r="AL90" s="227"/>
      <c r="AM90" s="227"/>
      <c r="AN90" s="227"/>
      <c r="AO90" s="227"/>
      <c r="AP90" s="227"/>
      <c r="AQ90" s="227"/>
      <c r="AR90" s="227"/>
      <c r="AS90" s="227"/>
      <c r="AT90" s="227"/>
      <c r="AU90" s="227"/>
      <c r="AV90" s="227"/>
      <c r="AW90" s="227"/>
      <c r="AX90" s="610"/>
    </row>
    <row r="91" spans="1:50" ht="41.25" customHeight="1" x14ac:dyDescent="0.15">
      <c r="A91" s="486" t="s">
        <v>56</v>
      </c>
      <c r="B91" s="487"/>
      <c r="C91" s="618" t="s">
        <v>138</v>
      </c>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515"/>
      <c r="AD91" s="510" t="s">
        <v>601</v>
      </c>
      <c r="AE91" s="511"/>
      <c r="AF91" s="511"/>
      <c r="AG91" s="614"/>
      <c r="AH91" s="181"/>
      <c r="AI91" s="181"/>
      <c r="AJ91" s="181"/>
      <c r="AK91" s="181"/>
      <c r="AL91" s="181"/>
      <c r="AM91" s="181"/>
      <c r="AN91" s="181"/>
      <c r="AO91" s="181"/>
      <c r="AP91" s="181"/>
      <c r="AQ91" s="181"/>
      <c r="AR91" s="181"/>
      <c r="AS91" s="181"/>
      <c r="AT91" s="181"/>
      <c r="AU91" s="181"/>
      <c r="AV91" s="181"/>
      <c r="AW91" s="181"/>
      <c r="AX91" s="313"/>
    </row>
    <row r="92" spans="1:50" ht="19.7" customHeight="1" x14ac:dyDescent="0.15">
      <c r="A92" s="488"/>
      <c r="B92" s="489"/>
      <c r="C92" s="746" t="s">
        <v>226</v>
      </c>
      <c r="D92" s="744"/>
      <c r="E92" s="744"/>
      <c r="F92" s="747"/>
      <c r="G92" s="743" t="s">
        <v>227</v>
      </c>
      <c r="H92" s="744"/>
      <c r="I92" s="744"/>
      <c r="J92" s="744"/>
      <c r="K92" s="744"/>
      <c r="L92" s="744"/>
      <c r="M92" s="744"/>
      <c r="N92" s="743" t="s">
        <v>229</v>
      </c>
      <c r="O92" s="744"/>
      <c r="P92" s="744"/>
      <c r="Q92" s="744"/>
      <c r="R92" s="744"/>
      <c r="S92" s="744"/>
      <c r="T92" s="744"/>
      <c r="U92" s="744"/>
      <c r="V92" s="744"/>
      <c r="W92" s="744"/>
      <c r="X92" s="744"/>
      <c r="Y92" s="744"/>
      <c r="Z92" s="744"/>
      <c r="AA92" s="744"/>
      <c r="AB92" s="744"/>
      <c r="AC92" s="744"/>
      <c r="AD92" s="744"/>
      <c r="AE92" s="744"/>
      <c r="AF92" s="745"/>
      <c r="AG92" s="314"/>
      <c r="AH92" s="184"/>
      <c r="AI92" s="184"/>
      <c r="AJ92" s="184"/>
      <c r="AK92" s="184"/>
      <c r="AL92" s="184"/>
      <c r="AM92" s="184"/>
      <c r="AN92" s="184"/>
      <c r="AO92" s="184"/>
      <c r="AP92" s="184"/>
      <c r="AQ92" s="184"/>
      <c r="AR92" s="184"/>
      <c r="AS92" s="184"/>
      <c r="AT92" s="184"/>
      <c r="AU92" s="184"/>
      <c r="AV92" s="184"/>
      <c r="AW92" s="184"/>
      <c r="AX92" s="315"/>
    </row>
    <row r="93" spans="1:50" ht="24.75" customHeight="1" x14ac:dyDescent="0.15">
      <c r="A93" s="488"/>
      <c r="B93" s="489"/>
      <c r="C93" s="740"/>
      <c r="D93" s="741"/>
      <c r="E93" s="741"/>
      <c r="F93" s="742"/>
      <c r="G93" s="748"/>
      <c r="H93" s="749"/>
      <c r="I93" s="56" t="str">
        <f>IF(OR(G93="　", G93=""), "", "-")</f>
        <v/>
      </c>
      <c r="J93" s="753"/>
      <c r="K93" s="753"/>
      <c r="L93" s="56" t="str">
        <f>IF(M93="","","-")</f>
        <v/>
      </c>
      <c r="M93" s="57"/>
      <c r="N93" s="750"/>
      <c r="O93" s="751"/>
      <c r="P93" s="751"/>
      <c r="Q93" s="751"/>
      <c r="R93" s="751"/>
      <c r="S93" s="751"/>
      <c r="T93" s="751"/>
      <c r="U93" s="751"/>
      <c r="V93" s="751"/>
      <c r="W93" s="751"/>
      <c r="X93" s="751"/>
      <c r="Y93" s="751"/>
      <c r="Z93" s="751"/>
      <c r="AA93" s="751"/>
      <c r="AB93" s="751"/>
      <c r="AC93" s="751"/>
      <c r="AD93" s="751"/>
      <c r="AE93" s="751"/>
      <c r="AF93" s="752"/>
      <c r="AG93" s="314"/>
      <c r="AH93" s="184"/>
      <c r="AI93" s="184"/>
      <c r="AJ93" s="184"/>
      <c r="AK93" s="184"/>
      <c r="AL93" s="184"/>
      <c r="AM93" s="184"/>
      <c r="AN93" s="184"/>
      <c r="AO93" s="184"/>
      <c r="AP93" s="184"/>
      <c r="AQ93" s="184"/>
      <c r="AR93" s="184"/>
      <c r="AS93" s="184"/>
      <c r="AT93" s="184"/>
      <c r="AU93" s="184"/>
      <c r="AV93" s="184"/>
      <c r="AW93" s="184"/>
      <c r="AX93" s="315"/>
    </row>
    <row r="94" spans="1:50" ht="67.5" customHeight="1" x14ac:dyDescent="0.15">
      <c r="A94" s="450" t="s">
        <v>46</v>
      </c>
      <c r="B94" s="451"/>
      <c r="C94" s="410" t="s">
        <v>51</v>
      </c>
      <c r="D94" s="414"/>
      <c r="E94" s="414"/>
      <c r="F94" s="415"/>
      <c r="G94" s="647" t="s">
        <v>656</v>
      </c>
      <c r="H94" s="647"/>
      <c r="I94" s="647"/>
      <c r="J94" s="647"/>
      <c r="K94" s="647"/>
      <c r="L94" s="647"/>
      <c r="M94" s="647"/>
      <c r="N94" s="647"/>
      <c r="O94" s="647"/>
      <c r="P94" s="647"/>
      <c r="Q94" s="647"/>
      <c r="R94" s="647"/>
      <c r="S94" s="647"/>
      <c r="T94" s="647"/>
      <c r="U94" s="647"/>
      <c r="V94" s="647"/>
      <c r="W94" s="647"/>
      <c r="X94" s="647"/>
      <c r="Y94" s="647"/>
      <c r="Z94" s="647"/>
      <c r="AA94" s="647"/>
      <c r="AB94" s="647"/>
      <c r="AC94" s="647"/>
      <c r="AD94" s="647"/>
      <c r="AE94" s="647"/>
      <c r="AF94" s="647"/>
      <c r="AG94" s="647"/>
      <c r="AH94" s="647"/>
      <c r="AI94" s="647"/>
      <c r="AJ94" s="647"/>
      <c r="AK94" s="647"/>
      <c r="AL94" s="647"/>
      <c r="AM94" s="647"/>
      <c r="AN94" s="647"/>
      <c r="AO94" s="647"/>
      <c r="AP94" s="647"/>
      <c r="AQ94" s="647"/>
      <c r="AR94" s="647"/>
      <c r="AS94" s="647"/>
      <c r="AT94" s="647"/>
      <c r="AU94" s="647"/>
      <c r="AV94" s="647"/>
      <c r="AW94" s="647"/>
      <c r="AX94" s="648"/>
    </row>
    <row r="95" spans="1:50" ht="67.5" customHeight="1" thickBot="1" x14ac:dyDescent="0.2">
      <c r="A95" s="452"/>
      <c r="B95" s="453"/>
      <c r="C95" s="565" t="s">
        <v>55</v>
      </c>
      <c r="D95" s="566"/>
      <c r="E95" s="566"/>
      <c r="F95" s="567"/>
      <c r="G95" s="645" t="s">
        <v>657</v>
      </c>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6"/>
    </row>
    <row r="96" spans="1:50" ht="24" customHeight="1" x14ac:dyDescent="0.15">
      <c r="A96" s="562" t="s">
        <v>31</v>
      </c>
      <c r="B96" s="563"/>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4"/>
    </row>
    <row r="97" spans="1:52" ht="78.599999999999994" customHeight="1" thickBot="1" x14ac:dyDescent="0.2">
      <c r="A97" s="628" t="s">
        <v>658</v>
      </c>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2" ht="24.75" customHeight="1" x14ac:dyDescent="0.15">
      <c r="A98" s="457" t="s">
        <v>32</v>
      </c>
      <c r="B98" s="458"/>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9"/>
    </row>
    <row r="99" spans="1:52" ht="67.5" customHeight="1" thickBot="1" x14ac:dyDescent="0.2">
      <c r="A99" s="447" t="s">
        <v>133</v>
      </c>
      <c r="B99" s="448"/>
      <c r="C99" s="448"/>
      <c r="D99" s="448"/>
      <c r="E99" s="449"/>
      <c r="F99" s="550" t="s">
        <v>659</v>
      </c>
      <c r="G99" s="551"/>
      <c r="H99" s="55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1"/>
      <c r="AP99" s="551"/>
      <c r="AQ99" s="551"/>
      <c r="AR99" s="551"/>
      <c r="AS99" s="551"/>
      <c r="AT99" s="551"/>
      <c r="AU99" s="551"/>
      <c r="AV99" s="551"/>
      <c r="AW99" s="551"/>
      <c r="AX99" s="552"/>
    </row>
    <row r="100" spans="1:52" ht="24.75" customHeight="1" x14ac:dyDescent="0.15">
      <c r="A100" s="457" t="s">
        <v>44</v>
      </c>
      <c r="B100" s="45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9"/>
    </row>
    <row r="101" spans="1:52" ht="102" customHeight="1" thickBot="1" x14ac:dyDescent="0.2">
      <c r="A101" s="447" t="s">
        <v>660</v>
      </c>
      <c r="B101" s="448"/>
      <c r="C101" s="448"/>
      <c r="D101" s="448"/>
      <c r="E101" s="449"/>
      <c r="F101" s="629" t="s">
        <v>661</v>
      </c>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1"/>
    </row>
    <row r="102" spans="1:52" ht="24.75" customHeight="1" x14ac:dyDescent="0.15">
      <c r="A102" s="605" t="s">
        <v>33</v>
      </c>
      <c r="B102" s="606"/>
      <c r="C102" s="606"/>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7"/>
    </row>
    <row r="103" spans="1:52" ht="67.5" customHeight="1" thickBot="1" x14ac:dyDescent="0.2">
      <c r="A103" s="642"/>
      <c r="B103" s="643"/>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4"/>
    </row>
    <row r="104" spans="1:52" ht="24.75" customHeight="1" x14ac:dyDescent="0.15">
      <c r="A104" s="637" t="s">
        <v>235</v>
      </c>
      <c r="B104" s="638"/>
      <c r="C104" s="638"/>
      <c r="D104" s="638"/>
      <c r="E104" s="638"/>
      <c r="F104" s="638"/>
      <c r="G104" s="638"/>
      <c r="H104" s="638"/>
      <c r="I104" s="638"/>
      <c r="J104" s="638"/>
      <c r="K104" s="638"/>
      <c r="L104" s="638"/>
      <c r="M104" s="638"/>
      <c r="N104" s="638"/>
      <c r="O104" s="638"/>
      <c r="P104" s="638"/>
      <c r="Q104" s="638"/>
      <c r="R104" s="638"/>
      <c r="S104" s="638"/>
      <c r="T104" s="638"/>
      <c r="U104" s="638"/>
      <c r="V104" s="638"/>
      <c r="W104" s="638"/>
      <c r="X104" s="638"/>
      <c r="Y104" s="638"/>
      <c r="Z104" s="638"/>
      <c r="AA104" s="638"/>
      <c r="AB104" s="638"/>
      <c r="AC104" s="638"/>
      <c r="AD104" s="638"/>
      <c r="AE104" s="638"/>
      <c r="AF104" s="638"/>
      <c r="AG104" s="638"/>
      <c r="AH104" s="638"/>
      <c r="AI104" s="638"/>
      <c r="AJ104" s="638"/>
      <c r="AK104" s="638"/>
      <c r="AL104" s="638"/>
      <c r="AM104" s="638"/>
      <c r="AN104" s="638"/>
      <c r="AO104" s="638"/>
      <c r="AP104" s="638"/>
      <c r="AQ104" s="638"/>
      <c r="AR104" s="638"/>
      <c r="AS104" s="638"/>
      <c r="AT104" s="638"/>
      <c r="AU104" s="638"/>
      <c r="AV104" s="638"/>
      <c r="AW104" s="638"/>
      <c r="AX104" s="639"/>
      <c r="AZ104" s="9"/>
    </row>
    <row r="105" spans="1:52" ht="24.75" customHeight="1" x14ac:dyDescent="0.15">
      <c r="A105" s="86" t="s">
        <v>264</v>
      </c>
      <c r="B105" s="86"/>
      <c r="C105" s="86"/>
      <c r="D105" s="86"/>
      <c r="E105" s="87" t="s">
        <v>577</v>
      </c>
      <c r="F105" s="88"/>
      <c r="G105" s="88"/>
      <c r="H105" s="88"/>
      <c r="I105" s="88"/>
      <c r="J105" s="88"/>
      <c r="K105" s="88"/>
      <c r="L105" s="88"/>
      <c r="M105" s="88"/>
      <c r="N105" s="88"/>
      <c r="O105" s="88"/>
      <c r="P105" s="89"/>
      <c r="Q105" s="87"/>
      <c r="R105" s="88"/>
      <c r="S105" s="88"/>
      <c r="T105" s="88"/>
      <c r="U105" s="88"/>
      <c r="V105" s="88"/>
      <c r="W105" s="88"/>
      <c r="X105" s="88"/>
      <c r="Y105" s="88"/>
      <c r="Z105" s="88"/>
      <c r="AA105" s="88"/>
      <c r="AB105" s="89"/>
      <c r="AC105" s="87"/>
      <c r="AD105" s="88"/>
      <c r="AE105" s="88"/>
      <c r="AF105" s="88"/>
      <c r="AG105" s="88"/>
      <c r="AH105" s="88"/>
      <c r="AI105" s="88"/>
      <c r="AJ105" s="88"/>
      <c r="AK105" s="88"/>
      <c r="AL105" s="88"/>
      <c r="AM105" s="88"/>
      <c r="AN105" s="89"/>
      <c r="AO105" s="87"/>
      <c r="AP105" s="88"/>
      <c r="AQ105" s="88"/>
      <c r="AR105" s="88"/>
      <c r="AS105" s="88"/>
      <c r="AT105" s="88"/>
      <c r="AU105" s="88"/>
      <c r="AV105" s="88"/>
      <c r="AW105" s="88"/>
      <c r="AX105" s="90"/>
    </row>
    <row r="106" spans="1:52" ht="24.75" customHeight="1" x14ac:dyDescent="0.15">
      <c r="A106" s="86" t="s">
        <v>263</v>
      </c>
      <c r="B106" s="86"/>
      <c r="C106" s="86"/>
      <c r="D106" s="86"/>
      <c r="E106" s="91" t="s">
        <v>577</v>
      </c>
      <c r="F106" s="92"/>
      <c r="G106" s="92"/>
      <c r="H106" s="92"/>
      <c r="I106" s="92"/>
      <c r="J106" s="92"/>
      <c r="K106" s="92"/>
      <c r="L106" s="92"/>
      <c r="M106" s="92"/>
      <c r="N106" s="92"/>
      <c r="O106" s="92"/>
      <c r="P106" s="93"/>
      <c r="Q106" s="91"/>
      <c r="R106" s="92"/>
      <c r="S106" s="92"/>
      <c r="T106" s="92"/>
      <c r="U106" s="92"/>
      <c r="V106" s="92"/>
      <c r="W106" s="92"/>
      <c r="X106" s="92"/>
      <c r="Y106" s="92"/>
      <c r="Z106" s="92"/>
      <c r="AA106" s="92"/>
      <c r="AB106" s="93"/>
      <c r="AC106" s="91"/>
      <c r="AD106" s="92"/>
      <c r="AE106" s="92"/>
      <c r="AF106" s="92"/>
      <c r="AG106" s="92"/>
      <c r="AH106" s="92"/>
      <c r="AI106" s="92"/>
      <c r="AJ106" s="92"/>
      <c r="AK106" s="92"/>
      <c r="AL106" s="92"/>
      <c r="AM106" s="92"/>
      <c r="AN106" s="93"/>
      <c r="AO106" s="87"/>
      <c r="AP106" s="88"/>
      <c r="AQ106" s="88"/>
      <c r="AR106" s="88"/>
      <c r="AS106" s="88"/>
      <c r="AT106" s="88"/>
      <c r="AU106" s="88"/>
      <c r="AV106" s="88"/>
      <c r="AW106" s="88"/>
      <c r="AX106" s="90"/>
    </row>
    <row r="107" spans="1:52" ht="24.75" customHeight="1" x14ac:dyDescent="0.15">
      <c r="A107" s="86" t="s">
        <v>408</v>
      </c>
      <c r="B107" s="86"/>
      <c r="C107" s="86"/>
      <c r="D107" s="86"/>
      <c r="E107" s="83" t="s">
        <v>581</v>
      </c>
      <c r="F107" s="84"/>
      <c r="G107" s="84"/>
      <c r="H107" s="72" t="str">
        <f>IF(E107="","","-")</f>
        <v>-</v>
      </c>
      <c r="I107" s="84" t="s">
        <v>261</v>
      </c>
      <c r="J107" s="84"/>
      <c r="K107" s="72" t="str">
        <f>IF(I107="","","-")</f>
        <v>-</v>
      </c>
      <c r="L107" s="85">
        <v>13</v>
      </c>
      <c r="M107" s="85"/>
      <c r="N107" s="72" t="str">
        <f>IF(O107="","","-")</f>
        <v/>
      </c>
      <c r="O107" s="81"/>
      <c r="P107" s="82"/>
      <c r="Q107" s="83" t="s">
        <v>581</v>
      </c>
      <c r="R107" s="84"/>
      <c r="S107" s="84"/>
      <c r="T107" s="72" t="str">
        <f>IF(Q107="","","-")</f>
        <v>-</v>
      </c>
      <c r="U107" s="84" t="s">
        <v>261</v>
      </c>
      <c r="V107" s="84"/>
      <c r="W107" s="72" t="str">
        <f>IF(U107="","","-")</f>
        <v>-</v>
      </c>
      <c r="X107" s="85">
        <v>14</v>
      </c>
      <c r="Y107" s="85"/>
      <c r="Z107" s="72" t="str">
        <f>IF(AA107="","","-")</f>
        <v/>
      </c>
      <c r="AA107" s="81"/>
      <c r="AB107" s="82"/>
      <c r="AC107" s="83"/>
      <c r="AD107" s="84"/>
      <c r="AE107" s="84"/>
      <c r="AF107" s="72" t="str">
        <f>IF(AC107="","","-")</f>
        <v/>
      </c>
      <c r="AG107" s="84"/>
      <c r="AH107" s="84"/>
      <c r="AI107" s="72" t="str">
        <f>IF(AG107="","","-")</f>
        <v/>
      </c>
      <c r="AJ107" s="85"/>
      <c r="AK107" s="85"/>
      <c r="AL107" s="72" t="str">
        <f>IF(AM107="","","-")</f>
        <v/>
      </c>
      <c r="AM107" s="81"/>
      <c r="AN107" s="82"/>
      <c r="AO107" s="83"/>
      <c r="AP107" s="84"/>
      <c r="AQ107" s="72" t="str">
        <f>IF(AO107="","","-")</f>
        <v/>
      </c>
      <c r="AR107" s="84"/>
      <c r="AS107" s="84"/>
      <c r="AT107" s="72" t="str">
        <f>IF(AR107="","","-")</f>
        <v/>
      </c>
      <c r="AU107" s="85"/>
      <c r="AV107" s="85"/>
      <c r="AW107" s="72" t="str">
        <f>IF(AX107="","","-")</f>
        <v/>
      </c>
      <c r="AX107" s="75"/>
    </row>
    <row r="108" spans="1:52" ht="24.75" customHeight="1" x14ac:dyDescent="0.15">
      <c r="A108" s="86" t="s">
        <v>372</v>
      </c>
      <c r="B108" s="86"/>
      <c r="C108" s="86"/>
      <c r="D108" s="86"/>
      <c r="E108" s="83" t="s">
        <v>571</v>
      </c>
      <c r="F108" s="84"/>
      <c r="G108" s="84"/>
      <c r="H108" s="72" t="str">
        <f>IF(E108="","","-")</f>
        <v>-</v>
      </c>
      <c r="I108" s="84" t="s">
        <v>276</v>
      </c>
      <c r="J108" s="84"/>
      <c r="K108" s="72" t="str">
        <f>IF(I108="","","-")</f>
        <v>-</v>
      </c>
      <c r="L108" s="85">
        <v>9</v>
      </c>
      <c r="M108" s="85"/>
      <c r="N108" s="72" t="str">
        <f>IF(O108="","","-")</f>
        <v/>
      </c>
      <c r="O108" s="81"/>
      <c r="P108" s="82"/>
      <c r="Q108" s="83"/>
      <c r="R108" s="84"/>
      <c r="S108" s="84"/>
      <c r="T108" s="72" t="str">
        <f>IF(Q108="","","-")</f>
        <v/>
      </c>
      <c r="U108" s="84"/>
      <c r="V108" s="84"/>
      <c r="W108" s="72" t="str">
        <f>IF(U108="","","-")</f>
        <v/>
      </c>
      <c r="X108" s="85"/>
      <c r="Y108" s="85"/>
      <c r="Z108" s="72" t="str">
        <f>IF(AA108="","","-")</f>
        <v/>
      </c>
      <c r="AA108" s="81"/>
      <c r="AB108" s="82"/>
      <c r="AC108" s="83"/>
      <c r="AD108" s="84"/>
      <c r="AE108" s="84"/>
      <c r="AF108" s="72" t="str">
        <f>IF(AC108="","","-")</f>
        <v/>
      </c>
      <c r="AG108" s="84"/>
      <c r="AH108" s="84"/>
      <c r="AI108" s="72" t="str">
        <f>IF(AG108="","","-")</f>
        <v/>
      </c>
      <c r="AJ108" s="85"/>
      <c r="AK108" s="85"/>
      <c r="AL108" s="72" t="str">
        <f>IF(AM108="","","-")</f>
        <v/>
      </c>
      <c r="AM108" s="81"/>
      <c r="AN108" s="82"/>
      <c r="AO108" s="83"/>
      <c r="AP108" s="84"/>
      <c r="AQ108" s="72" t="str">
        <f>IF(AO108="","","-")</f>
        <v/>
      </c>
      <c r="AR108" s="84"/>
      <c r="AS108" s="84"/>
      <c r="AT108" s="72" t="str">
        <f>IF(AR108="","","-")</f>
        <v/>
      </c>
      <c r="AU108" s="85"/>
      <c r="AV108" s="85"/>
      <c r="AW108" s="72" t="str">
        <f>IF(AX108="","","-")</f>
        <v/>
      </c>
      <c r="AX108" s="75"/>
    </row>
    <row r="109" spans="1:52" ht="28.35" customHeight="1" x14ac:dyDescent="0.15">
      <c r="A109" s="97" t="s">
        <v>257</v>
      </c>
      <c r="B109" s="98"/>
      <c r="C109" s="98"/>
      <c r="D109" s="98"/>
      <c r="E109" s="98"/>
      <c r="F109" s="99"/>
      <c r="G109" s="60" t="s">
        <v>569</v>
      </c>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2" ht="28.35" customHeight="1" x14ac:dyDescent="0.15">
      <c r="A110" s="97"/>
      <c r="B110" s="98"/>
      <c r="C110" s="98"/>
      <c r="D110" s="98"/>
      <c r="E110" s="98"/>
      <c r="F110" s="99"/>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2" ht="28.35" customHeight="1" x14ac:dyDescent="0.15">
      <c r="A111" s="97"/>
      <c r="B111" s="98"/>
      <c r="C111" s="98"/>
      <c r="D111" s="98"/>
      <c r="E111" s="98"/>
      <c r="F111" s="99"/>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2" ht="28.35" customHeight="1" x14ac:dyDescent="0.15">
      <c r="A112" s="97"/>
      <c r="B112" s="98"/>
      <c r="C112" s="98"/>
      <c r="D112" s="98"/>
      <c r="E112" s="98"/>
      <c r="F112" s="99"/>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7.75" customHeight="1" x14ac:dyDescent="0.15">
      <c r="A113" s="97"/>
      <c r="B113" s="98"/>
      <c r="C113" s="98"/>
      <c r="D113" s="98"/>
      <c r="E113" s="98"/>
      <c r="F113" s="99"/>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15">
      <c r="A114" s="97"/>
      <c r="B114" s="98"/>
      <c r="C114" s="98"/>
      <c r="D114" s="98"/>
      <c r="E114" s="98"/>
      <c r="F114" s="99"/>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15">
      <c r="A115" s="97"/>
      <c r="B115" s="98"/>
      <c r="C115" s="98"/>
      <c r="D115" s="98"/>
      <c r="E115" s="98"/>
      <c r="F115" s="99"/>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7.75" customHeight="1" x14ac:dyDescent="0.15">
      <c r="A116" s="97"/>
      <c r="B116" s="98"/>
      <c r="C116" s="98"/>
      <c r="D116" s="98"/>
      <c r="E116" s="98"/>
      <c r="F116" s="99"/>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15">
      <c r="A117" s="97"/>
      <c r="B117" s="98"/>
      <c r="C117" s="98"/>
      <c r="D117" s="98"/>
      <c r="E117" s="98"/>
      <c r="F117" s="99"/>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15">
      <c r="A118" s="97"/>
      <c r="B118" s="98"/>
      <c r="C118" s="98"/>
      <c r="D118" s="98"/>
      <c r="E118" s="98"/>
      <c r="F118" s="99"/>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8.35" customHeight="1" x14ac:dyDescent="0.15">
      <c r="A119" s="97"/>
      <c r="B119" s="98"/>
      <c r="C119" s="98"/>
      <c r="D119" s="98"/>
      <c r="E119" s="98"/>
      <c r="F119" s="99"/>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8.35" customHeight="1" x14ac:dyDescent="0.15">
      <c r="A120" s="97"/>
      <c r="B120" s="98"/>
      <c r="C120" s="98"/>
      <c r="D120" s="98"/>
      <c r="E120" s="98"/>
      <c r="F120" s="99"/>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15">
      <c r="A121" s="97"/>
      <c r="B121" s="98"/>
      <c r="C121" s="98"/>
      <c r="D121" s="98"/>
      <c r="E121" s="98"/>
      <c r="F121" s="99"/>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7.75" customHeight="1" x14ac:dyDescent="0.15">
      <c r="A122" s="97"/>
      <c r="B122" s="98"/>
      <c r="C122" s="98"/>
      <c r="D122" s="98"/>
      <c r="E122" s="98"/>
      <c r="F122" s="99"/>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8.35" customHeight="1" x14ac:dyDescent="0.15">
      <c r="A123" s="97"/>
      <c r="B123" s="98"/>
      <c r="C123" s="98"/>
      <c r="D123" s="98"/>
      <c r="E123" s="98"/>
      <c r="F123" s="99"/>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15">
      <c r="A124" s="97"/>
      <c r="B124" s="98"/>
      <c r="C124" s="98"/>
      <c r="D124" s="98"/>
      <c r="E124" s="98"/>
      <c r="F124" s="99"/>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97"/>
      <c r="B125" s="98"/>
      <c r="C125" s="98"/>
      <c r="D125" s="98"/>
      <c r="E125" s="98"/>
      <c r="F125" s="99"/>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36" customHeight="1" x14ac:dyDescent="0.15">
      <c r="A126" s="97"/>
      <c r="B126" s="98"/>
      <c r="C126" s="98"/>
      <c r="D126" s="98"/>
      <c r="E126" s="98"/>
      <c r="F126" s="99"/>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14.25" thickBot="1" x14ac:dyDescent="0.2">
      <c r="A127" s="611"/>
      <c r="B127" s="612"/>
      <c r="C127" s="612"/>
      <c r="D127" s="612"/>
      <c r="E127" s="612"/>
      <c r="F127" s="613"/>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4.75" customHeight="1" x14ac:dyDescent="0.15">
      <c r="A128" s="622" t="s">
        <v>259</v>
      </c>
      <c r="B128" s="623"/>
      <c r="C128" s="623"/>
      <c r="D128" s="623"/>
      <c r="E128" s="623"/>
      <c r="F128" s="624"/>
      <c r="G128" s="406" t="s">
        <v>616</v>
      </c>
      <c r="H128" s="407"/>
      <c r="I128" s="407"/>
      <c r="J128" s="407"/>
      <c r="K128" s="407"/>
      <c r="L128" s="407"/>
      <c r="M128" s="407"/>
      <c r="N128" s="407"/>
      <c r="O128" s="407"/>
      <c r="P128" s="407"/>
      <c r="Q128" s="407"/>
      <c r="R128" s="407"/>
      <c r="S128" s="407"/>
      <c r="T128" s="407"/>
      <c r="U128" s="407"/>
      <c r="V128" s="407"/>
      <c r="W128" s="407"/>
      <c r="X128" s="407"/>
      <c r="Y128" s="407"/>
      <c r="Z128" s="407"/>
      <c r="AA128" s="407"/>
      <c r="AB128" s="408"/>
      <c r="AC128" s="406" t="s">
        <v>621</v>
      </c>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9"/>
    </row>
    <row r="129" spans="1:51" ht="24.75" customHeight="1" x14ac:dyDescent="0.15">
      <c r="A129" s="625"/>
      <c r="B129" s="626"/>
      <c r="C129" s="626"/>
      <c r="D129" s="626"/>
      <c r="E129" s="626"/>
      <c r="F129" s="627"/>
      <c r="G129" s="410" t="s">
        <v>17</v>
      </c>
      <c r="H129" s="411"/>
      <c r="I129" s="411"/>
      <c r="J129" s="411"/>
      <c r="K129" s="411"/>
      <c r="L129" s="412" t="s">
        <v>18</v>
      </c>
      <c r="M129" s="411"/>
      <c r="N129" s="411"/>
      <c r="O129" s="411"/>
      <c r="P129" s="411"/>
      <c r="Q129" s="411"/>
      <c r="R129" s="411"/>
      <c r="S129" s="411"/>
      <c r="T129" s="411"/>
      <c r="U129" s="411"/>
      <c r="V129" s="411"/>
      <c r="W129" s="411"/>
      <c r="X129" s="413"/>
      <c r="Y129" s="434" t="s">
        <v>19</v>
      </c>
      <c r="Z129" s="435"/>
      <c r="AA129" s="435"/>
      <c r="AB129" s="436"/>
      <c r="AC129" s="410" t="s">
        <v>17</v>
      </c>
      <c r="AD129" s="411"/>
      <c r="AE129" s="411"/>
      <c r="AF129" s="411"/>
      <c r="AG129" s="411"/>
      <c r="AH129" s="412" t="s">
        <v>18</v>
      </c>
      <c r="AI129" s="411"/>
      <c r="AJ129" s="411"/>
      <c r="AK129" s="411"/>
      <c r="AL129" s="411"/>
      <c r="AM129" s="411"/>
      <c r="AN129" s="411"/>
      <c r="AO129" s="411"/>
      <c r="AP129" s="411"/>
      <c r="AQ129" s="411"/>
      <c r="AR129" s="411"/>
      <c r="AS129" s="411"/>
      <c r="AT129" s="413"/>
      <c r="AU129" s="434" t="s">
        <v>19</v>
      </c>
      <c r="AV129" s="435"/>
      <c r="AW129" s="435"/>
      <c r="AX129" s="437"/>
    </row>
    <row r="130" spans="1:51" ht="37.5" customHeight="1" x14ac:dyDescent="0.15">
      <c r="A130" s="625"/>
      <c r="B130" s="626"/>
      <c r="C130" s="626"/>
      <c r="D130" s="626"/>
      <c r="E130" s="626"/>
      <c r="F130" s="627"/>
      <c r="G130" s="425" t="s">
        <v>617</v>
      </c>
      <c r="H130" s="426"/>
      <c r="I130" s="426"/>
      <c r="J130" s="426"/>
      <c r="K130" s="427"/>
      <c r="L130" s="428" t="s">
        <v>647</v>
      </c>
      <c r="M130" s="429"/>
      <c r="N130" s="429"/>
      <c r="O130" s="429"/>
      <c r="P130" s="429"/>
      <c r="Q130" s="429"/>
      <c r="R130" s="429"/>
      <c r="S130" s="429"/>
      <c r="T130" s="429"/>
      <c r="U130" s="429"/>
      <c r="V130" s="429"/>
      <c r="W130" s="429"/>
      <c r="X130" s="430"/>
      <c r="Y130" s="431">
        <v>158499</v>
      </c>
      <c r="Z130" s="432"/>
      <c r="AA130" s="432"/>
      <c r="AB130" s="433"/>
      <c r="AC130" s="425" t="s">
        <v>619</v>
      </c>
      <c r="AD130" s="426"/>
      <c r="AE130" s="426"/>
      <c r="AF130" s="426"/>
      <c r="AG130" s="427"/>
      <c r="AH130" s="428" t="s">
        <v>647</v>
      </c>
      <c r="AI130" s="429"/>
      <c r="AJ130" s="429"/>
      <c r="AK130" s="429"/>
      <c r="AL130" s="429"/>
      <c r="AM130" s="429"/>
      <c r="AN130" s="429"/>
      <c r="AO130" s="429"/>
      <c r="AP130" s="429"/>
      <c r="AQ130" s="429"/>
      <c r="AR130" s="429"/>
      <c r="AS130" s="429"/>
      <c r="AT130" s="430"/>
      <c r="AU130" s="431">
        <v>91440</v>
      </c>
      <c r="AV130" s="432"/>
      <c r="AW130" s="432"/>
      <c r="AX130" s="640"/>
    </row>
    <row r="131" spans="1:51" ht="24.75" customHeight="1" thickBot="1" x14ac:dyDescent="0.2">
      <c r="A131" s="625"/>
      <c r="B131" s="626"/>
      <c r="C131" s="626"/>
      <c r="D131" s="626"/>
      <c r="E131" s="626"/>
      <c r="F131" s="627"/>
      <c r="G131" s="416" t="s">
        <v>20</v>
      </c>
      <c r="H131" s="417"/>
      <c r="I131" s="417"/>
      <c r="J131" s="417"/>
      <c r="K131" s="417"/>
      <c r="L131" s="418"/>
      <c r="M131" s="419"/>
      <c r="N131" s="419"/>
      <c r="O131" s="419"/>
      <c r="P131" s="419"/>
      <c r="Q131" s="419"/>
      <c r="R131" s="419"/>
      <c r="S131" s="419"/>
      <c r="T131" s="419"/>
      <c r="U131" s="419"/>
      <c r="V131" s="419"/>
      <c r="W131" s="419"/>
      <c r="X131" s="420"/>
      <c r="Y131" s="421">
        <f>SUM(Y130:AB130)</f>
        <v>158499</v>
      </c>
      <c r="Z131" s="422"/>
      <c r="AA131" s="422"/>
      <c r="AB131" s="423"/>
      <c r="AC131" s="416" t="s">
        <v>20</v>
      </c>
      <c r="AD131" s="417"/>
      <c r="AE131" s="417"/>
      <c r="AF131" s="417"/>
      <c r="AG131" s="417"/>
      <c r="AH131" s="418"/>
      <c r="AI131" s="419"/>
      <c r="AJ131" s="419"/>
      <c r="AK131" s="419"/>
      <c r="AL131" s="419"/>
      <c r="AM131" s="419"/>
      <c r="AN131" s="419"/>
      <c r="AO131" s="419"/>
      <c r="AP131" s="419"/>
      <c r="AQ131" s="419"/>
      <c r="AR131" s="419"/>
      <c r="AS131" s="419"/>
      <c r="AT131" s="420"/>
      <c r="AU131" s="421">
        <f>SUM(AU130:AX130)</f>
        <v>91440</v>
      </c>
      <c r="AV131" s="422"/>
      <c r="AW131" s="422"/>
      <c r="AX131" s="424"/>
    </row>
    <row r="132" spans="1:51" ht="24.75" customHeight="1" x14ac:dyDescent="0.15">
      <c r="A132" s="625"/>
      <c r="B132" s="626"/>
      <c r="C132" s="626"/>
      <c r="D132" s="626"/>
      <c r="E132" s="626"/>
      <c r="F132" s="627"/>
      <c r="G132" s="406" t="s">
        <v>620</v>
      </c>
      <c r="H132" s="407"/>
      <c r="I132" s="407"/>
      <c r="J132" s="407"/>
      <c r="K132" s="407"/>
      <c r="L132" s="407"/>
      <c r="M132" s="407"/>
      <c r="N132" s="407"/>
      <c r="O132" s="407"/>
      <c r="P132" s="407"/>
      <c r="Q132" s="407"/>
      <c r="R132" s="407"/>
      <c r="S132" s="407"/>
      <c r="T132" s="407"/>
      <c r="U132" s="407"/>
      <c r="V132" s="407"/>
      <c r="W132" s="407"/>
      <c r="X132" s="407"/>
      <c r="Y132" s="407"/>
      <c r="Z132" s="407"/>
      <c r="AA132" s="407"/>
      <c r="AB132" s="408"/>
      <c r="AC132" s="406" t="s">
        <v>622</v>
      </c>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9"/>
      <c r="AY132">
        <f>COUNTA($G$134,$AC$134)</f>
        <v>2</v>
      </c>
    </row>
    <row r="133" spans="1:51" ht="24.75" customHeight="1" x14ac:dyDescent="0.15">
      <c r="A133" s="625"/>
      <c r="B133" s="626"/>
      <c r="C133" s="626"/>
      <c r="D133" s="626"/>
      <c r="E133" s="626"/>
      <c r="F133" s="627"/>
      <c r="G133" s="410" t="s">
        <v>17</v>
      </c>
      <c r="H133" s="411"/>
      <c r="I133" s="411"/>
      <c r="J133" s="411"/>
      <c r="K133" s="411"/>
      <c r="L133" s="412" t="s">
        <v>18</v>
      </c>
      <c r="M133" s="411"/>
      <c r="N133" s="411"/>
      <c r="O133" s="411"/>
      <c r="P133" s="411"/>
      <c r="Q133" s="411"/>
      <c r="R133" s="411"/>
      <c r="S133" s="411"/>
      <c r="T133" s="411"/>
      <c r="U133" s="411"/>
      <c r="V133" s="411"/>
      <c r="W133" s="411"/>
      <c r="X133" s="413"/>
      <c r="Y133" s="434" t="s">
        <v>19</v>
      </c>
      <c r="Z133" s="435"/>
      <c r="AA133" s="435"/>
      <c r="AB133" s="436"/>
      <c r="AC133" s="410" t="s">
        <v>17</v>
      </c>
      <c r="AD133" s="411"/>
      <c r="AE133" s="411"/>
      <c r="AF133" s="411"/>
      <c r="AG133" s="411"/>
      <c r="AH133" s="412" t="s">
        <v>18</v>
      </c>
      <c r="AI133" s="411"/>
      <c r="AJ133" s="411"/>
      <c r="AK133" s="411"/>
      <c r="AL133" s="411"/>
      <c r="AM133" s="411"/>
      <c r="AN133" s="411"/>
      <c r="AO133" s="411"/>
      <c r="AP133" s="411"/>
      <c r="AQ133" s="411"/>
      <c r="AR133" s="411"/>
      <c r="AS133" s="411"/>
      <c r="AT133" s="413"/>
      <c r="AU133" s="434" t="s">
        <v>19</v>
      </c>
      <c r="AV133" s="435"/>
      <c r="AW133" s="435"/>
      <c r="AX133" s="437"/>
      <c r="AY133">
        <f>$AY$132</f>
        <v>2</v>
      </c>
    </row>
    <row r="134" spans="1:51" ht="37.5" customHeight="1" x14ac:dyDescent="0.15">
      <c r="A134" s="625"/>
      <c r="B134" s="626"/>
      <c r="C134" s="626"/>
      <c r="D134" s="626"/>
      <c r="E134" s="626"/>
      <c r="F134" s="627"/>
      <c r="G134" s="425" t="s">
        <v>618</v>
      </c>
      <c r="H134" s="426"/>
      <c r="I134" s="426"/>
      <c r="J134" s="426"/>
      <c r="K134" s="427"/>
      <c r="L134" s="428" t="s">
        <v>647</v>
      </c>
      <c r="M134" s="429"/>
      <c r="N134" s="429"/>
      <c r="O134" s="429"/>
      <c r="P134" s="429"/>
      <c r="Q134" s="429"/>
      <c r="R134" s="429"/>
      <c r="S134" s="429"/>
      <c r="T134" s="429"/>
      <c r="U134" s="429"/>
      <c r="V134" s="429"/>
      <c r="W134" s="429"/>
      <c r="X134" s="430"/>
      <c r="Y134" s="431">
        <v>2041</v>
      </c>
      <c r="Z134" s="432"/>
      <c r="AA134" s="432"/>
      <c r="AB134" s="433"/>
      <c r="AC134" s="425" t="s">
        <v>619</v>
      </c>
      <c r="AD134" s="426"/>
      <c r="AE134" s="426"/>
      <c r="AF134" s="426"/>
      <c r="AG134" s="427"/>
      <c r="AH134" s="428" t="s">
        <v>647</v>
      </c>
      <c r="AI134" s="429"/>
      <c r="AJ134" s="429"/>
      <c r="AK134" s="429"/>
      <c r="AL134" s="429"/>
      <c r="AM134" s="429"/>
      <c r="AN134" s="429"/>
      <c r="AO134" s="429"/>
      <c r="AP134" s="429"/>
      <c r="AQ134" s="429"/>
      <c r="AR134" s="429"/>
      <c r="AS134" s="429"/>
      <c r="AT134" s="430"/>
      <c r="AU134" s="431">
        <v>98</v>
      </c>
      <c r="AV134" s="432"/>
      <c r="AW134" s="432"/>
      <c r="AX134" s="640"/>
      <c r="AY134">
        <f>$AY$132</f>
        <v>2</v>
      </c>
    </row>
    <row r="135" spans="1:51" ht="24.75" customHeight="1" x14ac:dyDescent="0.15">
      <c r="A135" s="625"/>
      <c r="B135" s="626"/>
      <c r="C135" s="626"/>
      <c r="D135" s="626"/>
      <c r="E135" s="626"/>
      <c r="F135" s="627"/>
      <c r="G135" s="416" t="s">
        <v>20</v>
      </c>
      <c r="H135" s="417"/>
      <c r="I135" s="417"/>
      <c r="J135" s="417"/>
      <c r="K135" s="417"/>
      <c r="L135" s="418"/>
      <c r="M135" s="419"/>
      <c r="N135" s="419"/>
      <c r="O135" s="419"/>
      <c r="P135" s="419"/>
      <c r="Q135" s="419"/>
      <c r="R135" s="419"/>
      <c r="S135" s="419"/>
      <c r="T135" s="419"/>
      <c r="U135" s="419"/>
      <c r="V135" s="419"/>
      <c r="W135" s="419"/>
      <c r="X135" s="420"/>
      <c r="Y135" s="421">
        <f>SUM(Y134:AB134)</f>
        <v>2041</v>
      </c>
      <c r="Z135" s="422"/>
      <c r="AA135" s="422"/>
      <c r="AB135" s="423"/>
      <c r="AC135" s="416" t="s">
        <v>20</v>
      </c>
      <c r="AD135" s="417"/>
      <c r="AE135" s="417"/>
      <c r="AF135" s="417"/>
      <c r="AG135" s="417"/>
      <c r="AH135" s="418"/>
      <c r="AI135" s="419"/>
      <c r="AJ135" s="419"/>
      <c r="AK135" s="419"/>
      <c r="AL135" s="419"/>
      <c r="AM135" s="419"/>
      <c r="AN135" s="419"/>
      <c r="AO135" s="419"/>
      <c r="AP135" s="419"/>
      <c r="AQ135" s="419"/>
      <c r="AR135" s="419"/>
      <c r="AS135" s="419"/>
      <c r="AT135" s="420"/>
      <c r="AU135" s="421">
        <f>SUM(AU134:AX134)</f>
        <v>98</v>
      </c>
      <c r="AV135" s="422"/>
      <c r="AW135" s="422"/>
      <c r="AX135" s="424"/>
      <c r="AY135">
        <f>$AY$132</f>
        <v>2</v>
      </c>
    </row>
    <row r="136" spans="1:51" ht="24.75" customHeight="1" thickBot="1" x14ac:dyDescent="0.2">
      <c r="A136" s="339" t="s">
        <v>140</v>
      </c>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1"/>
      <c r="AL136" s="738" t="s">
        <v>230</v>
      </c>
      <c r="AM136" s="739"/>
      <c r="AN136" s="739"/>
      <c r="AO136" s="74" t="s">
        <v>228</v>
      </c>
      <c r="AP136" s="20"/>
      <c r="AQ136" s="20"/>
      <c r="AR136" s="20"/>
      <c r="AS136" s="20"/>
      <c r="AT136" s="20"/>
      <c r="AU136" s="20"/>
      <c r="AV136" s="20"/>
      <c r="AW136" s="20"/>
      <c r="AX136" s="21"/>
      <c r="AY136">
        <f>COUNTIF($AO$136,"☑")</f>
        <v>0</v>
      </c>
    </row>
    <row r="137" spans="1:51" ht="24.75" customHeight="1" x14ac:dyDescent="0.15">
      <c r="A137" s="3"/>
      <c r="B137" s="3"/>
      <c r="C137" s="3"/>
      <c r="D137" s="3"/>
      <c r="E137" s="3"/>
      <c r="F137" s="3"/>
      <c r="G137" s="6"/>
      <c r="H137" s="6"/>
      <c r="I137" s="6"/>
      <c r="J137" s="6"/>
      <c r="K137" s="6"/>
      <c r="L137" s="2"/>
      <c r="M137" s="6"/>
      <c r="N137" s="6"/>
      <c r="O137" s="6"/>
      <c r="P137" s="6"/>
      <c r="Q137" s="6"/>
      <c r="R137" s="6"/>
      <c r="S137" s="6"/>
      <c r="T137" s="6"/>
      <c r="U137" s="6"/>
      <c r="V137" s="6"/>
      <c r="W137" s="6"/>
      <c r="X137" s="6"/>
      <c r="Y137" s="7"/>
      <c r="Z137" s="7"/>
      <c r="AA137" s="7"/>
      <c r="AB137" s="7"/>
      <c r="AC137" s="6"/>
      <c r="AD137" s="6"/>
      <c r="AE137" s="6"/>
      <c r="AF137" s="6"/>
      <c r="AG137" s="6"/>
      <c r="AH137" s="2"/>
      <c r="AI137" s="6"/>
      <c r="AJ137" s="6"/>
      <c r="AK137" s="6"/>
      <c r="AL137" s="6"/>
      <c r="AM137" s="6"/>
      <c r="AN137" s="6"/>
      <c r="AO137" s="6"/>
      <c r="AP137" s="6"/>
      <c r="AQ137" s="6"/>
      <c r="AR137" s="6"/>
      <c r="AS137" s="6"/>
      <c r="AT137" s="6"/>
      <c r="AU137" s="7"/>
      <c r="AV137" s="7"/>
      <c r="AW137" s="7"/>
      <c r="AX137" s="7"/>
    </row>
    <row r="138" spans="1:51" ht="24.75" customHeight="1" x14ac:dyDescent="0.15">
      <c r="A138" s="8"/>
      <c r="B138" s="1" t="s">
        <v>27</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1" ht="24.75" customHeight="1" x14ac:dyDescent="0.15">
      <c r="A139" s="8"/>
      <c r="B139" s="40" t="s">
        <v>240</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1" ht="59.25" customHeight="1" x14ac:dyDescent="0.15">
      <c r="A140" s="280"/>
      <c r="B140" s="280"/>
      <c r="C140" s="280" t="s">
        <v>26</v>
      </c>
      <c r="D140" s="280"/>
      <c r="E140" s="280"/>
      <c r="F140" s="280"/>
      <c r="G140" s="280"/>
      <c r="H140" s="280"/>
      <c r="I140" s="280"/>
      <c r="J140" s="281" t="s">
        <v>199</v>
      </c>
      <c r="K140" s="86"/>
      <c r="L140" s="86"/>
      <c r="M140" s="86"/>
      <c r="N140" s="86"/>
      <c r="O140" s="86"/>
      <c r="P140" s="254" t="s">
        <v>181</v>
      </c>
      <c r="Q140" s="254"/>
      <c r="R140" s="254"/>
      <c r="S140" s="254"/>
      <c r="T140" s="254"/>
      <c r="U140" s="254"/>
      <c r="V140" s="254"/>
      <c r="W140" s="254"/>
      <c r="X140" s="254"/>
      <c r="Y140" s="282" t="s">
        <v>197</v>
      </c>
      <c r="Z140" s="283"/>
      <c r="AA140" s="283"/>
      <c r="AB140" s="283"/>
      <c r="AC140" s="281" t="s">
        <v>225</v>
      </c>
      <c r="AD140" s="281"/>
      <c r="AE140" s="281"/>
      <c r="AF140" s="281"/>
      <c r="AG140" s="281"/>
      <c r="AH140" s="282" t="s">
        <v>245</v>
      </c>
      <c r="AI140" s="280"/>
      <c r="AJ140" s="280"/>
      <c r="AK140" s="280"/>
      <c r="AL140" s="280" t="s">
        <v>21</v>
      </c>
      <c r="AM140" s="280"/>
      <c r="AN140" s="280"/>
      <c r="AO140" s="284"/>
      <c r="AP140" s="285" t="s">
        <v>200</v>
      </c>
      <c r="AQ140" s="285"/>
      <c r="AR140" s="285"/>
      <c r="AS140" s="285"/>
      <c r="AT140" s="285"/>
      <c r="AU140" s="285"/>
      <c r="AV140" s="285"/>
      <c r="AW140" s="285"/>
      <c r="AX140" s="285"/>
    </row>
    <row r="141" spans="1:51" ht="30" customHeight="1" x14ac:dyDescent="0.15">
      <c r="A141" s="286">
        <v>1</v>
      </c>
      <c r="B141" s="286">
        <v>1</v>
      </c>
      <c r="C141" s="302" t="s">
        <v>613</v>
      </c>
      <c r="D141" s="303"/>
      <c r="E141" s="303"/>
      <c r="F141" s="303"/>
      <c r="G141" s="303"/>
      <c r="H141" s="303"/>
      <c r="I141" s="303"/>
      <c r="J141" s="307">
        <v>7020005004962</v>
      </c>
      <c r="K141" s="308"/>
      <c r="L141" s="308"/>
      <c r="M141" s="308"/>
      <c r="N141" s="308"/>
      <c r="O141" s="308"/>
      <c r="P141" s="317" t="s">
        <v>647</v>
      </c>
      <c r="Q141" s="318"/>
      <c r="R141" s="318"/>
      <c r="S141" s="318"/>
      <c r="T141" s="318"/>
      <c r="U141" s="318"/>
      <c r="V141" s="318"/>
      <c r="W141" s="318"/>
      <c r="X141" s="318"/>
      <c r="Y141" s="296">
        <v>158499</v>
      </c>
      <c r="Z141" s="297"/>
      <c r="AA141" s="297"/>
      <c r="AB141" s="298"/>
      <c r="AC141" s="337" t="s">
        <v>615</v>
      </c>
      <c r="AD141" s="338"/>
      <c r="AE141" s="338"/>
      <c r="AF141" s="338"/>
      <c r="AG141" s="338"/>
      <c r="AH141" s="274" t="s">
        <v>614</v>
      </c>
      <c r="AI141" s="275"/>
      <c r="AJ141" s="275"/>
      <c r="AK141" s="275"/>
      <c r="AL141" s="276" t="s">
        <v>614</v>
      </c>
      <c r="AM141" s="277"/>
      <c r="AN141" s="277"/>
      <c r="AO141" s="278"/>
      <c r="AP141" s="279" t="s">
        <v>614</v>
      </c>
      <c r="AQ141" s="279"/>
      <c r="AR141" s="279"/>
      <c r="AS141" s="279"/>
      <c r="AT141" s="279"/>
      <c r="AU141" s="279"/>
      <c r="AV141" s="279"/>
      <c r="AW141" s="279"/>
      <c r="AX141" s="279"/>
    </row>
    <row r="142" spans="1:51" ht="24.75" customHeight="1" x14ac:dyDescent="0.15">
      <c r="A142" s="44"/>
      <c r="B142" s="44"/>
      <c r="C142" s="44"/>
      <c r="D142" s="44"/>
      <c r="E142" s="44"/>
      <c r="F142" s="44"/>
      <c r="G142" s="44"/>
      <c r="H142" s="44"/>
      <c r="I142" s="44"/>
      <c r="J142" s="45"/>
      <c r="K142" s="45"/>
      <c r="L142" s="45"/>
      <c r="M142" s="45"/>
      <c r="N142" s="45"/>
      <c r="O142" s="45"/>
      <c r="P142" s="46"/>
      <c r="Q142" s="46"/>
      <c r="R142" s="46"/>
      <c r="S142" s="46"/>
      <c r="T142" s="46"/>
      <c r="U142" s="46"/>
      <c r="V142" s="46"/>
      <c r="W142" s="46"/>
      <c r="X142" s="46"/>
      <c r="Y142" s="47"/>
      <c r="Z142" s="47"/>
      <c r="AA142" s="47"/>
      <c r="AB142" s="47"/>
      <c r="AC142" s="47"/>
      <c r="AD142" s="47"/>
      <c r="AE142" s="47"/>
      <c r="AF142" s="47"/>
      <c r="AG142" s="47"/>
      <c r="AH142" s="47"/>
      <c r="AI142" s="47"/>
      <c r="AJ142" s="47"/>
      <c r="AK142" s="47"/>
      <c r="AL142" s="47"/>
      <c r="AM142" s="47"/>
      <c r="AN142" s="47"/>
      <c r="AO142" s="47"/>
      <c r="AP142" s="46"/>
      <c r="AQ142" s="46"/>
      <c r="AR142" s="46"/>
      <c r="AS142" s="46"/>
      <c r="AT142" s="46"/>
      <c r="AU142" s="46"/>
      <c r="AV142" s="46"/>
      <c r="AW142" s="46"/>
      <c r="AX142" s="46"/>
      <c r="AY142">
        <f>COUNTA($C$145)</f>
        <v>1</v>
      </c>
    </row>
    <row r="143" spans="1:51" ht="24.75" customHeight="1" x14ac:dyDescent="0.15">
      <c r="A143" s="44"/>
      <c r="B143" s="48" t="s">
        <v>169</v>
      </c>
      <c r="C143" s="44"/>
      <c r="D143" s="44"/>
      <c r="E143" s="44"/>
      <c r="F143" s="44"/>
      <c r="G143" s="44"/>
      <c r="H143" s="44"/>
      <c r="I143" s="44"/>
      <c r="J143" s="44"/>
      <c r="K143" s="44"/>
      <c r="L143" s="44"/>
      <c r="M143" s="44"/>
      <c r="N143" s="44"/>
      <c r="O143" s="44"/>
      <c r="P143" s="49"/>
      <c r="Q143" s="49"/>
      <c r="R143" s="49"/>
      <c r="S143" s="49"/>
      <c r="T143" s="49"/>
      <c r="U143" s="49"/>
      <c r="V143" s="49"/>
      <c r="W143" s="49"/>
      <c r="X143" s="49"/>
      <c r="Y143" s="50"/>
      <c r="Z143" s="50"/>
      <c r="AA143" s="50"/>
      <c r="AB143" s="50"/>
      <c r="AC143" s="50"/>
      <c r="AD143" s="50"/>
      <c r="AE143" s="50"/>
      <c r="AF143" s="50"/>
      <c r="AG143" s="50"/>
      <c r="AH143" s="50"/>
      <c r="AI143" s="50"/>
      <c r="AJ143" s="50"/>
      <c r="AK143" s="50"/>
      <c r="AL143" s="50"/>
      <c r="AM143" s="50"/>
      <c r="AN143" s="50"/>
      <c r="AO143" s="50"/>
      <c r="AP143" s="49"/>
      <c r="AQ143" s="49"/>
      <c r="AR143" s="49"/>
      <c r="AS143" s="49"/>
      <c r="AT143" s="49"/>
      <c r="AU143" s="49"/>
      <c r="AV143" s="49"/>
      <c r="AW143" s="49"/>
      <c r="AX143" s="49"/>
      <c r="AY143">
        <f>$AY$142</f>
        <v>1</v>
      </c>
    </row>
    <row r="144" spans="1:51" ht="59.25" customHeight="1" x14ac:dyDescent="0.15">
      <c r="A144" s="280"/>
      <c r="B144" s="280"/>
      <c r="C144" s="280" t="s">
        <v>26</v>
      </c>
      <c r="D144" s="280"/>
      <c r="E144" s="280"/>
      <c r="F144" s="280"/>
      <c r="G144" s="280"/>
      <c r="H144" s="280"/>
      <c r="I144" s="280"/>
      <c r="J144" s="281" t="s">
        <v>199</v>
      </c>
      <c r="K144" s="86"/>
      <c r="L144" s="86"/>
      <c r="M144" s="86"/>
      <c r="N144" s="86"/>
      <c r="O144" s="86"/>
      <c r="P144" s="254" t="s">
        <v>181</v>
      </c>
      <c r="Q144" s="254"/>
      <c r="R144" s="254"/>
      <c r="S144" s="254"/>
      <c r="T144" s="254"/>
      <c r="U144" s="254"/>
      <c r="V144" s="254"/>
      <c r="W144" s="254"/>
      <c r="X144" s="254"/>
      <c r="Y144" s="282" t="s">
        <v>197</v>
      </c>
      <c r="Z144" s="283"/>
      <c r="AA144" s="283"/>
      <c r="AB144" s="283"/>
      <c r="AC144" s="281" t="s">
        <v>225</v>
      </c>
      <c r="AD144" s="281"/>
      <c r="AE144" s="281"/>
      <c r="AF144" s="281"/>
      <c r="AG144" s="281"/>
      <c r="AH144" s="282" t="s">
        <v>245</v>
      </c>
      <c r="AI144" s="280"/>
      <c r="AJ144" s="280"/>
      <c r="AK144" s="280"/>
      <c r="AL144" s="280" t="s">
        <v>21</v>
      </c>
      <c r="AM144" s="280"/>
      <c r="AN144" s="280"/>
      <c r="AO144" s="284"/>
      <c r="AP144" s="285" t="s">
        <v>200</v>
      </c>
      <c r="AQ144" s="285"/>
      <c r="AR144" s="285"/>
      <c r="AS144" s="285"/>
      <c r="AT144" s="285"/>
      <c r="AU144" s="285"/>
      <c r="AV144" s="285"/>
      <c r="AW144" s="285"/>
      <c r="AX144" s="285"/>
      <c r="AY144">
        <f t="shared" ref="AY144:AY145" si="9">$AY$142</f>
        <v>1</v>
      </c>
    </row>
    <row r="145" spans="1:51" ht="30" customHeight="1" x14ac:dyDescent="0.15">
      <c r="A145" s="286">
        <v>1</v>
      </c>
      <c r="B145" s="286">
        <v>1</v>
      </c>
      <c r="C145" s="302" t="s">
        <v>623</v>
      </c>
      <c r="D145" s="303"/>
      <c r="E145" s="303"/>
      <c r="F145" s="303"/>
      <c r="G145" s="303"/>
      <c r="H145" s="303"/>
      <c r="I145" s="303"/>
      <c r="J145" s="290">
        <v>6010005002596</v>
      </c>
      <c r="K145" s="291"/>
      <c r="L145" s="291"/>
      <c r="M145" s="291"/>
      <c r="N145" s="291"/>
      <c r="O145" s="292"/>
      <c r="P145" s="293" t="s">
        <v>646</v>
      </c>
      <c r="Q145" s="294"/>
      <c r="R145" s="294"/>
      <c r="S145" s="294"/>
      <c r="T145" s="294"/>
      <c r="U145" s="294"/>
      <c r="V145" s="294"/>
      <c r="W145" s="294"/>
      <c r="X145" s="295"/>
      <c r="Y145" s="296">
        <v>91440</v>
      </c>
      <c r="Z145" s="297"/>
      <c r="AA145" s="297"/>
      <c r="AB145" s="298"/>
      <c r="AC145" s="299" t="s">
        <v>615</v>
      </c>
      <c r="AD145" s="300"/>
      <c r="AE145" s="300"/>
      <c r="AF145" s="300"/>
      <c r="AG145" s="301"/>
      <c r="AH145" s="274" t="s">
        <v>614</v>
      </c>
      <c r="AI145" s="275"/>
      <c r="AJ145" s="275"/>
      <c r="AK145" s="275"/>
      <c r="AL145" s="276" t="s">
        <v>614</v>
      </c>
      <c r="AM145" s="277"/>
      <c r="AN145" s="277"/>
      <c r="AO145" s="278"/>
      <c r="AP145" s="279" t="s">
        <v>614</v>
      </c>
      <c r="AQ145" s="279"/>
      <c r="AR145" s="279"/>
      <c r="AS145" s="279"/>
      <c r="AT145" s="279"/>
      <c r="AU145" s="279"/>
      <c r="AV145" s="279"/>
      <c r="AW145" s="279"/>
      <c r="AX145" s="279"/>
      <c r="AY145">
        <f t="shared" si="9"/>
        <v>1</v>
      </c>
    </row>
    <row r="146" spans="1:51" ht="30" customHeight="1" x14ac:dyDescent="0.15">
      <c r="A146" s="286">
        <v>2</v>
      </c>
      <c r="B146" s="286">
        <v>1</v>
      </c>
      <c r="C146" s="302" t="s">
        <v>624</v>
      </c>
      <c r="D146" s="303"/>
      <c r="E146" s="303"/>
      <c r="F146" s="303"/>
      <c r="G146" s="303"/>
      <c r="H146" s="303"/>
      <c r="I146" s="303"/>
      <c r="J146" s="290">
        <v>8010105000820</v>
      </c>
      <c r="K146" s="291"/>
      <c r="L146" s="291"/>
      <c r="M146" s="291"/>
      <c r="N146" s="291"/>
      <c r="O146" s="292"/>
      <c r="P146" s="293" t="s">
        <v>646</v>
      </c>
      <c r="Q146" s="294"/>
      <c r="R146" s="294"/>
      <c r="S146" s="294"/>
      <c r="T146" s="294"/>
      <c r="U146" s="294"/>
      <c r="V146" s="294"/>
      <c r="W146" s="294"/>
      <c r="X146" s="295"/>
      <c r="Y146" s="296">
        <v>565</v>
      </c>
      <c r="Z146" s="297"/>
      <c r="AA146" s="297"/>
      <c r="AB146" s="298"/>
      <c r="AC146" s="299" t="s">
        <v>615</v>
      </c>
      <c r="AD146" s="300"/>
      <c r="AE146" s="300"/>
      <c r="AF146" s="300"/>
      <c r="AG146" s="301"/>
      <c r="AH146" s="274" t="s">
        <v>614</v>
      </c>
      <c r="AI146" s="275"/>
      <c r="AJ146" s="275"/>
      <c r="AK146" s="275"/>
      <c r="AL146" s="276" t="s">
        <v>614</v>
      </c>
      <c r="AM146" s="277"/>
      <c r="AN146" s="277"/>
      <c r="AO146" s="278"/>
      <c r="AP146" s="279" t="s">
        <v>614</v>
      </c>
      <c r="AQ146" s="279"/>
      <c r="AR146" s="279"/>
      <c r="AS146" s="279"/>
      <c r="AT146" s="279"/>
      <c r="AU146" s="279"/>
      <c r="AV146" s="279"/>
      <c r="AW146" s="279"/>
      <c r="AX146" s="279"/>
      <c r="AY146">
        <f>COUNTA($C$146)</f>
        <v>1</v>
      </c>
    </row>
    <row r="147" spans="1:51" ht="30" customHeight="1" x14ac:dyDescent="0.15">
      <c r="A147" s="286">
        <v>3</v>
      </c>
      <c r="B147" s="286">
        <v>1</v>
      </c>
      <c r="C147" s="302" t="s">
        <v>625</v>
      </c>
      <c r="D147" s="303"/>
      <c r="E147" s="303"/>
      <c r="F147" s="303"/>
      <c r="G147" s="303"/>
      <c r="H147" s="303"/>
      <c r="I147" s="303"/>
      <c r="J147" s="290">
        <v>6360005001332</v>
      </c>
      <c r="K147" s="291"/>
      <c r="L147" s="291"/>
      <c r="M147" s="291"/>
      <c r="N147" s="291"/>
      <c r="O147" s="292"/>
      <c r="P147" s="304" t="s">
        <v>646</v>
      </c>
      <c r="Q147" s="305"/>
      <c r="R147" s="305"/>
      <c r="S147" s="305"/>
      <c r="T147" s="305"/>
      <c r="U147" s="305"/>
      <c r="V147" s="305"/>
      <c r="W147" s="305"/>
      <c r="X147" s="306"/>
      <c r="Y147" s="296">
        <v>519</v>
      </c>
      <c r="Z147" s="297"/>
      <c r="AA147" s="297"/>
      <c r="AB147" s="298"/>
      <c r="AC147" s="299" t="s">
        <v>615</v>
      </c>
      <c r="AD147" s="300"/>
      <c r="AE147" s="300"/>
      <c r="AF147" s="300"/>
      <c r="AG147" s="301"/>
      <c r="AH147" s="274" t="s">
        <v>614</v>
      </c>
      <c r="AI147" s="275"/>
      <c r="AJ147" s="275"/>
      <c r="AK147" s="275"/>
      <c r="AL147" s="276" t="s">
        <v>614</v>
      </c>
      <c r="AM147" s="277"/>
      <c r="AN147" s="277"/>
      <c r="AO147" s="278"/>
      <c r="AP147" s="279" t="s">
        <v>614</v>
      </c>
      <c r="AQ147" s="279"/>
      <c r="AR147" s="279"/>
      <c r="AS147" s="279"/>
      <c r="AT147" s="279"/>
      <c r="AU147" s="279"/>
      <c r="AV147" s="279"/>
      <c r="AW147" s="279"/>
      <c r="AX147" s="279"/>
      <c r="AY147">
        <f>COUNTA($C$147)</f>
        <v>1</v>
      </c>
    </row>
    <row r="148" spans="1:51" ht="30" customHeight="1" x14ac:dyDescent="0.15">
      <c r="A148" s="286">
        <v>4</v>
      </c>
      <c r="B148" s="286">
        <v>1</v>
      </c>
      <c r="C148" s="302" t="s">
        <v>626</v>
      </c>
      <c r="D148" s="303"/>
      <c r="E148" s="303"/>
      <c r="F148" s="303"/>
      <c r="G148" s="303"/>
      <c r="H148" s="303"/>
      <c r="I148" s="303"/>
      <c r="J148" s="290">
        <v>6340005001879</v>
      </c>
      <c r="K148" s="291"/>
      <c r="L148" s="291"/>
      <c r="M148" s="291"/>
      <c r="N148" s="291"/>
      <c r="O148" s="292"/>
      <c r="P148" s="304" t="s">
        <v>646</v>
      </c>
      <c r="Q148" s="305"/>
      <c r="R148" s="305"/>
      <c r="S148" s="305"/>
      <c r="T148" s="305"/>
      <c r="U148" s="305"/>
      <c r="V148" s="305"/>
      <c r="W148" s="305"/>
      <c r="X148" s="306"/>
      <c r="Y148" s="296">
        <v>402</v>
      </c>
      <c r="Z148" s="297"/>
      <c r="AA148" s="297"/>
      <c r="AB148" s="298"/>
      <c r="AC148" s="299" t="s">
        <v>615</v>
      </c>
      <c r="AD148" s="300"/>
      <c r="AE148" s="300"/>
      <c r="AF148" s="300"/>
      <c r="AG148" s="301"/>
      <c r="AH148" s="274" t="s">
        <v>614</v>
      </c>
      <c r="AI148" s="275"/>
      <c r="AJ148" s="275"/>
      <c r="AK148" s="275"/>
      <c r="AL148" s="276" t="s">
        <v>614</v>
      </c>
      <c r="AM148" s="277"/>
      <c r="AN148" s="277"/>
      <c r="AO148" s="278"/>
      <c r="AP148" s="279" t="s">
        <v>614</v>
      </c>
      <c r="AQ148" s="279"/>
      <c r="AR148" s="279"/>
      <c r="AS148" s="279"/>
      <c r="AT148" s="279"/>
      <c r="AU148" s="279"/>
      <c r="AV148" s="279"/>
      <c r="AW148" s="279"/>
      <c r="AX148" s="279"/>
      <c r="AY148">
        <f>COUNTA($C$148)</f>
        <v>1</v>
      </c>
    </row>
    <row r="149" spans="1:51" ht="30" customHeight="1" x14ac:dyDescent="0.15">
      <c r="A149" s="286">
        <v>5</v>
      </c>
      <c r="B149" s="286">
        <v>1</v>
      </c>
      <c r="C149" s="302" t="s">
        <v>627</v>
      </c>
      <c r="D149" s="303"/>
      <c r="E149" s="303"/>
      <c r="F149" s="303"/>
      <c r="G149" s="303"/>
      <c r="H149" s="303"/>
      <c r="I149" s="303"/>
      <c r="J149" s="290">
        <v>4120905002554</v>
      </c>
      <c r="K149" s="291"/>
      <c r="L149" s="291"/>
      <c r="M149" s="291"/>
      <c r="N149" s="291"/>
      <c r="O149" s="292"/>
      <c r="P149" s="293" t="s">
        <v>646</v>
      </c>
      <c r="Q149" s="294"/>
      <c r="R149" s="294"/>
      <c r="S149" s="294"/>
      <c r="T149" s="294"/>
      <c r="U149" s="294"/>
      <c r="V149" s="294"/>
      <c r="W149" s="294"/>
      <c r="X149" s="295"/>
      <c r="Y149" s="296">
        <v>400</v>
      </c>
      <c r="Z149" s="297"/>
      <c r="AA149" s="297"/>
      <c r="AB149" s="298"/>
      <c r="AC149" s="299" t="s">
        <v>615</v>
      </c>
      <c r="AD149" s="300"/>
      <c r="AE149" s="300"/>
      <c r="AF149" s="300"/>
      <c r="AG149" s="301"/>
      <c r="AH149" s="274" t="s">
        <v>614</v>
      </c>
      <c r="AI149" s="275"/>
      <c r="AJ149" s="275"/>
      <c r="AK149" s="275"/>
      <c r="AL149" s="276" t="s">
        <v>614</v>
      </c>
      <c r="AM149" s="277"/>
      <c r="AN149" s="277"/>
      <c r="AO149" s="278"/>
      <c r="AP149" s="279" t="s">
        <v>614</v>
      </c>
      <c r="AQ149" s="279"/>
      <c r="AR149" s="279"/>
      <c r="AS149" s="279"/>
      <c r="AT149" s="279"/>
      <c r="AU149" s="279"/>
      <c r="AV149" s="279"/>
      <c r="AW149" s="279"/>
      <c r="AX149" s="279"/>
      <c r="AY149">
        <f>COUNTA($C$149)</f>
        <v>1</v>
      </c>
    </row>
    <row r="150" spans="1:51" ht="30" customHeight="1" x14ac:dyDescent="0.15">
      <c r="A150" s="286">
        <v>6</v>
      </c>
      <c r="B150" s="286">
        <v>1</v>
      </c>
      <c r="C150" s="302" t="s">
        <v>628</v>
      </c>
      <c r="D150" s="303"/>
      <c r="E150" s="303"/>
      <c r="F150" s="303"/>
      <c r="G150" s="303"/>
      <c r="H150" s="303"/>
      <c r="I150" s="303"/>
      <c r="J150" s="290">
        <v>1240005004054</v>
      </c>
      <c r="K150" s="291"/>
      <c r="L150" s="291"/>
      <c r="M150" s="291"/>
      <c r="N150" s="291"/>
      <c r="O150" s="292"/>
      <c r="P150" s="293" t="s">
        <v>646</v>
      </c>
      <c r="Q150" s="294"/>
      <c r="R150" s="294"/>
      <c r="S150" s="294"/>
      <c r="T150" s="294"/>
      <c r="U150" s="294"/>
      <c r="V150" s="294"/>
      <c r="W150" s="294"/>
      <c r="X150" s="295"/>
      <c r="Y150" s="296">
        <v>387</v>
      </c>
      <c r="Z150" s="297"/>
      <c r="AA150" s="297"/>
      <c r="AB150" s="298"/>
      <c r="AC150" s="299" t="s">
        <v>615</v>
      </c>
      <c r="AD150" s="300"/>
      <c r="AE150" s="300"/>
      <c r="AF150" s="300"/>
      <c r="AG150" s="301"/>
      <c r="AH150" s="274" t="s">
        <v>614</v>
      </c>
      <c r="AI150" s="275"/>
      <c r="AJ150" s="275"/>
      <c r="AK150" s="275"/>
      <c r="AL150" s="276" t="s">
        <v>614</v>
      </c>
      <c r="AM150" s="277"/>
      <c r="AN150" s="277"/>
      <c r="AO150" s="278"/>
      <c r="AP150" s="279" t="s">
        <v>614</v>
      </c>
      <c r="AQ150" s="279"/>
      <c r="AR150" s="279"/>
      <c r="AS150" s="279"/>
      <c r="AT150" s="279"/>
      <c r="AU150" s="279"/>
      <c r="AV150" s="279"/>
      <c r="AW150" s="279"/>
      <c r="AX150" s="279"/>
      <c r="AY150">
        <f>COUNTA($C$150)</f>
        <v>1</v>
      </c>
    </row>
    <row r="151" spans="1:51" ht="30" customHeight="1" x14ac:dyDescent="0.15">
      <c r="A151" s="286">
        <v>7</v>
      </c>
      <c r="B151" s="286">
        <v>1</v>
      </c>
      <c r="C151" s="302" t="s">
        <v>629</v>
      </c>
      <c r="D151" s="303"/>
      <c r="E151" s="303"/>
      <c r="F151" s="303"/>
      <c r="G151" s="303"/>
      <c r="H151" s="303"/>
      <c r="I151" s="303"/>
      <c r="J151" s="290">
        <v>3290005003743</v>
      </c>
      <c r="K151" s="291"/>
      <c r="L151" s="291"/>
      <c r="M151" s="291"/>
      <c r="N151" s="291"/>
      <c r="O151" s="292"/>
      <c r="P151" s="293" t="s">
        <v>646</v>
      </c>
      <c r="Q151" s="294"/>
      <c r="R151" s="294"/>
      <c r="S151" s="294"/>
      <c r="T151" s="294"/>
      <c r="U151" s="294"/>
      <c r="V151" s="294"/>
      <c r="W151" s="294"/>
      <c r="X151" s="295"/>
      <c r="Y151" s="296">
        <v>384</v>
      </c>
      <c r="Z151" s="297"/>
      <c r="AA151" s="297"/>
      <c r="AB151" s="298"/>
      <c r="AC151" s="299" t="s">
        <v>615</v>
      </c>
      <c r="AD151" s="300"/>
      <c r="AE151" s="300"/>
      <c r="AF151" s="300"/>
      <c r="AG151" s="301"/>
      <c r="AH151" s="274" t="s">
        <v>614</v>
      </c>
      <c r="AI151" s="275"/>
      <c r="AJ151" s="275"/>
      <c r="AK151" s="275"/>
      <c r="AL151" s="276" t="s">
        <v>614</v>
      </c>
      <c r="AM151" s="277"/>
      <c r="AN151" s="277"/>
      <c r="AO151" s="278"/>
      <c r="AP151" s="279" t="s">
        <v>614</v>
      </c>
      <c r="AQ151" s="279"/>
      <c r="AR151" s="279"/>
      <c r="AS151" s="279"/>
      <c r="AT151" s="279"/>
      <c r="AU151" s="279"/>
      <c r="AV151" s="279"/>
      <c r="AW151" s="279"/>
      <c r="AX151" s="279"/>
      <c r="AY151">
        <f>COUNTA($C$151)</f>
        <v>1</v>
      </c>
    </row>
    <row r="152" spans="1:51" ht="30" customHeight="1" x14ac:dyDescent="0.15">
      <c r="A152" s="286">
        <v>8</v>
      </c>
      <c r="B152" s="286">
        <v>1</v>
      </c>
      <c r="C152" s="302" t="s">
        <v>630</v>
      </c>
      <c r="D152" s="303"/>
      <c r="E152" s="303"/>
      <c r="F152" s="303"/>
      <c r="G152" s="303"/>
      <c r="H152" s="303"/>
      <c r="I152" s="303"/>
      <c r="J152" s="290">
        <v>3110005001789</v>
      </c>
      <c r="K152" s="291"/>
      <c r="L152" s="291"/>
      <c r="M152" s="291"/>
      <c r="N152" s="291"/>
      <c r="O152" s="292"/>
      <c r="P152" s="293" t="s">
        <v>646</v>
      </c>
      <c r="Q152" s="294"/>
      <c r="R152" s="294"/>
      <c r="S152" s="294"/>
      <c r="T152" s="294"/>
      <c r="U152" s="294"/>
      <c r="V152" s="294"/>
      <c r="W152" s="294"/>
      <c r="X152" s="295"/>
      <c r="Y152" s="296">
        <v>384</v>
      </c>
      <c r="Z152" s="297"/>
      <c r="AA152" s="297"/>
      <c r="AB152" s="298"/>
      <c r="AC152" s="299" t="s">
        <v>615</v>
      </c>
      <c r="AD152" s="300"/>
      <c r="AE152" s="300"/>
      <c r="AF152" s="300"/>
      <c r="AG152" s="301"/>
      <c r="AH152" s="274" t="s">
        <v>614</v>
      </c>
      <c r="AI152" s="275"/>
      <c r="AJ152" s="275"/>
      <c r="AK152" s="275"/>
      <c r="AL152" s="276" t="s">
        <v>614</v>
      </c>
      <c r="AM152" s="277"/>
      <c r="AN152" s="277"/>
      <c r="AO152" s="278"/>
      <c r="AP152" s="279" t="s">
        <v>614</v>
      </c>
      <c r="AQ152" s="279"/>
      <c r="AR152" s="279"/>
      <c r="AS152" s="279"/>
      <c r="AT152" s="279"/>
      <c r="AU152" s="279"/>
      <c r="AV152" s="279"/>
      <c r="AW152" s="279"/>
      <c r="AX152" s="279"/>
      <c r="AY152">
        <f>COUNTA($C$152)</f>
        <v>1</v>
      </c>
    </row>
    <row r="153" spans="1:51" ht="30" customHeight="1" x14ac:dyDescent="0.15">
      <c r="A153" s="286">
        <v>9</v>
      </c>
      <c r="B153" s="286">
        <v>1</v>
      </c>
      <c r="C153" s="302" t="s">
        <v>631</v>
      </c>
      <c r="D153" s="303"/>
      <c r="E153" s="303"/>
      <c r="F153" s="303"/>
      <c r="G153" s="303"/>
      <c r="H153" s="303"/>
      <c r="I153" s="303"/>
      <c r="J153" s="290">
        <v>2330005002106</v>
      </c>
      <c r="K153" s="291"/>
      <c r="L153" s="291"/>
      <c r="M153" s="291"/>
      <c r="N153" s="291"/>
      <c r="O153" s="292"/>
      <c r="P153" s="293" t="s">
        <v>646</v>
      </c>
      <c r="Q153" s="294"/>
      <c r="R153" s="294"/>
      <c r="S153" s="294"/>
      <c r="T153" s="294"/>
      <c r="U153" s="294"/>
      <c r="V153" s="294"/>
      <c r="W153" s="294"/>
      <c r="X153" s="295"/>
      <c r="Y153" s="296">
        <v>377</v>
      </c>
      <c r="Z153" s="297"/>
      <c r="AA153" s="297"/>
      <c r="AB153" s="298"/>
      <c r="AC153" s="299" t="s">
        <v>615</v>
      </c>
      <c r="AD153" s="300"/>
      <c r="AE153" s="300"/>
      <c r="AF153" s="300"/>
      <c r="AG153" s="301"/>
      <c r="AH153" s="274" t="s">
        <v>614</v>
      </c>
      <c r="AI153" s="275"/>
      <c r="AJ153" s="275"/>
      <c r="AK153" s="275"/>
      <c r="AL153" s="276" t="s">
        <v>614</v>
      </c>
      <c r="AM153" s="277"/>
      <c r="AN153" s="277"/>
      <c r="AO153" s="278"/>
      <c r="AP153" s="279" t="s">
        <v>614</v>
      </c>
      <c r="AQ153" s="279"/>
      <c r="AR153" s="279"/>
      <c r="AS153" s="279"/>
      <c r="AT153" s="279"/>
      <c r="AU153" s="279"/>
      <c r="AV153" s="279"/>
      <c r="AW153" s="279"/>
      <c r="AX153" s="279"/>
      <c r="AY153">
        <f>COUNTA($C$153)</f>
        <v>1</v>
      </c>
    </row>
    <row r="154" spans="1:51" ht="30" customHeight="1" x14ac:dyDescent="0.15">
      <c r="A154" s="286">
        <v>10</v>
      </c>
      <c r="B154" s="286">
        <v>1</v>
      </c>
      <c r="C154" s="302" t="s">
        <v>632</v>
      </c>
      <c r="D154" s="303"/>
      <c r="E154" s="303"/>
      <c r="F154" s="303"/>
      <c r="G154" s="303"/>
      <c r="H154" s="303"/>
      <c r="I154" s="303"/>
      <c r="J154" s="290">
        <v>9250005001134</v>
      </c>
      <c r="K154" s="291"/>
      <c r="L154" s="291"/>
      <c r="M154" s="291"/>
      <c r="N154" s="291"/>
      <c r="O154" s="292"/>
      <c r="P154" s="293" t="s">
        <v>646</v>
      </c>
      <c r="Q154" s="294"/>
      <c r="R154" s="294"/>
      <c r="S154" s="294"/>
      <c r="T154" s="294"/>
      <c r="U154" s="294"/>
      <c r="V154" s="294"/>
      <c r="W154" s="294"/>
      <c r="X154" s="295"/>
      <c r="Y154" s="296">
        <v>370</v>
      </c>
      <c r="Z154" s="297"/>
      <c r="AA154" s="297"/>
      <c r="AB154" s="298"/>
      <c r="AC154" s="299" t="s">
        <v>615</v>
      </c>
      <c r="AD154" s="300"/>
      <c r="AE154" s="300"/>
      <c r="AF154" s="300"/>
      <c r="AG154" s="301"/>
      <c r="AH154" s="274" t="s">
        <v>614</v>
      </c>
      <c r="AI154" s="275"/>
      <c r="AJ154" s="275"/>
      <c r="AK154" s="275"/>
      <c r="AL154" s="276" t="s">
        <v>614</v>
      </c>
      <c r="AM154" s="277"/>
      <c r="AN154" s="277"/>
      <c r="AO154" s="278"/>
      <c r="AP154" s="279" t="s">
        <v>614</v>
      </c>
      <c r="AQ154" s="279"/>
      <c r="AR154" s="279"/>
      <c r="AS154" s="279"/>
      <c r="AT154" s="279"/>
      <c r="AU154" s="279"/>
      <c r="AV154" s="279"/>
      <c r="AW154" s="279"/>
      <c r="AX154" s="279"/>
      <c r="AY154">
        <f>COUNTA($C$154)</f>
        <v>1</v>
      </c>
    </row>
    <row r="155" spans="1:51" ht="24.75" customHeight="1" x14ac:dyDescent="0.15">
      <c r="A155" s="51"/>
      <c r="B155" s="51"/>
      <c r="C155" s="51"/>
      <c r="D155" s="51"/>
      <c r="E155" s="51"/>
      <c r="F155" s="51"/>
      <c r="G155" s="51"/>
      <c r="H155" s="51"/>
      <c r="I155" s="51"/>
      <c r="J155" s="51"/>
      <c r="K155" s="51"/>
      <c r="L155" s="51"/>
      <c r="M155" s="51"/>
      <c r="N155" s="51"/>
      <c r="O155" s="51"/>
      <c r="P155" s="52"/>
      <c r="Q155" s="52"/>
      <c r="R155" s="52"/>
      <c r="S155" s="52"/>
      <c r="T155" s="52"/>
      <c r="U155" s="52"/>
      <c r="V155" s="52"/>
      <c r="W155" s="52"/>
      <c r="X155" s="52"/>
      <c r="Y155" s="53"/>
      <c r="Z155" s="53"/>
      <c r="AA155" s="53"/>
      <c r="AB155" s="53"/>
      <c r="AC155" s="53"/>
      <c r="AD155" s="53"/>
      <c r="AE155" s="53"/>
      <c r="AF155" s="53"/>
      <c r="AG155" s="53"/>
      <c r="AH155" s="53"/>
      <c r="AI155" s="53"/>
      <c r="AJ155" s="53"/>
      <c r="AK155" s="53"/>
      <c r="AL155" s="53"/>
      <c r="AM155" s="53"/>
      <c r="AN155" s="53"/>
      <c r="AO155" s="53"/>
      <c r="AP155" s="52"/>
      <c r="AQ155" s="52"/>
      <c r="AR155" s="52"/>
      <c r="AS155" s="52"/>
      <c r="AT155" s="52"/>
      <c r="AU155" s="52"/>
      <c r="AV155" s="52"/>
      <c r="AW155" s="52"/>
      <c r="AX155" s="52"/>
      <c r="AY155">
        <f>COUNTA($C$158)</f>
        <v>1</v>
      </c>
    </row>
    <row r="156" spans="1:51" ht="24.75" customHeight="1" x14ac:dyDescent="0.15">
      <c r="A156" s="44"/>
      <c r="B156" s="48" t="s">
        <v>217</v>
      </c>
      <c r="C156" s="44"/>
      <c r="D156" s="44"/>
      <c r="E156" s="44"/>
      <c r="F156" s="44"/>
      <c r="G156" s="44"/>
      <c r="H156" s="44"/>
      <c r="I156" s="44"/>
      <c r="J156" s="44"/>
      <c r="K156" s="44"/>
      <c r="L156" s="44"/>
      <c r="M156" s="44"/>
      <c r="N156" s="44"/>
      <c r="O156" s="44"/>
      <c r="P156" s="49"/>
      <c r="Q156" s="49"/>
      <c r="R156" s="49"/>
      <c r="S156" s="49"/>
      <c r="T156" s="49"/>
      <c r="U156" s="49"/>
      <c r="V156" s="49"/>
      <c r="W156" s="49"/>
      <c r="X156" s="49"/>
      <c r="Y156" s="50"/>
      <c r="Z156" s="50"/>
      <c r="AA156" s="50"/>
      <c r="AB156" s="50"/>
      <c r="AC156" s="50"/>
      <c r="AD156" s="50"/>
      <c r="AE156" s="50"/>
      <c r="AF156" s="50"/>
      <c r="AG156" s="50"/>
      <c r="AH156" s="50"/>
      <c r="AI156" s="50"/>
      <c r="AJ156" s="50"/>
      <c r="AK156" s="50"/>
      <c r="AL156" s="50"/>
      <c r="AM156" s="50"/>
      <c r="AN156" s="50"/>
      <c r="AO156" s="50"/>
      <c r="AP156" s="49"/>
      <c r="AQ156" s="49"/>
      <c r="AR156" s="49"/>
      <c r="AS156" s="49"/>
      <c r="AT156" s="49"/>
      <c r="AU156" s="49"/>
      <c r="AV156" s="49"/>
      <c r="AW156" s="49"/>
      <c r="AX156" s="49"/>
      <c r="AY156">
        <f>$AY$155</f>
        <v>1</v>
      </c>
    </row>
    <row r="157" spans="1:51" ht="59.25" customHeight="1" x14ac:dyDescent="0.15">
      <c r="A157" s="280"/>
      <c r="B157" s="280"/>
      <c r="C157" s="280" t="s">
        <v>26</v>
      </c>
      <c r="D157" s="280"/>
      <c r="E157" s="280"/>
      <c r="F157" s="280"/>
      <c r="G157" s="280"/>
      <c r="H157" s="280"/>
      <c r="I157" s="280"/>
      <c r="J157" s="281" t="s">
        <v>199</v>
      </c>
      <c r="K157" s="86"/>
      <c r="L157" s="86"/>
      <c r="M157" s="86"/>
      <c r="N157" s="86"/>
      <c r="O157" s="86"/>
      <c r="P157" s="254" t="s">
        <v>181</v>
      </c>
      <c r="Q157" s="254"/>
      <c r="R157" s="254"/>
      <c r="S157" s="254"/>
      <c r="T157" s="254"/>
      <c r="U157" s="254"/>
      <c r="V157" s="254"/>
      <c r="W157" s="254"/>
      <c r="X157" s="254"/>
      <c r="Y157" s="282" t="s">
        <v>197</v>
      </c>
      <c r="Z157" s="283"/>
      <c r="AA157" s="283"/>
      <c r="AB157" s="283"/>
      <c r="AC157" s="281" t="s">
        <v>225</v>
      </c>
      <c r="AD157" s="281"/>
      <c r="AE157" s="281"/>
      <c r="AF157" s="281"/>
      <c r="AG157" s="281"/>
      <c r="AH157" s="282" t="s">
        <v>245</v>
      </c>
      <c r="AI157" s="280"/>
      <c r="AJ157" s="280"/>
      <c r="AK157" s="280"/>
      <c r="AL157" s="280" t="s">
        <v>21</v>
      </c>
      <c r="AM157" s="280"/>
      <c r="AN157" s="280"/>
      <c r="AO157" s="284"/>
      <c r="AP157" s="285" t="s">
        <v>200</v>
      </c>
      <c r="AQ157" s="285"/>
      <c r="AR157" s="285"/>
      <c r="AS157" s="285"/>
      <c r="AT157" s="285"/>
      <c r="AU157" s="285"/>
      <c r="AV157" s="285"/>
      <c r="AW157" s="285"/>
      <c r="AX157" s="285"/>
      <c r="AY157">
        <f t="shared" ref="AY157:AY158" si="10">$AY$155</f>
        <v>1</v>
      </c>
    </row>
    <row r="158" spans="1:51" ht="30" customHeight="1" x14ac:dyDescent="0.15">
      <c r="A158" s="286">
        <v>1</v>
      </c>
      <c r="B158" s="286">
        <v>1</v>
      </c>
      <c r="C158" s="287" t="s">
        <v>633</v>
      </c>
      <c r="D158" s="288"/>
      <c r="E158" s="288"/>
      <c r="F158" s="288"/>
      <c r="G158" s="288"/>
      <c r="H158" s="288"/>
      <c r="I158" s="289"/>
      <c r="J158" s="290">
        <v>4000020270008</v>
      </c>
      <c r="K158" s="291"/>
      <c r="L158" s="291"/>
      <c r="M158" s="291"/>
      <c r="N158" s="291"/>
      <c r="O158" s="292"/>
      <c r="P158" s="293" t="s">
        <v>646</v>
      </c>
      <c r="Q158" s="294"/>
      <c r="R158" s="294"/>
      <c r="S158" s="294"/>
      <c r="T158" s="294"/>
      <c r="U158" s="294"/>
      <c r="V158" s="294"/>
      <c r="W158" s="294"/>
      <c r="X158" s="295"/>
      <c r="Y158" s="296">
        <v>2041</v>
      </c>
      <c r="Z158" s="297"/>
      <c r="AA158" s="297"/>
      <c r="AB158" s="298"/>
      <c r="AC158" s="299" t="s">
        <v>615</v>
      </c>
      <c r="AD158" s="300"/>
      <c r="AE158" s="300"/>
      <c r="AF158" s="300"/>
      <c r="AG158" s="301"/>
      <c r="AH158" s="274" t="s">
        <v>614</v>
      </c>
      <c r="AI158" s="275"/>
      <c r="AJ158" s="275"/>
      <c r="AK158" s="275"/>
      <c r="AL158" s="276" t="s">
        <v>614</v>
      </c>
      <c r="AM158" s="277"/>
      <c r="AN158" s="277"/>
      <c r="AO158" s="278"/>
      <c r="AP158" s="279" t="s">
        <v>614</v>
      </c>
      <c r="AQ158" s="279"/>
      <c r="AR158" s="279"/>
      <c r="AS158" s="279"/>
      <c r="AT158" s="279"/>
      <c r="AU158" s="279"/>
      <c r="AV158" s="279"/>
      <c r="AW158" s="279"/>
      <c r="AX158" s="279"/>
      <c r="AY158">
        <f t="shared" si="10"/>
        <v>1</v>
      </c>
    </row>
    <row r="159" spans="1:51" ht="30" customHeight="1" x14ac:dyDescent="0.15">
      <c r="A159" s="286">
        <v>2</v>
      </c>
      <c r="B159" s="286">
        <v>1</v>
      </c>
      <c r="C159" s="287" t="s">
        <v>634</v>
      </c>
      <c r="D159" s="288"/>
      <c r="E159" s="288"/>
      <c r="F159" s="288"/>
      <c r="G159" s="288"/>
      <c r="H159" s="288"/>
      <c r="I159" s="289"/>
      <c r="J159" s="290">
        <v>8000020130001</v>
      </c>
      <c r="K159" s="291"/>
      <c r="L159" s="291"/>
      <c r="M159" s="291"/>
      <c r="N159" s="291"/>
      <c r="O159" s="292"/>
      <c r="P159" s="293" t="s">
        <v>646</v>
      </c>
      <c r="Q159" s="294"/>
      <c r="R159" s="294"/>
      <c r="S159" s="294"/>
      <c r="T159" s="294"/>
      <c r="U159" s="294"/>
      <c r="V159" s="294"/>
      <c r="W159" s="294"/>
      <c r="X159" s="295"/>
      <c r="Y159" s="296">
        <v>1973</v>
      </c>
      <c r="Z159" s="297"/>
      <c r="AA159" s="297"/>
      <c r="AB159" s="298"/>
      <c r="AC159" s="299" t="s">
        <v>615</v>
      </c>
      <c r="AD159" s="300"/>
      <c r="AE159" s="300"/>
      <c r="AF159" s="300"/>
      <c r="AG159" s="301"/>
      <c r="AH159" s="274" t="s">
        <v>614</v>
      </c>
      <c r="AI159" s="275"/>
      <c r="AJ159" s="275"/>
      <c r="AK159" s="275"/>
      <c r="AL159" s="276" t="s">
        <v>614</v>
      </c>
      <c r="AM159" s="277"/>
      <c r="AN159" s="277"/>
      <c r="AO159" s="278"/>
      <c r="AP159" s="279" t="s">
        <v>614</v>
      </c>
      <c r="AQ159" s="279"/>
      <c r="AR159" s="279"/>
      <c r="AS159" s="279"/>
      <c r="AT159" s="279"/>
      <c r="AU159" s="279"/>
      <c r="AV159" s="279"/>
      <c r="AW159" s="279"/>
      <c r="AX159" s="279"/>
      <c r="AY159">
        <f>COUNTA($C$159)</f>
        <v>1</v>
      </c>
    </row>
    <row r="160" spans="1:51" ht="30" customHeight="1" x14ac:dyDescent="0.15">
      <c r="A160" s="286">
        <v>3</v>
      </c>
      <c r="B160" s="286">
        <v>1</v>
      </c>
      <c r="C160" s="287" t="s">
        <v>635</v>
      </c>
      <c r="D160" s="288"/>
      <c r="E160" s="288"/>
      <c r="F160" s="288"/>
      <c r="G160" s="288"/>
      <c r="H160" s="288"/>
      <c r="I160" s="289"/>
      <c r="J160" s="290">
        <v>6000020400009</v>
      </c>
      <c r="K160" s="291"/>
      <c r="L160" s="291"/>
      <c r="M160" s="291"/>
      <c r="N160" s="291"/>
      <c r="O160" s="292"/>
      <c r="P160" s="304" t="s">
        <v>646</v>
      </c>
      <c r="Q160" s="305"/>
      <c r="R160" s="305"/>
      <c r="S160" s="305"/>
      <c r="T160" s="305"/>
      <c r="U160" s="305"/>
      <c r="V160" s="305"/>
      <c r="W160" s="305"/>
      <c r="X160" s="306"/>
      <c r="Y160" s="296">
        <v>1151</v>
      </c>
      <c r="Z160" s="297"/>
      <c r="AA160" s="297"/>
      <c r="AB160" s="298"/>
      <c r="AC160" s="299" t="s">
        <v>615</v>
      </c>
      <c r="AD160" s="300"/>
      <c r="AE160" s="300"/>
      <c r="AF160" s="300"/>
      <c r="AG160" s="301"/>
      <c r="AH160" s="274" t="s">
        <v>614</v>
      </c>
      <c r="AI160" s="275"/>
      <c r="AJ160" s="275"/>
      <c r="AK160" s="275"/>
      <c r="AL160" s="276" t="s">
        <v>614</v>
      </c>
      <c r="AM160" s="277"/>
      <c r="AN160" s="277"/>
      <c r="AO160" s="278"/>
      <c r="AP160" s="279" t="s">
        <v>614</v>
      </c>
      <c r="AQ160" s="279"/>
      <c r="AR160" s="279"/>
      <c r="AS160" s="279"/>
      <c r="AT160" s="279"/>
      <c r="AU160" s="279"/>
      <c r="AV160" s="279"/>
      <c r="AW160" s="279"/>
      <c r="AX160" s="279"/>
      <c r="AY160">
        <f>COUNTA($C$160)</f>
        <v>1</v>
      </c>
    </row>
    <row r="161" spans="1:51" ht="30" customHeight="1" x14ac:dyDescent="0.15">
      <c r="A161" s="286">
        <v>4</v>
      </c>
      <c r="B161" s="286">
        <v>1</v>
      </c>
      <c r="C161" s="287" t="s">
        <v>636</v>
      </c>
      <c r="D161" s="288"/>
      <c r="E161" s="288"/>
      <c r="F161" s="288"/>
      <c r="G161" s="288"/>
      <c r="H161" s="288"/>
      <c r="I161" s="289"/>
      <c r="J161" s="290">
        <v>7000020010006</v>
      </c>
      <c r="K161" s="291"/>
      <c r="L161" s="291"/>
      <c r="M161" s="291"/>
      <c r="N161" s="291"/>
      <c r="O161" s="292"/>
      <c r="P161" s="304" t="s">
        <v>646</v>
      </c>
      <c r="Q161" s="305"/>
      <c r="R161" s="305"/>
      <c r="S161" s="305"/>
      <c r="T161" s="305"/>
      <c r="U161" s="305"/>
      <c r="V161" s="305"/>
      <c r="W161" s="305"/>
      <c r="X161" s="306"/>
      <c r="Y161" s="296">
        <v>760</v>
      </c>
      <c r="Z161" s="297"/>
      <c r="AA161" s="297"/>
      <c r="AB161" s="298"/>
      <c r="AC161" s="299" t="s">
        <v>615</v>
      </c>
      <c r="AD161" s="300"/>
      <c r="AE161" s="300"/>
      <c r="AF161" s="300"/>
      <c r="AG161" s="301"/>
      <c r="AH161" s="274" t="s">
        <v>614</v>
      </c>
      <c r="AI161" s="275"/>
      <c r="AJ161" s="275"/>
      <c r="AK161" s="275"/>
      <c r="AL161" s="276" t="s">
        <v>614</v>
      </c>
      <c r="AM161" s="277"/>
      <c r="AN161" s="277"/>
      <c r="AO161" s="278"/>
      <c r="AP161" s="279" t="s">
        <v>614</v>
      </c>
      <c r="AQ161" s="279"/>
      <c r="AR161" s="279"/>
      <c r="AS161" s="279"/>
      <c r="AT161" s="279"/>
      <c r="AU161" s="279"/>
      <c r="AV161" s="279"/>
      <c r="AW161" s="279"/>
      <c r="AX161" s="279"/>
      <c r="AY161">
        <f>COUNTA($C$161)</f>
        <v>1</v>
      </c>
    </row>
    <row r="162" spans="1:51" ht="30" customHeight="1" x14ac:dyDescent="0.15">
      <c r="A162" s="286">
        <v>5</v>
      </c>
      <c r="B162" s="286">
        <v>1</v>
      </c>
      <c r="C162" s="287" t="s">
        <v>637</v>
      </c>
      <c r="D162" s="288"/>
      <c r="E162" s="288"/>
      <c r="F162" s="288"/>
      <c r="G162" s="288"/>
      <c r="H162" s="288"/>
      <c r="I162" s="289"/>
      <c r="J162" s="290">
        <v>1000020230006</v>
      </c>
      <c r="K162" s="291"/>
      <c r="L162" s="291"/>
      <c r="M162" s="291"/>
      <c r="N162" s="291"/>
      <c r="O162" s="292"/>
      <c r="P162" s="293" t="s">
        <v>646</v>
      </c>
      <c r="Q162" s="294"/>
      <c r="R162" s="294"/>
      <c r="S162" s="294"/>
      <c r="T162" s="294"/>
      <c r="U162" s="294"/>
      <c r="V162" s="294"/>
      <c r="W162" s="294"/>
      <c r="X162" s="295"/>
      <c r="Y162" s="296">
        <v>724</v>
      </c>
      <c r="Z162" s="297"/>
      <c r="AA162" s="297"/>
      <c r="AB162" s="298"/>
      <c r="AC162" s="299" t="s">
        <v>615</v>
      </c>
      <c r="AD162" s="300"/>
      <c r="AE162" s="300"/>
      <c r="AF162" s="300"/>
      <c r="AG162" s="301"/>
      <c r="AH162" s="274" t="s">
        <v>614</v>
      </c>
      <c r="AI162" s="275"/>
      <c r="AJ162" s="275"/>
      <c r="AK162" s="275"/>
      <c r="AL162" s="276" t="s">
        <v>614</v>
      </c>
      <c r="AM162" s="277"/>
      <c r="AN162" s="277"/>
      <c r="AO162" s="278"/>
      <c r="AP162" s="279" t="s">
        <v>614</v>
      </c>
      <c r="AQ162" s="279"/>
      <c r="AR162" s="279"/>
      <c r="AS162" s="279"/>
      <c r="AT162" s="279"/>
      <c r="AU162" s="279"/>
      <c r="AV162" s="279"/>
      <c r="AW162" s="279"/>
      <c r="AX162" s="279"/>
      <c r="AY162">
        <f>COUNTA($C$162)</f>
        <v>1</v>
      </c>
    </row>
    <row r="163" spans="1:51" ht="30" customHeight="1" x14ac:dyDescent="0.15">
      <c r="A163" s="286">
        <v>6</v>
      </c>
      <c r="B163" s="286">
        <v>1</v>
      </c>
      <c r="C163" s="287" t="s">
        <v>638</v>
      </c>
      <c r="D163" s="288"/>
      <c r="E163" s="288"/>
      <c r="F163" s="288"/>
      <c r="G163" s="288"/>
      <c r="H163" s="288"/>
      <c r="I163" s="289"/>
      <c r="J163" s="290">
        <v>1000020470007</v>
      </c>
      <c r="K163" s="291"/>
      <c r="L163" s="291"/>
      <c r="M163" s="291"/>
      <c r="N163" s="291"/>
      <c r="O163" s="292"/>
      <c r="P163" s="293" t="s">
        <v>646</v>
      </c>
      <c r="Q163" s="294"/>
      <c r="R163" s="294"/>
      <c r="S163" s="294"/>
      <c r="T163" s="294"/>
      <c r="U163" s="294"/>
      <c r="V163" s="294"/>
      <c r="W163" s="294"/>
      <c r="X163" s="295"/>
      <c r="Y163" s="296">
        <v>485</v>
      </c>
      <c r="Z163" s="297"/>
      <c r="AA163" s="297"/>
      <c r="AB163" s="298"/>
      <c r="AC163" s="299" t="s">
        <v>615</v>
      </c>
      <c r="AD163" s="300"/>
      <c r="AE163" s="300"/>
      <c r="AF163" s="300"/>
      <c r="AG163" s="301"/>
      <c r="AH163" s="274" t="s">
        <v>614</v>
      </c>
      <c r="AI163" s="275"/>
      <c r="AJ163" s="275"/>
      <c r="AK163" s="275"/>
      <c r="AL163" s="276" t="s">
        <v>614</v>
      </c>
      <c r="AM163" s="277"/>
      <c r="AN163" s="277"/>
      <c r="AO163" s="278"/>
      <c r="AP163" s="279" t="s">
        <v>614</v>
      </c>
      <c r="AQ163" s="279"/>
      <c r="AR163" s="279"/>
      <c r="AS163" s="279"/>
      <c r="AT163" s="279"/>
      <c r="AU163" s="279"/>
      <c r="AV163" s="279"/>
      <c r="AW163" s="279"/>
      <c r="AX163" s="279"/>
      <c r="AY163">
        <f>COUNTA($C$163)</f>
        <v>1</v>
      </c>
    </row>
    <row r="164" spans="1:51" ht="30" customHeight="1" x14ac:dyDescent="0.15">
      <c r="A164" s="286">
        <v>7</v>
      </c>
      <c r="B164" s="286">
        <v>1</v>
      </c>
      <c r="C164" s="287" t="s">
        <v>639</v>
      </c>
      <c r="D164" s="288"/>
      <c r="E164" s="288"/>
      <c r="F164" s="288"/>
      <c r="G164" s="288"/>
      <c r="H164" s="288"/>
      <c r="I164" s="289"/>
      <c r="J164" s="290">
        <v>8000020040002</v>
      </c>
      <c r="K164" s="291"/>
      <c r="L164" s="291"/>
      <c r="M164" s="291"/>
      <c r="N164" s="291"/>
      <c r="O164" s="292"/>
      <c r="P164" s="293" t="s">
        <v>646</v>
      </c>
      <c r="Q164" s="294"/>
      <c r="R164" s="294"/>
      <c r="S164" s="294"/>
      <c r="T164" s="294"/>
      <c r="U164" s="294"/>
      <c r="V164" s="294"/>
      <c r="W164" s="294"/>
      <c r="X164" s="295"/>
      <c r="Y164" s="296">
        <v>472</v>
      </c>
      <c r="Z164" s="297"/>
      <c r="AA164" s="297"/>
      <c r="AB164" s="298"/>
      <c r="AC164" s="299" t="s">
        <v>615</v>
      </c>
      <c r="AD164" s="300"/>
      <c r="AE164" s="300"/>
      <c r="AF164" s="300"/>
      <c r="AG164" s="301"/>
      <c r="AH164" s="274" t="s">
        <v>614</v>
      </c>
      <c r="AI164" s="275"/>
      <c r="AJ164" s="275"/>
      <c r="AK164" s="275"/>
      <c r="AL164" s="276" t="s">
        <v>614</v>
      </c>
      <c r="AM164" s="277"/>
      <c r="AN164" s="277"/>
      <c r="AO164" s="278"/>
      <c r="AP164" s="279" t="s">
        <v>614</v>
      </c>
      <c r="AQ164" s="279"/>
      <c r="AR164" s="279"/>
      <c r="AS164" s="279"/>
      <c r="AT164" s="279"/>
      <c r="AU164" s="279"/>
      <c r="AV164" s="279"/>
      <c r="AW164" s="279"/>
      <c r="AX164" s="279"/>
      <c r="AY164">
        <f>COUNTA($C$164)</f>
        <v>1</v>
      </c>
    </row>
    <row r="165" spans="1:51" ht="30" customHeight="1" x14ac:dyDescent="0.15">
      <c r="A165" s="286">
        <v>8</v>
      </c>
      <c r="B165" s="286">
        <v>1</v>
      </c>
      <c r="C165" s="287" t="s">
        <v>640</v>
      </c>
      <c r="D165" s="288"/>
      <c r="E165" s="288"/>
      <c r="F165" s="288"/>
      <c r="G165" s="288"/>
      <c r="H165" s="288"/>
      <c r="I165" s="289"/>
      <c r="J165" s="290">
        <v>2000020260002</v>
      </c>
      <c r="K165" s="291"/>
      <c r="L165" s="291"/>
      <c r="M165" s="291"/>
      <c r="N165" s="291"/>
      <c r="O165" s="292"/>
      <c r="P165" s="293" t="s">
        <v>646</v>
      </c>
      <c r="Q165" s="294"/>
      <c r="R165" s="294"/>
      <c r="S165" s="294"/>
      <c r="T165" s="294"/>
      <c r="U165" s="294"/>
      <c r="V165" s="294"/>
      <c r="W165" s="294"/>
      <c r="X165" s="295"/>
      <c r="Y165" s="296">
        <v>370</v>
      </c>
      <c r="Z165" s="297"/>
      <c r="AA165" s="297"/>
      <c r="AB165" s="298"/>
      <c r="AC165" s="299" t="s">
        <v>615</v>
      </c>
      <c r="AD165" s="300"/>
      <c r="AE165" s="300"/>
      <c r="AF165" s="300"/>
      <c r="AG165" s="301"/>
      <c r="AH165" s="274" t="s">
        <v>614</v>
      </c>
      <c r="AI165" s="275"/>
      <c r="AJ165" s="275"/>
      <c r="AK165" s="275"/>
      <c r="AL165" s="276" t="s">
        <v>614</v>
      </c>
      <c r="AM165" s="277"/>
      <c r="AN165" s="277"/>
      <c r="AO165" s="278"/>
      <c r="AP165" s="279" t="s">
        <v>614</v>
      </c>
      <c r="AQ165" s="279"/>
      <c r="AR165" s="279"/>
      <c r="AS165" s="279"/>
      <c r="AT165" s="279"/>
      <c r="AU165" s="279"/>
      <c r="AV165" s="279"/>
      <c r="AW165" s="279"/>
      <c r="AX165" s="279"/>
      <c r="AY165">
        <f>COUNTA($C$165)</f>
        <v>1</v>
      </c>
    </row>
    <row r="166" spans="1:51" ht="30" customHeight="1" x14ac:dyDescent="0.15">
      <c r="A166" s="286">
        <v>9</v>
      </c>
      <c r="B166" s="286">
        <v>1</v>
      </c>
      <c r="C166" s="287" t="s">
        <v>641</v>
      </c>
      <c r="D166" s="288"/>
      <c r="E166" s="288"/>
      <c r="F166" s="288"/>
      <c r="G166" s="288"/>
      <c r="H166" s="288"/>
      <c r="I166" s="289"/>
      <c r="J166" s="290">
        <v>1000020140007</v>
      </c>
      <c r="K166" s="291"/>
      <c r="L166" s="291"/>
      <c r="M166" s="291"/>
      <c r="N166" s="291"/>
      <c r="O166" s="292"/>
      <c r="P166" s="293" t="s">
        <v>646</v>
      </c>
      <c r="Q166" s="294"/>
      <c r="R166" s="294"/>
      <c r="S166" s="294"/>
      <c r="T166" s="294"/>
      <c r="U166" s="294"/>
      <c r="V166" s="294"/>
      <c r="W166" s="294"/>
      <c r="X166" s="295"/>
      <c r="Y166" s="296">
        <v>341</v>
      </c>
      <c r="Z166" s="297"/>
      <c r="AA166" s="297"/>
      <c r="AB166" s="298"/>
      <c r="AC166" s="299" t="s">
        <v>615</v>
      </c>
      <c r="AD166" s="300"/>
      <c r="AE166" s="300"/>
      <c r="AF166" s="300"/>
      <c r="AG166" s="301"/>
      <c r="AH166" s="274" t="s">
        <v>614</v>
      </c>
      <c r="AI166" s="275"/>
      <c r="AJ166" s="275"/>
      <c r="AK166" s="275"/>
      <c r="AL166" s="276" t="s">
        <v>614</v>
      </c>
      <c r="AM166" s="277"/>
      <c r="AN166" s="277"/>
      <c r="AO166" s="278"/>
      <c r="AP166" s="279" t="s">
        <v>614</v>
      </c>
      <c r="AQ166" s="279"/>
      <c r="AR166" s="279"/>
      <c r="AS166" s="279"/>
      <c r="AT166" s="279"/>
      <c r="AU166" s="279"/>
      <c r="AV166" s="279"/>
      <c r="AW166" s="279"/>
      <c r="AX166" s="279"/>
      <c r="AY166">
        <f>COUNTA($C$166)</f>
        <v>1</v>
      </c>
    </row>
    <row r="167" spans="1:51" ht="30" customHeight="1" x14ac:dyDescent="0.15">
      <c r="A167" s="286">
        <v>10</v>
      </c>
      <c r="B167" s="286">
        <v>1</v>
      </c>
      <c r="C167" s="287" t="s">
        <v>642</v>
      </c>
      <c r="D167" s="288"/>
      <c r="E167" s="288"/>
      <c r="F167" s="288"/>
      <c r="G167" s="288"/>
      <c r="H167" s="288"/>
      <c r="I167" s="289"/>
      <c r="J167" s="290">
        <v>8000020280003</v>
      </c>
      <c r="K167" s="291"/>
      <c r="L167" s="291"/>
      <c r="M167" s="291"/>
      <c r="N167" s="291"/>
      <c r="O167" s="292"/>
      <c r="P167" s="293" t="s">
        <v>646</v>
      </c>
      <c r="Q167" s="294"/>
      <c r="R167" s="294"/>
      <c r="S167" s="294"/>
      <c r="T167" s="294"/>
      <c r="U167" s="294"/>
      <c r="V167" s="294"/>
      <c r="W167" s="294"/>
      <c r="X167" s="295"/>
      <c r="Y167" s="296">
        <v>337</v>
      </c>
      <c r="Z167" s="297"/>
      <c r="AA167" s="297"/>
      <c r="AB167" s="298"/>
      <c r="AC167" s="299" t="s">
        <v>615</v>
      </c>
      <c r="AD167" s="300"/>
      <c r="AE167" s="300"/>
      <c r="AF167" s="300"/>
      <c r="AG167" s="301"/>
      <c r="AH167" s="274" t="s">
        <v>614</v>
      </c>
      <c r="AI167" s="275"/>
      <c r="AJ167" s="275"/>
      <c r="AK167" s="275"/>
      <c r="AL167" s="276" t="s">
        <v>614</v>
      </c>
      <c r="AM167" s="277"/>
      <c r="AN167" s="277"/>
      <c r="AO167" s="278"/>
      <c r="AP167" s="279" t="s">
        <v>614</v>
      </c>
      <c r="AQ167" s="279"/>
      <c r="AR167" s="279"/>
      <c r="AS167" s="279"/>
      <c r="AT167" s="279"/>
      <c r="AU167" s="279"/>
      <c r="AV167" s="279"/>
      <c r="AW167" s="279"/>
      <c r="AX167" s="279"/>
      <c r="AY167">
        <f>COUNTA($C$167)</f>
        <v>1</v>
      </c>
    </row>
    <row r="168" spans="1:51" ht="24.75" customHeight="1" x14ac:dyDescent="0.15">
      <c r="A168" s="51"/>
      <c r="B168" s="51"/>
      <c r="C168" s="51"/>
      <c r="D168" s="51"/>
      <c r="E168" s="51"/>
      <c r="F168" s="51"/>
      <c r="G168" s="51"/>
      <c r="H168" s="51"/>
      <c r="I168" s="51"/>
      <c r="J168" s="51"/>
      <c r="K168" s="51"/>
      <c r="L168" s="51"/>
      <c r="M168" s="51"/>
      <c r="N168" s="51"/>
      <c r="O168" s="51"/>
      <c r="P168" s="52"/>
      <c r="Q168" s="52"/>
      <c r="R168" s="52"/>
      <c r="S168" s="52"/>
      <c r="T168" s="52"/>
      <c r="U168" s="52"/>
      <c r="V168" s="52"/>
      <c r="W168" s="52"/>
      <c r="X168" s="52"/>
      <c r="Y168" s="53"/>
      <c r="Z168" s="53"/>
      <c r="AA168" s="53"/>
      <c r="AB168" s="53"/>
      <c r="AC168" s="53"/>
      <c r="AD168" s="53"/>
      <c r="AE168" s="53"/>
      <c r="AF168" s="53"/>
      <c r="AG168" s="53"/>
      <c r="AH168" s="53"/>
      <c r="AI168" s="53"/>
      <c r="AJ168" s="53"/>
      <c r="AK168" s="53"/>
      <c r="AL168" s="53"/>
      <c r="AM168" s="53"/>
      <c r="AN168" s="53"/>
      <c r="AO168" s="53"/>
      <c r="AP168" s="52"/>
      <c r="AQ168" s="52"/>
      <c r="AR168" s="52"/>
      <c r="AS168" s="52"/>
      <c r="AT168" s="52"/>
      <c r="AU168" s="52"/>
      <c r="AV168" s="52"/>
      <c r="AW168" s="52"/>
      <c r="AX168" s="52"/>
      <c r="AY168">
        <f>COUNTA($C$171)</f>
        <v>1</v>
      </c>
    </row>
    <row r="169" spans="1:51" ht="24.75" customHeight="1" x14ac:dyDescent="0.15">
      <c r="A169" s="44"/>
      <c r="B169" s="48" t="s">
        <v>170</v>
      </c>
      <c r="C169" s="44"/>
      <c r="D169" s="44"/>
      <c r="E169" s="44"/>
      <c r="F169" s="44"/>
      <c r="G169" s="44"/>
      <c r="H169" s="44"/>
      <c r="I169" s="44"/>
      <c r="J169" s="44"/>
      <c r="K169" s="44"/>
      <c r="L169" s="44"/>
      <c r="M169" s="44"/>
      <c r="N169" s="44"/>
      <c r="O169" s="44"/>
      <c r="P169" s="49"/>
      <c r="Q169" s="49"/>
      <c r="R169" s="49"/>
      <c r="S169" s="49"/>
      <c r="T169" s="49"/>
      <c r="U169" s="49"/>
      <c r="V169" s="49"/>
      <c r="W169" s="49"/>
      <c r="X169" s="49"/>
      <c r="Y169" s="50"/>
      <c r="Z169" s="50"/>
      <c r="AA169" s="50"/>
      <c r="AB169" s="50"/>
      <c r="AC169" s="50"/>
      <c r="AD169" s="50"/>
      <c r="AE169" s="50"/>
      <c r="AF169" s="50"/>
      <c r="AG169" s="50"/>
      <c r="AH169" s="50"/>
      <c r="AI169" s="50"/>
      <c r="AJ169" s="50"/>
      <c r="AK169" s="50"/>
      <c r="AL169" s="50"/>
      <c r="AM169" s="50"/>
      <c r="AN169" s="50"/>
      <c r="AO169" s="50"/>
      <c r="AP169" s="49"/>
      <c r="AQ169" s="49"/>
      <c r="AR169" s="49"/>
      <c r="AS169" s="49"/>
      <c r="AT169" s="49"/>
      <c r="AU169" s="49"/>
      <c r="AV169" s="49"/>
      <c r="AW169" s="49"/>
      <c r="AX169" s="49"/>
      <c r="AY169">
        <f>$AY$168</f>
        <v>1</v>
      </c>
    </row>
    <row r="170" spans="1:51" ht="59.25" customHeight="1" x14ac:dyDescent="0.15">
      <c r="A170" s="280"/>
      <c r="B170" s="280"/>
      <c r="C170" s="280" t="s">
        <v>26</v>
      </c>
      <c r="D170" s="280"/>
      <c r="E170" s="280"/>
      <c r="F170" s="280"/>
      <c r="G170" s="280"/>
      <c r="H170" s="280"/>
      <c r="I170" s="280"/>
      <c r="J170" s="281" t="s">
        <v>199</v>
      </c>
      <c r="K170" s="86"/>
      <c r="L170" s="86"/>
      <c r="M170" s="86"/>
      <c r="N170" s="86"/>
      <c r="O170" s="86"/>
      <c r="P170" s="254" t="s">
        <v>181</v>
      </c>
      <c r="Q170" s="254"/>
      <c r="R170" s="254"/>
      <c r="S170" s="254"/>
      <c r="T170" s="254"/>
      <c r="U170" s="254"/>
      <c r="V170" s="254"/>
      <c r="W170" s="254"/>
      <c r="X170" s="254"/>
      <c r="Y170" s="282" t="s">
        <v>197</v>
      </c>
      <c r="Z170" s="283"/>
      <c r="AA170" s="283"/>
      <c r="AB170" s="283"/>
      <c r="AC170" s="281" t="s">
        <v>225</v>
      </c>
      <c r="AD170" s="281"/>
      <c r="AE170" s="281"/>
      <c r="AF170" s="281"/>
      <c r="AG170" s="281"/>
      <c r="AH170" s="282" t="s">
        <v>245</v>
      </c>
      <c r="AI170" s="280"/>
      <c r="AJ170" s="280"/>
      <c r="AK170" s="280"/>
      <c r="AL170" s="280" t="s">
        <v>21</v>
      </c>
      <c r="AM170" s="280"/>
      <c r="AN170" s="280"/>
      <c r="AO170" s="284"/>
      <c r="AP170" s="285" t="s">
        <v>200</v>
      </c>
      <c r="AQ170" s="285"/>
      <c r="AR170" s="285"/>
      <c r="AS170" s="285"/>
      <c r="AT170" s="285"/>
      <c r="AU170" s="285"/>
      <c r="AV170" s="285"/>
      <c r="AW170" s="285"/>
      <c r="AX170" s="285"/>
      <c r="AY170">
        <f t="shared" ref="AY170:AY171" si="11">$AY$168</f>
        <v>1</v>
      </c>
    </row>
    <row r="171" spans="1:51" ht="30" customHeight="1" x14ac:dyDescent="0.15">
      <c r="A171" s="286">
        <v>1</v>
      </c>
      <c r="B171" s="286">
        <v>1</v>
      </c>
      <c r="C171" s="287" t="s">
        <v>643</v>
      </c>
      <c r="D171" s="288"/>
      <c r="E171" s="288"/>
      <c r="F171" s="288"/>
      <c r="G171" s="288"/>
      <c r="H171" s="288"/>
      <c r="I171" s="289"/>
      <c r="J171" s="290">
        <v>1013205001281</v>
      </c>
      <c r="K171" s="291"/>
      <c r="L171" s="291"/>
      <c r="M171" s="291"/>
      <c r="N171" s="291"/>
      <c r="O171" s="292"/>
      <c r="P171" s="293" t="s">
        <v>646</v>
      </c>
      <c r="Q171" s="294"/>
      <c r="R171" s="294"/>
      <c r="S171" s="294"/>
      <c r="T171" s="294"/>
      <c r="U171" s="294"/>
      <c r="V171" s="294"/>
      <c r="W171" s="294"/>
      <c r="X171" s="295"/>
      <c r="Y171" s="296">
        <v>98</v>
      </c>
      <c r="Z171" s="297"/>
      <c r="AA171" s="297"/>
      <c r="AB171" s="298"/>
      <c r="AC171" s="299" t="s">
        <v>615</v>
      </c>
      <c r="AD171" s="300"/>
      <c r="AE171" s="300"/>
      <c r="AF171" s="300"/>
      <c r="AG171" s="301"/>
      <c r="AH171" s="274" t="s">
        <v>648</v>
      </c>
      <c r="AI171" s="275"/>
      <c r="AJ171" s="275"/>
      <c r="AK171" s="275"/>
      <c r="AL171" s="276" t="s">
        <v>648</v>
      </c>
      <c r="AM171" s="277"/>
      <c r="AN171" s="277"/>
      <c r="AO171" s="278"/>
      <c r="AP171" s="279" t="s">
        <v>648</v>
      </c>
      <c r="AQ171" s="279"/>
      <c r="AR171" s="279"/>
      <c r="AS171" s="279"/>
      <c r="AT171" s="279"/>
      <c r="AU171" s="279"/>
      <c r="AV171" s="279"/>
      <c r="AW171" s="279"/>
      <c r="AX171" s="279"/>
      <c r="AY171">
        <f t="shared" si="11"/>
        <v>1</v>
      </c>
    </row>
    <row r="172" spans="1:51" ht="30" customHeight="1" x14ac:dyDescent="0.15">
      <c r="A172" s="286">
        <v>2</v>
      </c>
      <c r="B172" s="286">
        <v>1</v>
      </c>
      <c r="C172" s="287" t="s">
        <v>644</v>
      </c>
      <c r="D172" s="288"/>
      <c r="E172" s="288"/>
      <c r="F172" s="288"/>
      <c r="G172" s="288"/>
      <c r="H172" s="288"/>
      <c r="I172" s="289"/>
      <c r="J172" s="290">
        <v>7020005008492</v>
      </c>
      <c r="K172" s="291"/>
      <c r="L172" s="291"/>
      <c r="M172" s="291"/>
      <c r="N172" s="291"/>
      <c r="O172" s="292"/>
      <c r="P172" s="293" t="s">
        <v>646</v>
      </c>
      <c r="Q172" s="294"/>
      <c r="R172" s="294"/>
      <c r="S172" s="294"/>
      <c r="T172" s="294"/>
      <c r="U172" s="294"/>
      <c r="V172" s="294"/>
      <c r="W172" s="294"/>
      <c r="X172" s="295"/>
      <c r="Y172" s="296">
        <v>20</v>
      </c>
      <c r="Z172" s="297"/>
      <c r="AA172" s="297"/>
      <c r="AB172" s="298"/>
      <c r="AC172" s="299" t="s">
        <v>615</v>
      </c>
      <c r="AD172" s="300"/>
      <c r="AE172" s="300"/>
      <c r="AF172" s="300"/>
      <c r="AG172" s="301"/>
      <c r="AH172" s="274" t="s">
        <v>648</v>
      </c>
      <c r="AI172" s="275"/>
      <c r="AJ172" s="275"/>
      <c r="AK172" s="275"/>
      <c r="AL172" s="276" t="s">
        <v>648</v>
      </c>
      <c r="AM172" s="277"/>
      <c r="AN172" s="277"/>
      <c r="AO172" s="278"/>
      <c r="AP172" s="279" t="s">
        <v>648</v>
      </c>
      <c r="AQ172" s="279"/>
      <c r="AR172" s="279"/>
      <c r="AS172" s="279"/>
      <c r="AT172" s="279"/>
      <c r="AU172" s="279"/>
      <c r="AV172" s="279"/>
      <c r="AW172" s="279"/>
      <c r="AX172" s="279"/>
      <c r="AY172">
        <f>COUNTA($C$172)</f>
        <v>1</v>
      </c>
    </row>
    <row r="173" spans="1:51" ht="30" customHeight="1" x14ac:dyDescent="0.15">
      <c r="A173" s="286">
        <v>3</v>
      </c>
      <c r="B173" s="286">
        <v>1</v>
      </c>
      <c r="C173" s="287" t="s">
        <v>645</v>
      </c>
      <c r="D173" s="288"/>
      <c r="E173" s="288"/>
      <c r="F173" s="288"/>
      <c r="G173" s="288"/>
      <c r="H173" s="288"/>
      <c r="I173" s="289"/>
      <c r="J173" s="290">
        <v>6040005003798</v>
      </c>
      <c r="K173" s="291"/>
      <c r="L173" s="291"/>
      <c r="M173" s="291"/>
      <c r="N173" s="291"/>
      <c r="O173" s="292"/>
      <c r="P173" s="304" t="s">
        <v>646</v>
      </c>
      <c r="Q173" s="305"/>
      <c r="R173" s="305"/>
      <c r="S173" s="305"/>
      <c r="T173" s="305"/>
      <c r="U173" s="305"/>
      <c r="V173" s="305"/>
      <c r="W173" s="305"/>
      <c r="X173" s="306"/>
      <c r="Y173" s="296">
        <v>7</v>
      </c>
      <c r="Z173" s="297"/>
      <c r="AA173" s="297"/>
      <c r="AB173" s="298"/>
      <c r="AC173" s="299" t="s">
        <v>615</v>
      </c>
      <c r="AD173" s="300"/>
      <c r="AE173" s="300"/>
      <c r="AF173" s="300"/>
      <c r="AG173" s="301"/>
      <c r="AH173" s="708" t="s">
        <v>648</v>
      </c>
      <c r="AI173" s="709"/>
      <c r="AJ173" s="709"/>
      <c r="AK173" s="709"/>
      <c r="AL173" s="276" t="s">
        <v>648</v>
      </c>
      <c r="AM173" s="277"/>
      <c r="AN173" s="277"/>
      <c r="AO173" s="278"/>
      <c r="AP173" s="279" t="s">
        <v>648</v>
      </c>
      <c r="AQ173" s="279"/>
      <c r="AR173" s="279"/>
      <c r="AS173" s="279"/>
      <c r="AT173" s="279"/>
      <c r="AU173" s="279"/>
      <c r="AV173" s="279"/>
      <c r="AW173" s="279"/>
      <c r="AX173" s="279"/>
      <c r="AY173">
        <f>COUNTA($C$173)</f>
        <v>1</v>
      </c>
    </row>
    <row r="174" spans="1:51" ht="24.75" customHeight="1" x14ac:dyDescent="0.1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54"/>
      <c r="AM174" s="54"/>
      <c r="AN174" s="54"/>
      <c r="AO174" s="54"/>
      <c r="AP174" s="54"/>
      <c r="AQ174" s="54"/>
      <c r="AR174" s="54"/>
      <c r="AS174" s="54"/>
      <c r="AT174" s="54"/>
      <c r="AU174" s="54"/>
      <c r="AV174" s="54"/>
      <c r="AW174" s="54"/>
      <c r="AX174" s="54"/>
    </row>
  </sheetData>
  <sheetProtection formatRows="0"/>
  <dataConsolidate/>
  <mergeCells count="810">
    <mergeCell ref="C48:D60"/>
    <mergeCell ref="A48:B71"/>
    <mergeCell ref="A39:F40"/>
    <mergeCell ref="G39:AX40"/>
    <mergeCell ref="AL136:AN136"/>
    <mergeCell ref="C93:F93"/>
    <mergeCell ref="G92:M92"/>
    <mergeCell ref="N92:AF92"/>
    <mergeCell ref="C92:F92"/>
    <mergeCell ref="G93:H93"/>
    <mergeCell ref="N93:AF93"/>
    <mergeCell ref="J93:K93"/>
    <mergeCell ref="AD83:AF83"/>
    <mergeCell ref="AG82:AX82"/>
    <mergeCell ref="AU53:AX53"/>
    <mergeCell ref="AM53:AP53"/>
    <mergeCell ref="AQ53:AT53"/>
    <mergeCell ref="AE53:AH53"/>
    <mergeCell ref="AI53:AL53"/>
    <mergeCell ref="AM44:AP44"/>
    <mergeCell ref="AB45:AD45"/>
    <mergeCell ref="AE62:AH62"/>
    <mergeCell ref="AI62:AL63"/>
    <mergeCell ref="G21:O21"/>
    <mergeCell ref="P21:V21"/>
    <mergeCell ref="W21:AC21"/>
    <mergeCell ref="AD21:AJ21"/>
    <mergeCell ref="AQ41:AT41"/>
    <mergeCell ref="AU41:AX41"/>
    <mergeCell ref="AQ42:AT42"/>
    <mergeCell ref="AQ43:AT43"/>
    <mergeCell ref="AU42:AX42"/>
    <mergeCell ref="AU43:AX43"/>
    <mergeCell ref="AK21:AQ21"/>
    <mergeCell ref="AR21:AX21"/>
    <mergeCell ref="AM41:AP41"/>
    <mergeCell ref="Y42:AA42"/>
    <mergeCell ref="G42:X43"/>
    <mergeCell ref="Y34:AA35"/>
    <mergeCell ref="AB34:AD35"/>
    <mergeCell ref="AQ27:AT27"/>
    <mergeCell ref="AB27:AD28"/>
    <mergeCell ref="AB29:AD29"/>
    <mergeCell ref="Y37:AA37"/>
    <mergeCell ref="AQ30:AT30"/>
    <mergeCell ref="AQ29:AT29"/>
    <mergeCell ref="Y31:AA31"/>
    <mergeCell ref="A32:F33"/>
    <mergeCell ref="G32:AX33"/>
    <mergeCell ref="AG75:AX75"/>
    <mergeCell ref="AD74:AF74"/>
    <mergeCell ref="C173:I173"/>
    <mergeCell ref="J173:O173"/>
    <mergeCell ref="P173:X173"/>
    <mergeCell ref="Y173:AB173"/>
    <mergeCell ref="AC173:AG173"/>
    <mergeCell ref="AH173:AK173"/>
    <mergeCell ref="AL173:AO173"/>
    <mergeCell ref="AP173:AX173"/>
    <mergeCell ref="C171:I171"/>
    <mergeCell ref="J171:O171"/>
    <mergeCell ref="P171:X171"/>
    <mergeCell ref="Y171:AB171"/>
    <mergeCell ref="AC171:AG171"/>
    <mergeCell ref="AH171:AK171"/>
    <mergeCell ref="AL171:AO171"/>
    <mergeCell ref="AP171:AX171"/>
    <mergeCell ref="C167:I167"/>
    <mergeCell ref="J167:O167"/>
    <mergeCell ref="P167:X167"/>
    <mergeCell ref="Y167:AB167"/>
    <mergeCell ref="AC160:AG160"/>
    <mergeCell ref="AH160:AK160"/>
    <mergeCell ref="AL160:AO160"/>
    <mergeCell ref="AP160:AX160"/>
    <mergeCell ref="AC167:AG167"/>
    <mergeCell ref="AH167:AK167"/>
    <mergeCell ref="AL167:AO167"/>
    <mergeCell ref="AP167:AX167"/>
    <mergeCell ref="C161:I161"/>
    <mergeCell ref="J161:O161"/>
    <mergeCell ref="P161:X161"/>
    <mergeCell ref="Y161:AB161"/>
    <mergeCell ref="AC161:AG161"/>
    <mergeCell ref="AH161:AK161"/>
    <mergeCell ref="AL161:AO161"/>
    <mergeCell ref="AP161:AX161"/>
    <mergeCell ref="C163:I163"/>
    <mergeCell ref="J163:O163"/>
    <mergeCell ref="P163:X163"/>
    <mergeCell ref="Y163:AB163"/>
    <mergeCell ref="AC163:AG163"/>
    <mergeCell ref="AH163:AK163"/>
    <mergeCell ref="AL163:AO163"/>
    <mergeCell ref="AP163:AX163"/>
    <mergeCell ref="AC157:AG157"/>
    <mergeCell ref="AH157:AK157"/>
    <mergeCell ref="AL157:AO157"/>
    <mergeCell ref="AP157:AX157"/>
    <mergeCell ref="C141:I141"/>
    <mergeCell ref="AH153:AK153"/>
    <mergeCell ref="AL153:AO153"/>
    <mergeCell ref="AP153:AX153"/>
    <mergeCell ref="P151:X151"/>
    <mergeCell ref="Y151:AB151"/>
    <mergeCell ref="AC151:AG151"/>
    <mergeCell ref="AH151:AK151"/>
    <mergeCell ref="AL151:AO151"/>
    <mergeCell ref="AP151:AX151"/>
    <mergeCell ref="C154:I154"/>
    <mergeCell ref="C153:I153"/>
    <mergeCell ref="J153:O153"/>
    <mergeCell ref="P153:X153"/>
    <mergeCell ref="Y153:AB153"/>
    <mergeCell ref="J154:O154"/>
    <mergeCell ref="AL154:AO154"/>
    <mergeCell ref="AP154:AX154"/>
    <mergeCell ref="C151:I151"/>
    <mergeCell ref="Y62:AA63"/>
    <mergeCell ref="AD73:AF73"/>
    <mergeCell ref="C73:AC73"/>
    <mergeCell ref="AG74:AX74"/>
    <mergeCell ref="AU62:AX62"/>
    <mergeCell ref="C150:I150"/>
    <mergeCell ref="J150:O150"/>
    <mergeCell ref="P150:X150"/>
    <mergeCell ref="Y150:AB150"/>
    <mergeCell ref="AC150:AG150"/>
    <mergeCell ref="AH150:AK150"/>
    <mergeCell ref="AL150:AO150"/>
    <mergeCell ref="AP150:AX150"/>
    <mergeCell ref="J151:O151"/>
    <mergeCell ref="AU130:AX130"/>
    <mergeCell ref="AC153:AG153"/>
    <mergeCell ref="C89:AC89"/>
    <mergeCell ref="AG85:AX85"/>
    <mergeCell ref="A44:F46"/>
    <mergeCell ref="G44:X44"/>
    <mergeCell ref="Y43:AA43"/>
    <mergeCell ref="AB42:AD42"/>
    <mergeCell ref="Y46:AA46"/>
    <mergeCell ref="AB46:AD46"/>
    <mergeCell ref="AB41:AD41"/>
    <mergeCell ref="G47:X47"/>
    <mergeCell ref="AB47:AD47"/>
    <mergeCell ref="A41:F43"/>
    <mergeCell ref="G41:X41"/>
    <mergeCell ref="Y38:AA38"/>
    <mergeCell ref="AB38:AD38"/>
    <mergeCell ref="AE47:AH47"/>
    <mergeCell ref="AD81:AF81"/>
    <mergeCell ref="AQ63:AR63"/>
    <mergeCell ref="AB43:AD43"/>
    <mergeCell ref="AI46:AL46"/>
    <mergeCell ref="Y47:AA47"/>
    <mergeCell ref="AQ46:AX46"/>
    <mergeCell ref="AQ44:AX44"/>
    <mergeCell ref="AE45:AH45"/>
    <mergeCell ref="AI45:AL45"/>
    <mergeCell ref="AE65:AH65"/>
    <mergeCell ref="AQ47:AX47"/>
    <mergeCell ref="AU54:AX54"/>
    <mergeCell ref="AQ55:AR55"/>
    <mergeCell ref="AS55:AT55"/>
    <mergeCell ref="AU55:AV55"/>
    <mergeCell ref="AW55:AX55"/>
    <mergeCell ref="AQ54:AT54"/>
    <mergeCell ref="AQ66:AT66"/>
    <mergeCell ref="AU64:AX64"/>
    <mergeCell ref="Y65:AA65"/>
    <mergeCell ref="AQ62:AT62"/>
    <mergeCell ref="A109:F127"/>
    <mergeCell ref="AG91:AX93"/>
    <mergeCell ref="C88:AC88"/>
    <mergeCell ref="AG88:AX88"/>
    <mergeCell ref="C91:AC91"/>
    <mergeCell ref="AD89:AF89"/>
    <mergeCell ref="AD88:AF88"/>
    <mergeCell ref="A128:F135"/>
    <mergeCell ref="A97:AX97"/>
    <mergeCell ref="F101:AX101"/>
    <mergeCell ref="A104:AX104"/>
    <mergeCell ref="AD90:AF90"/>
    <mergeCell ref="AU134:AX134"/>
    <mergeCell ref="AU129:AX129"/>
    <mergeCell ref="A103:AX103"/>
    <mergeCell ref="G95:AX95"/>
    <mergeCell ref="G94:AX94"/>
    <mergeCell ref="G29:O31"/>
    <mergeCell ref="A11:F11"/>
    <mergeCell ref="AD78:AF78"/>
    <mergeCell ref="AH130:AT130"/>
    <mergeCell ref="AH129:AT129"/>
    <mergeCell ref="G130:K130"/>
    <mergeCell ref="A101:E101"/>
    <mergeCell ref="G34:O35"/>
    <mergeCell ref="AS63:AT63"/>
    <mergeCell ref="AM52:AP52"/>
    <mergeCell ref="AQ52:AT52"/>
    <mergeCell ref="Y53:AA53"/>
    <mergeCell ref="AB53:AD53"/>
    <mergeCell ref="AM66:AP66"/>
    <mergeCell ref="P12:V12"/>
    <mergeCell ref="AB31:AD31"/>
    <mergeCell ref="AM50:AP51"/>
    <mergeCell ref="A102:AX102"/>
    <mergeCell ref="AD82:AF82"/>
    <mergeCell ref="C90:AC90"/>
    <mergeCell ref="P29:X31"/>
    <mergeCell ref="AB37:AD37"/>
    <mergeCell ref="P34:X35"/>
    <mergeCell ref="G128:AB128"/>
    <mergeCell ref="AR20:AX20"/>
    <mergeCell ref="AI50:AL51"/>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AG76:AX76"/>
    <mergeCell ref="AG81:AX81"/>
    <mergeCell ref="AI64:AL64"/>
    <mergeCell ref="AM64:AP64"/>
    <mergeCell ref="C74:AC74"/>
    <mergeCell ref="I16:O16"/>
    <mergeCell ref="P16:V16"/>
    <mergeCell ref="AD77:AF77"/>
    <mergeCell ref="F99:AX99"/>
    <mergeCell ref="E78:AC78"/>
    <mergeCell ref="E79:AC79"/>
    <mergeCell ref="Y64:AA64"/>
    <mergeCell ref="AG86:AX86"/>
    <mergeCell ref="A98:AX98"/>
    <mergeCell ref="AG87:AX87"/>
    <mergeCell ref="AI65:AL65"/>
    <mergeCell ref="AM65:AP65"/>
    <mergeCell ref="AD75:AF75"/>
    <mergeCell ref="AG83:AX83"/>
    <mergeCell ref="A96:AX96"/>
    <mergeCell ref="C95:F95"/>
    <mergeCell ref="AD91:AF91"/>
    <mergeCell ref="AG90:AX90"/>
    <mergeCell ref="C84:AC84"/>
    <mergeCell ref="A77:B86"/>
    <mergeCell ref="C86:AC86"/>
    <mergeCell ref="AG77:AX79"/>
    <mergeCell ref="C82:AC82"/>
    <mergeCell ref="AD87:AF87"/>
    <mergeCell ref="P17:V17"/>
    <mergeCell ref="W17:AC17"/>
    <mergeCell ref="AD16:AJ16"/>
    <mergeCell ref="AR16:AX16"/>
    <mergeCell ref="AK16:AQ16"/>
    <mergeCell ref="G12:O12"/>
    <mergeCell ref="P14:V14"/>
    <mergeCell ref="I14:O14"/>
    <mergeCell ref="I17:O17"/>
    <mergeCell ref="I13:O13"/>
    <mergeCell ref="AR14:AX14"/>
    <mergeCell ref="AK15:AQ15"/>
    <mergeCell ref="AD17:AJ17"/>
    <mergeCell ref="AK17:AQ17"/>
    <mergeCell ref="AR17:AX17"/>
    <mergeCell ref="W16:AC16"/>
    <mergeCell ref="AR12:AX12"/>
    <mergeCell ref="G13:H18"/>
    <mergeCell ref="W12:AC12"/>
    <mergeCell ref="I18:O18"/>
    <mergeCell ref="AD12:AJ12"/>
    <mergeCell ref="W13:AC13"/>
    <mergeCell ref="A34:F38"/>
    <mergeCell ref="G27:O28"/>
    <mergeCell ref="AD13:AJ13"/>
    <mergeCell ref="A91:B93"/>
    <mergeCell ref="AD84:AF84"/>
    <mergeCell ref="AB65:AD65"/>
    <mergeCell ref="Y44:AA44"/>
    <mergeCell ref="AB44:AD44"/>
    <mergeCell ref="G45:X46"/>
    <mergeCell ref="Y45:AA45"/>
    <mergeCell ref="A87:B90"/>
    <mergeCell ref="C87:AC87"/>
    <mergeCell ref="AG89:AX89"/>
    <mergeCell ref="AD80:AF80"/>
    <mergeCell ref="AD15:AJ15"/>
    <mergeCell ref="P19:V19"/>
    <mergeCell ref="AR15:AX15"/>
    <mergeCell ref="C77:AC77"/>
    <mergeCell ref="AG73:AX73"/>
    <mergeCell ref="AU65:AX65"/>
    <mergeCell ref="Y27:AA28"/>
    <mergeCell ref="Y29:AA29"/>
    <mergeCell ref="Y30:AA30"/>
    <mergeCell ref="P27:X28"/>
    <mergeCell ref="AC128:AX128"/>
    <mergeCell ref="AE64:AH64"/>
    <mergeCell ref="AI47:AL47"/>
    <mergeCell ref="AM47:AP47"/>
    <mergeCell ref="C78:D79"/>
    <mergeCell ref="Y129:AB129"/>
    <mergeCell ref="A99:E99"/>
    <mergeCell ref="A94:B95"/>
    <mergeCell ref="Y130:AB130"/>
    <mergeCell ref="A47:F47"/>
    <mergeCell ref="A100:AX100"/>
    <mergeCell ref="AE63:AF63"/>
    <mergeCell ref="AU52:AX52"/>
    <mergeCell ref="AG63:AH63"/>
    <mergeCell ref="C83:AC83"/>
    <mergeCell ref="AD86:AF86"/>
    <mergeCell ref="AG84:AX84"/>
    <mergeCell ref="C80:AC80"/>
    <mergeCell ref="G129:K129"/>
    <mergeCell ref="L129:X129"/>
    <mergeCell ref="AW63:AX63"/>
    <mergeCell ref="AB64:AD64"/>
    <mergeCell ref="C75:AC75"/>
    <mergeCell ref="C76:AC76"/>
    <mergeCell ref="G131:K131"/>
    <mergeCell ref="L131:X131"/>
    <mergeCell ref="Y131:AB131"/>
    <mergeCell ref="AC131:AG131"/>
    <mergeCell ref="AH131:AT131"/>
    <mergeCell ref="AU131:AX131"/>
    <mergeCell ref="AE56:AH56"/>
    <mergeCell ref="AI56:AL56"/>
    <mergeCell ref="AM56:AP56"/>
    <mergeCell ref="AQ56:AT56"/>
    <mergeCell ref="AU56:AX56"/>
    <mergeCell ref="Y57:AA57"/>
    <mergeCell ref="AB57:AD57"/>
    <mergeCell ref="AE57:AH57"/>
    <mergeCell ref="AI57:AL57"/>
    <mergeCell ref="AU63:AV63"/>
    <mergeCell ref="AU57:AX57"/>
    <mergeCell ref="AD79:AF79"/>
    <mergeCell ref="AD76:AF76"/>
    <mergeCell ref="AC130:AG130"/>
    <mergeCell ref="L130:X130"/>
    <mergeCell ref="AC129:AG129"/>
    <mergeCell ref="AQ65:AT65"/>
    <mergeCell ref="Y66:AA66"/>
    <mergeCell ref="G134:K134"/>
    <mergeCell ref="L134:X134"/>
    <mergeCell ref="Y134:AB134"/>
    <mergeCell ref="AC134:AG134"/>
    <mergeCell ref="AH134:AT134"/>
    <mergeCell ref="Y133:AB133"/>
    <mergeCell ref="AC133:AG133"/>
    <mergeCell ref="AH133:AT133"/>
    <mergeCell ref="AU133:AX133"/>
    <mergeCell ref="G132:AB132"/>
    <mergeCell ref="AC132:AX132"/>
    <mergeCell ref="G133:K133"/>
    <mergeCell ref="L133:X133"/>
    <mergeCell ref="C94:F94"/>
    <mergeCell ref="G135:K135"/>
    <mergeCell ref="L135:X135"/>
    <mergeCell ref="Y135:AB135"/>
    <mergeCell ref="AC135:AG135"/>
    <mergeCell ref="AH135:AT135"/>
    <mergeCell ref="AU135:AX135"/>
    <mergeCell ref="AG108:AH108"/>
    <mergeCell ref="AJ108:AK108"/>
    <mergeCell ref="A108:D108"/>
    <mergeCell ref="E108:G108"/>
    <mergeCell ref="I108:J108"/>
    <mergeCell ref="L108:M108"/>
    <mergeCell ref="Q108:S108"/>
    <mergeCell ref="U108:V108"/>
    <mergeCell ref="X108:Y108"/>
    <mergeCell ref="AC108:AE108"/>
    <mergeCell ref="U107:V107"/>
    <mergeCell ref="X107:Y107"/>
    <mergeCell ref="AA107:AB107"/>
    <mergeCell ref="G5:L5"/>
    <mergeCell ref="M5:R5"/>
    <mergeCell ref="S5:X5"/>
    <mergeCell ref="Y8:AD8"/>
    <mergeCell ref="A9:F9"/>
    <mergeCell ref="G9:AX9"/>
    <mergeCell ref="I15:O15"/>
    <mergeCell ref="P15:V15"/>
    <mergeCell ref="W15:AC15"/>
    <mergeCell ref="AK13:AQ13"/>
    <mergeCell ref="AR13:AX13"/>
    <mergeCell ref="Y7:AD7"/>
    <mergeCell ref="G10:AX10"/>
    <mergeCell ref="AD14:AJ14"/>
    <mergeCell ref="AK14:AQ14"/>
    <mergeCell ref="P13:V13"/>
    <mergeCell ref="AE8:AX8"/>
    <mergeCell ref="A10:F10"/>
    <mergeCell ref="G6:AX6"/>
    <mergeCell ref="A7:F7"/>
    <mergeCell ref="G7:X7"/>
    <mergeCell ref="A8:F8"/>
    <mergeCell ref="A27:F31"/>
    <mergeCell ref="AB30:AD30"/>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6:O38"/>
    <mergeCell ref="P36:X38"/>
    <mergeCell ref="Y36:AA36"/>
    <mergeCell ref="AB36:AD36"/>
    <mergeCell ref="AK20:AQ20"/>
    <mergeCell ref="AE43:AH43"/>
    <mergeCell ref="AI43:AL43"/>
    <mergeCell ref="AM43:AP43"/>
    <mergeCell ref="A141:B141"/>
    <mergeCell ref="A140:B140"/>
    <mergeCell ref="Y41:AA41"/>
    <mergeCell ref="AE46:AH46"/>
    <mergeCell ref="AI44:AL44"/>
    <mergeCell ref="AM46:AP46"/>
    <mergeCell ref="AM57:AP57"/>
    <mergeCell ref="AQ57:AT57"/>
    <mergeCell ref="E61:F61"/>
    <mergeCell ref="G61:I61"/>
    <mergeCell ref="J61:T61"/>
    <mergeCell ref="U61:AX61"/>
    <mergeCell ref="AH140:AK140"/>
    <mergeCell ref="AL140:AO140"/>
    <mergeCell ref="AC140:AG140"/>
    <mergeCell ref="AC141:AG141"/>
    <mergeCell ref="A136:AK136"/>
    <mergeCell ref="AH141:AK141"/>
    <mergeCell ref="AL141:AO141"/>
    <mergeCell ref="J140:O140"/>
    <mergeCell ref="J141:O141"/>
    <mergeCell ref="Y141:AB141"/>
    <mergeCell ref="AQ64:AT64"/>
    <mergeCell ref="E58:AX58"/>
    <mergeCell ref="E59:AX60"/>
    <mergeCell ref="AU66:AX66"/>
    <mergeCell ref="AP140:AX140"/>
    <mergeCell ref="AQ51:AR51"/>
    <mergeCell ref="AU51:AV51"/>
    <mergeCell ref="AP141:AX141"/>
    <mergeCell ref="G50:X51"/>
    <mergeCell ref="P141:X141"/>
    <mergeCell ref="AI52:AL52"/>
    <mergeCell ref="A72:AX72"/>
    <mergeCell ref="G62:X63"/>
    <mergeCell ref="G64:X66"/>
    <mergeCell ref="Y140:AB140"/>
    <mergeCell ref="C140:I140"/>
    <mergeCell ref="P140:X140"/>
    <mergeCell ref="Y52:AA52"/>
    <mergeCell ref="AB52:AD52"/>
    <mergeCell ref="AE52:AH52"/>
    <mergeCell ref="Y50:AA51"/>
    <mergeCell ref="AB50:AD51"/>
    <mergeCell ref="A146:B146"/>
    <mergeCell ref="AL145:AO145"/>
    <mergeCell ref="C146:I146"/>
    <mergeCell ref="J146:O146"/>
    <mergeCell ref="P146:X146"/>
    <mergeCell ref="Y146:AB146"/>
    <mergeCell ref="A147:B147"/>
    <mergeCell ref="A144:B144"/>
    <mergeCell ref="A145:B145"/>
    <mergeCell ref="C144:I144"/>
    <mergeCell ref="J144:O144"/>
    <mergeCell ref="P144:X144"/>
    <mergeCell ref="Y144:AB144"/>
    <mergeCell ref="AC144:AG144"/>
    <mergeCell ref="AH144:AK144"/>
    <mergeCell ref="AL144:AO144"/>
    <mergeCell ref="C147:I147"/>
    <mergeCell ref="J147:O147"/>
    <mergeCell ref="P147:X147"/>
    <mergeCell ref="Y147:AB147"/>
    <mergeCell ref="AC147:AG147"/>
    <mergeCell ref="AH147:AK147"/>
    <mergeCell ref="AL147:AO147"/>
    <mergeCell ref="AP144:AX144"/>
    <mergeCell ref="C145:I145"/>
    <mergeCell ref="J145:O145"/>
    <mergeCell ref="P145:X145"/>
    <mergeCell ref="Y145:AB145"/>
    <mergeCell ref="AC145:AG145"/>
    <mergeCell ref="AH145:AK145"/>
    <mergeCell ref="AP145:AX145"/>
    <mergeCell ref="AC146:AG146"/>
    <mergeCell ref="AH146:AK146"/>
    <mergeCell ref="AL146:AO146"/>
    <mergeCell ref="AP146:AX146"/>
    <mergeCell ref="AP147:AX147"/>
    <mergeCell ref="A150:B150"/>
    <mergeCell ref="A151:B151"/>
    <mergeCell ref="A148:B148"/>
    <mergeCell ref="A149:B149"/>
    <mergeCell ref="C148:I148"/>
    <mergeCell ref="J148:O148"/>
    <mergeCell ref="P148:X148"/>
    <mergeCell ref="Y148:AB148"/>
    <mergeCell ref="AC148:AG148"/>
    <mergeCell ref="AH148:AK148"/>
    <mergeCell ref="AL148:AO148"/>
    <mergeCell ref="AP148:AX148"/>
    <mergeCell ref="A154:B154"/>
    <mergeCell ref="A152:B152"/>
    <mergeCell ref="A153:B153"/>
    <mergeCell ref="C152:I152"/>
    <mergeCell ref="J152:O152"/>
    <mergeCell ref="P152:X152"/>
    <mergeCell ref="Y152:AB152"/>
    <mergeCell ref="AC152:AG152"/>
    <mergeCell ref="AH152:AK152"/>
    <mergeCell ref="P154:X154"/>
    <mergeCell ref="Y154:AB154"/>
    <mergeCell ref="AC154:AG154"/>
    <mergeCell ref="AH154:AK154"/>
    <mergeCell ref="AL152:AO152"/>
    <mergeCell ref="AP152:AX152"/>
    <mergeCell ref="C149:I149"/>
    <mergeCell ref="J149:O149"/>
    <mergeCell ref="P149:X149"/>
    <mergeCell ref="Y149:AB149"/>
    <mergeCell ref="AC149:AG149"/>
    <mergeCell ref="AH149:AK149"/>
    <mergeCell ref="AL149:AO149"/>
    <mergeCell ref="AP149:AX149"/>
    <mergeCell ref="A157:B157"/>
    <mergeCell ref="A160:B160"/>
    <mergeCell ref="A161:B161"/>
    <mergeCell ref="A158:B158"/>
    <mergeCell ref="A159:B159"/>
    <mergeCell ref="C158:I158"/>
    <mergeCell ref="J158:O158"/>
    <mergeCell ref="P158:X158"/>
    <mergeCell ref="Y158:AB158"/>
    <mergeCell ref="C157:I157"/>
    <mergeCell ref="J157:O157"/>
    <mergeCell ref="P157:X157"/>
    <mergeCell ref="Y157:AB157"/>
    <mergeCell ref="C159:I159"/>
    <mergeCell ref="J159:O159"/>
    <mergeCell ref="P159:X159"/>
    <mergeCell ref="Y159:AB159"/>
    <mergeCell ref="C160:I160"/>
    <mergeCell ref="J160:O160"/>
    <mergeCell ref="P160:X160"/>
    <mergeCell ref="Y160:AB160"/>
    <mergeCell ref="AC158:AG158"/>
    <mergeCell ref="AH158:AK158"/>
    <mergeCell ref="AL158:AO158"/>
    <mergeCell ref="AP158:AX158"/>
    <mergeCell ref="A164:B164"/>
    <mergeCell ref="A165:B165"/>
    <mergeCell ref="A162:B162"/>
    <mergeCell ref="A163:B163"/>
    <mergeCell ref="C162:I162"/>
    <mergeCell ref="J162:O162"/>
    <mergeCell ref="P162:X162"/>
    <mergeCell ref="Y162:AB162"/>
    <mergeCell ref="AC162:AG162"/>
    <mergeCell ref="AH162:AK162"/>
    <mergeCell ref="AL162:AO162"/>
    <mergeCell ref="AP162:AX162"/>
    <mergeCell ref="AC165:AG165"/>
    <mergeCell ref="AH165:AK165"/>
    <mergeCell ref="AL165:AO165"/>
    <mergeCell ref="AP165:AX165"/>
    <mergeCell ref="AC159:AG159"/>
    <mergeCell ref="AH159:AK159"/>
    <mergeCell ref="AL159:AO159"/>
    <mergeCell ref="AP159:AX159"/>
    <mergeCell ref="A166:B166"/>
    <mergeCell ref="A167:B167"/>
    <mergeCell ref="C166:I166"/>
    <mergeCell ref="J166:O166"/>
    <mergeCell ref="P166:X166"/>
    <mergeCell ref="Y166:AB166"/>
    <mergeCell ref="AC166:AG166"/>
    <mergeCell ref="AH166:AK166"/>
    <mergeCell ref="AL166:AO166"/>
    <mergeCell ref="AP166:AX166"/>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170:B170"/>
    <mergeCell ref="A171:B171"/>
    <mergeCell ref="A172:B172"/>
    <mergeCell ref="A173:B173"/>
    <mergeCell ref="C172:I172"/>
    <mergeCell ref="J172:O172"/>
    <mergeCell ref="P172:X172"/>
    <mergeCell ref="Y172:AB172"/>
    <mergeCell ref="AC172:AG172"/>
    <mergeCell ref="AH172:AK172"/>
    <mergeCell ref="AL172:AO172"/>
    <mergeCell ref="AP172:AX172"/>
    <mergeCell ref="C170:I170"/>
    <mergeCell ref="J170:O170"/>
    <mergeCell ref="P170:X170"/>
    <mergeCell ref="Y170:AB170"/>
    <mergeCell ref="AC170:AG170"/>
    <mergeCell ref="AH170:AK170"/>
    <mergeCell ref="AL170:AO170"/>
    <mergeCell ref="AP170:AX170"/>
    <mergeCell ref="AW2:AX2"/>
    <mergeCell ref="AU29:AX29"/>
    <mergeCell ref="AU30:AX30"/>
    <mergeCell ref="AU31:AX31"/>
    <mergeCell ref="AE38:AH38"/>
    <mergeCell ref="AI38:AL38"/>
    <mergeCell ref="AM38:AP38"/>
    <mergeCell ref="AQ38:AT38"/>
    <mergeCell ref="AU38:AX38"/>
    <mergeCell ref="AM37:AP37"/>
    <mergeCell ref="AU37:AX37"/>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E29:AH29"/>
    <mergeCell ref="AQ28:AR28"/>
    <mergeCell ref="AE30:AH30"/>
    <mergeCell ref="AS28:AT28"/>
    <mergeCell ref="AW28:AX28"/>
    <mergeCell ref="AU28:AV28"/>
    <mergeCell ref="AU35:AV35"/>
    <mergeCell ref="AW35:AX35"/>
    <mergeCell ref="AE34:AH35"/>
    <mergeCell ref="AI34:AL35"/>
    <mergeCell ref="AM34:AP35"/>
    <mergeCell ref="AQ34:AT34"/>
    <mergeCell ref="AU34:AX34"/>
    <mergeCell ref="AQ35:AR35"/>
    <mergeCell ref="AS35:AT35"/>
    <mergeCell ref="AE36:AH36"/>
    <mergeCell ref="AI36:AL36"/>
    <mergeCell ref="AM36:AP36"/>
    <mergeCell ref="AQ36:AT36"/>
    <mergeCell ref="AU36:AX36"/>
    <mergeCell ref="AE37:AH37"/>
    <mergeCell ref="AI37:AL37"/>
    <mergeCell ref="AQ37:AT37"/>
    <mergeCell ref="AW51:AX51"/>
    <mergeCell ref="AS51:AT51"/>
    <mergeCell ref="AQ45:AX45"/>
    <mergeCell ref="AQ50:AT50"/>
    <mergeCell ref="AU50:AX50"/>
    <mergeCell ref="AE44:AH44"/>
    <mergeCell ref="AE50:AH51"/>
    <mergeCell ref="AM45:AP45"/>
    <mergeCell ref="AE42:AH42"/>
    <mergeCell ref="AI42:AL42"/>
    <mergeCell ref="AM42:AP42"/>
    <mergeCell ref="AE41:AH41"/>
    <mergeCell ref="AI41:AL41"/>
    <mergeCell ref="E49:F49"/>
    <mergeCell ref="G49:AX49"/>
    <mergeCell ref="E48:F48"/>
    <mergeCell ref="G48:AX48"/>
    <mergeCell ref="G54:X55"/>
    <mergeCell ref="Y54:AA55"/>
    <mergeCell ref="AB54:AD55"/>
    <mergeCell ref="AE54:AH55"/>
    <mergeCell ref="AI54:AL55"/>
    <mergeCell ref="AM54:AP55"/>
    <mergeCell ref="E50:F57"/>
    <mergeCell ref="AM67:AP68"/>
    <mergeCell ref="AB71:AD71"/>
    <mergeCell ref="AE71:AH71"/>
    <mergeCell ref="AI71:AL71"/>
    <mergeCell ref="AM71:AP71"/>
    <mergeCell ref="G52:X53"/>
    <mergeCell ref="G56:X57"/>
    <mergeCell ref="Y56:AA56"/>
    <mergeCell ref="AB56:AD56"/>
    <mergeCell ref="AI66:AL66"/>
    <mergeCell ref="AB62:AD63"/>
    <mergeCell ref="AM62:AP63"/>
    <mergeCell ref="Y71:AA71"/>
    <mergeCell ref="AB66:AD66"/>
    <mergeCell ref="AE66:AH66"/>
    <mergeCell ref="E67:F71"/>
    <mergeCell ref="G67:X68"/>
    <mergeCell ref="Y67:AA68"/>
    <mergeCell ref="AB67:AD68"/>
    <mergeCell ref="AE67:AH67"/>
    <mergeCell ref="AI67:AL68"/>
    <mergeCell ref="E62:F66"/>
    <mergeCell ref="AQ69:AT69"/>
    <mergeCell ref="AU69:AX69"/>
    <mergeCell ref="Y70:AA70"/>
    <mergeCell ref="AB70:AD70"/>
    <mergeCell ref="AE70:AH70"/>
    <mergeCell ref="AI70:AL70"/>
    <mergeCell ref="AM70:AP70"/>
    <mergeCell ref="AQ70:AT70"/>
    <mergeCell ref="AU70:AX70"/>
    <mergeCell ref="AD2:AH2"/>
    <mergeCell ref="AJ2:AM2"/>
    <mergeCell ref="G8:X8"/>
    <mergeCell ref="C85:AC85"/>
    <mergeCell ref="AD85:AF85"/>
    <mergeCell ref="AO2:AQ2"/>
    <mergeCell ref="AS2:AU2"/>
    <mergeCell ref="P26:V26"/>
    <mergeCell ref="W26:AC26"/>
    <mergeCell ref="W23:AC23"/>
    <mergeCell ref="W24:AC24"/>
    <mergeCell ref="AQ71:AT71"/>
    <mergeCell ref="AU71:AX71"/>
    <mergeCell ref="C61:D71"/>
    <mergeCell ref="P22:V22"/>
    <mergeCell ref="P23:V23"/>
    <mergeCell ref="P24:V24"/>
    <mergeCell ref="P25:V25"/>
    <mergeCell ref="G26:O26"/>
    <mergeCell ref="W25:AC25"/>
    <mergeCell ref="AQ67:AT67"/>
    <mergeCell ref="AU67:AX67"/>
    <mergeCell ref="AE68:AF68"/>
    <mergeCell ref="AG68:AH68"/>
    <mergeCell ref="AJ107:AK107"/>
    <mergeCell ref="AM107:AN107"/>
    <mergeCell ref="AO107:AP107"/>
    <mergeCell ref="AR107:AS107"/>
    <mergeCell ref="A12:F21"/>
    <mergeCell ref="G22:O22"/>
    <mergeCell ref="G23:O23"/>
    <mergeCell ref="G24:O24"/>
    <mergeCell ref="G25:O25"/>
    <mergeCell ref="A22:F26"/>
    <mergeCell ref="AD22:AX22"/>
    <mergeCell ref="AD23:AX26"/>
    <mergeCell ref="W22:AC22"/>
    <mergeCell ref="AU107:AV107"/>
    <mergeCell ref="AQ68:AR68"/>
    <mergeCell ref="AS68:AT68"/>
    <mergeCell ref="AU68:AV68"/>
    <mergeCell ref="AW68:AX68"/>
    <mergeCell ref="G69:X71"/>
    <mergeCell ref="Y69:AA69"/>
    <mergeCell ref="AB69:AD69"/>
    <mergeCell ref="AE69:AH69"/>
    <mergeCell ref="AI69:AL69"/>
    <mergeCell ref="AM69:AP69"/>
    <mergeCell ref="O108:P108"/>
    <mergeCell ref="AA108:AB108"/>
    <mergeCell ref="AM108:AN108"/>
    <mergeCell ref="AO108:AP108"/>
    <mergeCell ref="AR108:AS108"/>
    <mergeCell ref="AU108:AV108"/>
    <mergeCell ref="A105:D105"/>
    <mergeCell ref="E105:P105"/>
    <mergeCell ref="Q105:AB105"/>
    <mergeCell ref="AC105:AN105"/>
    <mergeCell ref="AO105:AX105"/>
    <mergeCell ref="A106:D106"/>
    <mergeCell ref="E106:P106"/>
    <mergeCell ref="Q106:AB106"/>
    <mergeCell ref="AC106:AN106"/>
    <mergeCell ref="AO106:AX106"/>
    <mergeCell ref="A107:D107"/>
    <mergeCell ref="E107:G107"/>
    <mergeCell ref="I107:J107"/>
    <mergeCell ref="L107:M107"/>
    <mergeCell ref="O107:P107"/>
    <mergeCell ref="Q107:S107"/>
    <mergeCell ref="AC107:AE107"/>
    <mergeCell ref="AG107:AH107"/>
  </mergeCells>
  <phoneticPr fontId="5"/>
  <conditionalFormatting sqref="P14:AQ14">
    <cfRule type="expression" dxfId="169" priority="14019">
      <formula>IF(RIGHT(TEXT(P14,"0.#"),1)=".",FALSE,TRUE)</formula>
    </cfRule>
    <cfRule type="expression" dxfId="168" priority="14020">
      <formula>IF(RIGHT(TEXT(P14,"0.#"),1)=".",TRUE,FALSE)</formula>
    </cfRule>
  </conditionalFormatting>
  <conditionalFormatting sqref="AE29">
    <cfRule type="expression" dxfId="167" priority="14009">
      <formula>IF(RIGHT(TEXT(AE29,"0.#"),1)=".",FALSE,TRUE)</formula>
    </cfRule>
    <cfRule type="expression" dxfId="166" priority="14010">
      <formula>IF(RIGHT(TEXT(AE29,"0.#"),1)=".",TRUE,FALSE)</formula>
    </cfRule>
  </conditionalFormatting>
  <conditionalFormatting sqref="P18:AX18">
    <cfRule type="expression" dxfId="165" priority="13895">
      <formula>IF(RIGHT(TEXT(P18,"0.#"),1)=".",FALSE,TRUE)</formula>
    </cfRule>
    <cfRule type="expression" dxfId="164" priority="13896">
      <formula>IF(RIGHT(TEXT(P18,"0.#"),1)=".",TRUE,FALSE)</formula>
    </cfRule>
  </conditionalFormatting>
  <conditionalFormatting sqref="Y131">
    <cfRule type="expression" dxfId="163" priority="13887">
      <formula>IF(RIGHT(TEXT(Y131,"0.#"),1)=".",FALSE,TRUE)</formula>
    </cfRule>
    <cfRule type="expression" dxfId="162" priority="13888">
      <formula>IF(RIGHT(TEXT(Y131,"0.#"),1)=".",TRUE,FALSE)</formula>
    </cfRule>
  </conditionalFormatting>
  <conditionalFormatting sqref="Y134">
    <cfRule type="expression" dxfId="161" priority="13669">
      <formula>IF(RIGHT(TEXT(Y134,"0.#"),1)=".",FALSE,TRUE)</formula>
    </cfRule>
    <cfRule type="expression" dxfId="160" priority="13670">
      <formula>IF(RIGHT(TEXT(Y134,"0.#"),1)=".",TRUE,FALSE)</formula>
    </cfRule>
  </conditionalFormatting>
  <conditionalFormatting sqref="P16:AQ17 P15:AX15 P13:AQ13">
    <cfRule type="expression" dxfId="159" priority="13717">
      <formula>IF(RIGHT(TEXT(P13,"0.#"),1)=".",FALSE,TRUE)</formula>
    </cfRule>
    <cfRule type="expression" dxfId="158" priority="13718">
      <formula>IF(RIGHT(TEXT(P13,"0.#"),1)=".",TRUE,FALSE)</formula>
    </cfRule>
  </conditionalFormatting>
  <conditionalFormatting sqref="P19:AC19">
    <cfRule type="expression" dxfId="157" priority="13715">
      <formula>IF(RIGHT(TEXT(P19,"0.#"),1)=".",FALSE,TRUE)</formula>
    </cfRule>
    <cfRule type="expression" dxfId="156" priority="13716">
      <formula>IF(RIGHT(TEXT(P19,"0.#"),1)=".",TRUE,FALSE)</formula>
    </cfRule>
  </conditionalFormatting>
  <conditionalFormatting sqref="AE42:AE43 AI43 AU42:AU43">
    <cfRule type="expression" dxfId="155" priority="13707">
      <formula>IF(RIGHT(TEXT(AE42,"0.#"),1)=".",FALSE,TRUE)</formula>
    </cfRule>
    <cfRule type="expression" dxfId="154" priority="13708">
      <formula>IF(RIGHT(TEXT(AE42,"0.#"),1)=".",TRUE,FALSE)</formula>
    </cfRule>
  </conditionalFormatting>
  <conditionalFormatting sqref="Y130">
    <cfRule type="expression" dxfId="153" priority="13693">
      <formula>IF(RIGHT(TEXT(Y130,"0.#"),1)=".",FALSE,TRUE)</formula>
    </cfRule>
    <cfRule type="expression" dxfId="152" priority="13694">
      <formula>IF(RIGHT(TEXT(Y130,"0.#"),1)=".",TRUE,FALSE)</formula>
    </cfRule>
  </conditionalFormatting>
  <conditionalFormatting sqref="AU131">
    <cfRule type="expression" dxfId="151" priority="13689">
      <formula>IF(RIGHT(TEXT(AU131,"0.#"),1)=".",FALSE,TRUE)</formula>
    </cfRule>
    <cfRule type="expression" dxfId="150" priority="13690">
      <formula>IF(RIGHT(TEXT(AU131,"0.#"),1)=".",TRUE,FALSE)</formula>
    </cfRule>
  </conditionalFormatting>
  <conditionalFormatting sqref="AU130">
    <cfRule type="expression" dxfId="149" priority="13687">
      <formula>IF(RIGHT(TEXT(AU130,"0.#"),1)=".",FALSE,TRUE)</formula>
    </cfRule>
    <cfRule type="expression" dxfId="148" priority="13688">
      <formula>IF(RIGHT(TEXT(AU130,"0.#"),1)=".",TRUE,FALSE)</formula>
    </cfRule>
  </conditionalFormatting>
  <conditionalFormatting sqref="Y135">
    <cfRule type="expression" dxfId="147" priority="13671">
      <formula>IF(RIGHT(TEXT(Y135,"0.#"),1)=".",FALSE,TRUE)</formula>
    </cfRule>
    <cfRule type="expression" dxfId="146" priority="13672">
      <formula>IF(RIGHT(TEXT(Y135,"0.#"),1)=".",TRUE,FALSE)</formula>
    </cfRule>
  </conditionalFormatting>
  <conditionalFormatting sqref="AU135">
    <cfRule type="expression" dxfId="145" priority="13665">
      <formula>IF(RIGHT(TEXT(AU135,"0.#"),1)=".",FALSE,TRUE)</formula>
    </cfRule>
    <cfRule type="expression" dxfId="144" priority="13666">
      <formula>IF(RIGHT(TEXT(AU135,"0.#"),1)=".",TRUE,FALSE)</formula>
    </cfRule>
  </conditionalFormatting>
  <conditionalFormatting sqref="AU134">
    <cfRule type="expression" dxfId="143" priority="13663">
      <formula>IF(RIGHT(TEXT(AU134,"0.#"),1)=".",FALSE,TRUE)</formula>
    </cfRule>
    <cfRule type="expression" dxfId="142" priority="13664">
      <formula>IF(RIGHT(TEXT(AU134,"0.#"),1)=".",TRUE,FALSE)</formula>
    </cfRule>
  </conditionalFormatting>
  <conditionalFormatting sqref="AM31 AQ31 AU31">
    <cfRule type="expression" dxfId="141" priority="13463">
      <formula>IF(RIGHT(TEXT(AM31,"0.#"),1)=".",FALSE,TRUE)</formula>
    </cfRule>
    <cfRule type="expression" dxfId="140" priority="13464">
      <formula>IF(RIGHT(TEXT(AM31,"0.#"),1)=".",TRUE,FALSE)</formula>
    </cfRule>
  </conditionalFormatting>
  <conditionalFormatting sqref="AE30">
    <cfRule type="expression" dxfId="139" priority="13477">
      <formula>IF(RIGHT(TEXT(AE30,"0.#"),1)=".",FALSE,TRUE)</formula>
    </cfRule>
    <cfRule type="expression" dxfId="138" priority="13478">
      <formula>IF(RIGHT(TEXT(AE30,"0.#"),1)=".",TRUE,FALSE)</formula>
    </cfRule>
  </conditionalFormatting>
  <conditionalFormatting sqref="AE31">
    <cfRule type="expression" dxfId="137" priority="13475">
      <formula>IF(RIGHT(TEXT(AE31,"0.#"),1)=".",FALSE,TRUE)</formula>
    </cfRule>
    <cfRule type="expression" dxfId="136" priority="13476">
      <formula>IF(RIGHT(TEXT(AE31,"0.#"),1)=".",TRUE,FALSE)</formula>
    </cfRule>
  </conditionalFormatting>
  <conditionalFormatting sqref="AI31">
    <cfRule type="expression" dxfId="135" priority="13473">
      <formula>IF(RIGHT(TEXT(AI31,"0.#"),1)=".",FALSE,TRUE)</formula>
    </cfRule>
    <cfRule type="expression" dxfId="134" priority="13474">
      <formula>IF(RIGHT(TEXT(AI31,"0.#"),1)=".",TRUE,FALSE)</formula>
    </cfRule>
  </conditionalFormatting>
  <conditionalFormatting sqref="AI30">
    <cfRule type="expression" dxfId="133" priority="13471">
      <formula>IF(RIGHT(TEXT(AI30,"0.#"),1)=".",FALSE,TRUE)</formula>
    </cfRule>
    <cfRule type="expression" dxfId="132" priority="13472">
      <formula>IF(RIGHT(TEXT(AI30,"0.#"),1)=".",TRUE,FALSE)</formula>
    </cfRule>
  </conditionalFormatting>
  <conditionalFormatting sqref="AI29">
    <cfRule type="expression" dxfId="131" priority="13469">
      <formula>IF(RIGHT(TEXT(AI29,"0.#"),1)=".",FALSE,TRUE)</formula>
    </cfRule>
    <cfRule type="expression" dxfId="130" priority="13470">
      <formula>IF(RIGHT(TEXT(AI29,"0.#"),1)=".",TRUE,FALSE)</formula>
    </cfRule>
  </conditionalFormatting>
  <conditionalFormatting sqref="AM29 AQ29 AU29">
    <cfRule type="expression" dxfId="129" priority="13467">
      <formula>IF(RIGHT(TEXT(AM29,"0.#"),1)=".",FALSE,TRUE)</formula>
    </cfRule>
    <cfRule type="expression" dxfId="128" priority="13468">
      <formula>IF(RIGHT(TEXT(AM29,"0.#"),1)=".",TRUE,FALSE)</formula>
    </cfRule>
  </conditionalFormatting>
  <conditionalFormatting sqref="AM30 AQ30 AU30">
    <cfRule type="expression" dxfId="127" priority="13465">
      <formula>IF(RIGHT(TEXT(AM30,"0.#"),1)=".",FALSE,TRUE)</formula>
    </cfRule>
    <cfRule type="expression" dxfId="126" priority="13466">
      <formula>IF(RIGHT(TEXT(AM30,"0.#"),1)=".",TRUE,FALSE)</formula>
    </cfRule>
  </conditionalFormatting>
  <conditionalFormatting sqref="AQ45 AE45:AE46 AI45:AI46">
    <cfRule type="expression" dxfId="125" priority="13171">
      <formula>IF(RIGHT(TEXT(AE45,"0.#"),1)=".",FALSE,TRUE)</formula>
    </cfRule>
    <cfRule type="expression" dxfId="124" priority="13172">
      <formula>IF(RIGHT(TEXT(AE45,"0.#"),1)=".",TRUE,FALSE)</formula>
    </cfRule>
  </conditionalFormatting>
  <conditionalFormatting sqref="AQ46">
    <cfRule type="expression" dxfId="123" priority="13159">
      <formula>IF(RIGHT(TEXT(AQ46,"0.#"),1)=".",FALSE,TRUE)</formula>
    </cfRule>
    <cfRule type="expression" dxfId="122" priority="13160">
      <formula>IF(RIGHT(TEXT(AQ46,"0.#"),1)=".",TRUE,FALSE)</formula>
    </cfRule>
  </conditionalFormatting>
  <conditionalFormatting sqref="AE52:AE53 AI52:AI53 AM52:AM53 AQ52:AQ53 AU52:AU53">
    <cfRule type="expression" dxfId="121" priority="13071">
      <formula>IF(RIGHT(TEXT(AE52,"0.#"),1)=".",FALSE,TRUE)</formula>
    </cfRule>
    <cfRule type="expression" dxfId="120" priority="13072">
      <formula>IF(RIGHT(TEXT(AE52,"0.#"),1)=".",TRUE,FALSE)</formula>
    </cfRule>
  </conditionalFormatting>
  <conditionalFormatting sqref="AE64">
    <cfRule type="expression" dxfId="119" priority="13041">
      <formula>IF(RIGHT(TEXT(AE64,"0.#"),1)=".",FALSE,TRUE)</formula>
    </cfRule>
    <cfRule type="expression" dxfId="118" priority="13042">
      <formula>IF(RIGHT(TEXT(AE64,"0.#"),1)=".",TRUE,FALSE)</formula>
    </cfRule>
  </conditionalFormatting>
  <conditionalFormatting sqref="AM66">
    <cfRule type="expression" dxfId="117" priority="13025">
      <formula>IF(RIGHT(TEXT(AM66,"0.#"),1)=".",FALSE,TRUE)</formula>
    </cfRule>
    <cfRule type="expression" dxfId="116" priority="13026">
      <formula>IF(RIGHT(TEXT(AM66,"0.#"),1)=".",TRUE,FALSE)</formula>
    </cfRule>
  </conditionalFormatting>
  <conditionalFormatting sqref="AE65">
    <cfRule type="expression" dxfId="115" priority="13039">
      <formula>IF(RIGHT(TEXT(AE65,"0.#"),1)=".",FALSE,TRUE)</formula>
    </cfRule>
    <cfRule type="expression" dxfId="114" priority="13040">
      <formula>IF(RIGHT(TEXT(AE65,"0.#"),1)=".",TRUE,FALSE)</formula>
    </cfRule>
  </conditionalFormatting>
  <conditionalFormatting sqref="AE66">
    <cfRule type="expression" dxfId="113" priority="13037">
      <formula>IF(RIGHT(TEXT(AE66,"0.#"),1)=".",FALSE,TRUE)</formula>
    </cfRule>
    <cfRule type="expression" dxfId="112" priority="13038">
      <formula>IF(RIGHT(TEXT(AE66,"0.#"),1)=".",TRUE,FALSE)</formula>
    </cfRule>
  </conditionalFormatting>
  <conditionalFormatting sqref="AM64">
    <cfRule type="expression" dxfId="111" priority="13029">
      <formula>IF(RIGHT(TEXT(AM64,"0.#"),1)=".",FALSE,TRUE)</formula>
    </cfRule>
    <cfRule type="expression" dxfId="110" priority="13030">
      <formula>IF(RIGHT(TEXT(AM64,"0.#"),1)=".",TRUE,FALSE)</formula>
    </cfRule>
  </conditionalFormatting>
  <conditionalFormatting sqref="AM65">
    <cfRule type="expression" dxfId="109" priority="13027">
      <formula>IF(RIGHT(TEXT(AM65,"0.#"),1)=".",FALSE,TRUE)</formula>
    </cfRule>
    <cfRule type="expression" dxfId="108" priority="13028">
      <formula>IF(RIGHT(TEXT(AM65,"0.#"),1)=".",TRUE,FALSE)</formula>
    </cfRule>
  </conditionalFormatting>
  <conditionalFormatting sqref="AU64:AU66">
    <cfRule type="expression" dxfId="107" priority="13017">
      <formula>IF(RIGHT(TEXT(AU64,"0.#"),1)=".",FALSE,TRUE)</formula>
    </cfRule>
    <cfRule type="expression" dxfId="106" priority="13018">
      <formula>IF(RIGHT(TEXT(AU64,"0.#"),1)=".",TRUE,FALSE)</formula>
    </cfRule>
  </conditionalFormatting>
  <conditionalFormatting sqref="AI66">
    <cfRule type="expression" dxfId="105" priority="12947">
      <formula>IF(RIGHT(TEXT(AI66,"0.#"),1)=".",FALSE,TRUE)</formula>
    </cfRule>
    <cfRule type="expression" dxfId="104" priority="12948">
      <formula>IF(RIGHT(TEXT(AI66,"0.#"),1)=".",TRUE,FALSE)</formula>
    </cfRule>
  </conditionalFormatting>
  <conditionalFormatting sqref="AI64">
    <cfRule type="expression" dxfId="103" priority="12951">
      <formula>IF(RIGHT(TEXT(AI64,"0.#"),1)=".",FALSE,TRUE)</formula>
    </cfRule>
    <cfRule type="expression" dxfId="102" priority="12952">
      <formula>IF(RIGHT(TEXT(AI64,"0.#"),1)=".",TRUE,FALSE)</formula>
    </cfRule>
  </conditionalFormatting>
  <conditionalFormatting sqref="AI65">
    <cfRule type="expression" dxfId="101" priority="12949">
      <formula>IF(RIGHT(TEXT(AI65,"0.#"),1)=".",FALSE,TRUE)</formula>
    </cfRule>
    <cfRule type="expression" dxfId="100" priority="12950">
      <formula>IF(RIGHT(TEXT(AI65,"0.#"),1)=".",TRUE,FALSE)</formula>
    </cfRule>
  </conditionalFormatting>
  <conditionalFormatting sqref="AQ64:AQ66">
    <cfRule type="expression" dxfId="99" priority="12917">
      <formula>IF(RIGHT(TEXT(AQ64,"0.#"),1)=".",FALSE,TRUE)</formula>
    </cfRule>
    <cfRule type="expression" dxfId="98" priority="12918">
      <formula>IF(RIGHT(TEXT(AQ64,"0.#"),1)=".",TRUE,FALSE)</formula>
    </cfRule>
  </conditionalFormatting>
  <conditionalFormatting sqref="AE69">
    <cfRule type="expression" dxfId="97" priority="4335">
      <formula>IF(RIGHT(TEXT(AE69,"0.#"),1)=".",FALSE,TRUE)</formula>
    </cfRule>
    <cfRule type="expression" dxfId="96" priority="4336">
      <formula>IF(RIGHT(TEXT(AE69,"0.#"),1)=".",TRUE,FALSE)</formula>
    </cfRule>
  </conditionalFormatting>
  <conditionalFormatting sqref="AM71">
    <cfRule type="expression" dxfId="95" priority="4325">
      <formula>IF(RIGHT(TEXT(AM71,"0.#"),1)=".",FALSE,TRUE)</formula>
    </cfRule>
    <cfRule type="expression" dxfId="94" priority="4326">
      <formula>IF(RIGHT(TEXT(AM71,"0.#"),1)=".",TRUE,FALSE)</formula>
    </cfRule>
  </conditionalFormatting>
  <conditionalFormatting sqref="AE70">
    <cfRule type="expression" dxfId="93" priority="4333">
      <formula>IF(RIGHT(TEXT(AE70,"0.#"),1)=".",FALSE,TRUE)</formula>
    </cfRule>
    <cfRule type="expression" dxfId="92" priority="4334">
      <formula>IF(RIGHT(TEXT(AE70,"0.#"),1)=".",TRUE,FALSE)</formula>
    </cfRule>
  </conditionalFormatting>
  <conditionalFormatting sqref="AE71">
    <cfRule type="expression" dxfId="91" priority="4331">
      <formula>IF(RIGHT(TEXT(AE71,"0.#"),1)=".",FALSE,TRUE)</formula>
    </cfRule>
    <cfRule type="expression" dxfId="90" priority="4332">
      <formula>IF(RIGHT(TEXT(AE71,"0.#"),1)=".",TRUE,FALSE)</formula>
    </cfRule>
  </conditionalFormatting>
  <conditionalFormatting sqref="AM69">
    <cfRule type="expression" dxfId="89" priority="4329">
      <formula>IF(RIGHT(TEXT(AM69,"0.#"),1)=".",FALSE,TRUE)</formula>
    </cfRule>
    <cfRule type="expression" dxfId="88" priority="4330">
      <formula>IF(RIGHT(TEXT(AM69,"0.#"),1)=".",TRUE,FALSE)</formula>
    </cfRule>
  </conditionalFormatting>
  <conditionalFormatting sqref="AM70">
    <cfRule type="expression" dxfId="87" priority="4327">
      <formula>IF(RIGHT(TEXT(AM70,"0.#"),1)=".",FALSE,TRUE)</formula>
    </cfRule>
    <cfRule type="expression" dxfId="86" priority="4328">
      <formula>IF(RIGHT(TEXT(AM70,"0.#"),1)=".",TRUE,FALSE)</formula>
    </cfRule>
  </conditionalFormatting>
  <conditionalFormatting sqref="AU69:AU71">
    <cfRule type="expression" dxfId="85" priority="4323">
      <formula>IF(RIGHT(TEXT(AU69,"0.#"),1)=".",FALSE,TRUE)</formula>
    </cfRule>
    <cfRule type="expression" dxfId="84" priority="4324">
      <formula>IF(RIGHT(TEXT(AU69,"0.#"),1)=".",TRUE,FALSE)</formula>
    </cfRule>
  </conditionalFormatting>
  <conditionalFormatting sqref="AI71">
    <cfRule type="expression" dxfId="83" priority="4313">
      <formula>IF(RIGHT(TEXT(AI71,"0.#"),1)=".",FALSE,TRUE)</formula>
    </cfRule>
    <cfRule type="expression" dxfId="82" priority="4314">
      <formula>IF(RIGHT(TEXT(AI71,"0.#"),1)=".",TRUE,FALSE)</formula>
    </cfRule>
  </conditionalFormatting>
  <conditionalFormatting sqref="AI69">
    <cfRule type="expression" dxfId="81" priority="4317">
      <formula>IF(RIGHT(TEXT(AI69,"0.#"),1)=".",FALSE,TRUE)</formula>
    </cfRule>
    <cfRule type="expression" dxfId="80" priority="4318">
      <formula>IF(RIGHT(TEXT(AI69,"0.#"),1)=".",TRUE,FALSE)</formula>
    </cfRule>
  </conditionalFormatting>
  <conditionalFormatting sqref="AI70">
    <cfRule type="expression" dxfId="79" priority="4315">
      <formula>IF(RIGHT(TEXT(AI70,"0.#"),1)=".",FALSE,TRUE)</formula>
    </cfRule>
    <cfRule type="expression" dxfId="78" priority="4316">
      <formula>IF(RIGHT(TEXT(AI70,"0.#"),1)=".",TRUE,FALSE)</formula>
    </cfRule>
  </conditionalFormatting>
  <conditionalFormatting sqref="AQ69:AQ71">
    <cfRule type="expression" dxfId="77" priority="4307">
      <formula>IF(RIGHT(TEXT(AQ69,"0.#"),1)=".",FALSE,TRUE)</formula>
    </cfRule>
    <cfRule type="expression" dxfId="76" priority="4308">
      <formula>IF(RIGHT(TEXT(AQ69,"0.#"),1)=".",TRUE,FALSE)</formula>
    </cfRule>
  </conditionalFormatting>
  <conditionalFormatting sqref="AL141:AO141">
    <cfRule type="expression" dxfId="75" priority="2827">
      <formula>IF(AND(AL141&gt;=0, RIGHT(TEXT(AL141,"0.#"),1)&lt;&gt;"."),TRUE,FALSE)</formula>
    </cfRule>
    <cfRule type="expression" dxfId="74" priority="2828">
      <formula>IF(AND(AL141&gt;=0, RIGHT(TEXT(AL141,"0.#"),1)="."),TRUE,FALSE)</formula>
    </cfRule>
    <cfRule type="expression" dxfId="73" priority="2829">
      <formula>IF(AND(AL141&lt;0, RIGHT(TEXT(AL141,"0.#"),1)&lt;&gt;"."),TRUE,FALSE)</formula>
    </cfRule>
    <cfRule type="expression" dxfId="72" priority="2830">
      <formula>IF(AND(AL141&lt;0, RIGHT(TEXT(AL141,"0.#"),1)="."),TRUE,FALSE)</formula>
    </cfRule>
  </conditionalFormatting>
  <conditionalFormatting sqref="Y141">
    <cfRule type="expression" dxfId="71" priority="2825">
      <formula>IF(RIGHT(TEXT(Y141,"0.#"),1)=".",FALSE,TRUE)</formula>
    </cfRule>
    <cfRule type="expression" dxfId="70" priority="2826">
      <formula>IF(RIGHT(TEXT(Y141,"0.#"),1)=".",TRUE,FALSE)</formula>
    </cfRule>
  </conditionalFormatting>
  <conditionalFormatting sqref="AE56:AE57 AI56:AI57 AM56:AM57 AQ56:AQ57 AU56:AU57">
    <cfRule type="expression" dxfId="69" priority="1961">
      <formula>IF(RIGHT(TEXT(AE56,"0.#"),1)=".",FALSE,TRUE)</formula>
    </cfRule>
    <cfRule type="expression" dxfId="68" priority="1962">
      <formula>IF(RIGHT(TEXT(AE56,"0.#"),1)=".",TRUE,FALSE)</formula>
    </cfRule>
  </conditionalFormatting>
  <conditionalFormatting sqref="Y147:Y154">
    <cfRule type="expression" dxfId="67" priority="2085">
      <formula>IF(RIGHT(TEXT(Y147,"0.#"),1)=".",FALSE,TRUE)</formula>
    </cfRule>
    <cfRule type="expression" dxfId="66" priority="2086">
      <formula>IF(RIGHT(TEXT(Y147,"0.#"),1)=".",TRUE,FALSE)</formula>
    </cfRule>
  </conditionalFormatting>
  <conditionalFormatting sqref="Y145:Y146">
    <cfRule type="expression" dxfId="65" priority="2079">
      <formula>IF(RIGHT(TEXT(Y145,"0.#"),1)=".",FALSE,TRUE)</formula>
    </cfRule>
    <cfRule type="expression" dxfId="64" priority="2080">
      <formula>IF(RIGHT(TEXT(Y145,"0.#"),1)=".",TRUE,FALSE)</formula>
    </cfRule>
  </conditionalFormatting>
  <conditionalFormatting sqref="Y160:Y167">
    <cfRule type="expression" dxfId="63" priority="2073">
      <formula>IF(RIGHT(TEXT(Y160,"0.#"),1)=".",FALSE,TRUE)</formula>
    </cfRule>
    <cfRule type="expression" dxfId="62" priority="2074">
      <formula>IF(RIGHT(TEXT(Y160,"0.#"),1)=".",TRUE,FALSE)</formula>
    </cfRule>
  </conditionalFormatting>
  <conditionalFormatting sqref="Y158:Y159">
    <cfRule type="expression" dxfId="61" priority="2067">
      <formula>IF(RIGHT(TEXT(Y158,"0.#"),1)=".",FALSE,TRUE)</formula>
    </cfRule>
    <cfRule type="expression" dxfId="60" priority="2068">
      <formula>IF(RIGHT(TEXT(Y158,"0.#"),1)=".",TRUE,FALSE)</formula>
    </cfRule>
  </conditionalFormatting>
  <conditionalFormatting sqref="Y173">
    <cfRule type="expression" dxfId="59" priority="2061">
      <formula>IF(RIGHT(TEXT(Y173,"0.#"),1)=".",FALSE,TRUE)</formula>
    </cfRule>
    <cfRule type="expression" dxfId="58" priority="2062">
      <formula>IF(RIGHT(TEXT(Y173,"0.#"),1)=".",TRUE,FALSE)</formula>
    </cfRule>
  </conditionalFormatting>
  <conditionalFormatting sqref="Y171:Y172">
    <cfRule type="expression" dxfId="57" priority="2055">
      <formula>IF(RIGHT(TEXT(Y171,"0.#"),1)=".",FALSE,TRUE)</formula>
    </cfRule>
    <cfRule type="expression" dxfId="56" priority="2056">
      <formula>IF(RIGHT(TEXT(Y171,"0.#"),1)=".",TRUE,FALSE)</formula>
    </cfRule>
  </conditionalFormatting>
  <conditionalFormatting sqref="W23">
    <cfRule type="expression" dxfId="55" priority="2321">
      <formula>IF(RIGHT(TEXT(W23,"0.#"),1)=".",FALSE,TRUE)</formula>
    </cfRule>
    <cfRule type="expression" dxfId="54" priority="2322">
      <formula>IF(RIGHT(TEXT(W23,"0.#"),1)=".",TRUE,FALSE)</formula>
    </cfRule>
  </conditionalFormatting>
  <conditionalFormatting sqref="W24:W25">
    <cfRule type="expression" dxfId="53" priority="2319">
      <formula>IF(RIGHT(TEXT(W24,"0.#"),1)=".",FALSE,TRUE)</formula>
    </cfRule>
    <cfRule type="expression" dxfId="52" priority="2320">
      <formula>IF(RIGHT(TEXT(W24,"0.#"),1)=".",TRUE,FALSE)</formula>
    </cfRule>
  </conditionalFormatting>
  <conditionalFormatting sqref="P23">
    <cfRule type="expression" dxfId="51" priority="2309">
      <formula>IF(RIGHT(TEXT(P23,"0.#"),1)=".",FALSE,TRUE)</formula>
    </cfRule>
    <cfRule type="expression" dxfId="50" priority="2310">
      <formula>IF(RIGHT(TEXT(P23,"0.#"),1)=".",TRUE,FALSE)</formula>
    </cfRule>
  </conditionalFormatting>
  <conditionalFormatting sqref="P24:P25">
    <cfRule type="expression" dxfId="49" priority="2307">
      <formula>IF(RIGHT(TEXT(P24,"0.#"),1)=".",FALSE,TRUE)</formula>
    </cfRule>
    <cfRule type="expression" dxfId="48" priority="2308">
      <formula>IF(RIGHT(TEXT(P24,"0.#"),1)=".",TRUE,FALSE)</formula>
    </cfRule>
  </conditionalFormatting>
  <conditionalFormatting sqref="AL145:AO154">
    <cfRule type="expression" dxfId="47" priority="2081">
      <formula>IF(AND(AL145&gt;=0, RIGHT(TEXT(AL145,"0.#"),1)&lt;&gt;"."),TRUE,FALSE)</formula>
    </cfRule>
    <cfRule type="expression" dxfId="46" priority="2082">
      <formula>IF(AND(AL145&gt;=0, RIGHT(TEXT(AL145,"0.#"),1)="."),TRUE,FALSE)</formula>
    </cfRule>
    <cfRule type="expression" dxfId="45" priority="2083">
      <formula>IF(AND(AL145&lt;0, RIGHT(TEXT(AL145,"0.#"),1)&lt;&gt;"."),TRUE,FALSE)</formula>
    </cfRule>
    <cfRule type="expression" dxfId="44" priority="2084">
      <formula>IF(AND(AL145&lt;0, RIGHT(TEXT(AL145,"0.#"),1)="."),TRUE,FALSE)</formula>
    </cfRule>
  </conditionalFormatting>
  <conditionalFormatting sqref="AL158:AO167">
    <cfRule type="expression" dxfId="43" priority="2069">
      <formula>IF(AND(AL158&gt;=0, RIGHT(TEXT(AL158,"0.#"),1)&lt;&gt;"."),TRUE,FALSE)</formula>
    </cfRule>
    <cfRule type="expression" dxfId="42" priority="2070">
      <formula>IF(AND(AL158&gt;=0, RIGHT(TEXT(AL158,"0.#"),1)="."),TRUE,FALSE)</formula>
    </cfRule>
    <cfRule type="expression" dxfId="41" priority="2071">
      <formula>IF(AND(AL158&lt;0, RIGHT(TEXT(AL158,"0.#"),1)&lt;&gt;"."),TRUE,FALSE)</formula>
    </cfRule>
    <cfRule type="expression" dxfId="40" priority="2072">
      <formula>IF(AND(AL158&lt;0, RIGHT(TEXT(AL158,"0.#"),1)="."),TRUE,FALSE)</formula>
    </cfRule>
  </conditionalFormatting>
  <conditionalFormatting sqref="AL173:AO173">
    <cfRule type="expression" dxfId="39" priority="2063">
      <formula>IF(AND(AL173&gt;=0, RIGHT(TEXT(AL173,"0.#"),1)&lt;&gt;"."),TRUE,FALSE)</formula>
    </cfRule>
    <cfRule type="expression" dxfId="38" priority="2064">
      <formula>IF(AND(AL173&gt;=0, RIGHT(TEXT(AL173,"0.#"),1)="."),TRUE,FALSE)</formula>
    </cfRule>
    <cfRule type="expression" dxfId="37" priority="2065">
      <formula>IF(AND(AL173&lt;0, RIGHT(TEXT(AL173,"0.#"),1)&lt;&gt;"."),TRUE,FALSE)</formula>
    </cfRule>
    <cfRule type="expression" dxfId="36" priority="2066">
      <formula>IF(AND(AL173&lt;0, RIGHT(TEXT(AL173,"0.#"),1)="."),TRUE,FALSE)</formula>
    </cfRule>
  </conditionalFormatting>
  <conditionalFormatting sqref="AL171:AO172">
    <cfRule type="expression" dxfId="35" priority="2057">
      <formula>IF(AND(AL171&gt;=0, RIGHT(TEXT(AL171,"0.#"),1)&lt;&gt;"."),TRUE,FALSE)</formula>
    </cfRule>
    <cfRule type="expression" dxfId="34" priority="2058">
      <formula>IF(AND(AL171&gt;=0, RIGHT(TEXT(AL171,"0.#"),1)="."),TRUE,FALSE)</formula>
    </cfRule>
    <cfRule type="expression" dxfId="33" priority="2059">
      <formula>IF(AND(AL171&lt;0, RIGHT(TEXT(AL171,"0.#"),1)&lt;&gt;"."),TRUE,FALSE)</formula>
    </cfRule>
    <cfRule type="expression" dxfId="32" priority="2060">
      <formula>IF(AND(AL171&lt;0, RIGHT(TEXT(AL171,"0.#"),1)="."),TRUE,FALSE)</formula>
    </cfRule>
  </conditionalFormatting>
  <conditionalFormatting sqref="AE36">
    <cfRule type="expression" dxfId="31" priority="2005">
      <formula>IF(RIGHT(TEXT(AE36,"0.#"),1)=".",FALSE,TRUE)</formula>
    </cfRule>
    <cfRule type="expression" dxfId="30" priority="2006">
      <formula>IF(RIGHT(TEXT(AE36,"0.#"),1)=".",TRUE,FALSE)</formula>
    </cfRule>
  </conditionalFormatting>
  <conditionalFormatting sqref="AE37">
    <cfRule type="expression" dxfId="29" priority="2003">
      <formula>IF(RIGHT(TEXT(AE37,"0.#"),1)=".",FALSE,TRUE)</formula>
    </cfRule>
    <cfRule type="expression" dxfId="28" priority="2004">
      <formula>IF(RIGHT(TEXT(AE37,"0.#"),1)=".",TRUE,FALSE)</formula>
    </cfRule>
  </conditionalFormatting>
  <conditionalFormatting sqref="AE38">
    <cfRule type="expression" dxfId="27" priority="2001">
      <formula>IF(RIGHT(TEXT(AE38,"0.#"),1)=".",FALSE,TRUE)</formula>
    </cfRule>
    <cfRule type="expression" dxfId="26" priority="2002">
      <formula>IF(RIGHT(TEXT(AE38,"0.#"),1)=".",TRUE,FALSE)</formula>
    </cfRule>
  </conditionalFormatting>
  <conditionalFormatting sqref="AI38">
    <cfRule type="expression" dxfId="25" priority="1999">
      <formula>IF(RIGHT(TEXT(AI38,"0.#"),1)=".",FALSE,TRUE)</formula>
    </cfRule>
    <cfRule type="expression" dxfId="24" priority="2000">
      <formula>IF(RIGHT(TEXT(AI38,"0.#"),1)=".",TRUE,FALSE)</formula>
    </cfRule>
  </conditionalFormatting>
  <conditionalFormatting sqref="AI37">
    <cfRule type="expression" dxfId="23" priority="1997">
      <formula>IF(RIGHT(TEXT(AI37,"0.#"),1)=".",FALSE,TRUE)</formula>
    </cfRule>
    <cfRule type="expression" dxfId="22" priority="1998">
      <formula>IF(RIGHT(TEXT(AI37,"0.#"),1)=".",TRUE,FALSE)</formula>
    </cfRule>
  </conditionalFormatting>
  <conditionalFormatting sqref="AI36">
    <cfRule type="expression" dxfId="21" priority="1995">
      <formula>IF(RIGHT(TEXT(AI36,"0.#"),1)=".",FALSE,TRUE)</formula>
    </cfRule>
    <cfRule type="expression" dxfId="20" priority="1996">
      <formula>IF(RIGHT(TEXT(AI36,"0.#"),1)=".",TRUE,FALSE)</formula>
    </cfRule>
  </conditionalFormatting>
  <conditionalFormatting sqref="AM36:AM38 AQ36:AQ38 AU36:AU38">
    <cfRule type="expression" dxfId="19" priority="1993">
      <formula>IF(RIGHT(TEXT(AM36,"0.#"),1)=".",FALSE,TRUE)</formula>
    </cfRule>
    <cfRule type="expression" dxfId="18" priority="1994">
      <formula>IF(RIGHT(TEXT(AM36,"0.#"),1)=".",TRUE,FALSE)</formula>
    </cfRule>
  </conditionalFormatting>
  <conditionalFormatting sqref="P26:AC26">
    <cfRule type="expression" dxfId="17" priority="17">
      <formula>IF(RIGHT(TEXT(P26,"0.#"),1)=".",FALSE,TRUE)</formula>
    </cfRule>
    <cfRule type="expression" dxfId="16" priority="18">
      <formula>IF(RIGHT(TEXT(P26,"0.#"),1)=".",TRUE,FALSE)</formula>
    </cfRule>
  </conditionalFormatting>
  <conditionalFormatting sqref="AR13:AX13">
    <cfRule type="expression" dxfId="15" priority="15">
      <formula>IF(RIGHT(TEXT(AR13,"0.#"),1)=".",FALSE,TRUE)</formula>
    </cfRule>
    <cfRule type="expression" dxfId="14" priority="16">
      <formula>IF(RIGHT(TEXT(AR13,"0.#"),1)=".",TRUE,FALSE)</formula>
    </cfRule>
  </conditionalFormatting>
  <conditionalFormatting sqref="AD19:AJ19">
    <cfRule type="expression" dxfId="13" priority="13">
      <formula>IF(RIGHT(TEXT(AD19,"0.#"),1)=".",FALSE,TRUE)</formula>
    </cfRule>
    <cfRule type="expression" dxfId="12" priority="14">
      <formula>IF(RIGHT(TEXT(AD19,"0.#"),1)=".",TRUE,FALSE)</formula>
    </cfRule>
  </conditionalFormatting>
  <conditionalFormatting sqref="AQ42:AQ43">
    <cfRule type="expression" dxfId="11" priority="11">
      <formula>IF(RIGHT(TEXT(AQ42,"0.#"),1)=".",FALSE,TRUE)</formula>
    </cfRule>
    <cfRule type="expression" dxfId="10" priority="12">
      <formula>IF(RIGHT(TEXT(AQ42,"0.#"),1)=".",TRUE,FALSE)</formula>
    </cfRule>
  </conditionalFormatting>
  <conditionalFormatting sqref="AM42">
    <cfRule type="expression" dxfId="9" priority="9">
      <formula>IF(RIGHT(TEXT(AM42,"0.#"),1)=".",FALSE,TRUE)</formula>
    </cfRule>
    <cfRule type="expression" dxfId="8" priority="10">
      <formula>IF(RIGHT(TEXT(AM42,"0.#"),1)=".",TRUE,FALSE)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I42">
    <cfRule type="expression" dxfId="5" priority="5">
      <formula>IF(RIGHT(TEXT(AI42,"0.#"),1)=".",FALSE,TRUE)</formula>
    </cfRule>
    <cfRule type="expression" dxfId="4" priority="6">
      <formula>IF(RIGHT(TEXT(AI42,"0.#"),1)=".",TRUE,FALSE)</formula>
    </cfRule>
  </conditionalFormatting>
  <conditionalFormatting sqref="AM45">
    <cfRule type="expression" dxfId="3" priority="3">
      <formula>IF(RIGHT(TEXT(AM45,"0.#"),1)=".",FALSE,TRUE)</formula>
    </cfRule>
    <cfRule type="expression" dxfId="2" priority="4">
      <formula>IF(RIGHT(TEXT(AM45,"0.#"),1)=".",TRUE,FALSE)</formula>
    </cfRule>
  </conditionalFormatting>
  <conditionalFormatting sqref="AM46">
    <cfRule type="expression" dxfId="1" priority="1">
      <formula>IF(RIGHT(TEXT(AM46,"0.#"),1)=".",FALSE,TRUE)</formula>
    </cfRule>
    <cfRule type="expression" dxfId="0" priority="2">
      <formula>IF(RIGHT(TEXT(AM46,"0.#"),1)=".",TRUE,FALSE)</formula>
    </cfRule>
  </conditionalFormatting>
  <dataValidations count="18">
    <dataValidation type="custom" imeMode="disabled" allowBlank="1" showInputMessage="1" showErrorMessage="1" sqref="AY23 AY51:AY53 AY55:AY57 J93:K93 P13:AX13 AR15:AX15 P14:AQ18 AR18:AX18 P19:AJ19 AQ28:AR28 AU28:AX28 AE29:AX31 AQ35:AR35 AU35:AX35 AE36:AX38 AE42:AX43 AE45:AX45 AQ51:AR51 AU51:AX51 AE52:AX53 AQ55:AR55 AU55:AX55 AE56:AX57 AY60 AY62 AE63:AF63 AQ63:AR63 AU63:AX63 AE64:AX66 AY67 AE68:AF68 AQ68:AR68 AU68:AX68 AE69:AX71 Y130:AB130 AU130:AX130 Y134:AB134 AU134:AX134 Y141:AB141 AL141:AO141 Y145:AB154 AL145:AO154 Y158:AB167 AL158:AO167 Y171:AB173 AL171:AO173 P23:AC26">
      <formula1>OR(ISNUMBER(J13), J13="-")</formula1>
    </dataValidation>
    <dataValidation type="list" allowBlank="1" showInputMessage="1" showErrorMessage="1" sqref="G93:H93">
      <formula1>T事業番号</formula1>
    </dataValidation>
    <dataValidation type="list" allowBlank="1" showInputMessage="1" showErrorMessage="1" sqref="S5:X5">
      <formula1>T終了年度</formula1>
    </dataValidation>
    <dataValidation type="list" allowBlank="1" showInputMessage="1" showErrorMessage="1" sqref="AO136">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1:E101">
      <formula1>T所見を踏まえた改善点</formula1>
    </dataValidation>
    <dataValidation imeMode="disabled" allowBlank="1" showInputMessage="1" showErrorMessage="1" sqref="L93"/>
    <dataValidation type="whole" imeMode="disabled" allowBlank="1" showInputMessage="1" showErrorMessage="1" sqref="M93 AW2:AX2">
      <formula1>0</formula1>
      <formula2>99</formula2>
    </dataValidation>
    <dataValidation type="custom" imeMode="off" allowBlank="1" showInputMessage="1" showErrorMessage="1" sqref="J141:O141 J145:O154 J158:O167 J171:O173">
      <formula1>OR(ISNUMBER(J141), J141="-")</formula1>
    </dataValidation>
    <dataValidation type="custom" imeMode="disabled" allowBlank="1" showInputMessage="1" showErrorMessage="1" sqref="AH141:AK141 AH145:AK154 AH158:AK167 AH171:AK173">
      <formula1>OR(AND(MOD(IF(ISNUMBER(AH141), AH141, 0.5),1)=0, 0&lt;=AH141), AH141="-")</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3">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8 X107:Y108 AJ107:AK108 AU107:AV108">
      <formula1>0</formula1>
      <formula2>9999</formula2>
    </dataValidation>
    <dataValidation type="whole" allowBlank="1" showInputMessage="1" showErrorMessage="1" sqref="O107:P108 AA107:AB108 AM107:AN108 AX107:AX10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0" max="50" man="1"/>
    <brk id="71" max="16383" man="1"/>
    <brk id="101" max="50" man="1"/>
    <brk id="137" max="16383"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入力規則等!$AG$2:$AG$13</xm:f>
          </x14:formula1>
          <xm:sqref>AC141:AG141 AC145:AG154 AC158:AG167 AC171:AG173</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78</v>
      </c>
      <c r="B1" s="24" t="s">
        <v>79</v>
      </c>
      <c r="F1" s="25" t="s">
        <v>4</v>
      </c>
      <c r="G1" s="25" t="s">
        <v>68</v>
      </c>
      <c r="K1" s="26" t="s">
        <v>97</v>
      </c>
      <c r="L1" s="24" t="s">
        <v>79</v>
      </c>
      <c r="O1" s="12"/>
      <c r="P1" s="25" t="s">
        <v>5</v>
      </c>
      <c r="Q1" s="25" t="s">
        <v>68</v>
      </c>
      <c r="T1" s="12"/>
      <c r="U1" s="28" t="s">
        <v>161</v>
      </c>
      <c r="W1" s="28" t="s">
        <v>160</v>
      </c>
      <c r="Y1" s="28" t="s">
        <v>76</v>
      </c>
      <c r="Z1" s="28" t="s">
        <v>409</v>
      </c>
      <c r="AA1" s="28" t="s">
        <v>77</v>
      </c>
      <c r="AB1" s="28" t="s">
        <v>410</v>
      </c>
      <c r="AC1" s="28" t="s">
        <v>32</v>
      </c>
      <c r="AD1" s="27"/>
      <c r="AE1" s="28" t="s">
        <v>44</v>
      </c>
      <c r="AF1" s="29"/>
      <c r="AG1" s="41" t="s">
        <v>182</v>
      </c>
      <c r="AI1" s="41" t="s">
        <v>188</v>
      </c>
      <c r="AK1" s="41" t="s">
        <v>192</v>
      </c>
      <c r="AM1" s="59"/>
      <c r="AN1" s="59"/>
      <c r="AP1" s="27" t="s">
        <v>237</v>
      </c>
    </row>
    <row r="2" spans="1:42" ht="13.5" customHeight="1" x14ac:dyDescent="0.15">
      <c r="A2" s="13" t="s">
        <v>80</v>
      </c>
      <c r="B2" s="14"/>
      <c r="C2" s="12" t="str">
        <f>IF(B2="","",A2)</f>
        <v/>
      </c>
      <c r="D2" s="12" t="str">
        <f>IF(C2="","",IF(D1&lt;&gt;"",CONCATENATE(D1,"、",C2),C2))</f>
        <v/>
      </c>
      <c r="F2" s="11" t="s">
        <v>67</v>
      </c>
      <c r="G2" s="16" t="s">
        <v>573</v>
      </c>
      <c r="H2" s="12" t="str">
        <f>IF(G2="","",F2)</f>
        <v>一般会計</v>
      </c>
      <c r="I2" s="12" t="str">
        <f>IF(H2="","",IF(I1&lt;&gt;"",CONCATENATE(I1,"、",H2),H2))</f>
        <v>一般会計</v>
      </c>
      <c r="K2" s="13" t="s">
        <v>98</v>
      </c>
      <c r="L2" s="14" t="s">
        <v>573</v>
      </c>
      <c r="M2" s="12" t="str">
        <f>IF(L2="","",K2)</f>
        <v>社会保障</v>
      </c>
      <c r="N2" s="12" t="str">
        <f>IF(M2="","",IF(N1&lt;&gt;"",CONCATENATE(N1,"、",M2),M2))</f>
        <v>社会保障</v>
      </c>
      <c r="O2" s="12"/>
      <c r="P2" s="11" t="s">
        <v>69</v>
      </c>
      <c r="Q2" s="16"/>
      <c r="R2" s="12" t="str">
        <f>IF(Q2="","",P2)</f>
        <v/>
      </c>
      <c r="S2" s="12" t="str">
        <f>IF(R2="","",IF(S1&lt;&gt;"",CONCATENATE(S1,"、",R2),R2))</f>
        <v/>
      </c>
      <c r="T2" s="12"/>
      <c r="U2" s="73">
        <v>20</v>
      </c>
      <c r="W2" s="31" t="s">
        <v>166</v>
      </c>
      <c r="Y2" s="31" t="s">
        <v>63</v>
      </c>
      <c r="Z2" s="31" t="s">
        <v>63</v>
      </c>
      <c r="AA2" s="69" t="s">
        <v>274</v>
      </c>
      <c r="AB2" s="69" t="s">
        <v>504</v>
      </c>
      <c r="AC2" s="70" t="s">
        <v>130</v>
      </c>
      <c r="AD2" s="27"/>
      <c r="AE2" s="33" t="s">
        <v>162</v>
      </c>
      <c r="AF2" s="29"/>
      <c r="AG2" s="43" t="s">
        <v>246</v>
      </c>
      <c r="AI2" s="41" t="s">
        <v>271</v>
      </c>
      <c r="AK2" s="41" t="s">
        <v>193</v>
      </c>
      <c r="AM2" s="59"/>
      <c r="AN2" s="59"/>
      <c r="AP2" s="43" t="s">
        <v>246</v>
      </c>
    </row>
    <row r="3" spans="1:42" ht="13.5" customHeight="1" x14ac:dyDescent="0.15">
      <c r="A3" s="13" t="s">
        <v>81</v>
      </c>
      <c r="B3" s="14"/>
      <c r="C3" s="12" t="str">
        <f t="shared" ref="C3:C11" si="0">IF(B3="","",A3)</f>
        <v/>
      </c>
      <c r="D3" s="12" t="str">
        <f>IF(C3="",D2,IF(D2&lt;&gt;"",CONCATENATE(D2,"、",C3),C3))</f>
        <v/>
      </c>
      <c r="F3" s="17" t="s">
        <v>107</v>
      </c>
      <c r="G3" s="16"/>
      <c r="H3" s="12" t="str">
        <f t="shared" ref="H3:H37" si="1">IF(G3="","",F3)</f>
        <v/>
      </c>
      <c r="I3" s="12" t="str">
        <f>IF(H3="",I2,IF(I2&lt;&gt;"",CONCATENATE(I2,"、",H3),H3))</f>
        <v>一般会計</v>
      </c>
      <c r="K3" s="13" t="s">
        <v>99</v>
      </c>
      <c r="L3" s="14"/>
      <c r="M3" s="12" t="str">
        <f t="shared" ref="M3:M11" si="2">IF(L3="","",K3)</f>
        <v/>
      </c>
      <c r="N3" s="12" t="str">
        <f>IF(M3="",N2,IF(N2&lt;&gt;"",CONCATENATE(N2,"、",M3),M3))</f>
        <v>社会保障</v>
      </c>
      <c r="O3" s="12"/>
      <c r="P3" s="11" t="s">
        <v>70</v>
      </c>
      <c r="Q3" s="16"/>
      <c r="R3" s="12" t="str">
        <f t="shared" ref="R3:R8" si="3">IF(Q3="","",P3)</f>
        <v/>
      </c>
      <c r="S3" s="12" t="str">
        <f t="shared" ref="S3:S8" si="4">IF(R3="",S2,IF(S2&lt;&gt;"",CONCATENATE(S2,"、",R3),R3))</f>
        <v/>
      </c>
      <c r="T3" s="12"/>
      <c r="U3" s="31" t="s">
        <v>535</v>
      </c>
      <c r="W3" s="31" t="s">
        <v>141</v>
      </c>
      <c r="Y3" s="31" t="s">
        <v>64</v>
      </c>
      <c r="Z3" s="31" t="s">
        <v>411</v>
      </c>
      <c r="AA3" s="69" t="s">
        <v>374</v>
      </c>
      <c r="AB3" s="69" t="s">
        <v>505</v>
      </c>
      <c r="AC3" s="70" t="s">
        <v>131</v>
      </c>
      <c r="AD3" s="27"/>
      <c r="AE3" s="33" t="s">
        <v>163</v>
      </c>
      <c r="AF3" s="29"/>
      <c r="AG3" s="43" t="s">
        <v>247</v>
      </c>
      <c r="AI3" s="41" t="s">
        <v>187</v>
      </c>
      <c r="AK3" s="41" t="str">
        <f>CHAR(CODE(AK2)+1)</f>
        <v>B</v>
      </c>
      <c r="AM3" s="59"/>
      <c r="AN3" s="59"/>
      <c r="AP3" s="43" t="s">
        <v>247</v>
      </c>
    </row>
    <row r="4" spans="1:42" ht="13.5" customHeight="1" x14ac:dyDescent="0.15">
      <c r="A4" s="13" t="s">
        <v>82</v>
      </c>
      <c r="B4" s="14"/>
      <c r="C4" s="12" t="str">
        <f t="shared" si="0"/>
        <v/>
      </c>
      <c r="D4" s="12" t="str">
        <f>IF(C4="",D3,IF(D3&lt;&gt;"",CONCATENATE(D3,"、",C4),C4))</f>
        <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社会保障</v>
      </c>
      <c r="O4" s="12"/>
      <c r="P4" s="11" t="s">
        <v>71</v>
      </c>
      <c r="Q4" s="16" t="s">
        <v>573</v>
      </c>
      <c r="R4" s="12" t="str">
        <f t="shared" si="3"/>
        <v>補助</v>
      </c>
      <c r="S4" s="12" t="str">
        <f t="shared" si="4"/>
        <v>補助</v>
      </c>
      <c r="T4" s="12"/>
      <c r="U4" s="31" t="s">
        <v>536</v>
      </c>
      <c r="W4" s="31" t="s">
        <v>142</v>
      </c>
      <c r="Y4" s="31" t="s">
        <v>281</v>
      </c>
      <c r="Z4" s="31" t="s">
        <v>412</v>
      </c>
      <c r="AA4" s="69" t="s">
        <v>375</v>
      </c>
      <c r="AB4" s="69" t="s">
        <v>506</v>
      </c>
      <c r="AC4" s="69" t="s">
        <v>132</v>
      </c>
      <c r="AD4" s="27"/>
      <c r="AE4" s="33" t="s">
        <v>164</v>
      </c>
      <c r="AF4" s="29"/>
      <c r="AG4" s="43" t="s">
        <v>248</v>
      </c>
      <c r="AI4" s="41" t="s">
        <v>189</v>
      </c>
      <c r="AK4" s="41" t="str">
        <f t="shared" ref="AK4:AK49" si="7">CHAR(CODE(AK3)+1)</f>
        <v>C</v>
      </c>
      <c r="AM4" s="59"/>
      <c r="AN4" s="59"/>
      <c r="AP4" s="43" t="s">
        <v>248</v>
      </c>
    </row>
    <row r="5" spans="1:42" ht="13.5" customHeight="1" x14ac:dyDescent="0.15">
      <c r="A5" s="13" t="s">
        <v>83</v>
      </c>
      <c r="B5" s="14"/>
      <c r="C5" s="12" t="str">
        <f t="shared" si="0"/>
        <v/>
      </c>
      <c r="D5" s="12" t="str">
        <f>IF(C5="",D4,IF(D4&lt;&gt;"",CONCATENATE(D4,"、",C5),C5))</f>
        <v/>
      </c>
      <c r="F5" s="17" t="s">
        <v>109</v>
      </c>
      <c r="G5" s="16"/>
      <c r="H5" s="12" t="str">
        <f t="shared" si="1"/>
        <v/>
      </c>
      <c r="I5" s="12" t="str">
        <f t="shared" si="5"/>
        <v>一般会計</v>
      </c>
      <c r="K5" s="13" t="s">
        <v>101</v>
      </c>
      <c r="L5" s="14"/>
      <c r="M5" s="12" t="str">
        <f t="shared" si="2"/>
        <v/>
      </c>
      <c r="N5" s="12" t="str">
        <f t="shared" si="6"/>
        <v>社会保障</v>
      </c>
      <c r="O5" s="12"/>
      <c r="P5" s="11" t="s">
        <v>72</v>
      </c>
      <c r="Q5" s="16"/>
      <c r="R5" s="12" t="str">
        <f t="shared" si="3"/>
        <v/>
      </c>
      <c r="S5" s="12" t="str">
        <f t="shared" si="4"/>
        <v>補助</v>
      </c>
      <c r="T5" s="12"/>
      <c r="W5" s="31" t="s">
        <v>560</v>
      </c>
      <c r="Y5" s="31" t="s">
        <v>282</v>
      </c>
      <c r="Z5" s="31" t="s">
        <v>413</v>
      </c>
      <c r="AA5" s="69" t="s">
        <v>376</v>
      </c>
      <c r="AB5" s="69" t="s">
        <v>507</v>
      </c>
      <c r="AC5" s="69" t="s">
        <v>165</v>
      </c>
      <c r="AD5" s="30"/>
      <c r="AE5" s="33" t="s">
        <v>258</v>
      </c>
      <c r="AF5" s="29"/>
      <c r="AG5" s="43" t="s">
        <v>249</v>
      </c>
      <c r="AI5" s="41" t="s">
        <v>278</v>
      </c>
      <c r="AK5" s="41" t="str">
        <f t="shared" si="7"/>
        <v>D</v>
      </c>
      <c r="AP5" s="43" t="s">
        <v>249</v>
      </c>
    </row>
    <row r="6" spans="1:42" ht="13.5" customHeight="1" x14ac:dyDescent="0.15">
      <c r="A6" s="13" t="s">
        <v>84</v>
      </c>
      <c r="B6" s="14"/>
      <c r="C6" s="12" t="str">
        <f t="shared" si="0"/>
        <v/>
      </c>
      <c r="D6" s="12" t="str">
        <f t="shared" ref="D6:D21" si="8">IF(C6="",D5,IF(D5&lt;&gt;"",CONCATENATE(D5,"、",C6),C6))</f>
        <v/>
      </c>
      <c r="F6" s="17" t="s">
        <v>110</v>
      </c>
      <c r="G6" s="16"/>
      <c r="H6" s="12" t="str">
        <f t="shared" si="1"/>
        <v/>
      </c>
      <c r="I6" s="12" t="str">
        <f t="shared" si="5"/>
        <v>一般会計</v>
      </c>
      <c r="K6" s="13" t="s">
        <v>102</v>
      </c>
      <c r="L6" s="14"/>
      <c r="M6" s="12" t="str">
        <f t="shared" si="2"/>
        <v/>
      </c>
      <c r="N6" s="12" t="str">
        <f t="shared" si="6"/>
        <v>社会保障</v>
      </c>
      <c r="O6" s="12"/>
      <c r="P6" s="11" t="s">
        <v>73</v>
      </c>
      <c r="Q6" s="16" t="s">
        <v>573</v>
      </c>
      <c r="R6" s="12" t="str">
        <f t="shared" si="3"/>
        <v>交付</v>
      </c>
      <c r="S6" s="12" t="str">
        <f t="shared" si="4"/>
        <v>補助、交付</v>
      </c>
      <c r="T6" s="12"/>
      <c r="U6" s="31" t="s">
        <v>260</v>
      </c>
      <c r="W6" s="31" t="s">
        <v>143</v>
      </c>
      <c r="Y6" s="31" t="s">
        <v>283</v>
      </c>
      <c r="Z6" s="31" t="s">
        <v>414</v>
      </c>
      <c r="AA6" s="69" t="s">
        <v>377</v>
      </c>
      <c r="AB6" s="69" t="s">
        <v>508</v>
      </c>
      <c r="AC6" s="69" t="s">
        <v>133</v>
      </c>
      <c r="AD6" s="30"/>
      <c r="AE6" s="33" t="s">
        <v>256</v>
      </c>
      <c r="AF6" s="29"/>
      <c r="AG6" s="43" t="s">
        <v>250</v>
      </c>
      <c r="AI6" s="41" t="s">
        <v>279</v>
      </c>
      <c r="AK6" s="41" t="str">
        <f>CHAR(CODE(AK5)+1)</f>
        <v>E</v>
      </c>
      <c r="AP6" s="43" t="s">
        <v>250</v>
      </c>
    </row>
    <row r="7" spans="1:42" ht="13.5" customHeight="1" x14ac:dyDescent="0.15">
      <c r="A7" s="13" t="s">
        <v>85</v>
      </c>
      <c r="B7" s="14"/>
      <c r="C7" s="12" t="str">
        <f t="shared" si="0"/>
        <v/>
      </c>
      <c r="D7" s="12" t="str">
        <f t="shared" si="8"/>
        <v/>
      </c>
      <c r="F7" s="17" t="s">
        <v>201</v>
      </c>
      <c r="G7" s="16"/>
      <c r="H7" s="12" t="str">
        <f t="shared" si="1"/>
        <v/>
      </c>
      <c r="I7" s="12" t="str">
        <f t="shared" si="5"/>
        <v>一般会計</v>
      </c>
      <c r="K7" s="13" t="s">
        <v>103</v>
      </c>
      <c r="L7" s="14"/>
      <c r="M7" s="12" t="str">
        <f t="shared" si="2"/>
        <v/>
      </c>
      <c r="N7" s="12" t="str">
        <f t="shared" si="6"/>
        <v>社会保障</v>
      </c>
      <c r="O7" s="12"/>
      <c r="P7" s="11" t="s">
        <v>74</v>
      </c>
      <c r="Q7" s="16"/>
      <c r="R7" s="12" t="str">
        <f t="shared" si="3"/>
        <v/>
      </c>
      <c r="S7" s="12" t="str">
        <f t="shared" si="4"/>
        <v>補助、交付</v>
      </c>
      <c r="T7" s="12"/>
      <c r="U7" s="31"/>
      <c r="W7" s="31" t="s">
        <v>144</v>
      </c>
      <c r="Y7" s="31" t="s">
        <v>284</v>
      </c>
      <c r="Z7" s="31" t="s">
        <v>415</v>
      </c>
      <c r="AA7" s="69" t="s">
        <v>378</v>
      </c>
      <c r="AB7" s="69" t="s">
        <v>509</v>
      </c>
      <c r="AC7" s="30"/>
      <c r="AD7" s="30"/>
      <c r="AE7" s="31" t="s">
        <v>133</v>
      </c>
      <c r="AF7" s="29"/>
      <c r="AG7" s="43" t="s">
        <v>251</v>
      </c>
      <c r="AH7" s="61"/>
      <c r="AI7" s="43" t="s">
        <v>267</v>
      </c>
      <c r="AK7" s="41" t="str">
        <f>CHAR(CODE(AK6)+1)</f>
        <v>F</v>
      </c>
      <c r="AP7" s="43" t="s">
        <v>251</v>
      </c>
    </row>
    <row r="8" spans="1:42" ht="13.5" customHeight="1" x14ac:dyDescent="0.15">
      <c r="A8" s="13" t="s">
        <v>86</v>
      </c>
      <c r="B8" s="14"/>
      <c r="C8" s="12" t="str">
        <f t="shared" si="0"/>
        <v/>
      </c>
      <c r="D8" s="12" t="str">
        <f t="shared" si="8"/>
        <v/>
      </c>
      <c r="F8" s="17" t="s">
        <v>111</v>
      </c>
      <c r="G8" s="16"/>
      <c r="H8" s="12" t="str">
        <f t="shared" si="1"/>
        <v/>
      </c>
      <c r="I8" s="12" t="str">
        <f t="shared" si="5"/>
        <v>一般会計</v>
      </c>
      <c r="K8" s="13" t="s">
        <v>104</v>
      </c>
      <c r="L8" s="14"/>
      <c r="M8" s="12" t="str">
        <f t="shared" si="2"/>
        <v/>
      </c>
      <c r="N8" s="12" t="str">
        <f t="shared" si="6"/>
        <v>社会保障</v>
      </c>
      <c r="O8" s="12"/>
      <c r="P8" s="11" t="s">
        <v>75</v>
      </c>
      <c r="Q8" s="16"/>
      <c r="R8" s="12" t="str">
        <f t="shared" si="3"/>
        <v/>
      </c>
      <c r="S8" s="12" t="str">
        <f t="shared" si="4"/>
        <v>補助、交付</v>
      </c>
      <c r="T8" s="12"/>
      <c r="U8" s="31" t="s">
        <v>276</v>
      </c>
      <c r="W8" s="31" t="s">
        <v>145</v>
      </c>
      <c r="Y8" s="31" t="s">
        <v>285</v>
      </c>
      <c r="Z8" s="31" t="s">
        <v>416</v>
      </c>
      <c r="AA8" s="69" t="s">
        <v>379</v>
      </c>
      <c r="AB8" s="69" t="s">
        <v>510</v>
      </c>
      <c r="AC8" s="30"/>
      <c r="AD8" s="30"/>
      <c r="AE8" s="30"/>
      <c r="AF8" s="29"/>
      <c r="AG8" s="43" t="s">
        <v>252</v>
      </c>
      <c r="AI8" s="41" t="s">
        <v>268</v>
      </c>
      <c r="AK8" s="41" t="str">
        <f t="shared" si="7"/>
        <v>G</v>
      </c>
      <c r="AP8" s="43" t="s">
        <v>252</v>
      </c>
    </row>
    <row r="9" spans="1:42" ht="13.5" customHeight="1" x14ac:dyDescent="0.15">
      <c r="A9" s="13" t="s">
        <v>87</v>
      </c>
      <c r="B9" s="14"/>
      <c r="C9" s="12" t="str">
        <f t="shared" si="0"/>
        <v/>
      </c>
      <c r="D9" s="12" t="str">
        <f t="shared" si="8"/>
        <v/>
      </c>
      <c r="F9" s="17" t="s">
        <v>202</v>
      </c>
      <c r="G9" s="16"/>
      <c r="H9" s="12" t="str">
        <f t="shared" si="1"/>
        <v/>
      </c>
      <c r="I9" s="12" t="str">
        <f t="shared" si="5"/>
        <v>一般会計</v>
      </c>
      <c r="K9" s="13" t="s">
        <v>105</v>
      </c>
      <c r="L9" s="14"/>
      <c r="M9" s="12" t="str">
        <f t="shared" si="2"/>
        <v/>
      </c>
      <c r="N9" s="12" t="str">
        <f t="shared" si="6"/>
        <v>社会保障</v>
      </c>
      <c r="O9" s="12"/>
      <c r="P9" s="12"/>
      <c r="Q9" s="18"/>
      <c r="T9" s="12"/>
      <c r="U9" s="31" t="s">
        <v>277</v>
      </c>
      <c r="W9" s="31" t="s">
        <v>146</v>
      </c>
      <c r="Y9" s="31" t="s">
        <v>286</v>
      </c>
      <c r="Z9" s="31" t="s">
        <v>417</v>
      </c>
      <c r="AA9" s="69" t="s">
        <v>380</v>
      </c>
      <c r="AB9" s="69" t="s">
        <v>511</v>
      </c>
      <c r="AC9" s="30"/>
      <c r="AD9" s="30"/>
      <c r="AE9" s="30"/>
      <c r="AF9" s="29"/>
      <c r="AG9" s="43" t="s">
        <v>253</v>
      </c>
      <c r="AI9" s="58"/>
      <c r="AK9" s="41" t="str">
        <f t="shared" si="7"/>
        <v>H</v>
      </c>
      <c r="AP9" s="43" t="s">
        <v>253</v>
      </c>
    </row>
    <row r="10" spans="1:42" ht="13.5" customHeight="1" x14ac:dyDescent="0.15">
      <c r="A10" s="13" t="s">
        <v>220</v>
      </c>
      <c r="B10" s="14"/>
      <c r="C10" s="12" t="str">
        <f t="shared" si="0"/>
        <v/>
      </c>
      <c r="D10" s="12" t="str">
        <f t="shared" si="8"/>
        <v/>
      </c>
      <c r="F10" s="17" t="s">
        <v>112</v>
      </c>
      <c r="G10" s="16"/>
      <c r="H10" s="12" t="str">
        <f t="shared" si="1"/>
        <v/>
      </c>
      <c r="I10" s="12" t="str">
        <f t="shared" si="5"/>
        <v>一般会計</v>
      </c>
      <c r="K10" s="13" t="s">
        <v>221</v>
      </c>
      <c r="L10" s="14"/>
      <c r="M10" s="12" t="str">
        <f t="shared" si="2"/>
        <v/>
      </c>
      <c r="N10" s="12" t="str">
        <f t="shared" si="6"/>
        <v>社会保障</v>
      </c>
      <c r="O10" s="12"/>
      <c r="P10" s="12" t="str">
        <f>S8</f>
        <v>補助、交付</v>
      </c>
      <c r="Q10" s="18"/>
      <c r="T10" s="12"/>
      <c r="W10" s="31" t="s">
        <v>147</v>
      </c>
      <c r="Y10" s="31" t="s">
        <v>287</v>
      </c>
      <c r="Z10" s="31" t="s">
        <v>418</v>
      </c>
      <c r="AA10" s="69" t="s">
        <v>381</v>
      </c>
      <c r="AB10" s="69" t="s">
        <v>512</v>
      </c>
      <c r="AC10" s="30"/>
      <c r="AD10" s="30"/>
      <c r="AE10" s="30"/>
      <c r="AF10" s="29"/>
      <c r="AG10" s="43" t="s">
        <v>241</v>
      </c>
      <c r="AK10" s="41" t="str">
        <f t="shared" si="7"/>
        <v>I</v>
      </c>
      <c r="AP10" s="41" t="s">
        <v>238</v>
      </c>
    </row>
    <row r="11" spans="1:42" ht="13.5" customHeight="1" x14ac:dyDescent="0.15">
      <c r="A11" s="13" t="s">
        <v>88</v>
      </c>
      <c r="B11" s="14" t="s">
        <v>573</v>
      </c>
      <c r="C11" s="12" t="str">
        <f t="shared" si="0"/>
        <v>子ども・若者育成支援</v>
      </c>
      <c r="D11" s="12" t="str">
        <f t="shared" si="8"/>
        <v>子ども・若者育成支援</v>
      </c>
      <c r="F11" s="17" t="s">
        <v>113</v>
      </c>
      <c r="G11" s="16"/>
      <c r="H11" s="12" t="str">
        <f t="shared" si="1"/>
        <v/>
      </c>
      <c r="I11" s="12" t="str">
        <f t="shared" si="5"/>
        <v>一般会計</v>
      </c>
      <c r="K11" s="13" t="s">
        <v>106</v>
      </c>
      <c r="L11" s="14"/>
      <c r="M11" s="12" t="str">
        <f t="shared" si="2"/>
        <v/>
      </c>
      <c r="N11" s="12" t="str">
        <f t="shared" si="6"/>
        <v>社会保障</v>
      </c>
      <c r="O11" s="12"/>
      <c r="P11" s="12"/>
      <c r="Q11" s="18"/>
      <c r="T11" s="12"/>
      <c r="W11" s="31" t="s">
        <v>148</v>
      </c>
      <c r="Y11" s="31" t="s">
        <v>288</v>
      </c>
      <c r="Z11" s="31" t="s">
        <v>419</v>
      </c>
      <c r="AA11" s="69" t="s">
        <v>382</v>
      </c>
      <c r="AB11" s="69" t="s">
        <v>513</v>
      </c>
      <c r="AC11" s="30"/>
      <c r="AD11" s="30"/>
      <c r="AE11" s="30"/>
      <c r="AF11" s="29"/>
      <c r="AG11" s="41" t="s">
        <v>244</v>
      </c>
      <c r="AK11" s="41" t="str">
        <f t="shared" si="7"/>
        <v>J</v>
      </c>
    </row>
    <row r="12" spans="1:42" ht="13.5" customHeight="1" x14ac:dyDescent="0.15">
      <c r="A12" s="13" t="s">
        <v>89</v>
      </c>
      <c r="B12" s="14"/>
      <c r="C12" s="12" t="str">
        <f t="shared" ref="C12:C24" si="9">IF(B12="","",A12)</f>
        <v/>
      </c>
      <c r="D12" s="12" t="str">
        <f t="shared" si="8"/>
        <v>子ども・若者育成支援</v>
      </c>
      <c r="F12" s="17" t="s">
        <v>114</v>
      </c>
      <c r="G12" s="16"/>
      <c r="H12" s="12" t="str">
        <f t="shared" si="1"/>
        <v/>
      </c>
      <c r="I12" s="12" t="str">
        <f t="shared" si="5"/>
        <v>一般会計</v>
      </c>
      <c r="K12" s="12"/>
      <c r="L12" s="12"/>
      <c r="O12" s="12"/>
      <c r="P12" s="12"/>
      <c r="Q12" s="18"/>
      <c r="T12" s="12"/>
      <c r="U12" s="28" t="s">
        <v>537</v>
      </c>
      <c r="W12" s="31" t="s">
        <v>149</v>
      </c>
      <c r="Y12" s="31" t="s">
        <v>289</v>
      </c>
      <c r="Z12" s="31" t="s">
        <v>420</v>
      </c>
      <c r="AA12" s="69" t="s">
        <v>383</v>
      </c>
      <c r="AB12" s="69" t="s">
        <v>514</v>
      </c>
      <c r="AC12" s="30"/>
      <c r="AD12" s="30"/>
      <c r="AE12" s="30"/>
      <c r="AF12" s="29"/>
      <c r="AG12" s="41" t="s">
        <v>242</v>
      </c>
      <c r="AK12" s="41" t="str">
        <f t="shared" si="7"/>
        <v>K</v>
      </c>
    </row>
    <row r="13" spans="1:42" ht="13.5" customHeight="1" x14ac:dyDescent="0.15">
      <c r="A13" s="13" t="s">
        <v>90</v>
      </c>
      <c r="B13" s="14" t="s">
        <v>573</v>
      </c>
      <c r="C13" s="12" t="str">
        <f t="shared" si="9"/>
        <v>少子化社会対策</v>
      </c>
      <c r="D13" s="12" t="str">
        <f t="shared" si="8"/>
        <v>子ども・若者育成支援、少子化社会対策</v>
      </c>
      <c r="F13" s="17" t="s">
        <v>115</v>
      </c>
      <c r="G13" s="16"/>
      <c r="H13" s="12" t="str">
        <f t="shared" si="1"/>
        <v/>
      </c>
      <c r="I13" s="12" t="str">
        <f t="shared" si="5"/>
        <v>一般会計</v>
      </c>
      <c r="K13" s="12" t="str">
        <f>N11</f>
        <v>社会保障</v>
      </c>
      <c r="L13" s="12"/>
      <c r="O13" s="12"/>
      <c r="P13" s="12"/>
      <c r="Q13" s="18"/>
      <c r="T13" s="12"/>
      <c r="U13" s="31" t="s">
        <v>166</v>
      </c>
      <c r="W13" s="31" t="s">
        <v>150</v>
      </c>
      <c r="Y13" s="31" t="s">
        <v>290</v>
      </c>
      <c r="Z13" s="31" t="s">
        <v>421</v>
      </c>
      <c r="AA13" s="69" t="s">
        <v>384</v>
      </c>
      <c r="AB13" s="69" t="s">
        <v>515</v>
      </c>
      <c r="AC13" s="30"/>
      <c r="AD13" s="30"/>
      <c r="AE13" s="30"/>
      <c r="AF13" s="29"/>
      <c r="AG13" s="41" t="s">
        <v>243</v>
      </c>
      <c r="AK13" s="41" t="str">
        <f t="shared" si="7"/>
        <v>L</v>
      </c>
    </row>
    <row r="14" spans="1:42" ht="13.5" customHeight="1" x14ac:dyDescent="0.15">
      <c r="A14" s="13" t="s">
        <v>91</v>
      </c>
      <c r="B14" s="14"/>
      <c r="C14" s="12" t="str">
        <f t="shared" si="9"/>
        <v/>
      </c>
      <c r="D14" s="12" t="str">
        <f t="shared" si="8"/>
        <v>子ども・若者育成支援、少子化社会対策</v>
      </c>
      <c r="F14" s="17" t="s">
        <v>116</v>
      </c>
      <c r="G14" s="16"/>
      <c r="H14" s="12" t="str">
        <f t="shared" si="1"/>
        <v/>
      </c>
      <c r="I14" s="12" t="str">
        <f t="shared" si="5"/>
        <v>一般会計</v>
      </c>
      <c r="K14" s="12"/>
      <c r="L14" s="12"/>
      <c r="O14" s="12"/>
      <c r="P14" s="12"/>
      <c r="Q14" s="18"/>
      <c r="T14" s="12"/>
      <c r="U14" s="31" t="s">
        <v>538</v>
      </c>
      <c r="W14" s="31" t="s">
        <v>151</v>
      </c>
      <c r="Y14" s="31" t="s">
        <v>291</v>
      </c>
      <c r="Z14" s="31" t="s">
        <v>422</v>
      </c>
      <c r="AA14" s="69" t="s">
        <v>385</v>
      </c>
      <c r="AB14" s="69" t="s">
        <v>516</v>
      </c>
      <c r="AC14" s="30"/>
      <c r="AD14" s="30"/>
      <c r="AE14" s="30"/>
      <c r="AF14" s="29"/>
      <c r="AG14" s="58"/>
      <c r="AK14" s="41" t="str">
        <f t="shared" si="7"/>
        <v>M</v>
      </c>
    </row>
    <row r="15" spans="1:42" ht="13.5" customHeight="1" x14ac:dyDescent="0.15">
      <c r="A15" s="13" t="s">
        <v>92</v>
      </c>
      <c r="B15" s="14"/>
      <c r="C15" s="12" t="str">
        <f t="shared" si="9"/>
        <v/>
      </c>
      <c r="D15" s="12" t="str">
        <f t="shared" si="8"/>
        <v>子ども・若者育成支援、少子化社会対策</v>
      </c>
      <c r="F15" s="17" t="s">
        <v>117</v>
      </c>
      <c r="G15" s="16"/>
      <c r="H15" s="12" t="str">
        <f t="shared" si="1"/>
        <v/>
      </c>
      <c r="I15" s="12" t="str">
        <f t="shared" si="5"/>
        <v>一般会計</v>
      </c>
      <c r="K15" s="12"/>
      <c r="L15" s="12"/>
      <c r="O15" s="12"/>
      <c r="P15" s="12"/>
      <c r="Q15" s="18"/>
      <c r="T15" s="12"/>
      <c r="U15" s="31" t="s">
        <v>539</v>
      </c>
      <c r="W15" s="31" t="s">
        <v>152</v>
      </c>
      <c r="Y15" s="31" t="s">
        <v>292</v>
      </c>
      <c r="Z15" s="31" t="s">
        <v>423</v>
      </c>
      <c r="AA15" s="69" t="s">
        <v>386</v>
      </c>
      <c r="AB15" s="69" t="s">
        <v>517</v>
      </c>
      <c r="AC15" s="30"/>
      <c r="AD15" s="30"/>
      <c r="AE15" s="30"/>
      <c r="AF15" s="29"/>
      <c r="AG15" s="59"/>
      <c r="AK15" s="41" t="str">
        <f t="shared" si="7"/>
        <v>N</v>
      </c>
    </row>
    <row r="16" spans="1:42" ht="13.5" customHeight="1" x14ac:dyDescent="0.15">
      <c r="A16" s="13" t="s">
        <v>93</v>
      </c>
      <c r="B16" s="14"/>
      <c r="C16" s="12" t="str">
        <f t="shared" si="9"/>
        <v/>
      </c>
      <c r="D16" s="12" t="str">
        <f t="shared" si="8"/>
        <v>子ども・若者育成支援、少子化社会対策</v>
      </c>
      <c r="F16" s="17" t="s">
        <v>118</v>
      </c>
      <c r="G16" s="16"/>
      <c r="H16" s="12" t="str">
        <f t="shared" si="1"/>
        <v/>
      </c>
      <c r="I16" s="12" t="str">
        <f t="shared" si="5"/>
        <v>一般会計</v>
      </c>
      <c r="K16" s="12"/>
      <c r="L16" s="12"/>
      <c r="O16" s="12"/>
      <c r="P16" s="12"/>
      <c r="Q16" s="18"/>
      <c r="T16" s="12"/>
      <c r="U16" s="31" t="s">
        <v>540</v>
      </c>
      <c r="W16" s="31" t="s">
        <v>153</v>
      </c>
      <c r="Y16" s="31" t="s">
        <v>293</v>
      </c>
      <c r="Z16" s="31" t="s">
        <v>424</v>
      </c>
      <c r="AA16" s="69" t="s">
        <v>387</v>
      </c>
      <c r="AB16" s="69" t="s">
        <v>518</v>
      </c>
      <c r="AC16" s="30"/>
      <c r="AD16" s="30"/>
      <c r="AE16" s="30"/>
      <c r="AF16" s="29"/>
      <c r="AG16" s="59"/>
      <c r="AK16" s="41" t="str">
        <f t="shared" si="7"/>
        <v>O</v>
      </c>
    </row>
    <row r="17" spans="1:37" ht="13.5" customHeight="1" x14ac:dyDescent="0.15">
      <c r="A17" s="13" t="s">
        <v>94</v>
      </c>
      <c r="B17" s="14"/>
      <c r="C17" s="12" t="str">
        <f t="shared" si="9"/>
        <v/>
      </c>
      <c r="D17" s="12" t="str">
        <f t="shared" si="8"/>
        <v>子ども・若者育成支援、少子化社会対策</v>
      </c>
      <c r="F17" s="17" t="s">
        <v>119</v>
      </c>
      <c r="G17" s="16"/>
      <c r="H17" s="12" t="str">
        <f t="shared" si="1"/>
        <v/>
      </c>
      <c r="I17" s="12" t="str">
        <f t="shared" si="5"/>
        <v>一般会計</v>
      </c>
      <c r="K17" s="12"/>
      <c r="L17" s="12"/>
      <c r="O17" s="12"/>
      <c r="P17" s="12"/>
      <c r="Q17" s="18"/>
      <c r="T17" s="12"/>
      <c r="U17" s="31" t="s">
        <v>541</v>
      </c>
      <c r="W17" s="31" t="s">
        <v>154</v>
      </c>
      <c r="Y17" s="31" t="s">
        <v>294</v>
      </c>
      <c r="Z17" s="31" t="s">
        <v>425</v>
      </c>
      <c r="AA17" s="69" t="s">
        <v>388</v>
      </c>
      <c r="AB17" s="69" t="s">
        <v>519</v>
      </c>
      <c r="AC17" s="30"/>
      <c r="AD17" s="30"/>
      <c r="AE17" s="30"/>
      <c r="AF17" s="29"/>
      <c r="AG17" s="59"/>
      <c r="AK17" s="41" t="str">
        <f t="shared" si="7"/>
        <v>P</v>
      </c>
    </row>
    <row r="18" spans="1:37" ht="13.5" customHeight="1" x14ac:dyDescent="0.15">
      <c r="A18" s="13" t="s">
        <v>95</v>
      </c>
      <c r="B18" s="14"/>
      <c r="C18" s="12" t="str">
        <f t="shared" si="9"/>
        <v/>
      </c>
      <c r="D18" s="12" t="str">
        <f t="shared" si="8"/>
        <v>子ども・若者育成支援、少子化社会対策</v>
      </c>
      <c r="F18" s="17" t="s">
        <v>120</v>
      </c>
      <c r="G18" s="16"/>
      <c r="H18" s="12" t="str">
        <f t="shared" si="1"/>
        <v/>
      </c>
      <c r="I18" s="12" t="str">
        <f t="shared" si="5"/>
        <v>一般会計</v>
      </c>
      <c r="K18" s="12"/>
      <c r="L18" s="12"/>
      <c r="O18" s="12"/>
      <c r="P18" s="12"/>
      <c r="Q18" s="18"/>
      <c r="T18" s="12"/>
      <c r="U18" s="31" t="s">
        <v>542</v>
      </c>
      <c r="W18" s="31" t="s">
        <v>155</v>
      </c>
      <c r="Y18" s="31" t="s">
        <v>295</v>
      </c>
      <c r="Z18" s="31" t="s">
        <v>426</v>
      </c>
      <c r="AA18" s="69" t="s">
        <v>389</v>
      </c>
      <c r="AB18" s="69" t="s">
        <v>520</v>
      </c>
      <c r="AC18" s="30"/>
      <c r="AD18" s="30"/>
      <c r="AE18" s="30"/>
      <c r="AF18" s="29"/>
      <c r="AK18" s="41" t="str">
        <f t="shared" si="7"/>
        <v>Q</v>
      </c>
    </row>
    <row r="19" spans="1:37" ht="13.5" customHeight="1" x14ac:dyDescent="0.15">
      <c r="A19" s="13" t="s">
        <v>96</v>
      </c>
      <c r="B19" s="14"/>
      <c r="C19" s="12" t="str">
        <f t="shared" si="9"/>
        <v/>
      </c>
      <c r="D19" s="12" t="str">
        <f t="shared" si="8"/>
        <v>子ども・若者育成支援、少子化社会対策</v>
      </c>
      <c r="F19" s="17" t="s">
        <v>121</v>
      </c>
      <c r="G19" s="16"/>
      <c r="H19" s="12" t="str">
        <f t="shared" si="1"/>
        <v/>
      </c>
      <c r="I19" s="12" t="str">
        <f t="shared" si="5"/>
        <v>一般会計</v>
      </c>
      <c r="K19" s="12"/>
      <c r="L19" s="12"/>
      <c r="O19" s="12"/>
      <c r="P19" s="12"/>
      <c r="Q19" s="18"/>
      <c r="T19" s="12"/>
      <c r="U19" s="31" t="s">
        <v>543</v>
      </c>
      <c r="W19" s="31" t="s">
        <v>156</v>
      </c>
      <c r="Y19" s="31" t="s">
        <v>296</v>
      </c>
      <c r="Z19" s="31" t="s">
        <v>427</v>
      </c>
      <c r="AA19" s="69" t="s">
        <v>390</v>
      </c>
      <c r="AB19" s="69" t="s">
        <v>521</v>
      </c>
      <c r="AC19" s="30"/>
      <c r="AD19" s="30"/>
      <c r="AE19" s="30"/>
      <c r="AF19" s="29"/>
      <c r="AK19" s="41" t="str">
        <f t="shared" si="7"/>
        <v>R</v>
      </c>
    </row>
    <row r="20" spans="1:37" ht="13.5" customHeight="1" x14ac:dyDescent="0.15">
      <c r="A20" s="13" t="s">
        <v>212</v>
      </c>
      <c r="B20" s="14"/>
      <c r="C20" s="12" t="str">
        <f t="shared" si="9"/>
        <v/>
      </c>
      <c r="D20" s="12" t="str">
        <f t="shared" si="8"/>
        <v>子ども・若者育成支援、少子化社会対策</v>
      </c>
      <c r="F20" s="17" t="s">
        <v>211</v>
      </c>
      <c r="G20" s="16"/>
      <c r="H20" s="12" t="str">
        <f t="shared" si="1"/>
        <v/>
      </c>
      <c r="I20" s="12" t="str">
        <f t="shared" si="5"/>
        <v>一般会計</v>
      </c>
      <c r="K20" s="12"/>
      <c r="L20" s="12"/>
      <c r="O20" s="12"/>
      <c r="P20" s="12"/>
      <c r="Q20" s="18"/>
      <c r="T20" s="12"/>
      <c r="U20" s="31" t="s">
        <v>544</v>
      </c>
      <c r="W20" s="31" t="s">
        <v>157</v>
      </c>
      <c r="Y20" s="31" t="s">
        <v>297</v>
      </c>
      <c r="Z20" s="31" t="s">
        <v>428</v>
      </c>
      <c r="AA20" s="69" t="s">
        <v>391</v>
      </c>
      <c r="AB20" s="69" t="s">
        <v>522</v>
      </c>
      <c r="AC20" s="30"/>
      <c r="AD20" s="30"/>
      <c r="AE20" s="30"/>
      <c r="AF20" s="29"/>
      <c r="AK20" s="41" t="str">
        <f t="shared" si="7"/>
        <v>S</v>
      </c>
    </row>
    <row r="21" spans="1:37" ht="13.5" customHeight="1" x14ac:dyDescent="0.15">
      <c r="A21" s="13" t="s">
        <v>213</v>
      </c>
      <c r="B21" s="14"/>
      <c r="C21" s="12" t="str">
        <f t="shared" si="9"/>
        <v/>
      </c>
      <c r="D21" s="12" t="str">
        <f t="shared" si="8"/>
        <v>子ども・若者育成支援、少子化社会対策</v>
      </c>
      <c r="F21" s="17" t="s">
        <v>122</v>
      </c>
      <c r="G21" s="16"/>
      <c r="H21" s="12" t="str">
        <f t="shared" si="1"/>
        <v/>
      </c>
      <c r="I21" s="12" t="str">
        <f t="shared" si="5"/>
        <v>一般会計</v>
      </c>
      <c r="K21" s="12"/>
      <c r="L21" s="12"/>
      <c r="O21" s="12"/>
      <c r="P21" s="12"/>
      <c r="Q21" s="18"/>
      <c r="T21" s="12"/>
      <c r="U21" s="31" t="s">
        <v>545</v>
      </c>
      <c r="W21" s="31" t="s">
        <v>158</v>
      </c>
      <c r="Y21" s="31" t="s">
        <v>298</v>
      </c>
      <c r="Z21" s="31" t="s">
        <v>429</v>
      </c>
      <c r="AA21" s="69" t="s">
        <v>392</v>
      </c>
      <c r="AB21" s="69" t="s">
        <v>523</v>
      </c>
      <c r="AC21" s="30"/>
      <c r="AD21" s="30"/>
      <c r="AE21" s="30"/>
      <c r="AF21" s="29"/>
      <c r="AK21" s="41" t="str">
        <f t="shared" si="7"/>
        <v>T</v>
      </c>
    </row>
    <row r="22" spans="1:37" ht="13.5" customHeight="1" x14ac:dyDescent="0.15">
      <c r="A22" s="13" t="s">
        <v>214</v>
      </c>
      <c r="B22" s="14"/>
      <c r="C22" s="12" t="str">
        <f t="shared" si="9"/>
        <v/>
      </c>
      <c r="D22" s="12" t="str">
        <f>IF(C22="",D21,IF(D21&lt;&gt;"",CONCATENATE(D21,"、",C22),C22))</f>
        <v>子ども・若者育成支援、少子化社会対策</v>
      </c>
      <c r="F22" s="17" t="s">
        <v>123</v>
      </c>
      <c r="G22" s="16"/>
      <c r="H22" s="12" t="str">
        <f t="shared" si="1"/>
        <v/>
      </c>
      <c r="I22" s="12" t="str">
        <f t="shared" si="5"/>
        <v>一般会計</v>
      </c>
      <c r="K22" s="12"/>
      <c r="L22" s="12"/>
      <c r="O22" s="12"/>
      <c r="P22" s="12"/>
      <c r="Q22" s="18"/>
      <c r="T22" s="12"/>
      <c r="U22" s="31" t="s">
        <v>546</v>
      </c>
      <c r="W22" s="31" t="s">
        <v>159</v>
      </c>
      <c r="Y22" s="31" t="s">
        <v>299</v>
      </c>
      <c r="Z22" s="31" t="s">
        <v>430</v>
      </c>
      <c r="AA22" s="69" t="s">
        <v>393</v>
      </c>
      <c r="AB22" s="69" t="s">
        <v>524</v>
      </c>
      <c r="AC22" s="30"/>
      <c r="AD22" s="30"/>
      <c r="AE22" s="30"/>
      <c r="AF22" s="29"/>
      <c r="AK22" s="41" t="str">
        <f t="shared" si="7"/>
        <v>U</v>
      </c>
    </row>
    <row r="23" spans="1:37" ht="13.5" customHeight="1" x14ac:dyDescent="0.15">
      <c r="A23" s="13" t="s">
        <v>215</v>
      </c>
      <c r="B23" s="14"/>
      <c r="C23" s="12" t="str">
        <f t="shared" si="9"/>
        <v/>
      </c>
      <c r="D23" s="12" t="str">
        <f>IF(C23="",D22,IF(D22&lt;&gt;"",CONCATENATE(D22,"、",C23),C23))</f>
        <v>子ども・若者育成支援、少子化社会対策</v>
      </c>
      <c r="F23" s="17" t="s">
        <v>124</v>
      </c>
      <c r="G23" s="16"/>
      <c r="H23" s="12" t="str">
        <f t="shared" si="1"/>
        <v/>
      </c>
      <c r="I23" s="12" t="str">
        <f t="shared" si="5"/>
        <v>一般会計</v>
      </c>
      <c r="K23" s="12"/>
      <c r="L23" s="12"/>
      <c r="O23" s="12"/>
      <c r="P23" s="12"/>
      <c r="Q23" s="18"/>
      <c r="T23" s="12"/>
      <c r="U23" s="31" t="s">
        <v>547</v>
      </c>
      <c r="W23" s="31" t="s">
        <v>562</v>
      </c>
      <c r="Y23" s="31" t="s">
        <v>300</v>
      </c>
      <c r="Z23" s="31" t="s">
        <v>431</v>
      </c>
      <c r="AA23" s="69" t="s">
        <v>394</v>
      </c>
      <c r="AB23" s="69" t="s">
        <v>525</v>
      </c>
      <c r="AC23" s="30"/>
      <c r="AD23" s="30"/>
      <c r="AE23" s="30"/>
      <c r="AF23" s="29"/>
      <c r="AK23" s="41" t="str">
        <f t="shared" si="7"/>
        <v>V</v>
      </c>
    </row>
    <row r="24" spans="1:37" ht="13.5" customHeight="1" x14ac:dyDescent="0.15">
      <c r="A24" s="64" t="s">
        <v>269</v>
      </c>
      <c r="B24" s="14"/>
      <c r="C24" s="12" t="str">
        <f t="shared" si="9"/>
        <v/>
      </c>
      <c r="D24" s="12" t="str">
        <f>IF(C24="",D23,IF(D23&lt;&gt;"",CONCATENATE(D23,"、",C24),C24))</f>
        <v>子ども・若者育成支援、少子化社会対策</v>
      </c>
      <c r="F24" s="17" t="s">
        <v>272</v>
      </c>
      <c r="G24" s="16"/>
      <c r="H24" s="12" t="str">
        <f t="shared" si="1"/>
        <v/>
      </c>
      <c r="I24" s="12" t="str">
        <f t="shared" si="5"/>
        <v>一般会計</v>
      </c>
      <c r="K24" s="12"/>
      <c r="L24" s="12"/>
      <c r="O24" s="12"/>
      <c r="P24" s="12"/>
      <c r="Q24" s="18"/>
      <c r="T24" s="12"/>
      <c r="U24" s="31" t="s">
        <v>548</v>
      </c>
      <c r="Y24" s="31" t="s">
        <v>301</v>
      </c>
      <c r="Z24" s="31" t="s">
        <v>432</v>
      </c>
      <c r="AA24" s="69" t="s">
        <v>395</v>
      </c>
      <c r="AB24" s="69" t="s">
        <v>526</v>
      </c>
      <c r="AC24" s="30"/>
      <c r="AD24" s="30"/>
      <c r="AE24" s="30"/>
      <c r="AF24" s="29"/>
      <c r="AK24" s="41" t="str">
        <f>CHAR(CODE(AK23)+1)</f>
        <v>W</v>
      </c>
    </row>
    <row r="25" spans="1:37" ht="13.5" customHeight="1" x14ac:dyDescent="0.15">
      <c r="A25" s="66"/>
      <c r="B25" s="65"/>
      <c r="F25" s="17" t="s">
        <v>125</v>
      </c>
      <c r="G25" s="16"/>
      <c r="H25" s="12" t="str">
        <f t="shared" si="1"/>
        <v/>
      </c>
      <c r="I25" s="12" t="str">
        <f t="shared" si="5"/>
        <v>一般会計</v>
      </c>
      <c r="K25" s="12"/>
      <c r="L25" s="12"/>
      <c r="O25" s="12"/>
      <c r="P25" s="12"/>
      <c r="Q25" s="18"/>
      <c r="T25" s="12"/>
      <c r="U25" s="31" t="s">
        <v>549</v>
      </c>
      <c r="Y25" s="31" t="s">
        <v>302</v>
      </c>
      <c r="Z25" s="31" t="s">
        <v>433</v>
      </c>
      <c r="AA25" s="69" t="s">
        <v>396</v>
      </c>
      <c r="AB25" s="69" t="s">
        <v>527</v>
      </c>
      <c r="AC25" s="30"/>
      <c r="AD25" s="30"/>
      <c r="AE25" s="30"/>
      <c r="AF25" s="29"/>
      <c r="AK25" s="41" t="str">
        <f t="shared" si="7"/>
        <v>X</v>
      </c>
    </row>
    <row r="26" spans="1:37" ht="13.5" customHeight="1" x14ac:dyDescent="0.15">
      <c r="A26" s="63"/>
      <c r="B26" s="62"/>
      <c r="F26" s="17" t="s">
        <v>126</v>
      </c>
      <c r="G26" s="16"/>
      <c r="H26" s="12" t="str">
        <f t="shared" si="1"/>
        <v/>
      </c>
      <c r="I26" s="12" t="str">
        <f t="shared" si="5"/>
        <v>一般会計</v>
      </c>
      <c r="K26" s="12"/>
      <c r="L26" s="12"/>
      <c r="O26" s="12"/>
      <c r="P26" s="12"/>
      <c r="Q26" s="18"/>
      <c r="T26" s="12"/>
      <c r="U26" s="31" t="s">
        <v>550</v>
      </c>
      <c r="Y26" s="31" t="s">
        <v>303</v>
      </c>
      <c r="Z26" s="31" t="s">
        <v>434</v>
      </c>
      <c r="AA26" s="69" t="s">
        <v>397</v>
      </c>
      <c r="AB26" s="69" t="s">
        <v>528</v>
      </c>
      <c r="AC26" s="30"/>
      <c r="AD26" s="30"/>
      <c r="AE26" s="30"/>
      <c r="AF26" s="29"/>
      <c r="AK26" s="41" t="str">
        <f t="shared" si="7"/>
        <v>Y</v>
      </c>
    </row>
    <row r="27" spans="1:37" ht="13.5" customHeight="1" x14ac:dyDescent="0.15">
      <c r="A27" s="12" t="str">
        <f>IF(D24="", "-", D24)</f>
        <v>子ども・若者育成支援、少子化社会対策</v>
      </c>
      <c r="B27" s="12"/>
      <c r="F27" s="17" t="s">
        <v>127</v>
      </c>
      <c r="G27" s="16"/>
      <c r="H27" s="12" t="str">
        <f t="shared" si="1"/>
        <v/>
      </c>
      <c r="I27" s="12" t="str">
        <f t="shared" si="5"/>
        <v>一般会計</v>
      </c>
      <c r="K27" s="12"/>
      <c r="L27" s="12"/>
      <c r="O27" s="12"/>
      <c r="P27" s="12"/>
      <c r="Q27" s="18"/>
      <c r="T27" s="12"/>
      <c r="U27" s="31" t="s">
        <v>551</v>
      </c>
      <c r="Y27" s="31" t="s">
        <v>304</v>
      </c>
      <c r="Z27" s="31" t="s">
        <v>435</v>
      </c>
      <c r="AA27" s="69" t="s">
        <v>398</v>
      </c>
      <c r="AB27" s="69" t="s">
        <v>529</v>
      </c>
      <c r="AC27" s="30"/>
      <c r="AD27" s="30"/>
      <c r="AE27" s="30"/>
      <c r="AF27" s="29"/>
      <c r="AK27" s="41" t="str">
        <f>CHAR(CODE(AK26)+1)</f>
        <v>Z</v>
      </c>
    </row>
    <row r="28" spans="1:37" ht="13.5" customHeight="1" x14ac:dyDescent="0.15">
      <c r="B28" s="12"/>
      <c r="F28" s="17" t="s">
        <v>128</v>
      </c>
      <c r="G28" s="16"/>
      <c r="H28" s="12" t="str">
        <f t="shared" si="1"/>
        <v/>
      </c>
      <c r="I28" s="12" t="str">
        <f t="shared" si="5"/>
        <v>一般会計</v>
      </c>
      <c r="K28" s="12"/>
      <c r="L28" s="12"/>
      <c r="O28" s="12"/>
      <c r="P28" s="12"/>
      <c r="Q28" s="18"/>
      <c r="T28" s="12"/>
      <c r="U28" s="31" t="s">
        <v>552</v>
      </c>
      <c r="Y28" s="31" t="s">
        <v>305</v>
      </c>
      <c r="Z28" s="31" t="s">
        <v>436</v>
      </c>
      <c r="AA28" s="69" t="s">
        <v>399</v>
      </c>
      <c r="AB28" s="69" t="s">
        <v>530</v>
      </c>
      <c r="AC28" s="30"/>
      <c r="AD28" s="30"/>
      <c r="AE28" s="30"/>
      <c r="AF28" s="29"/>
      <c r="AK28" s="41" t="s">
        <v>194</v>
      </c>
    </row>
    <row r="29" spans="1:37" ht="13.5" customHeight="1" x14ac:dyDescent="0.15">
      <c r="A29" s="12"/>
      <c r="B29" s="12"/>
      <c r="F29" s="17" t="s">
        <v>203</v>
      </c>
      <c r="G29" s="16"/>
      <c r="H29" s="12" t="str">
        <f t="shared" si="1"/>
        <v/>
      </c>
      <c r="I29" s="12" t="str">
        <f t="shared" si="5"/>
        <v>一般会計</v>
      </c>
      <c r="K29" s="12"/>
      <c r="L29" s="12"/>
      <c r="O29" s="12"/>
      <c r="P29" s="12"/>
      <c r="Q29" s="18"/>
      <c r="T29" s="12"/>
      <c r="U29" s="31" t="s">
        <v>553</v>
      </c>
      <c r="Y29" s="31" t="s">
        <v>306</v>
      </c>
      <c r="Z29" s="31" t="s">
        <v>437</v>
      </c>
      <c r="AA29" s="69" t="s">
        <v>400</v>
      </c>
      <c r="AB29" s="69" t="s">
        <v>531</v>
      </c>
      <c r="AC29" s="30"/>
      <c r="AD29" s="30"/>
      <c r="AE29" s="30"/>
      <c r="AF29" s="29"/>
      <c r="AK29" s="41" t="str">
        <f t="shared" si="7"/>
        <v>b</v>
      </c>
    </row>
    <row r="30" spans="1:37" ht="13.5" customHeight="1" x14ac:dyDescent="0.15">
      <c r="A30" s="12"/>
      <c r="B30" s="12"/>
      <c r="F30" s="17" t="s">
        <v>204</v>
      </c>
      <c r="G30" s="16"/>
      <c r="H30" s="12" t="str">
        <f t="shared" si="1"/>
        <v/>
      </c>
      <c r="I30" s="12" t="str">
        <f t="shared" si="5"/>
        <v>一般会計</v>
      </c>
      <c r="K30" s="12"/>
      <c r="L30" s="12"/>
      <c r="O30" s="12"/>
      <c r="P30" s="12"/>
      <c r="Q30" s="18"/>
      <c r="T30" s="12"/>
      <c r="U30" s="31" t="s">
        <v>554</v>
      </c>
      <c r="Y30" s="31" t="s">
        <v>307</v>
      </c>
      <c r="Z30" s="31" t="s">
        <v>438</v>
      </c>
      <c r="AA30" s="69" t="s">
        <v>401</v>
      </c>
      <c r="AB30" s="69" t="s">
        <v>532</v>
      </c>
      <c r="AC30" s="30"/>
      <c r="AD30" s="30"/>
      <c r="AE30" s="30"/>
      <c r="AF30" s="29"/>
      <c r="AK30" s="41" t="str">
        <f t="shared" si="7"/>
        <v>c</v>
      </c>
    </row>
    <row r="31" spans="1:37" ht="13.5" customHeight="1" x14ac:dyDescent="0.15">
      <c r="A31" s="12"/>
      <c r="B31" s="12"/>
      <c r="F31" s="17" t="s">
        <v>205</v>
      </c>
      <c r="G31" s="16"/>
      <c r="H31" s="12" t="str">
        <f t="shared" si="1"/>
        <v/>
      </c>
      <c r="I31" s="12" t="str">
        <f t="shared" si="5"/>
        <v>一般会計</v>
      </c>
      <c r="K31" s="12"/>
      <c r="L31" s="12"/>
      <c r="O31" s="12"/>
      <c r="P31" s="12"/>
      <c r="Q31" s="18"/>
      <c r="T31" s="12"/>
      <c r="U31" s="31" t="s">
        <v>555</v>
      </c>
      <c r="Y31" s="31" t="s">
        <v>308</v>
      </c>
      <c r="Z31" s="31" t="s">
        <v>439</v>
      </c>
      <c r="AA31" s="69" t="s">
        <v>402</v>
      </c>
      <c r="AB31" s="69" t="s">
        <v>533</v>
      </c>
      <c r="AC31" s="30"/>
      <c r="AD31" s="30"/>
      <c r="AE31" s="30"/>
      <c r="AF31" s="29"/>
      <c r="AK31" s="41" t="str">
        <f t="shared" si="7"/>
        <v>d</v>
      </c>
    </row>
    <row r="32" spans="1:37" ht="13.5" customHeight="1" x14ac:dyDescent="0.15">
      <c r="A32" s="12"/>
      <c r="B32" s="12"/>
      <c r="F32" s="17" t="s">
        <v>206</v>
      </c>
      <c r="G32" s="16"/>
      <c r="H32" s="12" t="str">
        <f t="shared" si="1"/>
        <v/>
      </c>
      <c r="I32" s="12" t="str">
        <f t="shared" si="5"/>
        <v>一般会計</v>
      </c>
      <c r="K32" s="12"/>
      <c r="L32" s="12"/>
      <c r="O32" s="12"/>
      <c r="P32" s="12"/>
      <c r="Q32" s="18"/>
      <c r="T32" s="12"/>
      <c r="U32" s="31" t="s">
        <v>556</v>
      </c>
      <c r="Y32" s="31" t="s">
        <v>309</v>
      </c>
      <c r="Z32" s="31" t="s">
        <v>440</v>
      </c>
      <c r="AA32" s="69" t="s">
        <v>65</v>
      </c>
      <c r="AB32" s="69" t="s">
        <v>65</v>
      </c>
      <c r="AC32" s="30"/>
      <c r="AD32" s="30"/>
      <c r="AE32" s="30"/>
      <c r="AF32" s="29"/>
      <c r="AK32" s="41" t="str">
        <f t="shared" si="7"/>
        <v>e</v>
      </c>
    </row>
    <row r="33" spans="1:37" ht="13.5" customHeight="1" x14ac:dyDescent="0.15">
      <c r="A33" s="12"/>
      <c r="B33" s="12"/>
      <c r="F33" s="17" t="s">
        <v>207</v>
      </c>
      <c r="G33" s="16"/>
      <c r="H33" s="12" t="str">
        <f t="shared" si="1"/>
        <v/>
      </c>
      <c r="I33" s="12" t="str">
        <f t="shared" si="5"/>
        <v>一般会計</v>
      </c>
      <c r="K33" s="12"/>
      <c r="L33" s="12"/>
      <c r="O33" s="12"/>
      <c r="P33" s="12"/>
      <c r="Q33" s="18"/>
      <c r="T33" s="12"/>
      <c r="U33" s="31" t="s">
        <v>557</v>
      </c>
      <c r="Y33" s="31" t="s">
        <v>310</v>
      </c>
      <c r="Z33" s="31" t="s">
        <v>441</v>
      </c>
      <c r="AA33" s="55"/>
      <c r="AB33" s="30"/>
      <c r="AC33" s="30"/>
      <c r="AD33" s="30"/>
      <c r="AE33" s="30"/>
      <c r="AF33" s="29"/>
      <c r="AK33" s="41" t="str">
        <f t="shared" si="7"/>
        <v>f</v>
      </c>
    </row>
    <row r="34" spans="1:37" ht="13.5" customHeight="1" x14ac:dyDescent="0.15">
      <c r="A34" s="12"/>
      <c r="B34" s="12"/>
      <c r="F34" s="17" t="s">
        <v>208</v>
      </c>
      <c r="G34" s="16"/>
      <c r="H34" s="12" t="str">
        <f t="shared" si="1"/>
        <v/>
      </c>
      <c r="I34" s="12" t="str">
        <f t="shared" si="5"/>
        <v>一般会計</v>
      </c>
      <c r="K34" s="12"/>
      <c r="L34" s="12"/>
      <c r="O34" s="12"/>
      <c r="P34" s="12"/>
      <c r="Q34" s="18"/>
      <c r="T34" s="12"/>
      <c r="U34" s="31" t="s">
        <v>558</v>
      </c>
      <c r="Y34" s="31" t="s">
        <v>311</v>
      </c>
      <c r="Z34" s="31" t="s">
        <v>442</v>
      </c>
      <c r="AB34" s="30"/>
      <c r="AC34" s="30"/>
      <c r="AD34" s="30"/>
      <c r="AE34" s="30"/>
      <c r="AF34" s="29"/>
      <c r="AK34" s="41" t="str">
        <f t="shared" si="7"/>
        <v>g</v>
      </c>
    </row>
    <row r="35" spans="1:37" ht="13.5" customHeight="1" x14ac:dyDescent="0.15">
      <c r="A35" s="12"/>
      <c r="B35" s="12"/>
      <c r="F35" s="17" t="s">
        <v>209</v>
      </c>
      <c r="G35" s="16"/>
      <c r="H35" s="12" t="str">
        <f t="shared" si="1"/>
        <v/>
      </c>
      <c r="I35" s="12" t="str">
        <f t="shared" si="5"/>
        <v>一般会計</v>
      </c>
      <c r="K35" s="12"/>
      <c r="L35" s="12"/>
      <c r="O35" s="12"/>
      <c r="P35" s="12"/>
      <c r="Q35" s="18"/>
      <c r="T35" s="12"/>
      <c r="Y35" s="31" t="s">
        <v>312</v>
      </c>
      <c r="Z35" s="31" t="s">
        <v>443</v>
      </c>
      <c r="AC35" s="30"/>
      <c r="AF35" s="29"/>
      <c r="AK35" s="41" t="str">
        <f t="shared" si="7"/>
        <v>h</v>
      </c>
    </row>
    <row r="36" spans="1:37" ht="13.5" customHeight="1" x14ac:dyDescent="0.15">
      <c r="A36" s="12"/>
      <c r="B36" s="12"/>
      <c r="F36" s="17" t="s">
        <v>210</v>
      </c>
      <c r="G36" s="16"/>
      <c r="H36" s="12" t="str">
        <f t="shared" si="1"/>
        <v/>
      </c>
      <c r="I36" s="12" t="str">
        <f t="shared" si="5"/>
        <v>一般会計</v>
      </c>
      <c r="K36" s="12"/>
      <c r="L36" s="12"/>
      <c r="O36" s="12"/>
      <c r="P36" s="12"/>
      <c r="Q36" s="18"/>
      <c r="T36" s="12"/>
      <c r="U36" s="31" t="s">
        <v>559</v>
      </c>
      <c r="Y36" s="31" t="s">
        <v>313</v>
      </c>
      <c r="Z36" s="31" t="s">
        <v>444</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1"/>
      <c r="Y37" s="31" t="s">
        <v>314</v>
      </c>
      <c r="Z37" s="31" t="s">
        <v>445</v>
      </c>
      <c r="AF37" s="29"/>
      <c r="AK37" s="41" t="str">
        <f t="shared" si="7"/>
        <v>j</v>
      </c>
    </row>
    <row r="38" spans="1:37" x14ac:dyDescent="0.15">
      <c r="A38" s="12"/>
      <c r="B38" s="12"/>
      <c r="F38" s="12"/>
      <c r="G38" s="18"/>
      <c r="K38" s="12"/>
      <c r="L38" s="12"/>
      <c r="O38" s="12"/>
      <c r="P38" s="12"/>
      <c r="Q38" s="18"/>
      <c r="T38" s="12"/>
      <c r="U38" s="31" t="s">
        <v>261</v>
      </c>
      <c r="Y38" s="31" t="s">
        <v>315</v>
      </c>
      <c r="Z38" s="31" t="s">
        <v>446</v>
      </c>
      <c r="AF38" s="29"/>
      <c r="AK38" s="41" t="str">
        <f t="shared" si="7"/>
        <v>k</v>
      </c>
    </row>
    <row r="39" spans="1:37" x14ac:dyDescent="0.15">
      <c r="A39" s="12"/>
      <c r="B39" s="12"/>
      <c r="F39" s="12" t="str">
        <f>I37</f>
        <v>一般会計</v>
      </c>
      <c r="G39" s="18"/>
      <c r="K39" s="12"/>
      <c r="L39" s="12"/>
      <c r="O39" s="12"/>
      <c r="P39" s="12"/>
      <c r="Q39" s="18"/>
      <c r="T39" s="12"/>
      <c r="U39" s="31" t="s">
        <v>265</v>
      </c>
      <c r="Y39" s="31" t="s">
        <v>316</v>
      </c>
      <c r="Z39" s="31" t="s">
        <v>447</v>
      </c>
      <c r="AF39" s="29"/>
      <c r="AK39" s="41" t="str">
        <f t="shared" si="7"/>
        <v>l</v>
      </c>
    </row>
    <row r="40" spans="1:37" x14ac:dyDescent="0.15">
      <c r="A40" s="12"/>
      <c r="B40" s="12"/>
      <c r="F40" s="12"/>
      <c r="G40" s="18"/>
      <c r="K40" s="12"/>
      <c r="L40" s="12"/>
      <c r="O40" s="12"/>
      <c r="P40" s="12"/>
      <c r="Q40" s="18"/>
      <c r="T40" s="12"/>
      <c r="Y40" s="31" t="s">
        <v>317</v>
      </c>
      <c r="Z40" s="31" t="s">
        <v>448</v>
      </c>
      <c r="AF40" s="29"/>
      <c r="AK40" s="41" t="str">
        <f t="shared" si="7"/>
        <v>m</v>
      </c>
    </row>
    <row r="41" spans="1:37" x14ac:dyDescent="0.15">
      <c r="A41" s="12"/>
      <c r="B41" s="12"/>
      <c r="F41" s="12"/>
      <c r="G41" s="18"/>
      <c r="K41" s="12"/>
      <c r="L41" s="12"/>
      <c r="O41" s="12"/>
      <c r="P41" s="12"/>
      <c r="Q41" s="18"/>
      <c r="T41" s="12"/>
      <c r="Y41" s="31" t="s">
        <v>318</v>
      </c>
      <c r="Z41" s="31" t="s">
        <v>449</v>
      </c>
      <c r="AF41" s="29"/>
      <c r="AK41" s="41" t="str">
        <f t="shared" si="7"/>
        <v>n</v>
      </c>
    </row>
    <row r="42" spans="1:37" x14ac:dyDescent="0.15">
      <c r="A42" s="12"/>
      <c r="B42" s="12"/>
      <c r="F42" s="12"/>
      <c r="G42" s="18"/>
      <c r="K42" s="12"/>
      <c r="L42" s="12"/>
      <c r="O42" s="12"/>
      <c r="P42" s="12"/>
      <c r="Q42" s="18"/>
      <c r="T42" s="12"/>
      <c r="Y42" s="31" t="s">
        <v>319</v>
      </c>
      <c r="Z42" s="31" t="s">
        <v>450</v>
      </c>
      <c r="AF42" s="29"/>
      <c r="AK42" s="41" t="str">
        <f t="shared" si="7"/>
        <v>o</v>
      </c>
    </row>
    <row r="43" spans="1:37" x14ac:dyDescent="0.15">
      <c r="A43" s="12"/>
      <c r="B43" s="12"/>
      <c r="F43" s="12"/>
      <c r="G43" s="18"/>
      <c r="K43" s="12"/>
      <c r="L43" s="12"/>
      <c r="O43" s="12"/>
      <c r="P43" s="12"/>
      <c r="Q43" s="18"/>
      <c r="T43" s="12"/>
      <c r="Y43" s="31" t="s">
        <v>320</v>
      </c>
      <c r="Z43" s="31" t="s">
        <v>451</v>
      </c>
      <c r="AF43" s="29"/>
      <c r="AK43" s="41" t="str">
        <f t="shared" si="7"/>
        <v>p</v>
      </c>
    </row>
    <row r="44" spans="1:37" x14ac:dyDescent="0.15">
      <c r="A44" s="12"/>
      <c r="B44" s="12"/>
      <c r="F44" s="12"/>
      <c r="G44" s="18"/>
      <c r="K44" s="12"/>
      <c r="L44" s="12"/>
      <c r="O44" s="12"/>
      <c r="P44" s="12"/>
      <c r="Q44" s="18"/>
      <c r="T44" s="12"/>
      <c r="Y44" s="31" t="s">
        <v>321</v>
      </c>
      <c r="Z44" s="31" t="s">
        <v>452</v>
      </c>
      <c r="AF44" s="29"/>
      <c r="AK44" s="41" t="str">
        <f t="shared" si="7"/>
        <v>q</v>
      </c>
    </row>
    <row r="45" spans="1:37" x14ac:dyDescent="0.15">
      <c r="A45" s="12"/>
      <c r="B45" s="12"/>
      <c r="F45" s="12"/>
      <c r="G45" s="18"/>
      <c r="K45" s="12"/>
      <c r="L45" s="12"/>
      <c r="O45" s="12"/>
      <c r="P45" s="12"/>
      <c r="Q45" s="18"/>
      <c r="T45" s="12"/>
      <c r="Y45" s="31" t="s">
        <v>322</v>
      </c>
      <c r="Z45" s="31" t="s">
        <v>453</v>
      </c>
      <c r="AF45" s="29"/>
      <c r="AK45" s="41" t="str">
        <f t="shared" si="7"/>
        <v>r</v>
      </c>
    </row>
    <row r="46" spans="1:37" x14ac:dyDescent="0.15">
      <c r="A46" s="12"/>
      <c r="B46" s="12"/>
      <c r="F46" s="12"/>
      <c r="G46" s="18"/>
      <c r="K46" s="12"/>
      <c r="L46" s="12"/>
      <c r="O46" s="12"/>
      <c r="P46" s="12"/>
      <c r="Q46" s="18"/>
      <c r="T46" s="12"/>
      <c r="Y46" s="31" t="s">
        <v>323</v>
      </c>
      <c r="Z46" s="31" t="s">
        <v>454</v>
      </c>
      <c r="AF46" s="29"/>
      <c r="AK46" s="41" t="str">
        <f t="shared" si="7"/>
        <v>s</v>
      </c>
    </row>
    <row r="47" spans="1:37" x14ac:dyDescent="0.15">
      <c r="A47" s="12"/>
      <c r="B47" s="12"/>
      <c r="F47" s="12"/>
      <c r="G47" s="18"/>
      <c r="K47" s="12"/>
      <c r="L47" s="12"/>
      <c r="O47" s="12"/>
      <c r="P47" s="12"/>
      <c r="Q47" s="18"/>
      <c r="T47" s="12"/>
      <c r="Y47" s="31" t="s">
        <v>324</v>
      </c>
      <c r="Z47" s="31" t="s">
        <v>455</v>
      </c>
      <c r="AF47" s="29"/>
      <c r="AK47" s="41" t="str">
        <f t="shared" si="7"/>
        <v>t</v>
      </c>
    </row>
    <row r="48" spans="1:37" x14ac:dyDescent="0.15">
      <c r="A48" s="12"/>
      <c r="B48" s="12"/>
      <c r="F48" s="12"/>
      <c r="G48" s="18"/>
      <c r="K48" s="12"/>
      <c r="L48" s="12"/>
      <c r="O48" s="12"/>
      <c r="P48" s="12"/>
      <c r="Q48" s="18"/>
      <c r="T48" s="12"/>
      <c r="Y48" s="31" t="s">
        <v>325</v>
      </c>
      <c r="Z48" s="31" t="s">
        <v>456</v>
      </c>
      <c r="AF48" s="29"/>
      <c r="AK48" s="41" t="str">
        <f t="shared" si="7"/>
        <v>u</v>
      </c>
    </row>
    <row r="49" spans="1:37" x14ac:dyDescent="0.15">
      <c r="A49" s="12"/>
      <c r="B49" s="12"/>
      <c r="F49" s="12"/>
      <c r="G49" s="18"/>
      <c r="K49" s="12"/>
      <c r="L49" s="12"/>
      <c r="O49" s="12"/>
      <c r="P49" s="12"/>
      <c r="Q49" s="18"/>
      <c r="T49" s="12"/>
      <c r="Y49" s="31" t="s">
        <v>326</v>
      </c>
      <c r="Z49" s="31" t="s">
        <v>457</v>
      </c>
      <c r="AF49" s="29"/>
      <c r="AK49" s="41" t="str">
        <f t="shared" si="7"/>
        <v>v</v>
      </c>
    </row>
    <row r="50" spans="1:37" x14ac:dyDescent="0.15">
      <c r="A50" s="12"/>
      <c r="B50" s="12"/>
      <c r="F50" s="12"/>
      <c r="G50" s="18"/>
      <c r="K50" s="12"/>
      <c r="L50" s="12"/>
      <c r="O50" s="12"/>
      <c r="P50" s="12"/>
      <c r="Q50" s="18"/>
      <c r="T50" s="12"/>
      <c r="Y50" s="31" t="s">
        <v>327</v>
      </c>
      <c r="Z50" s="31" t="s">
        <v>458</v>
      </c>
      <c r="AF50" s="29"/>
    </row>
    <row r="51" spans="1:37" x14ac:dyDescent="0.15">
      <c r="A51" s="12"/>
      <c r="B51" s="12"/>
      <c r="F51" s="12"/>
      <c r="G51" s="18"/>
      <c r="K51" s="12"/>
      <c r="L51" s="12"/>
      <c r="O51" s="12"/>
      <c r="P51" s="12"/>
      <c r="Q51" s="18"/>
      <c r="T51" s="12"/>
      <c r="Y51" s="31" t="s">
        <v>328</v>
      </c>
      <c r="Z51" s="31" t="s">
        <v>459</v>
      </c>
      <c r="AF51" s="29"/>
    </row>
    <row r="52" spans="1:37" x14ac:dyDescent="0.15">
      <c r="A52" s="12"/>
      <c r="B52" s="12"/>
      <c r="F52" s="12"/>
      <c r="G52" s="18"/>
      <c r="K52" s="12"/>
      <c r="L52" s="12"/>
      <c r="O52" s="12"/>
      <c r="P52" s="12"/>
      <c r="Q52" s="18"/>
      <c r="T52" s="12"/>
      <c r="Y52" s="31" t="s">
        <v>329</v>
      </c>
      <c r="Z52" s="31" t="s">
        <v>460</v>
      </c>
      <c r="AF52" s="29"/>
    </row>
    <row r="53" spans="1:37" x14ac:dyDescent="0.15">
      <c r="A53" s="12"/>
      <c r="B53" s="12"/>
      <c r="F53" s="12"/>
      <c r="G53" s="18"/>
      <c r="K53" s="12"/>
      <c r="L53" s="12"/>
      <c r="O53" s="12"/>
      <c r="P53" s="12"/>
      <c r="Q53" s="18"/>
      <c r="T53" s="12"/>
      <c r="Y53" s="31" t="s">
        <v>330</v>
      </c>
      <c r="Z53" s="31" t="s">
        <v>461</v>
      </c>
      <c r="AF53" s="29"/>
    </row>
    <row r="54" spans="1:37" x14ac:dyDescent="0.15">
      <c r="A54" s="12"/>
      <c r="B54" s="12"/>
      <c r="F54" s="12"/>
      <c r="G54" s="18"/>
      <c r="K54" s="12"/>
      <c r="L54" s="12"/>
      <c r="O54" s="12"/>
      <c r="P54" s="19"/>
      <c r="Q54" s="18"/>
      <c r="T54" s="12"/>
      <c r="Y54" s="31" t="s">
        <v>331</v>
      </c>
      <c r="Z54" s="31" t="s">
        <v>462</v>
      </c>
      <c r="AF54" s="29"/>
    </row>
    <row r="55" spans="1:37" x14ac:dyDescent="0.15">
      <c r="A55" s="12"/>
      <c r="B55" s="12"/>
      <c r="F55" s="12"/>
      <c r="G55" s="18"/>
      <c r="K55" s="12"/>
      <c r="L55" s="12"/>
      <c r="O55" s="12"/>
      <c r="P55" s="12"/>
      <c r="Q55" s="18"/>
      <c r="T55" s="12"/>
      <c r="Y55" s="31" t="s">
        <v>332</v>
      </c>
      <c r="Z55" s="31" t="s">
        <v>463</v>
      </c>
      <c r="AF55" s="29"/>
    </row>
    <row r="56" spans="1:37" x14ac:dyDescent="0.15">
      <c r="A56" s="12"/>
      <c r="B56" s="12"/>
      <c r="F56" s="12"/>
      <c r="G56" s="18"/>
      <c r="K56" s="12"/>
      <c r="L56" s="12"/>
      <c r="O56" s="12"/>
      <c r="P56" s="12"/>
      <c r="Q56" s="18"/>
      <c r="T56" s="12"/>
      <c r="Y56" s="31" t="s">
        <v>333</v>
      </c>
      <c r="Z56" s="31" t="s">
        <v>464</v>
      </c>
      <c r="AF56" s="29"/>
    </row>
    <row r="57" spans="1:37" x14ac:dyDescent="0.15">
      <c r="A57" s="12"/>
      <c r="B57" s="12"/>
      <c r="F57" s="12"/>
      <c r="G57" s="18"/>
      <c r="K57" s="12"/>
      <c r="L57" s="12"/>
      <c r="O57" s="12"/>
      <c r="P57" s="12"/>
      <c r="Q57" s="18"/>
      <c r="T57" s="12"/>
      <c r="Y57" s="31" t="s">
        <v>334</v>
      </c>
      <c r="Z57" s="31" t="s">
        <v>465</v>
      </c>
      <c r="AF57" s="29"/>
    </row>
    <row r="58" spans="1:37" x14ac:dyDescent="0.15">
      <c r="A58" s="12"/>
      <c r="B58" s="12"/>
      <c r="F58" s="12"/>
      <c r="G58" s="18"/>
      <c r="K58" s="12"/>
      <c r="L58" s="12"/>
      <c r="O58" s="12"/>
      <c r="P58" s="12"/>
      <c r="Q58" s="18"/>
      <c r="T58" s="12"/>
      <c r="Y58" s="31" t="s">
        <v>335</v>
      </c>
      <c r="Z58" s="31" t="s">
        <v>466</v>
      </c>
      <c r="AF58" s="29"/>
    </row>
    <row r="59" spans="1:37" x14ac:dyDescent="0.15">
      <c r="A59" s="12"/>
      <c r="B59" s="12"/>
      <c r="F59" s="12"/>
      <c r="G59" s="18"/>
      <c r="K59" s="12"/>
      <c r="L59" s="12"/>
      <c r="O59" s="12"/>
      <c r="P59" s="12"/>
      <c r="Q59" s="18"/>
      <c r="T59" s="12"/>
      <c r="Y59" s="31" t="s">
        <v>336</v>
      </c>
      <c r="Z59" s="31" t="s">
        <v>467</v>
      </c>
      <c r="AF59" s="29"/>
    </row>
    <row r="60" spans="1:37" x14ac:dyDescent="0.15">
      <c r="A60" s="12"/>
      <c r="B60" s="12"/>
      <c r="F60" s="12"/>
      <c r="G60" s="18"/>
      <c r="K60" s="12"/>
      <c r="L60" s="12"/>
      <c r="O60" s="12"/>
      <c r="P60" s="12"/>
      <c r="Q60" s="18"/>
      <c r="T60" s="12"/>
      <c r="Y60" s="31" t="s">
        <v>337</v>
      </c>
      <c r="Z60" s="31" t="s">
        <v>468</v>
      </c>
      <c r="AF60" s="29"/>
    </row>
    <row r="61" spans="1:37" x14ac:dyDescent="0.15">
      <c r="A61" s="12"/>
      <c r="B61" s="12"/>
      <c r="F61" s="12"/>
      <c r="G61" s="18"/>
      <c r="K61" s="12"/>
      <c r="L61" s="12"/>
      <c r="O61" s="12"/>
      <c r="P61" s="12"/>
      <c r="Q61" s="18"/>
      <c r="T61" s="12"/>
      <c r="Y61" s="31" t="s">
        <v>338</v>
      </c>
      <c r="Z61" s="31" t="s">
        <v>469</v>
      </c>
      <c r="AF61" s="29"/>
    </row>
    <row r="62" spans="1:37" x14ac:dyDescent="0.15">
      <c r="A62" s="12"/>
      <c r="B62" s="12"/>
      <c r="F62" s="12"/>
      <c r="G62" s="18"/>
      <c r="K62" s="12"/>
      <c r="L62" s="12"/>
      <c r="O62" s="12"/>
      <c r="P62" s="12"/>
      <c r="Q62" s="18"/>
      <c r="T62" s="12"/>
      <c r="Y62" s="31" t="s">
        <v>339</v>
      </c>
      <c r="Z62" s="31" t="s">
        <v>470</v>
      </c>
      <c r="AF62" s="29"/>
    </row>
    <row r="63" spans="1:37" x14ac:dyDescent="0.15">
      <c r="A63" s="12"/>
      <c r="B63" s="12"/>
      <c r="F63" s="12"/>
      <c r="G63" s="18"/>
      <c r="K63" s="12"/>
      <c r="L63" s="12"/>
      <c r="O63" s="12"/>
      <c r="P63" s="12"/>
      <c r="Q63" s="18"/>
      <c r="T63" s="12"/>
      <c r="Y63" s="31" t="s">
        <v>340</v>
      </c>
      <c r="Z63" s="31" t="s">
        <v>471</v>
      </c>
      <c r="AF63" s="29"/>
    </row>
    <row r="64" spans="1:37" x14ac:dyDescent="0.15">
      <c r="A64" s="12"/>
      <c r="B64" s="12"/>
      <c r="F64" s="12"/>
      <c r="G64" s="18"/>
      <c r="K64" s="12"/>
      <c r="L64" s="12"/>
      <c r="O64" s="12"/>
      <c r="P64" s="12"/>
      <c r="Q64" s="18"/>
      <c r="T64" s="12"/>
      <c r="Y64" s="31" t="s">
        <v>341</v>
      </c>
      <c r="Z64" s="31" t="s">
        <v>472</v>
      </c>
      <c r="AF64" s="29"/>
    </row>
    <row r="65" spans="1:32" x14ac:dyDescent="0.15">
      <c r="A65" s="12"/>
      <c r="B65" s="12"/>
      <c r="F65" s="12"/>
      <c r="G65" s="18"/>
      <c r="K65" s="12"/>
      <c r="L65" s="12"/>
      <c r="O65" s="12"/>
      <c r="P65" s="12"/>
      <c r="Q65" s="18"/>
      <c r="T65" s="12"/>
      <c r="Y65" s="31" t="s">
        <v>342</v>
      </c>
      <c r="Z65" s="31" t="s">
        <v>473</v>
      </c>
      <c r="AF65" s="29"/>
    </row>
    <row r="66" spans="1:32" x14ac:dyDescent="0.15">
      <c r="A66" s="12"/>
      <c r="B66" s="12"/>
      <c r="F66" s="12"/>
      <c r="G66" s="18"/>
      <c r="K66" s="12"/>
      <c r="L66" s="12"/>
      <c r="O66" s="12"/>
      <c r="P66" s="12"/>
      <c r="Q66" s="18"/>
      <c r="T66" s="12"/>
      <c r="Y66" s="31" t="s">
        <v>66</v>
      </c>
      <c r="Z66" s="31" t="s">
        <v>474</v>
      </c>
      <c r="AF66" s="29"/>
    </row>
    <row r="67" spans="1:32" x14ac:dyDescent="0.15">
      <c r="A67" s="12"/>
      <c r="B67" s="12"/>
      <c r="F67" s="12"/>
      <c r="G67" s="18"/>
      <c r="K67" s="12"/>
      <c r="L67" s="12"/>
      <c r="O67" s="12"/>
      <c r="P67" s="12"/>
      <c r="Q67" s="18"/>
      <c r="T67" s="12"/>
      <c r="Y67" s="31" t="s">
        <v>343</v>
      </c>
      <c r="Z67" s="31" t="s">
        <v>475</v>
      </c>
      <c r="AF67" s="29"/>
    </row>
    <row r="68" spans="1:32" x14ac:dyDescent="0.15">
      <c r="A68" s="12"/>
      <c r="B68" s="12"/>
      <c r="F68" s="12"/>
      <c r="G68" s="18"/>
      <c r="K68" s="12"/>
      <c r="L68" s="12"/>
      <c r="O68" s="12"/>
      <c r="P68" s="12"/>
      <c r="Q68" s="18"/>
      <c r="T68" s="12"/>
      <c r="Y68" s="31" t="s">
        <v>344</v>
      </c>
      <c r="Z68" s="31" t="s">
        <v>476</v>
      </c>
      <c r="AF68" s="29"/>
    </row>
    <row r="69" spans="1:32" x14ac:dyDescent="0.15">
      <c r="A69" s="12"/>
      <c r="B69" s="12"/>
      <c r="F69" s="12"/>
      <c r="G69" s="18"/>
      <c r="K69" s="12"/>
      <c r="L69" s="12"/>
      <c r="O69" s="12"/>
      <c r="P69" s="12"/>
      <c r="Q69" s="18"/>
      <c r="T69" s="12"/>
      <c r="Y69" s="31" t="s">
        <v>345</v>
      </c>
      <c r="Z69" s="31" t="s">
        <v>477</v>
      </c>
      <c r="AF69" s="29"/>
    </row>
    <row r="70" spans="1:32" x14ac:dyDescent="0.15">
      <c r="A70" s="12"/>
      <c r="B70" s="12"/>
      <c r="Y70" s="31" t="s">
        <v>346</v>
      </c>
      <c r="Z70" s="31" t="s">
        <v>478</v>
      </c>
    </row>
    <row r="71" spans="1:32" x14ac:dyDescent="0.15">
      <c r="Y71" s="31" t="s">
        <v>347</v>
      </c>
      <c r="Z71" s="31" t="s">
        <v>479</v>
      </c>
    </row>
    <row r="72" spans="1:32" x14ac:dyDescent="0.15">
      <c r="Y72" s="31" t="s">
        <v>348</v>
      </c>
      <c r="Z72" s="31" t="s">
        <v>480</v>
      </c>
    </row>
    <row r="73" spans="1:32" x14ac:dyDescent="0.15">
      <c r="Y73" s="31" t="s">
        <v>349</v>
      </c>
      <c r="Z73" s="31" t="s">
        <v>481</v>
      </c>
    </row>
    <row r="74" spans="1:32" x14ac:dyDescent="0.15">
      <c r="Y74" s="31" t="s">
        <v>350</v>
      </c>
      <c r="Z74" s="31" t="s">
        <v>482</v>
      </c>
    </row>
    <row r="75" spans="1:32" x14ac:dyDescent="0.15">
      <c r="Y75" s="31" t="s">
        <v>351</v>
      </c>
      <c r="Z75" s="31" t="s">
        <v>483</v>
      </c>
    </row>
    <row r="76" spans="1:32" x14ac:dyDescent="0.15">
      <c r="Y76" s="31" t="s">
        <v>352</v>
      </c>
      <c r="Z76" s="31" t="s">
        <v>484</v>
      </c>
    </row>
    <row r="77" spans="1:32" x14ac:dyDescent="0.15">
      <c r="Y77" s="31" t="s">
        <v>353</v>
      </c>
      <c r="Z77" s="31" t="s">
        <v>485</v>
      </c>
    </row>
    <row r="78" spans="1:32" x14ac:dyDescent="0.15">
      <c r="Y78" s="31" t="s">
        <v>354</v>
      </c>
      <c r="Z78" s="31" t="s">
        <v>486</v>
      </c>
    </row>
    <row r="79" spans="1:32" x14ac:dyDescent="0.15">
      <c r="Y79" s="31" t="s">
        <v>355</v>
      </c>
      <c r="Z79" s="31" t="s">
        <v>487</v>
      </c>
    </row>
    <row r="80" spans="1:32" x14ac:dyDescent="0.15">
      <c r="Y80" s="31" t="s">
        <v>356</v>
      </c>
      <c r="Z80" s="31" t="s">
        <v>488</v>
      </c>
    </row>
    <row r="81" spans="25:26" x14ac:dyDescent="0.15">
      <c r="Y81" s="31" t="s">
        <v>357</v>
      </c>
      <c r="Z81" s="31" t="s">
        <v>489</v>
      </c>
    </row>
    <row r="82" spans="25:26" x14ac:dyDescent="0.15">
      <c r="Y82" s="31" t="s">
        <v>358</v>
      </c>
      <c r="Z82" s="31" t="s">
        <v>490</v>
      </c>
    </row>
    <row r="83" spans="25:26" x14ac:dyDescent="0.15">
      <c r="Y83" s="31" t="s">
        <v>359</v>
      </c>
      <c r="Z83" s="31" t="s">
        <v>491</v>
      </c>
    </row>
    <row r="84" spans="25:26" x14ac:dyDescent="0.15">
      <c r="Y84" s="31" t="s">
        <v>360</v>
      </c>
      <c r="Z84" s="31" t="s">
        <v>492</v>
      </c>
    </row>
    <row r="85" spans="25:26" x14ac:dyDescent="0.15">
      <c r="Y85" s="31" t="s">
        <v>361</v>
      </c>
      <c r="Z85" s="31" t="s">
        <v>493</v>
      </c>
    </row>
    <row r="86" spans="25:26" x14ac:dyDescent="0.15">
      <c r="Y86" s="31" t="s">
        <v>362</v>
      </c>
      <c r="Z86" s="31" t="s">
        <v>494</v>
      </c>
    </row>
    <row r="87" spans="25:26" x14ac:dyDescent="0.15">
      <c r="Y87" s="31" t="s">
        <v>363</v>
      </c>
      <c r="Z87" s="31" t="s">
        <v>495</v>
      </c>
    </row>
    <row r="88" spans="25:26" x14ac:dyDescent="0.15">
      <c r="Y88" s="31" t="s">
        <v>364</v>
      </c>
      <c r="Z88" s="31" t="s">
        <v>496</v>
      </c>
    </row>
    <row r="89" spans="25:26" x14ac:dyDescent="0.15">
      <c r="Y89" s="31" t="s">
        <v>365</v>
      </c>
      <c r="Z89" s="31" t="s">
        <v>497</v>
      </c>
    </row>
    <row r="90" spans="25:26" x14ac:dyDescent="0.15">
      <c r="Y90" s="31" t="s">
        <v>366</v>
      </c>
      <c r="Z90" s="31" t="s">
        <v>498</v>
      </c>
    </row>
    <row r="91" spans="25:26" x14ac:dyDescent="0.15">
      <c r="Y91" s="31" t="s">
        <v>367</v>
      </c>
      <c r="Z91" s="31" t="s">
        <v>499</v>
      </c>
    </row>
    <row r="92" spans="25:26" x14ac:dyDescent="0.15">
      <c r="Y92" s="31" t="s">
        <v>368</v>
      </c>
      <c r="Z92" s="31" t="s">
        <v>500</v>
      </c>
    </row>
    <row r="93" spans="25:26" x14ac:dyDescent="0.15">
      <c r="Y93" s="31" t="s">
        <v>369</v>
      </c>
      <c r="Z93" s="31" t="s">
        <v>501</v>
      </c>
    </row>
    <row r="94" spans="25:26" x14ac:dyDescent="0.15">
      <c r="Y94" s="31" t="s">
        <v>370</v>
      </c>
      <c r="Z94" s="31" t="s">
        <v>502</v>
      </c>
    </row>
    <row r="95" spans="25:26" x14ac:dyDescent="0.15">
      <c r="Y95" s="31" t="s">
        <v>371</v>
      </c>
      <c r="Z95" s="31" t="s">
        <v>503</v>
      </c>
    </row>
    <row r="96" spans="25:26" x14ac:dyDescent="0.15">
      <c r="Y96" s="31" t="s">
        <v>273</v>
      </c>
      <c r="Z96" s="31" t="s">
        <v>504</v>
      </c>
    </row>
    <row r="97" spans="25:26" x14ac:dyDescent="0.15">
      <c r="Y97" s="31" t="s">
        <v>372</v>
      </c>
      <c r="Z97" s="31" t="s">
        <v>505</v>
      </c>
    </row>
    <row r="98" spans="25:26" x14ac:dyDescent="0.15">
      <c r="Y98" s="31" t="s">
        <v>373</v>
      </c>
      <c r="Z98" s="31" t="s">
        <v>506</v>
      </c>
    </row>
    <row r="99" spans="25:26" x14ac:dyDescent="0.15">
      <c r="Y99" s="31" t="s">
        <v>403</v>
      </c>
      <c r="Z99" s="31"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2021-08-31T14:35:18Z</dcterms:created>
  <dcterms:modified xsi:type="dcterms:W3CDTF">2021-08-31T15:55:25Z</dcterms:modified>
</cp:coreProperties>
</file>