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行政事業レビューシート!$A$1:$AX$158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9" i="3" l="1"/>
  <c r="I79" i="3"/>
  <c r="AY158" i="3" l="1"/>
  <c r="AY154" i="3"/>
  <c r="AY157" i="3" s="1"/>
  <c r="AY150" i="3"/>
  <c r="AY151" i="3" s="1"/>
  <c r="AY146" i="3"/>
  <c r="AY147" i="3" s="1"/>
  <c r="AY139" i="3"/>
  <c r="AY135" i="3"/>
  <c r="AY55" i="3"/>
  <c r="AY56" i="3" s="1"/>
  <c r="AY51" i="3"/>
  <c r="AY54" i="3" s="1"/>
  <c r="AY49" i="3"/>
  <c r="AY50" i="3" s="1"/>
  <c r="AY46" i="3"/>
  <c r="AY47" i="3" s="1"/>
  <c r="AY40" i="3"/>
  <c r="AY41" i="3" s="1"/>
  <c r="AY53" i="3" l="1"/>
  <c r="AY48" i="3"/>
  <c r="AY149" i="3"/>
  <c r="AY148" i="3"/>
  <c r="AY152" i="3"/>
  <c r="AY52" i="3"/>
  <c r="AY156" i="3"/>
  <c r="AY42" i="3"/>
  <c r="AY137" i="3"/>
  <c r="AY57" i="3"/>
  <c r="AY136" i="3"/>
  <c r="AY138" i="3"/>
  <c r="AY153" i="3"/>
  <c r="AY155" i="3"/>
  <c r="AW101" i="3"/>
  <c r="AT101" i="3"/>
  <c r="AQ101" i="3"/>
  <c r="AL101" i="3"/>
  <c r="AI101" i="3"/>
  <c r="AF101" i="3"/>
  <c r="Z101" i="3"/>
  <c r="W101" i="3"/>
  <c r="T101" i="3"/>
  <c r="N101" i="3"/>
  <c r="K101" i="3"/>
  <c r="H101" i="3"/>
  <c r="AW100" i="3"/>
  <c r="AT100" i="3"/>
  <c r="AQ100" i="3"/>
  <c r="AL100" i="3"/>
  <c r="AI100" i="3"/>
  <c r="AF100" i="3"/>
  <c r="Z100" i="3"/>
  <c r="W100" i="3"/>
  <c r="T100" i="3"/>
  <c r="N100" i="3"/>
  <c r="K100" i="3"/>
  <c r="H100" i="3"/>
  <c r="AV2" i="3" l="1"/>
  <c r="C12" i="4" l="1"/>
  <c r="P29" i="3" l="1"/>
  <c r="W29" i="3" l="1"/>
  <c r="C23" i="4" l="1"/>
  <c r="C24" i="4"/>
  <c r="W21" i="3" l="1"/>
  <c r="AD21" i="3"/>
  <c r="P21" i="3"/>
  <c r="P28" i="3" l="1"/>
  <c r="P18" i="3" l="1"/>
  <c r="P20" i="3" s="1"/>
  <c r="W18" i="3"/>
  <c r="W20" i="3" s="1"/>
  <c r="Y138" i="3"/>
  <c r="AU138" i="3"/>
  <c r="AU134" i="3"/>
  <c r="Y134"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<sst xmlns="http://schemas.openxmlformats.org/spreadsheetml/2006/main" count="854" uniqueCount="653">
  <si>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</si>
  <si>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</si>
  <si>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</si>
  <si>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</si>
  <si>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</si>
  <si>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</si>
  <si>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</si>
  <si>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</si>
  <si>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</si>
  <si>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</si>
  <si>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</si>
  <si>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</si>
  <si>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</si>
  <si>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</si>
  <si>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</si>
  <si>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</si>
  <si>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</si>
  <si>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</si>
  <si>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</si>
  <si>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</si>
  <si>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</si>
  <si>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</si>
  <si>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</si>
  <si>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</si>
  <si>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</si>
  <si>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</si>
  <si>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</si>
  <si>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</si>
  <si>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</si>
  <si>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</si>
  <si>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</si>
  <si>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</si>
  <si>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</si>
  <si>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</si>
  <si>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</si>
  <si>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</si>
  <si>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</si>
  <si>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</si>
  <si>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</si>
  <si>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</si>
  <si>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</si>
  <si>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</si>
  <si>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</si>
  <si>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</si>
  <si>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</si>
  <si>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</si>
  <si>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</si>
  <si>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</si>
  <si>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</si>
  <si>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</si>
  <si>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</si>
  <si>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</si>
  <si>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</si>
  <si>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</si>
  <si>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</si>
  <si>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</si>
  <si>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</si>
  <si>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</si>
  <si>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</si>
  <si>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</si>
  <si>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</si>
  <si>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</si>
  <si>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</si>
  <si>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</si>
  <si>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</si>
  <si>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</si>
  <si>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</si>
  <si>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</si>
  <si>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</si>
  <si>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</si>
  <si>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</si>
  <si>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</si>
  <si>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</si>
  <si>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</si>
  <si>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</si>
  <si>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</si>
  <si>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</si>
  <si>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</si>
  <si>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</si>
  <si>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</si>
  <si>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</si>
  <si>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</si>
  <si>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</si>
  <si>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</si>
  <si>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</si>
  <si>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</si>
  <si>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</si>
  <si>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</si>
  <si>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</si>
  <si>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</si>
  <si>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</si>
  <si>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</si>
  <si>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</si>
  <si>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</si>
  <si>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</si>
  <si>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</si>
  <si>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</si>
  <si>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</si>
  <si>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</si>
  <si>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</si>
  <si>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</si>
  <si>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</si>
  <si>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</si>
  <si>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</si>
  <si>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</si>
  <si>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</si>
  <si>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</si>
  <si>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</si>
  <si>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</si>
  <si>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</si>
  <si>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</si>
  <si>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</si>
  <si>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</si>
  <si>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</si>
  <si>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</si>
  <si>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</si>
  <si>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</si>
  <si>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</si>
  <si>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</si>
  <si>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</si>
  <si>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</si>
  <si>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</si>
  <si>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</si>
  <si>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</si>
  <si>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</si>
  <si>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</si>
  <si>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</si>
  <si>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</si>
  <si>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</si>
  <si>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</si>
  <si>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</si>
  <si>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</si>
  <si>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</si>
  <si>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</si>
  <si>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</si>
  <si>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</si>
  <si>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</si>
  <si>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</si>
  <si>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</si>
  <si>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</si>
  <si>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</si>
  <si>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</si>
  <si>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</si>
  <si>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</si>
  <si>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</si>
  <si>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</si>
  <si>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</si>
  <si>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</si>
  <si>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</si>
  <si>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</si>
  <si>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</si>
  <si>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</si>
  <si>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</si>
  <si>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</si>
  <si>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</si>
  <si>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</si>
  <si>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</si>
  <si>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</si>
  <si>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</si>
  <si>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</si>
  <si>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</si>
  <si>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</si>
  <si>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</si>
  <si>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</si>
  <si>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</si>
  <si>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</si>
  <si>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</si>
  <si>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</si>
  <si>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</si>
  <si>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</si>
  <si>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</si>
  <si>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</si>
  <si>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</si>
  <si>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</si>
  <si>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</si>
  <si>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</si>
  <si>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</si>
  <si>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</si>
  <si>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</si>
  <si>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</si>
  <si>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</si>
  <si>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</si>
  <si>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</si>
  <si>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</si>
  <si>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</si>
  <si>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</si>
  <si>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</si>
  <si>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</si>
  <si>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</si>
  <si>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</si>
  <si>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</si>
  <si>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</si>
  <si>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</si>
  <si>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</si>
  <si>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</si>
  <si>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</si>
  <si>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</si>
  <si>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</si>
  <si>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</si>
  <si>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</si>
  <si>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</si>
  <si>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</si>
  <si>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</si>
  <si>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</si>
  <si>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</si>
  <si>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</si>
  <si>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</si>
  <si>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</si>
  <si>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</si>
  <si>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</si>
  <si>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</si>
  <si>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</si>
  <si>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</si>
  <si>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</si>
  <si>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</si>
  <si>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</si>
  <si>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</si>
  <si>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</si>
  <si>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</si>
  <si>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</si>
  <si>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</si>
  <si>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</si>
  <si>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</si>
  <si>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</si>
  <si>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</si>
  <si>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</si>
  <si>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</si>
  <si>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</si>
  <si>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</si>
  <si>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</si>
  <si>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</si>
  <si>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</si>
  <si>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</si>
  <si>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</si>
  <si>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</si>
  <si>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</si>
  <si>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</si>
  <si>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</si>
  <si>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</si>
  <si>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</si>
  <si>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</si>
  <si>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</si>
  <si>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</si>
  <si>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</si>
  <si>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</si>
  <si>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</si>
  <si>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</si>
  <si>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</si>
  <si>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</si>
  <si>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</si>
  <si>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</si>
  <si>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</si>
  <si>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</si>
  <si>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</si>
  <si>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</si>
  <si>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</si>
  <si>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</si>
  <si>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</si>
  <si>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</si>
  <si>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</si>
  <si>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</si>
  <si>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</si>
  <si>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</si>
  <si>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</si>
  <si>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</si>
  <si>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</si>
  <si>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</si>
  <si>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</si>
  <si>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</si>
  <si>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</si>
  <si>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</si>
  <si>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</si>
  <si>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</si>
  <si>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</si>
  <si>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</si>
  <si>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</si>
  <si>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</si>
  <si>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</si>
  <si>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</si>
  <si>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</si>
  <si>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</si>
  <si>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</si>
  <si>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</si>
  <si>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</si>
  <si>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</si>
  <si>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</si>
  <si>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</si>
  <si>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</si>
  <si>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</si>
  <si>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</si>
  <si>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</si>
  <si>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</si>
  <si>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</si>
  <si>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</si>
  <si>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</si>
  <si>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</si>
  <si>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</si>
  <si>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</si>
  <si>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</si>
  <si>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</si>
  <si>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</si>
  <si>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</si>
  <si>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</si>
  <si>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</si>
  <si>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</si>
  <si>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</si>
  <si>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</si>
  <si>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</si>
  <si>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</si>
  <si>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</si>
  <si>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</si>
  <si>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</si>
  <si>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</si>
  <si>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</si>
  <si>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</si>
  <si>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</si>
  <si>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</si>
  <si>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</si>
  <si>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</si>
  <si>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</si>
  <si>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</si>
  <si>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</si>
  <si>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</si>
  <si>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</si>
  <si>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</si>
  <si>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</si>
  <si>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</si>
  <si>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</si>
  <si>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</si>
  <si>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</si>
  <si>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</si>
  <si>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</si>
  <si>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</si>
  <si>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</si>
  <si>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</si>
  <si>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</si>
  <si>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</si>
  <si>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</si>
  <si>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</si>
  <si>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</si>
  <si>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</si>
  <si>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</si>
  <si>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</si>
  <si>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</si>
  <si>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</si>
  <si>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</si>
  <si>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</si>
  <si>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</si>
  <si>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</si>
  <si>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</si>
  <si>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</si>
  <si>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</si>
  <si>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</si>
  <si>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</si>
  <si>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</si>
  <si>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</si>
  <si>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</si>
  <si>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</si>
  <si>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</si>
  <si>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</si>
  <si>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</si>
  <si>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</si>
  <si>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</si>
  <si>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</si>
  <si>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</si>
  <si>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</si>
  <si>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</si>
  <si>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</si>
  <si>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</si>
  <si>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</si>
  <si>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</si>
  <si>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</si>
  <si>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</si>
  <si>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</si>
  <si>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</si>
  <si>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</si>
  <si>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</si>
  <si>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</si>
  <si>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</si>
  <si>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</si>
  <si>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</si>
  <si>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</si>
  <si>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</si>
  <si>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</si>
  <si>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</si>
  <si>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</si>
  <si>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</si>
  <si>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</si>
  <si>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</si>
  <si>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</si>
  <si>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</si>
  <si>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</si>
  <si>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</si>
  <si>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</si>
  <si>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</si>
  <si>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</si>
  <si>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</si>
  <si>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</si>
  <si>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</si>
  <si>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</si>
  <si>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</si>
  <si>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</si>
  <si>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</si>
  <si>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</si>
  <si>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</si>
  <si>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</si>
  <si>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</si>
  <si>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</si>
  <si>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</si>
  <si>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</si>
  <si>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</si>
  <si>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</si>
  <si>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</si>
  <si>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</si>
  <si>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</si>
  <si>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</si>
  <si>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</si>
  <si>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</si>
  <si>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</si>
  <si>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</si>
  <si>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</si>
  <si>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</si>
  <si>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</si>
  <si>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</si>
  <si>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</si>
  <si>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</si>
  <si>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</si>
  <si>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</si>
  <si>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</si>
  <si>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</si>
  <si>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</si>
  <si>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</si>
  <si>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</si>
  <si>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</si>
  <si>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</si>
  <si>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</si>
  <si>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</si>
  <si>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</si>
  <si>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</si>
  <si>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</si>
  <si>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</si>
  <si>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</si>
  <si>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</si>
  <si>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</si>
  <si>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</si>
  <si>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</si>
  <si>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</si>
  <si>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</si>
  <si>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</si>
  <si>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</si>
  <si>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</si>
  <si>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</si>
  <si>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</si>
  <si>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</si>
  <si>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</si>
  <si>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</si>
  <si>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</si>
  <si>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</si>
  <si>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</si>
  <si>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</si>
  <si>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</si>
  <si>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</si>
  <si>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</si>
  <si>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</si>
  <si>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</si>
  <si>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</si>
  <si>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</si>
  <si>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</si>
  <si>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</si>
  <si>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</si>
  <si>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</si>
  <si>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</si>
  <si>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</si>
  <si>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</si>
  <si>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</si>
  <si>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</si>
  <si>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</si>
  <si>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</si>
  <si>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</si>
  <si>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</si>
  <si>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</si>
  <si>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</si>
  <si>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</si>
  <si>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</si>
  <si>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</si>
  <si>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</si>
  <si>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</si>
  <si>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</si>
  <si>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</si>
  <si>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</si>
  <si>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</si>
  <si>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</si>
  <si>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</si>
  <si>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</si>
  <si>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</si>
  <si>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</si>
  <si>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</si>
  <si>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</si>
  <si>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</si>
  <si>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</si>
  <si>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</si>
  <si>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</si>
  <si>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</si>
  <si>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</si>
  <si>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</si>
  <si>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</si>
  <si>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</si>
  <si>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</si>
  <si>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</si>
  <si>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</si>
  <si>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</si>
  <si>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</si>
  <si>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</si>
  <si>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</si>
  <si>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</si>
  <si>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</si>
  <si>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</si>
  <si>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</si>
  <si>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</si>
  <si>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</si>
  <si>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</si>
  <si>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</si>
  <si>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</si>
  <si>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</si>
  <si>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</si>
  <si>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</si>
  <si>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</si>
  <si>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</si>
  <si>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</si>
  <si>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</si>
  <si>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</si>
  <si>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</si>
  <si>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</si>
  <si>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</si>
  <si>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</si>
  <si>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</si>
  <si>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</si>
  <si>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</si>
  <si>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</si>
  <si>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</si>
  <si>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</si>
  <si>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</si>
  <si>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</si>
  <si>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</si>
  <si>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</si>
  <si>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</si>
  <si>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</si>
  <si>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</si>
  <si>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</si>
  <si>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</si>
  <si>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</si>
  <si>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</si>
  <si>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</si>
  <si>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</si>
  <si>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</si>
  <si>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</si>
  <si>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</si>
  <si>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</si>
  <si>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</si>
  <si>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</si>
  <si>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</si>
  <si>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</si>
  <si>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</si>
  <si>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</si>
  <si>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</si>
  <si>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</si>
  <si>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</si>
  <si>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仕事・子育て両立支援事業に必要な経費</t>
    <phoneticPr fontId="5"/>
  </si>
  <si>
    <t>府</t>
  </si>
  <si>
    <t>内閣府</t>
  </si>
  <si>
    <t>子ども・子育て本部</t>
    <phoneticPr fontId="5"/>
  </si>
  <si>
    <t>企業主導型保育事業等担当室</t>
    <phoneticPr fontId="5"/>
  </si>
  <si>
    <t>室長　泉　吉顕</t>
    <phoneticPr fontId="5"/>
  </si>
  <si>
    <t>○</t>
  </si>
  <si>
    <t>子ども・子育て支援法（平成24年８月22日法律第65号）第59条の２第１項</t>
    <phoneticPr fontId="5"/>
  </si>
  <si>
    <t>企業主導型保育事業費の国庫補助について（平成28年7月1日府子本第442号　内閣総理大臣通知）
企業主導型ベビーシッター利用者支援事業費の国庫補助について（平成30年５月15日府子本第287号　内閣総理大臣通知）</t>
    <phoneticPr fontId="5"/>
  </si>
  <si>
    <t>子ども・子育て支援法に「仕事・子育て両立支援事業」を位置づけ、企業主導型の多様な就労形態に対応した保育サービス等に対し、事業主拠出金を活用して、労働者の仕事と子育ての両立に資する子ども・子育て支援の提供体制の充実を図る。</t>
    <phoneticPr fontId="5"/>
  </si>
  <si>
    <t>子ども・子育て支援法に基づき、事業所内保育施設のうち、一定の基準を満たすものに対し、その運営に係る費用及び施設の設置に係る費用について、認可施設の水準の補助を行う。また、企業の労働者等が就労のためベビーシッター派遣サービスを利用した場合等に、その利用料の一部を助成する。
【企業主導型保育事業】
　実施主体：実施団体、補助率：10/10
【企業主導型ベビーシッター利用者支援事業】
　実施主体：実施団体、補助率：10/10</t>
    <phoneticPr fontId="5"/>
  </si>
  <si>
    <t>-</t>
  </si>
  <si>
    <t>-</t>
    <phoneticPr fontId="5"/>
  </si>
  <si>
    <t>仕事・子育て両立支援事業費補助金</t>
    <rPh sb="0" eb="2">
      <t>シゴト</t>
    </rPh>
    <rPh sb="3" eb="5">
      <t>コソダ</t>
    </rPh>
    <rPh sb="6" eb="8">
      <t>リョウリツ</t>
    </rPh>
    <rPh sb="8" eb="10">
      <t>シエン</t>
    </rPh>
    <rPh sb="10" eb="12">
      <t>ジギョウ</t>
    </rPh>
    <rPh sb="12" eb="13">
      <t>ヒ</t>
    </rPh>
    <rPh sb="13" eb="16">
      <t>ホジョキン</t>
    </rPh>
    <phoneticPr fontId="6"/>
  </si>
  <si>
    <t>仕事・子育て両立支援事業適正化業務庁費</t>
  </si>
  <si>
    <t>庁費</t>
    <rPh sb="0" eb="2">
      <t>チョウヒ</t>
    </rPh>
    <phoneticPr fontId="6"/>
  </si>
  <si>
    <t>職員旅費</t>
    <rPh sb="0" eb="2">
      <t>ショクイン</t>
    </rPh>
    <rPh sb="2" eb="4">
      <t>リョヒ</t>
    </rPh>
    <phoneticPr fontId="6"/>
  </si>
  <si>
    <t>委員等旅費</t>
    <rPh sb="0" eb="2">
      <t>イイン</t>
    </rPh>
    <rPh sb="2" eb="3">
      <t>トウ</t>
    </rPh>
    <rPh sb="3" eb="5">
      <t>リョヒ</t>
    </rPh>
    <phoneticPr fontId="6"/>
  </si>
  <si>
    <t>新28-0004</t>
    <phoneticPr fontId="5"/>
  </si>
  <si>
    <t>0115</t>
    <phoneticPr fontId="5"/>
  </si>
  <si>
    <t>0121</t>
    <phoneticPr fontId="5"/>
  </si>
  <si>
    <t>-</t>
    <phoneticPr fontId="5"/>
  </si>
  <si>
    <t>待機児童解消加速化プラン（平成29年度末まで）及び子育て安心プラン（令和２年度末まで）に基づく受入可能数（助成決定定員数）</t>
    <rPh sb="0" eb="2">
      <t>タイキ</t>
    </rPh>
    <rPh sb="2" eb="4">
      <t>ジドウ</t>
    </rPh>
    <rPh sb="4" eb="6">
      <t>カイショウ</t>
    </rPh>
    <rPh sb="6" eb="9">
      <t>カソクカ</t>
    </rPh>
    <rPh sb="13" eb="15">
      <t>ヘイセイ</t>
    </rPh>
    <rPh sb="17" eb="19">
      <t>ネンド</t>
    </rPh>
    <rPh sb="19" eb="20">
      <t>マツ</t>
    </rPh>
    <rPh sb="23" eb="24">
      <t>オヨ</t>
    </rPh>
    <rPh sb="25" eb="27">
      <t>コソダ</t>
    </rPh>
    <rPh sb="28" eb="30">
      <t>アンシン</t>
    </rPh>
    <rPh sb="34" eb="36">
      <t>レイワ</t>
    </rPh>
    <rPh sb="37" eb="39">
      <t>ネンド</t>
    </rPh>
    <rPh sb="39" eb="40">
      <t>マツ</t>
    </rPh>
    <rPh sb="44" eb="45">
      <t>モト</t>
    </rPh>
    <rPh sb="47" eb="49">
      <t>ウケイレ</t>
    </rPh>
    <rPh sb="49" eb="51">
      <t>カノウ</t>
    </rPh>
    <rPh sb="51" eb="52">
      <t>スウ</t>
    </rPh>
    <rPh sb="53" eb="55">
      <t>ジョセイ</t>
    </rPh>
    <rPh sb="55" eb="57">
      <t>ケッテイ</t>
    </rPh>
    <rPh sb="57" eb="60">
      <t>テイインスウ</t>
    </rPh>
    <phoneticPr fontId="5"/>
  </si>
  <si>
    <t>人</t>
    <rPh sb="0" eb="1">
      <t>ニン</t>
    </rPh>
    <phoneticPr fontId="5"/>
  </si>
  <si>
    <t>-</t>
    <phoneticPr fontId="5"/>
  </si>
  <si>
    <t>ベビーシッター派遣事業割引券発枚数</t>
    <rPh sb="7" eb="9">
      <t>ハケン</t>
    </rPh>
    <rPh sb="9" eb="11">
      <t>ジギョウ</t>
    </rPh>
    <rPh sb="11" eb="14">
      <t>ワリビキケン</t>
    </rPh>
    <rPh sb="14" eb="15">
      <t>ハツ</t>
    </rPh>
    <rPh sb="15" eb="17">
      <t>マイスウ</t>
    </rPh>
    <phoneticPr fontId="5"/>
  </si>
  <si>
    <t>枚</t>
    <rPh sb="0" eb="1">
      <t>マイ</t>
    </rPh>
    <phoneticPr fontId="5"/>
  </si>
  <si>
    <t>千円</t>
    <rPh sb="0" eb="2">
      <t>センエン</t>
    </rPh>
    <phoneticPr fontId="5"/>
  </si>
  <si>
    <t>　　X/Y</t>
    <phoneticPr fontId="5"/>
  </si>
  <si>
    <t>円</t>
    <phoneticPr fontId="5"/>
  </si>
  <si>
    <t>169,732,596/86,354</t>
    <phoneticPr fontId="5"/>
  </si>
  <si>
    <t>待機児童解消加速化プラン及び子育て安心プランに基づく受入可能数（助成決定定員数）X(補助金執行額（千円））／Y（受入数）　　　　　　　　　　　　　　</t>
    <rPh sb="0" eb="2">
      <t>タイキ</t>
    </rPh>
    <rPh sb="2" eb="4">
      <t>ジドウ</t>
    </rPh>
    <rPh sb="4" eb="6">
      <t>カイショウ</t>
    </rPh>
    <rPh sb="6" eb="9">
      <t>カソクカ</t>
    </rPh>
    <rPh sb="12" eb="13">
      <t>オヨ</t>
    </rPh>
    <rPh sb="14" eb="16">
      <t>コソダ</t>
    </rPh>
    <rPh sb="17" eb="19">
      <t>アンシン</t>
    </rPh>
    <rPh sb="23" eb="24">
      <t>モト</t>
    </rPh>
    <rPh sb="26" eb="28">
      <t>ウケイレ</t>
    </rPh>
    <rPh sb="28" eb="30">
      <t>カノウ</t>
    </rPh>
    <rPh sb="30" eb="31">
      <t>スウ</t>
    </rPh>
    <rPh sb="32" eb="34">
      <t>ジョセイ</t>
    </rPh>
    <rPh sb="34" eb="36">
      <t>ケッテイ</t>
    </rPh>
    <rPh sb="36" eb="39">
      <t>テイインスウ</t>
    </rPh>
    <rPh sb="42" eb="45">
      <t>ホジョキン</t>
    </rPh>
    <rPh sb="45" eb="47">
      <t>シッコウ</t>
    </rPh>
    <rPh sb="47" eb="48">
      <t>ガク</t>
    </rPh>
    <rPh sb="49" eb="51">
      <t>センエン</t>
    </rPh>
    <rPh sb="56" eb="59">
      <t>ウケイレスウ</t>
    </rPh>
    <phoneticPr fontId="5"/>
  </si>
  <si>
    <t>ベビーシッター派遣事業
割引券１枚発行当たりコスト
X(補助金執行額／
Y（割引券発行枚数）　</t>
    <rPh sb="7" eb="9">
      <t>ハケン</t>
    </rPh>
    <rPh sb="9" eb="11">
      <t>ジギョウ</t>
    </rPh>
    <rPh sb="12" eb="15">
      <t>ワリビキケン</t>
    </rPh>
    <rPh sb="16" eb="17">
      <t>マイ</t>
    </rPh>
    <rPh sb="17" eb="19">
      <t>ハッコウ</t>
    </rPh>
    <rPh sb="19" eb="20">
      <t>ア</t>
    </rPh>
    <rPh sb="28" eb="31">
      <t>ホジョキン</t>
    </rPh>
    <rPh sb="31" eb="33">
      <t>シッコウ</t>
    </rPh>
    <rPh sb="33" eb="34">
      <t>ガク</t>
    </rPh>
    <rPh sb="38" eb="41">
      <t>ワリビキケン</t>
    </rPh>
    <rPh sb="41" eb="43">
      <t>ハッコウ</t>
    </rPh>
    <rPh sb="43" eb="45">
      <t>マイスウ</t>
    </rPh>
    <phoneticPr fontId="5"/>
  </si>
  <si>
    <t>本事業は、待機児童解消に向けた保育の受け皿確保が求められる中、労働者の多様な就労形態に対応する保育サービスの拡大を図るため、保育施設事業者に対する助成及び援助や、ベビーシッター派遣サービスの利用者支援を行うものである。</t>
    <rPh sb="0" eb="1">
      <t>ホン</t>
    </rPh>
    <rPh sb="1" eb="3">
      <t>ジギョウ</t>
    </rPh>
    <rPh sb="5" eb="7">
      <t>タイキ</t>
    </rPh>
    <rPh sb="7" eb="9">
      <t>ジドウ</t>
    </rPh>
    <rPh sb="9" eb="11">
      <t>カイショウ</t>
    </rPh>
    <rPh sb="12" eb="13">
      <t>ム</t>
    </rPh>
    <rPh sb="15" eb="17">
      <t>ホイク</t>
    </rPh>
    <rPh sb="18" eb="19">
      <t>ウ</t>
    </rPh>
    <rPh sb="20" eb="21">
      <t>ザラ</t>
    </rPh>
    <rPh sb="21" eb="23">
      <t>カクホ</t>
    </rPh>
    <rPh sb="24" eb="25">
      <t>モト</t>
    </rPh>
    <rPh sb="29" eb="30">
      <t>ナカ</t>
    </rPh>
    <rPh sb="31" eb="34">
      <t>ロウドウシャ</t>
    </rPh>
    <rPh sb="35" eb="37">
      <t>タヨウ</t>
    </rPh>
    <rPh sb="38" eb="40">
      <t>シュウロウ</t>
    </rPh>
    <rPh sb="40" eb="42">
      <t>ケイタイ</t>
    </rPh>
    <rPh sb="43" eb="45">
      <t>タイオウ</t>
    </rPh>
    <rPh sb="47" eb="49">
      <t>ホイク</t>
    </rPh>
    <rPh sb="54" eb="56">
      <t>カクダイ</t>
    </rPh>
    <rPh sb="57" eb="58">
      <t>ハカ</t>
    </rPh>
    <rPh sb="62" eb="64">
      <t>ホイク</t>
    </rPh>
    <rPh sb="64" eb="66">
      <t>シセツ</t>
    </rPh>
    <rPh sb="66" eb="69">
      <t>ジギョウシャ</t>
    </rPh>
    <rPh sb="70" eb="71">
      <t>タイ</t>
    </rPh>
    <rPh sb="73" eb="75">
      <t>ジョセイ</t>
    </rPh>
    <rPh sb="75" eb="76">
      <t>オヨ</t>
    </rPh>
    <rPh sb="77" eb="79">
      <t>エンジョ</t>
    </rPh>
    <rPh sb="88" eb="90">
      <t>ハケン</t>
    </rPh>
    <rPh sb="95" eb="98">
      <t>リヨウシャ</t>
    </rPh>
    <rPh sb="98" eb="100">
      <t>シエン</t>
    </rPh>
    <rPh sb="101" eb="102">
      <t>オコナ</t>
    </rPh>
    <phoneticPr fontId="5"/>
  </si>
  <si>
    <t>本事業は、待機児童解消に向けた保育の受け皿確保が求められる中、労働者の多様な就労形態に対応する保育サービスの拡大を行い、仕事と子育てとの両立に資する子ども・子育て支援の提供体制の充実を図ることを目的としており、その財源は企業からの拠出金を活用している。</t>
    <rPh sb="0" eb="1">
      <t>ホン</t>
    </rPh>
    <rPh sb="1" eb="3">
      <t>ジギョウ</t>
    </rPh>
    <rPh sb="5" eb="7">
      <t>タイキ</t>
    </rPh>
    <rPh sb="7" eb="9">
      <t>ジドウ</t>
    </rPh>
    <rPh sb="9" eb="11">
      <t>カイショウ</t>
    </rPh>
    <rPh sb="12" eb="13">
      <t>ム</t>
    </rPh>
    <rPh sb="15" eb="17">
      <t>ホイク</t>
    </rPh>
    <rPh sb="18" eb="19">
      <t>ウ</t>
    </rPh>
    <rPh sb="20" eb="21">
      <t>ザラ</t>
    </rPh>
    <rPh sb="21" eb="23">
      <t>カクホ</t>
    </rPh>
    <rPh sb="24" eb="25">
      <t>モト</t>
    </rPh>
    <rPh sb="29" eb="30">
      <t>ナカ</t>
    </rPh>
    <rPh sb="31" eb="34">
      <t>ロウドウシャ</t>
    </rPh>
    <rPh sb="35" eb="37">
      <t>タヨウ</t>
    </rPh>
    <rPh sb="38" eb="40">
      <t>シュウロウ</t>
    </rPh>
    <rPh sb="40" eb="42">
      <t>ケイタイ</t>
    </rPh>
    <rPh sb="43" eb="45">
      <t>タイオウ</t>
    </rPh>
    <rPh sb="47" eb="49">
      <t>ホイク</t>
    </rPh>
    <rPh sb="54" eb="56">
      <t>カクダイ</t>
    </rPh>
    <rPh sb="57" eb="58">
      <t>オコナ</t>
    </rPh>
    <rPh sb="60" eb="62">
      <t>シゴト</t>
    </rPh>
    <rPh sb="63" eb="65">
      <t>コソダ</t>
    </rPh>
    <rPh sb="68" eb="70">
      <t>リョウリツ</t>
    </rPh>
    <rPh sb="71" eb="72">
      <t>シ</t>
    </rPh>
    <rPh sb="74" eb="75">
      <t>コ</t>
    </rPh>
    <rPh sb="78" eb="80">
      <t>コソダ</t>
    </rPh>
    <rPh sb="81" eb="83">
      <t>シエン</t>
    </rPh>
    <rPh sb="84" eb="86">
      <t>テイキョウ</t>
    </rPh>
    <rPh sb="86" eb="88">
      <t>タイセイ</t>
    </rPh>
    <rPh sb="89" eb="91">
      <t>ジュウジツ</t>
    </rPh>
    <rPh sb="92" eb="93">
      <t>ハカ</t>
    </rPh>
    <rPh sb="97" eb="99">
      <t>モクテキ</t>
    </rPh>
    <rPh sb="107" eb="109">
      <t>ザイゲン</t>
    </rPh>
    <rPh sb="110" eb="112">
      <t>キギョウ</t>
    </rPh>
    <rPh sb="115" eb="117">
      <t>キョシュツ</t>
    </rPh>
    <rPh sb="117" eb="118">
      <t>キン</t>
    </rPh>
    <rPh sb="119" eb="121">
      <t>カツヨウ</t>
    </rPh>
    <phoneticPr fontId="5"/>
  </si>
  <si>
    <t>本事業は、待機児童解消に向けた保育の受け皿確保が求められる中、労働者の多様な就労形態に対応する保育サービスの拡大を図るため、子ども・子育て支援法を改正し、企業からの拠出金を財源として実施している。</t>
    <rPh sb="62" eb="63">
      <t>コ</t>
    </rPh>
    <rPh sb="66" eb="68">
      <t>コソダ</t>
    </rPh>
    <rPh sb="69" eb="71">
      <t>シエン</t>
    </rPh>
    <rPh sb="71" eb="72">
      <t>ホウ</t>
    </rPh>
    <rPh sb="73" eb="75">
      <t>カイセイ</t>
    </rPh>
    <rPh sb="77" eb="79">
      <t>キギョウ</t>
    </rPh>
    <rPh sb="82" eb="85">
      <t>キョシュツキン</t>
    </rPh>
    <rPh sb="86" eb="88">
      <t>ザイゲン</t>
    </rPh>
    <rPh sb="91" eb="93">
      <t>ジッシ</t>
    </rPh>
    <phoneticPr fontId="5"/>
  </si>
  <si>
    <t>補助事業者の対しては、交付要綱に基づいて適切に補助している。また、企業主導型保育事業については、保育施設事業者に一定の負担を求めている。</t>
    <rPh sb="0" eb="2">
      <t>ホジョ</t>
    </rPh>
    <rPh sb="2" eb="4">
      <t>ジギョウ</t>
    </rPh>
    <rPh sb="4" eb="5">
      <t>シャ</t>
    </rPh>
    <rPh sb="6" eb="7">
      <t>タイ</t>
    </rPh>
    <rPh sb="11" eb="13">
      <t>コウフ</t>
    </rPh>
    <rPh sb="13" eb="15">
      <t>ヨウコウ</t>
    </rPh>
    <rPh sb="16" eb="17">
      <t>モト</t>
    </rPh>
    <rPh sb="20" eb="22">
      <t>テキセツ</t>
    </rPh>
    <rPh sb="23" eb="25">
      <t>ホジョ</t>
    </rPh>
    <rPh sb="33" eb="35">
      <t>キギョウ</t>
    </rPh>
    <rPh sb="35" eb="38">
      <t>シュドウガタ</t>
    </rPh>
    <rPh sb="38" eb="40">
      <t>ホイク</t>
    </rPh>
    <rPh sb="40" eb="42">
      <t>ジギョウ</t>
    </rPh>
    <rPh sb="48" eb="50">
      <t>ホイク</t>
    </rPh>
    <rPh sb="50" eb="52">
      <t>シセツ</t>
    </rPh>
    <rPh sb="52" eb="55">
      <t>ジギョウシャ</t>
    </rPh>
    <rPh sb="56" eb="58">
      <t>イッテイ</t>
    </rPh>
    <rPh sb="59" eb="61">
      <t>フタン</t>
    </rPh>
    <rPh sb="62" eb="63">
      <t>モト</t>
    </rPh>
    <phoneticPr fontId="5"/>
  </si>
  <si>
    <t>費用については、認可保育所の公定価格などを踏まえて設定した単価に基づき算定している。</t>
    <rPh sb="0" eb="2">
      <t>ヒヨウ</t>
    </rPh>
    <rPh sb="8" eb="10">
      <t>ニンカ</t>
    </rPh>
    <rPh sb="10" eb="12">
      <t>ホイク</t>
    </rPh>
    <rPh sb="12" eb="13">
      <t>ジョ</t>
    </rPh>
    <rPh sb="14" eb="16">
      <t>コウテイ</t>
    </rPh>
    <rPh sb="16" eb="18">
      <t>カカク</t>
    </rPh>
    <rPh sb="21" eb="22">
      <t>フ</t>
    </rPh>
    <rPh sb="25" eb="27">
      <t>セッテイ</t>
    </rPh>
    <rPh sb="29" eb="31">
      <t>タンカ</t>
    </rPh>
    <rPh sb="32" eb="33">
      <t>モト</t>
    </rPh>
    <rPh sb="35" eb="37">
      <t>サンテイ</t>
    </rPh>
    <phoneticPr fontId="5"/>
  </si>
  <si>
    <t>‐</t>
  </si>
  <si>
    <t>-</t>
    <phoneticPr fontId="5"/>
  </si>
  <si>
    <t>交付要綱に基づき、本事業の実施に必要な経費のみを補助対象としている。</t>
    <rPh sb="0" eb="2">
      <t>コウフ</t>
    </rPh>
    <rPh sb="2" eb="4">
      <t>ヨウコウ</t>
    </rPh>
    <rPh sb="5" eb="6">
      <t>モト</t>
    </rPh>
    <rPh sb="9" eb="10">
      <t>ホン</t>
    </rPh>
    <rPh sb="10" eb="12">
      <t>ジギョウ</t>
    </rPh>
    <rPh sb="13" eb="15">
      <t>ジッシ</t>
    </rPh>
    <rPh sb="16" eb="18">
      <t>ヒツヨウ</t>
    </rPh>
    <rPh sb="19" eb="21">
      <t>ケイヒ</t>
    </rPh>
    <rPh sb="24" eb="26">
      <t>ホジョ</t>
    </rPh>
    <rPh sb="26" eb="28">
      <t>タイショウ</t>
    </rPh>
    <phoneticPr fontId="5"/>
  </si>
  <si>
    <t>△</t>
  </si>
  <si>
    <t>A.公益財団法人　児童育成協会</t>
    <rPh sb="2" eb="4">
      <t>コウエキ</t>
    </rPh>
    <rPh sb="4" eb="6">
      <t>ザイダン</t>
    </rPh>
    <rPh sb="6" eb="8">
      <t>ホウジン</t>
    </rPh>
    <rPh sb="9" eb="11">
      <t>ジドウ</t>
    </rPh>
    <rPh sb="11" eb="13">
      <t>イクセイ</t>
    </rPh>
    <rPh sb="13" eb="15">
      <t>キョウカイ</t>
    </rPh>
    <phoneticPr fontId="5"/>
  </si>
  <si>
    <t>B.公益財団法人　全国保育サービス協会</t>
    <rPh sb="2" eb="4">
      <t>コウエキ</t>
    </rPh>
    <rPh sb="4" eb="6">
      <t>ザイダン</t>
    </rPh>
    <rPh sb="6" eb="8">
      <t>ホウジン</t>
    </rPh>
    <rPh sb="9" eb="11">
      <t>ゼンコク</t>
    </rPh>
    <rPh sb="11" eb="13">
      <t>ホイク</t>
    </rPh>
    <rPh sb="17" eb="19">
      <t>キョウカイ</t>
    </rPh>
    <phoneticPr fontId="5"/>
  </si>
  <si>
    <t>企業主導型保育事業</t>
    <rPh sb="0" eb="2">
      <t>キギョウ</t>
    </rPh>
    <rPh sb="2" eb="5">
      <t>シュドウガタ</t>
    </rPh>
    <rPh sb="5" eb="7">
      <t>ホイク</t>
    </rPh>
    <rPh sb="7" eb="9">
      <t>ジギョウ</t>
    </rPh>
    <phoneticPr fontId="5"/>
  </si>
  <si>
    <t>補助金</t>
    <rPh sb="0" eb="3">
      <t>ホジョキン</t>
    </rPh>
    <phoneticPr fontId="5"/>
  </si>
  <si>
    <t>企業主導型ベビーシッター利用者支援事業</t>
    <rPh sb="0" eb="2">
      <t>キギョウ</t>
    </rPh>
    <rPh sb="2" eb="5">
      <t>シュドウガタ</t>
    </rPh>
    <rPh sb="12" eb="15">
      <t>リヨウシャ</t>
    </rPh>
    <rPh sb="15" eb="17">
      <t>シエン</t>
    </rPh>
    <rPh sb="17" eb="19">
      <t>ジギョウ</t>
    </rPh>
    <phoneticPr fontId="5"/>
  </si>
  <si>
    <t>（百万円未満）</t>
    <rPh sb="1" eb="4">
      <t>ヒャクマンエン</t>
    </rPh>
    <rPh sb="4" eb="6">
      <t>ミマン</t>
    </rPh>
    <phoneticPr fontId="5"/>
  </si>
  <si>
    <t>公益財団法人　児童育成協会</t>
    <rPh sb="0" eb="2">
      <t>コウエキ</t>
    </rPh>
    <rPh sb="2" eb="4">
      <t>ザイダン</t>
    </rPh>
    <rPh sb="4" eb="6">
      <t>ホウジン</t>
    </rPh>
    <rPh sb="7" eb="9">
      <t>ジドウ</t>
    </rPh>
    <rPh sb="9" eb="11">
      <t>イクセイ</t>
    </rPh>
    <rPh sb="11" eb="13">
      <t>キョウカイ</t>
    </rPh>
    <phoneticPr fontId="5"/>
  </si>
  <si>
    <t>公益財団法人　全国保育サービス協会</t>
    <rPh sb="0" eb="2">
      <t>コウエキ</t>
    </rPh>
    <rPh sb="2" eb="4">
      <t>ザイダン</t>
    </rPh>
    <rPh sb="4" eb="6">
      <t>ホウジン</t>
    </rPh>
    <rPh sb="7" eb="9">
      <t>ゼンコク</t>
    </rPh>
    <rPh sb="9" eb="11">
      <t>ホイク</t>
    </rPh>
    <rPh sb="15" eb="17">
      <t>キョウカイ</t>
    </rPh>
    <phoneticPr fontId="5"/>
  </si>
  <si>
    <t>補助金等交付</t>
  </si>
  <si>
    <t>D.旅費・謝金（有識者・個人）</t>
    <rPh sb="2" eb="4">
      <t>リョヒ</t>
    </rPh>
    <rPh sb="5" eb="7">
      <t>シャキン</t>
    </rPh>
    <rPh sb="8" eb="11">
      <t>ユウシキシャ</t>
    </rPh>
    <rPh sb="12" eb="14">
      <t>コジン</t>
    </rPh>
    <phoneticPr fontId="5"/>
  </si>
  <si>
    <t>個人A</t>
    <rPh sb="0" eb="2">
      <t>コジン</t>
    </rPh>
    <phoneticPr fontId="5"/>
  </si>
  <si>
    <t>個人B</t>
    <rPh sb="0" eb="2">
      <t>コジン</t>
    </rPh>
    <phoneticPr fontId="5"/>
  </si>
  <si>
    <t>149,141,395/86,695</t>
    <phoneticPr fontId="5"/>
  </si>
  <si>
    <t>221,187,000/88,102</t>
    <phoneticPr fontId="5"/>
  </si>
  <si>
    <t>192,925,253/110,000</t>
    <phoneticPr fontId="5"/>
  </si>
  <si>
    <t>無</t>
  </si>
  <si>
    <t>C.民間企業</t>
    <rPh sb="2" eb="4">
      <t>ミンカン</t>
    </rPh>
    <rPh sb="4" eb="6">
      <t>キギョウ</t>
    </rPh>
    <phoneticPr fontId="5"/>
  </si>
  <si>
    <t>※企業主導型保育事業における各年度の実績報告に基づく確定額及びその予算額に対する割合は、以下のとおりである。
　平成30年度　114,007百万円（67％）
　令和元年度  149,397百万円（66％）
　令和２年度　未確定</t>
    <rPh sb="1" eb="3">
      <t>キギョウ</t>
    </rPh>
    <rPh sb="3" eb="6">
      <t>シュドウガタ</t>
    </rPh>
    <rPh sb="6" eb="8">
      <t>ホイク</t>
    </rPh>
    <rPh sb="8" eb="10">
      <t>ジギョウ</t>
    </rPh>
    <rPh sb="14" eb="17">
      <t>カクネンド</t>
    </rPh>
    <rPh sb="18" eb="20">
      <t>ジッセキ</t>
    </rPh>
    <rPh sb="20" eb="22">
      <t>ホウコク</t>
    </rPh>
    <rPh sb="23" eb="24">
      <t>モト</t>
    </rPh>
    <rPh sb="26" eb="29">
      <t>カクテイガク</t>
    </rPh>
    <rPh sb="29" eb="30">
      <t>オヨ</t>
    </rPh>
    <rPh sb="33" eb="36">
      <t>ヨサンガク</t>
    </rPh>
    <rPh sb="37" eb="38">
      <t>タイ</t>
    </rPh>
    <rPh sb="40" eb="42">
      <t>ワリアイ</t>
    </rPh>
    <rPh sb="44" eb="46">
      <t>イカ</t>
    </rPh>
    <rPh sb="56" eb="58">
      <t>ヘイセイ</t>
    </rPh>
    <rPh sb="60" eb="62">
      <t>ネンド</t>
    </rPh>
    <rPh sb="70" eb="72">
      <t>ヒャクマン</t>
    </rPh>
    <rPh sb="72" eb="73">
      <t>エン</t>
    </rPh>
    <rPh sb="80" eb="82">
      <t>レイワ</t>
    </rPh>
    <rPh sb="82" eb="85">
      <t>ガンネンド</t>
    </rPh>
    <rPh sb="94" eb="97">
      <t>ヒャクマンエン</t>
    </rPh>
    <rPh sb="104" eb="106">
      <t>レイワ</t>
    </rPh>
    <rPh sb="107" eb="109">
      <t>ネンド</t>
    </rPh>
    <rPh sb="110" eb="113">
      <t>ミカクテイ</t>
    </rPh>
    <phoneticPr fontId="5"/>
  </si>
  <si>
    <t>扶桑速記印刷株式会社</t>
    <phoneticPr fontId="5"/>
  </si>
  <si>
    <t>企業主導型保育事業点検・評価委員会に係る雑役務費</t>
    <phoneticPr fontId="5"/>
  </si>
  <si>
    <t>一般競争契約
（最低価格）</t>
    <phoneticPr fontId="5"/>
  </si>
  <si>
    <t>-</t>
    <phoneticPr fontId="5"/>
  </si>
  <si>
    <t>単価契約</t>
    <phoneticPr fontId="5"/>
  </si>
  <si>
    <t>780,298,000/320,000</t>
    <phoneticPr fontId="5"/>
  </si>
  <si>
    <t>企業主導型保育事業点検・評価委員会に係る旅費</t>
    <rPh sb="0" eb="2">
      <t>キギョウ</t>
    </rPh>
    <rPh sb="2" eb="5">
      <t>シュドウガタ</t>
    </rPh>
    <rPh sb="5" eb="7">
      <t>ホイク</t>
    </rPh>
    <rPh sb="7" eb="9">
      <t>ジギョウ</t>
    </rPh>
    <rPh sb="9" eb="11">
      <t>テンケン</t>
    </rPh>
    <rPh sb="12" eb="14">
      <t>ヒョウカ</t>
    </rPh>
    <rPh sb="14" eb="17">
      <t>イインカイ</t>
    </rPh>
    <rPh sb="18" eb="19">
      <t>カカ</t>
    </rPh>
    <rPh sb="20" eb="22">
      <t>リョヒ</t>
    </rPh>
    <phoneticPr fontId="5"/>
  </si>
  <si>
    <t>企業主導型保育事業点検・評価委員会に係る旅費</t>
    <phoneticPr fontId="5"/>
  </si>
  <si>
    <t>事業の実施状況等について、企業主導型保育事業点検・評価委員会において、継続的に点検・評価していくこととしている。</t>
    <rPh sb="0" eb="2">
      <t>ジギョウ</t>
    </rPh>
    <rPh sb="3" eb="5">
      <t>ジッシ</t>
    </rPh>
    <rPh sb="5" eb="7">
      <t>ジョウキョウ</t>
    </rPh>
    <rPh sb="7" eb="8">
      <t>トウ</t>
    </rPh>
    <rPh sb="13" eb="15">
      <t>キギョウ</t>
    </rPh>
    <rPh sb="15" eb="18">
      <t>シュドウガタ</t>
    </rPh>
    <rPh sb="18" eb="20">
      <t>ホイク</t>
    </rPh>
    <rPh sb="20" eb="22">
      <t>ジギョウ</t>
    </rPh>
    <rPh sb="22" eb="24">
      <t>テンケン</t>
    </rPh>
    <rPh sb="25" eb="27">
      <t>ヒョウカ</t>
    </rPh>
    <rPh sb="27" eb="30">
      <t>イインカイ</t>
    </rPh>
    <rPh sb="35" eb="38">
      <t>ケイゾクテキ</t>
    </rPh>
    <rPh sb="39" eb="41">
      <t>テンケン</t>
    </rPh>
    <rPh sb="42" eb="44">
      <t>ヒョウカ</t>
    </rPh>
    <phoneticPr fontId="5"/>
  </si>
  <si>
    <t>21．子ども・子育て</t>
    <rPh sb="3" eb="4">
      <t>コ</t>
    </rPh>
    <rPh sb="7" eb="9">
      <t>コソダ</t>
    </rPh>
    <phoneticPr fontId="5"/>
  </si>
  <si>
    <t>27．少子化社会対策大綱及び子ども・子育て支援の推進</t>
    <rPh sb="3" eb="6">
      <t>ショウシカ</t>
    </rPh>
    <rPh sb="6" eb="8">
      <t>シャカイ</t>
    </rPh>
    <rPh sb="8" eb="10">
      <t>タイサク</t>
    </rPh>
    <rPh sb="10" eb="12">
      <t>タイコウ</t>
    </rPh>
    <rPh sb="12" eb="13">
      <t>オヨ</t>
    </rPh>
    <rPh sb="14" eb="15">
      <t>コ</t>
    </rPh>
    <rPh sb="18" eb="20">
      <t>コソダ</t>
    </rPh>
    <rPh sb="21" eb="23">
      <t>シエン</t>
    </rPh>
    <rPh sb="24" eb="26">
      <t>スイシン</t>
    </rPh>
    <phoneticPr fontId="5"/>
  </si>
  <si>
    <t>企業主導型保育事業等を推進することにより、男女共に仕事と子育てを両立できる環境が整備され、希望する数の子供を持てる社会をつくることに寄与する。</t>
    <rPh sb="0" eb="2">
      <t>キギョウ</t>
    </rPh>
    <rPh sb="2" eb="5">
      <t>シュドウガタ</t>
    </rPh>
    <rPh sb="5" eb="7">
      <t>ホイク</t>
    </rPh>
    <rPh sb="7" eb="9">
      <t>ジギョウ</t>
    </rPh>
    <rPh sb="9" eb="10">
      <t>ナド</t>
    </rPh>
    <rPh sb="11" eb="13">
      <t>スイシン</t>
    </rPh>
    <rPh sb="21" eb="23">
      <t>ダンジョ</t>
    </rPh>
    <rPh sb="23" eb="24">
      <t>トモ</t>
    </rPh>
    <rPh sb="25" eb="27">
      <t>シゴト</t>
    </rPh>
    <rPh sb="28" eb="30">
      <t>コソダ</t>
    </rPh>
    <rPh sb="32" eb="34">
      <t>リョウリツ</t>
    </rPh>
    <rPh sb="37" eb="39">
      <t>カンキョウ</t>
    </rPh>
    <rPh sb="40" eb="42">
      <t>セイビ</t>
    </rPh>
    <rPh sb="45" eb="47">
      <t>キボウ</t>
    </rPh>
    <rPh sb="49" eb="50">
      <t>カズ</t>
    </rPh>
    <rPh sb="51" eb="53">
      <t>コドモ</t>
    </rPh>
    <rPh sb="54" eb="55">
      <t>モ</t>
    </rPh>
    <rPh sb="57" eb="59">
      <t>シャカイ</t>
    </rPh>
    <rPh sb="66" eb="68">
      <t>キヨ</t>
    </rPh>
    <phoneticPr fontId="5"/>
  </si>
  <si>
    <t>令和２年度末までに32万人</t>
    <rPh sb="0" eb="2">
      <t>レイワ</t>
    </rPh>
    <rPh sb="3" eb="5">
      <t>ネンド</t>
    </rPh>
    <rPh sb="5" eb="6">
      <t>マツ</t>
    </rPh>
    <rPh sb="11" eb="13">
      <t>マンニン</t>
    </rPh>
    <phoneticPr fontId="5"/>
  </si>
  <si>
    <t>平成30～令和２年度における保育の受け皿の拡大</t>
    <rPh sb="0" eb="2">
      <t>ヘイセイ</t>
    </rPh>
    <rPh sb="5" eb="7">
      <t>レイワ</t>
    </rPh>
    <rPh sb="8" eb="10">
      <t>ネンド</t>
    </rPh>
    <rPh sb="14" eb="16">
      <t>ホイク</t>
    </rPh>
    <rPh sb="17" eb="18">
      <t>ウ</t>
    </rPh>
    <rPh sb="19" eb="20">
      <t>ザラ</t>
    </rPh>
    <rPh sb="21" eb="23">
      <t>カクダイ</t>
    </rPh>
    <phoneticPr fontId="5"/>
  </si>
  <si>
    <t>子育て安心プラン
※「新子育て安心プラン」には企業主導型保育事業が含まれていない</t>
    <rPh sb="0" eb="2">
      <t>コソダ</t>
    </rPh>
    <rPh sb="3" eb="5">
      <t>アンシン</t>
    </rPh>
    <rPh sb="11" eb="12">
      <t>シン</t>
    </rPh>
    <rPh sb="12" eb="14">
      <t>コソダ</t>
    </rPh>
    <rPh sb="15" eb="17">
      <t>アンシン</t>
    </rPh>
    <rPh sb="23" eb="25">
      <t>キギョウ</t>
    </rPh>
    <rPh sb="25" eb="28">
      <t>シュドウガタ</t>
    </rPh>
    <rPh sb="28" eb="30">
      <t>ホイク</t>
    </rPh>
    <rPh sb="30" eb="32">
      <t>ジギョウ</t>
    </rPh>
    <rPh sb="33" eb="34">
      <t>フク</t>
    </rPh>
    <phoneticPr fontId="5"/>
  </si>
  <si>
    <t>本事業は、子育て安心プランに基づき、待機児童解消に向けた保育の受け皿確保が求められる中、父母等の就労及び子育ての支援促進のため、事業所内保育等を目的とする施設等の設置者に対する助成及び援助やベビーシッター派遣サービスの利用者支援を行うものであり、国民や社会のニーズを反映した事業である。
企業主導型保育事業においては、令和２年度末までに約10.5万人分の受け皿を整備予定であり、引き続き、労働者の多様な就労形態に対応した保育の受け皿の拡大に向けて、取組を進める。
他方、一部の施設において利用が低調となっていたり、事業の休止や取り止め、取消しが生じるなど、保育の質の確保・向上や事業の継続性・安定性の確保等の課題が明らかになったところであり、今後、審査や指導監査、相談支援、情報公開、自治体との連携などについて改善を図る必要がある。</t>
    <rPh sb="0" eb="1">
      <t>ホン</t>
    </rPh>
    <rPh sb="1" eb="3">
      <t>ジギョウ</t>
    </rPh>
    <rPh sb="5" eb="7">
      <t>コソダ</t>
    </rPh>
    <rPh sb="8" eb="10">
      <t>アンシン</t>
    </rPh>
    <rPh sb="14" eb="15">
      <t>モト</t>
    </rPh>
    <rPh sb="18" eb="20">
      <t>タイキ</t>
    </rPh>
    <rPh sb="20" eb="22">
      <t>ジドウ</t>
    </rPh>
    <rPh sb="22" eb="24">
      <t>カイショウ</t>
    </rPh>
    <rPh sb="25" eb="26">
      <t>ム</t>
    </rPh>
    <rPh sb="28" eb="30">
      <t>ホイク</t>
    </rPh>
    <rPh sb="31" eb="32">
      <t>ウ</t>
    </rPh>
    <rPh sb="33" eb="34">
      <t>ザラ</t>
    </rPh>
    <rPh sb="34" eb="36">
      <t>カクホ</t>
    </rPh>
    <rPh sb="37" eb="38">
      <t>モト</t>
    </rPh>
    <rPh sb="42" eb="43">
      <t>ナカ</t>
    </rPh>
    <rPh sb="44" eb="46">
      <t>フボ</t>
    </rPh>
    <rPh sb="46" eb="47">
      <t>トウ</t>
    </rPh>
    <rPh sb="48" eb="50">
      <t>シュウロウ</t>
    </rPh>
    <rPh sb="50" eb="51">
      <t>オヨ</t>
    </rPh>
    <rPh sb="52" eb="54">
      <t>コソダ</t>
    </rPh>
    <rPh sb="56" eb="58">
      <t>シエン</t>
    </rPh>
    <rPh sb="58" eb="60">
      <t>ソクシン</t>
    </rPh>
    <rPh sb="64" eb="67">
      <t>ジギョウショ</t>
    </rPh>
    <rPh sb="67" eb="68">
      <t>ナイ</t>
    </rPh>
    <rPh sb="68" eb="70">
      <t>ホイク</t>
    </rPh>
    <rPh sb="70" eb="71">
      <t>トウ</t>
    </rPh>
    <rPh sb="72" eb="74">
      <t>モクテキ</t>
    </rPh>
    <rPh sb="77" eb="79">
      <t>シセツ</t>
    </rPh>
    <rPh sb="79" eb="80">
      <t>トウ</t>
    </rPh>
    <rPh sb="81" eb="84">
      <t>セッチシャ</t>
    </rPh>
    <rPh sb="85" eb="86">
      <t>タイ</t>
    </rPh>
    <rPh sb="88" eb="90">
      <t>ジョセイ</t>
    </rPh>
    <rPh sb="90" eb="91">
      <t>オヨ</t>
    </rPh>
    <rPh sb="92" eb="94">
      <t>エンジョ</t>
    </rPh>
    <rPh sb="102" eb="104">
      <t>ハケン</t>
    </rPh>
    <rPh sb="109" eb="112">
      <t>リヨウシャ</t>
    </rPh>
    <rPh sb="112" eb="114">
      <t>シエン</t>
    </rPh>
    <rPh sb="115" eb="116">
      <t>オコナ</t>
    </rPh>
    <rPh sb="123" eb="125">
      <t>コクミン</t>
    </rPh>
    <rPh sb="126" eb="128">
      <t>シャカイ</t>
    </rPh>
    <rPh sb="133" eb="135">
      <t>ハンエイ</t>
    </rPh>
    <rPh sb="137" eb="139">
      <t>ジギョウ</t>
    </rPh>
    <rPh sb="144" eb="146">
      <t>キギョウ</t>
    </rPh>
    <rPh sb="146" eb="149">
      <t>シュドウガタ</t>
    </rPh>
    <rPh sb="149" eb="151">
      <t>ホイク</t>
    </rPh>
    <rPh sb="151" eb="153">
      <t>ジギョウ</t>
    </rPh>
    <rPh sb="159" eb="161">
      <t>レイワ</t>
    </rPh>
    <rPh sb="162" eb="164">
      <t>ネンド</t>
    </rPh>
    <rPh sb="164" eb="165">
      <t>マツ</t>
    </rPh>
    <rPh sb="168" eb="169">
      <t>ヤク</t>
    </rPh>
    <rPh sb="173" eb="175">
      <t>マンニン</t>
    </rPh>
    <rPh sb="175" eb="176">
      <t>ブン</t>
    </rPh>
    <rPh sb="177" eb="178">
      <t>ウ</t>
    </rPh>
    <rPh sb="179" eb="180">
      <t>ザラ</t>
    </rPh>
    <rPh sb="181" eb="183">
      <t>セイビ</t>
    </rPh>
    <rPh sb="183" eb="185">
      <t>ヨテイ</t>
    </rPh>
    <rPh sb="189" eb="190">
      <t>ヒ</t>
    </rPh>
    <rPh sb="191" eb="192">
      <t>ツヅ</t>
    </rPh>
    <rPh sb="194" eb="197">
      <t>ロウドウシャ</t>
    </rPh>
    <rPh sb="198" eb="200">
      <t>タヨウ</t>
    </rPh>
    <rPh sb="201" eb="203">
      <t>シュウロウ</t>
    </rPh>
    <rPh sb="203" eb="205">
      <t>ケイタイ</t>
    </rPh>
    <rPh sb="206" eb="208">
      <t>タイオウ</t>
    </rPh>
    <rPh sb="210" eb="212">
      <t>ホイク</t>
    </rPh>
    <rPh sb="213" eb="214">
      <t>ウ</t>
    </rPh>
    <rPh sb="215" eb="216">
      <t>ザラ</t>
    </rPh>
    <rPh sb="217" eb="219">
      <t>カクダイ</t>
    </rPh>
    <rPh sb="220" eb="221">
      <t>ム</t>
    </rPh>
    <rPh sb="224" eb="226">
      <t>トリクミ</t>
    </rPh>
    <rPh sb="227" eb="228">
      <t>スス</t>
    </rPh>
    <rPh sb="232" eb="234">
      <t>タホウ</t>
    </rPh>
    <rPh sb="235" eb="237">
      <t>イチブ</t>
    </rPh>
    <rPh sb="238" eb="240">
      <t>シセツ</t>
    </rPh>
    <rPh sb="244" eb="246">
      <t>リヨウ</t>
    </rPh>
    <rPh sb="247" eb="249">
      <t>テイチョウ</t>
    </rPh>
    <rPh sb="257" eb="259">
      <t>ジギョウ</t>
    </rPh>
    <rPh sb="260" eb="262">
      <t>キュウシ</t>
    </rPh>
    <rPh sb="263" eb="264">
      <t>ト</t>
    </rPh>
    <rPh sb="265" eb="266">
      <t>ヤ</t>
    </rPh>
    <rPh sb="268" eb="270">
      <t>トリケ</t>
    </rPh>
    <rPh sb="272" eb="273">
      <t>ショウ</t>
    </rPh>
    <rPh sb="278" eb="280">
      <t>ホイク</t>
    </rPh>
    <rPh sb="281" eb="282">
      <t>シツ</t>
    </rPh>
    <rPh sb="283" eb="285">
      <t>カクホ</t>
    </rPh>
    <rPh sb="286" eb="288">
      <t>コウジョウ</t>
    </rPh>
    <rPh sb="289" eb="291">
      <t>ジギョウ</t>
    </rPh>
    <rPh sb="292" eb="295">
      <t>ケイゾクセイ</t>
    </rPh>
    <rPh sb="296" eb="299">
      <t>アンテイセイ</t>
    </rPh>
    <rPh sb="300" eb="302">
      <t>カクホ</t>
    </rPh>
    <rPh sb="302" eb="303">
      <t>トウ</t>
    </rPh>
    <rPh sb="304" eb="306">
      <t>カダイ</t>
    </rPh>
    <rPh sb="307" eb="308">
      <t>アキ</t>
    </rPh>
    <rPh sb="321" eb="323">
      <t>コンゴ</t>
    </rPh>
    <rPh sb="324" eb="326">
      <t>シンサ</t>
    </rPh>
    <rPh sb="327" eb="329">
      <t>シドウ</t>
    </rPh>
    <rPh sb="329" eb="331">
      <t>カンサ</t>
    </rPh>
    <rPh sb="332" eb="334">
      <t>ソウダン</t>
    </rPh>
    <rPh sb="334" eb="336">
      <t>シエン</t>
    </rPh>
    <rPh sb="337" eb="339">
      <t>ジョウホウ</t>
    </rPh>
    <rPh sb="339" eb="341">
      <t>コウカイ</t>
    </rPh>
    <rPh sb="342" eb="345">
      <t>ジチタイ</t>
    </rPh>
    <rPh sb="347" eb="349">
      <t>レンケイ</t>
    </rPh>
    <rPh sb="355" eb="357">
      <t>カイゼン</t>
    </rPh>
    <rPh sb="358" eb="359">
      <t>ハカ</t>
    </rPh>
    <rPh sb="360" eb="362">
      <t>ヒツヨウ</t>
    </rPh>
    <phoneticPr fontId="5"/>
  </si>
  <si>
    <t>226,447,243/99,158見込</t>
    <rPh sb="18" eb="20">
      <t>ミコ</t>
    </rPh>
    <phoneticPr fontId="5"/>
  </si>
  <si>
    <t>680,465,000/244,944見込</t>
    <phoneticPr fontId="5"/>
  </si>
  <si>
    <t>142,495,000/49,124</t>
    <phoneticPr fontId="5"/>
  </si>
  <si>
    <t>子育て安心プラン等に基づき、企業主導型保育事業においては、令和２年度募集結果を受けた整備予定分を含めると10.4万人分の受け皿を整備予定である。</t>
    <rPh sb="0" eb="2">
      <t>コソダ</t>
    </rPh>
    <rPh sb="3" eb="5">
      <t>アンシン</t>
    </rPh>
    <rPh sb="8" eb="9">
      <t>トウ</t>
    </rPh>
    <rPh sb="10" eb="11">
      <t>モト</t>
    </rPh>
    <rPh sb="14" eb="16">
      <t>キギョウ</t>
    </rPh>
    <rPh sb="16" eb="19">
      <t>シュドウガタ</t>
    </rPh>
    <rPh sb="19" eb="21">
      <t>ホイク</t>
    </rPh>
    <rPh sb="21" eb="23">
      <t>ジギョウ</t>
    </rPh>
    <rPh sb="29" eb="31">
      <t>レイワ</t>
    </rPh>
    <rPh sb="32" eb="34">
      <t>ネンド</t>
    </rPh>
    <rPh sb="34" eb="36">
      <t>ボシュウ</t>
    </rPh>
    <rPh sb="36" eb="38">
      <t>ケッカ</t>
    </rPh>
    <rPh sb="39" eb="40">
      <t>ウ</t>
    </rPh>
    <rPh sb="42" eb="44">
      <t>セイビ</t>
    </rPh>
    <rPh sb="44" eb="46">
      <t>ヨテイ</t>
    </rPh>
    <rPh sb="46" eb="47">
      <t>ブン</t>
    </rPh>
    <rPh sb="48" eb="49">
      <t>フク</t>
    </rPh>
    <rPh sb="56" eb="59">
      <t>マンニンブン</t>
    </rPh>
    <rPh sb="60" eb="61">
      <t>ウ</t>
    </rPh>
    <rPh sb="62" eb="63">
      <t>ザラ</t>
    </rPh>
    <rPh sb="64" eb="66">
      <t>セイビ</t>
    </rPh>
    <rPh sb="66" eb="68">
      <t>ヨテイ</t>
    </rPh>
    <phoneticPr fontId="5"/>
  </si>
  <si>
    <t>企業主導型保育事業においては、令和２年度募集結果を受けた整備予定分を含めると10.4万人分の受け皿を整備予定であり、さらに令和３年度の新規募集を行っているところである。なお、一部の施設において利用が低調となっていたり、事業の休止や取り止め、取消しなどが生じたため、保育の質の確保・向上を一層重視し、事業を実施する必要がある。</t>
    <rPh sb="0" eb="2">
      <t>キギョウ</t>
    </rPh>
    <rPh sb="2" eb="5">
      <t>シュドウガタ</t>
    </rPh>
    <rPh sb="5" eb="7">
      <t>ホイク</t>
    </rPh>
    <rPh sb="7" eb="9">
      <t>ジギョウ</t>
    </rPh>
    <rPh sb="20" eb="22">
      <t>ボシュウ</t>
    </rPh>
    <rPh sb="22" eb="24">
      <t>ケッカ</t>
    </rPh>
    <rPh sb="25" eb="26">
      <t>ウ</t>
    </rPh>
    <rPh sb="28" eb="30">
      <t>セイビ</t>
    </rPh>
    <rPh sb="30" eb="33">
      <t>ヨテイブン</t>
    </rPh>
    <rPh sb="34" eb="35">
      <t>フク</t>
    </rPh>
    <rPh sb="42" eb="44">
      <t>マンニン</t>
    </rPh>
    <rPh sb="44" eb="45">
      <t>ブン</t>
    </rPh>
    <rPh sb="61" eb="63">
      <t>レイワ</t>
    </rPh>
    <rPh sb="64" eb="66">
      <t>ネンド</t>
    </rPh>
    <rPh sb="67" eb="69">
      <t>シンキ</t>
    </rPh>
    <rPh sb="69" eb="71">
      <t>ボシュウ</t>
    </rPh>
    <rPh sb="72" eb="73">
      <t>オコナ</t>
    </rPh>
    <rPh sb="87" eb="89">
      <t>イチブ</t>
    </rPh>
    <rPh sb="90" eb="92">
      <t>シセツ</t>
    </rPh>
    <rPh sb="96" eb="98">
      <t>リヨウ</t>
    </rPh>
    <rPh sb="99" eb="101">
      <t>テイチョウ</t>
    </rPh>
    <rPh sb="109" eb="111">
      <t>ジギョウ</t>
    </rPh>
    <rPh sb="112" eb="114">
      <t>キュウシ</t>
    </rPh>
    <rPh sb="115" eb="116">
      <t>ト</t>
    </rPh>
    <rPh sb="117" eb="118">
      <t>ヤ</t>
    </rPh>
    <rPh sb="120" eb="122">
      <t>トリケ</t>
    </rPh>
    <rPh sb="126" eb="127">
      <t>ショウ</t>
    </rPh>
    <rPh sb="132" eb="134">
      <t>ホイク</t>
    </rPh>
    <rPh sb="135" eb="136">
      <t>シツ</t>
    </rPh>
    <rPh sb="137" eb="139">
      <t>カクホ</t>
    </rPh>
    <rPh sb="140" eb="142">
      <t>コウジョウ</t>
    </rPh>
    <rPh sb="143" eb="145">
      <t>イッソウ</t>
    </rPh>
    <rPh sb="145" eb="147">
      <t>ジュウシ</t>
    </rPh>
    <rPh sb="149" eb="151">
      <t>ジギョウ</t>
    </rPh>
    <rPh sb="152" eb="154">
      <t>ジッシ</t>
    </rPh>
    <rPh sb="156" eb="158">
      <t>ヒツヨウ</t>
    </rPh>
    <phoneticPr fontId="5"/>
  </si>
  <si>
    <t>企業主導型保育事業においては、令和２年度募集結果を受けた整備予定分を含めると10.4万人分の受け皿を整備予定であり、さらに令和３年度の新規募集を行っているところである。なお、一部の施設において利用が低調となっていたり、事業の休止や取り止め、取消しなどが生じたため、審査、指導監査などの在り方を見直し、改善策を講じていく。</t>
    <rPh sb="0" eb="2">
      <t>キギョウ</t>
    </rPh>
    <rPh sb="2" eb="5">
      <t>シュドウガタ</t>
    </rPh>
    <rPh sb="5" eb="7">
      <t>ホイク</t>
    </rPh>
    <rPh sb="7" eb="9">
      <t>ジギョウ</t>
    </rPh>
    <rPh sb="87" eb="89">
      <t>イチブ</t>
    </rPh>
    <rPh sb="90" eb="92">
      <t>シセツ</t>
    </rPh>
    <rPh sb="96" eb="98">
      <t>リヨウ</t>
    </rPh>
    <rPh sb="99" eb="101">
      <t>テイチョウ</t>
    </rPh>
    <rPh sb="109" eb="111">
      <t>ジギョウ</t>
    </rPh>
    <rPh sb="112" eb="114">
      <t>キュウシ</t>
    </rPh>
    <rPh sb="115" eb="116">
      <t>ト</t>
    </rPh>
    <rPh sb="117" eb="118">
      <t>ヤ</t>
    </rPh>
    <rPh sb="120" eb="122">
      <t>トリケ</t>
    </rPh>
    <rPh sb="126" eb="127">
      <t>ショウ</t>
    </rPh>
    <rPh sb="132" eb="134">
      <t>シンサ</t>
    </rPh>
    <rPh sb="135" eb="137">
      <t>シドウ</t>
    </rPh>
    <rPh sb="137" eb="139">
      <t>カンサ</t>
    </rPh>
    <rPh sb="142" eb="143">
      <t>ア</t>
    </rPh>
    <rPh sb="144" eb="145">
      <t>カタ</t>
    </rPh>
    <rPh sb="146" eb="148">
      <t>ミナオ</t>
    </rPh>
    <rPh sb="150" eb="153">
      <t>カイゼンサク</t>
    </rPh>
    <rPh sb="154" eb="155">
      <t>コウ</t>
    </rPh>
    <phoneticPr fontId="5"/>
  </si>
  <si>
    <t>点検対象外</t>
    <rPh sb="0" eb="2">
      <t>テンケン</t>
    </rPh>
    <rPh sb="2" eb="4">
      <t>タイショウ</t>
    </rPh>
    <rPh sb="4" eb="5">
      <t>ガイ</t>
    </rPh>
    <phoneticPr fontId="5"/>
  </si>
  <si>
    <t>昨年度の外部有識者からの「事業の有効性が△とされていることを〇にするための手段は明確に計画されているか」と指摘され、改善点として、前述の点検・評価委員会において継続的に点検・評価していくこととなったが、まだ改善が見られない。引き続き同委員会の点検・評価を受けながら、より一層、事業の有効性の検討を行いながら、引き続き、事業の実施のために必要な予算確保に努め、適正な予算の執行に努めること。</t>
    <rPh sb="0" eb="3">
      <t>サクネンド</t>
    </rPh>
    <rPh sb="4" eb="6">
      <t>ガイブ</t>
    </rPh>
    <rPh sb="6" eb="9">
      <t>ユウシキシャ</t>
    </rPh>
    <rPh sb="13" eb="15">
      <t>ジギョウ</t>
    </rPh>
    <rPh sb="16" eb="19">
      <t>ユウコウセイ</t>
    </rPh>
    <rPh sb="37" eb="39">
      <t>シュダン</t>
    </rPh>
    <rPh sb="40" eb="42">
      <t>メイカク</t>
    </rPh>
    <rPh sb="43" eb="45">
      <t>ケイカク</t>
    </rPh>
    <rPh sb="53" eb="55">
      <t>シテキ</t>
    </rPh>
    <rPh sb="58" eb="61">
      <t>カイゼンテン</t>
    </rPh>
    <rPh sb="65" eb="67">
      <t>ゼンジュツ</t>
    </rPh>
    <rPh sb="68" eb="70">
      <t>テンケン</t>
    </rPh>
    <rPh sb="71" eb="73">
      <t>ヒョウカ</t>
    </rPh>
    <rPh sb="73" eb="76">
      <t>イインカイ</t>
    </rPh>
    <rPh sb="80" eb="83">
      <t>ケイゾクテキ</t>
    </rPh>
    <rPh sb="84" eb="86">
      <t>テンケン</t>
    </rPh>
    <rPh sb="87" eb="89">
      <t>ヒョウカ</t>
    </rPh>
    <rPh sb="103" eb="105">
      <t>カイゼン</t>
    </rPh>
    <rPh sb="106" eb="107">
      <t>ミ</t>
    </rPh>
    <rPh sb="112" eb="113">
      <t>ヒ</t>
    </rPh>
    <rPh sb="114" eb="115">
      <t>ツヅ</t>
    </rPh>
    <rPh sb="116" eb="117">
      <t>ドウ</t>
    </rPh>
    <rPh sb="117" eb="120">
      <t>イインカイ</t>
    </rPh>
    <rPh sb="121" eb="123">
      <t>テンケン</t>
    </rPh>
    <rPh sb="124" eb="126">
      <t>ヒョウカ</t>
    </rPh>
    <rPh sb="127" eb="128">
      <t>ウ</t>
    </rPh>
    <rPh sb="135" eb="137">
      <t>イッソウ</t>
    </rPh>
    <phoneticPr fontId="5"/>
  </si>
  <si>
    <t>執行等改善</t>
  </si>
  <si>
    <t>令和３年度の新規募集においては、募集枠を上回る申請数があったところである。なお、審査基準をより厳格化することし、利用が低調となったり、事業の休止や取り止め、取消しなどが生じるような施設に対する助成決定は行わないようにしている。
引き続き、企業主導型保育事業点検・評価委員会において継続的に点検・評価していくことで、適正な予算執行に努めてまいりたい。</t>
    <rPh sb="0" eb="2">
      <t>レイワ</t>
    </rPh>
    <rPh sb="3" eb="5">
      <t>ネンド</t>
    </rPh>
    <rPh sb="6" eb="8">
      <t>シンキ</t>
    </rPh>
    <rPh sb="8" eb="10">
      <t>ボシュウ</t>
    </rPh>
    <rPh sb="16" eb="19">
      <t>ボシュウワク</t>
    </rPh>
    <rPh sb="20" eb="22">
      <t>ウワマワ</t>
    </rPh>
    <rPh sb="23" eb="25">
      <t>シンセイ</t>
    </rPh>
    <rPh sb="25" eb="26">
      <t>スウ</t>
    </rPh>
    <rPh sb="40" eb="42">
      <t>シンサ</t>
    </rPh>
    <rPh sb="42" eb="44">
      <t>キジュン</t>
    </rPh>
    <rPh sb="47" eb="50">
      <t>ゲンカクカ</t>
    </rPh>
    <rPh sb="90" eb="92">
      <t>シセツ</t>
    </rPh>
    <rPh sb="93" eb="94">
      <t>タイ</t>
    </rPh>
    <rPh sb="96" eb="98">
      <t>ジョセイ</t>
    </rPh>
    <rPh sb="98" eb="100">
      <t>ケッテイ</t>
    </rPh>
    <rPh sb="101" eb="102">
      <t>オコナ</t>
    </rPh>
    <rPh sb="114" eb="115">
      <t>ヒ</t>
    </rPh>
    <rPh sb="116" eb="117">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</si>
</sst>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9" fillId="0" borderId="0" xfId="0" applyFont="1" applyAlignment="1">
      <alignment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3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4"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5" xfId="0" applyFont="1" applyFill="1" applyBorder="1" applyAlignment="1">
      <alignment vertical="center" wrapText="1"/>
    </xf>
    <xf numFmtId="0" fontId="0" fillId="5" borderId="12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3"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3" borderId="2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12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12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20" fillId="5" borderId="107"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1"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15" fillId="3" borderId="134" xfId="0" applyFont="1" applyFill="1" applyBorder="1" applyAlignment="1">
      <alignment horizontal="center" vertical="center" textRotation="255" wrapText="1"/>
    </xf>
    <xf numFmtId="0" fontId="15" fillId="3" borderId="13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3" fillId="4" borderId="6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190500</xdr:colOff>
      <xdr:row>102</xdr:row>
      <xdr:rowOff>176891</xdr:rowOff>
    </xdr:from>
    <xdr:to>
      <xdr:col>49</xdr:col>
      <xdr:colOff>136631</xdr:colOff>
      <xdr:row>104</xdr:row>
      <xdr:rowOff>10883</xdr:rowOff>
    </xdr:to>
    <xdr:sp macro="" textlink="">
      <xdr:nvSpPr>
        <xdr:cNvPr id="2" name="正方形/長方形 1"/>
        <xdr:cNvSpPr/>
      </xdr:nvSpPr>
      <xdr:spPr>
        <a:xfrm>
          <a:off x="1828800" y="41789711"/>
          <a:ext cx="7268951" cy="5502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chemeClr val="tx1"/>
              </a:solidFill>
            </a:rPr>
            <a:t>内閣府　</a:t>
          </a:r>
          <a:r>
            <a:rPr kumimoji="1" lang="ja-JP" altLang="ja-JP" sz="1100">
              <a:solidFill>
                <a:schemeClr val="dk1"/>
              </a:solidFill>
              <a:effectLst/>
              <a:latin typeface="+mn-lt"/>
              <a:ea typeface="+mn-ea"/>
              <a:cs typeface="+mn-cs"/>
            </a:rPr>
            <a:t>２２７，１３７百万円</a:t>
          </a:r>
          <a:endParaRPr kumimoji="1" lang="ja-JP" altLang="en-US" sz="1400">
            <a:solidFill>
              <a:schemeClr val="tx1"/>
            </a:solidFill>
          </a:endParaRPr>
        </a:p>
      </xdr:txBody>
    </xdr:sp>
    <xdr:clientData/>
  </xdr:twoCellAnchor>
  <xdr:twoCellAnchor>
    <xdr:from>
      <xdr:col>46</xdr:col>
      <xdr:colOff>40804</xdr:colOff>
      <xdr:row>104</xdr:row>
      <xdr:rowOff>190498</xdr:rowOff>
    </xdr:from>
    <xdr:to>
      <xdr:col>46</xdr:col>
      <xdr:colOff>157368</xdr:colOff>
      <xdr:row>105</xdr:row>
      <xdr:rowOff>322248</xdr:rowOff>
    </xdr:to>
    <xdr:sp macro="" textlink="">
      <xdr:nvSpPr>
        <xdr:cNvPr id="3" name="右大かっこ 2"/>
        <xdr:cNvSpPr/>
      </xdr:nvSpPr>
      <xdr:spPr>
        <a:xfrm>
          <a:off x="8453284" y="42519598"/>
          <a:ext cx="116564" cy="4898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108857</xdr:colOff>
      <xdr:row>104</xdr:row>
      <xdr:rowOff>299358</xdr:rowOff>
    </xdr:from>
    <xdr:ext cx="4911473" cy="325730"/>
    <xdr:sp macro="" textlink="">
      <xdr:nvSpPr>
        <xdr:cNvPr id="4" name="テキスト ボックス 3"/>
        <xdr:cNvSpPr txBox="1"/>
      </xdr:nvSpPr>
      <xdr:spPr>
        <a:xfrm>
          <a:off x="3400697" y="42628458"/>
          <a:ext cx="491147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交付申請書の内容審査、交付決定、補助事業者の指導監査等</a:t>
          </a:r>
        </a:p>
      </xdr:txBody>
    </xdr:sp>
    <xdr:clientData/>
  </xdr:oneCellAnchor>
  <xdr:twoCellAnchor>
    <xdr:from>
      <xdr:col>15</xdr:col>
      <xdr:colOff>27213</xdr:colOff>
      <xdr:row>104</xdr:row>
      <xdr:rowOff>149681</xdr:rowOff>
    </xdr:from>
    <xdr:to>
      <xdr:col>15</xdr:col>
      <xdr:colOff>171210</xdr:colOff>
      <xdr:row>105</xdr:row>
      <xdr:rowOff>348666</xdr:rowOff>
    </xdr:to>
    <xdr:sp macro="" textlink="">
      <xdr:nvSpPr>
        <xdr:cNvPr id="5" name="左大かっこ 4"/>
        <xdr:cNvSpPr/>
      </xdr:nvSpPr>
      <xdr:spPr>
        <a:xfrm>
          <a:off x="2770413" y="42478781"/>
          <a:ext cx="143997" cy="5571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126797</xdr:colOff>
      <xdr:row>107</xdr:row>
      <xdr:rowOff>0</xdr:rowOff>
    </xdr:from>
    <xdr:to>
      <xdr:col>15</xdr:col>
      <xdr:colOff>154172</xdr:colOff>
      <xdr:row>112</xdr:row>
      <xdr:rowOff>173189</xdr:rowOff>
    </xdr:to>
    <xdr:sp macro="" textlink="">
      <xdr:nvSpPr>
        <xdr:cNvPr id="6" name="下矢印 5"/>
        <xdr:cNvSpPr/>
      </xdr:nvSpPr>
      <xdr:spPr>
        <a:xfrm>
          <a:off x="1224077" y="43395900"/>
          <a:ext cx="1673295" cy="1956269"/>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lnSpc>
              <a:spcPts val="1700"/>
            </a:lnSpc>
          </a:pPr>
          <a:r>
            <a:rPr kumimoji="1" lang="ja-JP" altLang="en-US" sz="1400">
              <a:solidFill>
                <a:schemeClr val="tx1"/>
              </a:solidFill>
            </a:rPr>
            <a:t>企業主導型保育事業</a:t>
          </a:r>
        </a:p>
      </xdr:txBody>
    </xdr:sp>
    <xdr:clientData/>
  </xdr:twoCellAnchor>
  <xdr:twoCellAnchor>
    <xdr:from>
      <xdr:col>22</xdr:col>
      <xdr:colOff>156982</xdr:colOff>
      <xdr:row>106</xdr:row>
      <xdr:rowOff>326571</xdr:rowOff>
    </xdr:from>
    <xdr:to>
      <xdr:col>32</xdr:col>
      <xdr:colOff>190201</xdr:colOff>
      <xdr:row>112</xdr:row>
      <xdr:rowOff>174974</xdr:rowOff>
    </xdr:to>
    <xdr:sp macro="" textlink="">
      <xdr:nvSpPr>
        <xdr:cNvPr id="7" name="下矢印 6"/>
        <xdr:cNvSpPr/>
      </xdr:nvSpPr>
      <xdr:spPr>
        <a:xfrm>
          <a:off x="4180342" y="43364331"/>
          <a:ext cx="1854399" cy="1989623"/>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wrap="square" rtlCol="0" anchor="ctr"/>
        <a:lstStyle/>
        <a:p>
          <a:pPr algn="ctr"/>
          <a:r>
            <a:rPr kumimoji="1" lang="ja-JP" altLang="en-US" sz="1400">
              <a:solidFill>
                <a:schemeClr val="tx1"/>
              </a:solidFill>
            </a:rPr>
            <a:t>ベビーシッター</a:t>
          </a:r>
          <a:endParaRPr kumimoji="1" lang="en-US" altLang="ja-JP" sz="1400">
            <a:solidFill>
              <a:schemeClr val="tx1"/>
            </a:solidFill>
          </a:endParaRPr>
        </a:p>
        <a:p>
          <a:pPr algn="ctr"/>
          <a:r>
            <a:rPr kumimoji="1" lang="ja-JP" altLang="en-US" sz="1400">
              <a:solidFill>
                <a:schemeClr val="tx1"/>
              </a:solidFill>
            </a:rPr>
            <a:t>利用者支援事業</a:t>
          </a:r>
        </a:p>
      </xdr:txBody>
    </xdr:sp>
    <xdr:clientData/>
  </xdr:twoCellAnchor>
  <xdr:twoCellAnchor>
    <xdr:from>
      <xdr:col>6</xdr:col>
      <xdr:colOff>73140</xdr:colOff>
      <xdr:row>112</xdr:row>
      <xdr:rowOff>299358</xdr:rowOff>
    </xdr:from>
    <xdr:to>
      <xdr:col>12</xdr:col>
      <xdr:colOff>176555</xdr:colOff>
      <xdr:row>113</xdr:row>
      <xdr:rowOff>210912</xdr:rowOff>
    </xdr:to>
    <xdr:sp macro="" textlink="">
      <xdr:nvSpPr>
        <xdr:cNvPr id="8" name="テキスト ボックス 7"/>
        <xdr:cNvSpPr txBox="1"/>
      </xdr:nvSpPr>
      <xdr:spPr>
        <a:xfrm>
          <a:off x="1170420" y="45478338"/>
          <a:ext cx="1200695" cy="2696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88447</xdr:colOff>
      <xdr:row>114</xdr:row>
      <xdr:rowOff>17009</xdr:rowOff>
    </xdr:from>
    <xdr:to>
      <xdr:col>18</xdr:col>
      <xdr:colOff>83343</xdr:colOff>
      <xdr:row>116</xdr:row>
      <xdr:rowOff>1721</xdr:rowOff>
    </xdr:to>
    <xdr:sp macro="" textlink="">
      <xdr:nvSpPr>
        <xdr:cNvPr id="9" name="正方形/長方形 8"/>
        <xdr:cNvSpPr/>
      </xdr:nvSpPr>
      <xdr:spPr>
        <a:xfrm>
          <a:off x="1185727" y="45912269"/>
          <a:ext cx="2189456" cy="6933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実施団体（１団体）</a:t>
          </a:r>
          <a:endParaRPr kumimoji="1" lang="en-US" altLang="ja-JP" sz="1400">
            <a:solidFill>
              <a:schemeClr val="tx1"/>
            </a:solidFill>
          </a:endParaRPr>
        </a:p>
        <a:p>
          <a:pPr algn="ctr"/>
          <a:r>
            <a:rPr kumimoji="1" lang="ja-JP" altLang="en-US" sz="1400">
              <a:solidFill>
                <a:schemeClr val="tx1"/>
              </a:solidFill>
            </a:rPr>
            <a:t>２２６，４４７百万円</a:t>
          </a:r>
        </a:p>
      </xdr:txBody>
    </xdr:sp>
    <xdr:clientData/>
  </xdr:twoCellAnchor>
  <xdr:twoCellAnchor>
    <xdr:from>
      <xdr:col>20</xdr:col>
      <xdr:colOff>61231</xdr:colOff>
      <xdr:row>112</xdr:row>
      <xdr:rowOff>263639</xdr:rowOff>
    </xdr:from>
    <xdr:to>
      <xdr:col>26</xdr:col>
      <xdr:colOff>162943</xdr:colOff>
      <xdr:row>113</xdr:row>
      <xdr:rowOff>175193</xdr:rowOff>
    </xdr:to>
    <xdr:sp macro="" textlink="">
      <xdr:nvSpPr>
        <xdr:cNvPr id="10" name="テキスト ボックス 9"/>
        <xdr:cNvSpPr txBox="1"/>
      </xdr:nvSpPr>
      <xdr:spPr>
        <a:xfrm>
          <a:off x="3718831" y="45442619"/>
          <a:ext cx="1198992" cy="2696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30617</xdr:colOff>
      <xdr:row>113</xdr:row>
      <xdr:rowOff>328272</xdr:rowOff>
    </xdr:from>
    <xdr:to>
      <xdr:col>34</xdr:col>
      <xdr:colOff>11907</xdr:colOff>
      <xdr:row>115</xdr:row>
      <xdr:rowOff>350326</xdr:rowOff>
    </xdr:to>
    <xdr:sp macro="" textlink="">
      <xdr:nvSpPr>
        <xdr:cNvPr id="11" name="正方形/長方形 10"/>
        <xdr:cNvSpPr/>
      </xdr:nvSpPr>
      <xdr:spPr>
        <a:xfrm>
          <a:off x="3871097" y="45865392"/>
          <a:ext cx="2358730" cy="7307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b="0">
              <a:solidFill>
                <a:schemeClr val="tx1"/>
              </a:solidFill>
            </a:rPr>
            <a:t>B</a:t>
          </a:r>
          <a:r>
            <a:rPr kumimoji="1" lang="ja-JP" altLang="en-US" sz="1400" b="0">
              <a:solidFill>
                <a:schemeClr val="tx1"/>
              </a:solidFill>
            </a:rPr>
            <a:t>　実施団体（１団体）</a:t>
          </a:r>
          <a:endParaRPr kumimoji="1" lang="en-US" altLang="ja-JP" sz="1400" b="0">
            <a:solidFill>
              <a:schemeClr val="tx1"/>
            </a:solidFill>
          </a:endParaRPr>
        </a:p>
        <a:p>
          <a:pPr algn="ctr"/>
          <a:r>
            <a:rPr kumimoji="1" lang="ja-JP" altLang="ja-JP" sz="1400" b="0">
              <a:solidFill>
                <a:schemeClr val="dk1"/>
              </a:solidFill>
              <a:effectLst/>
              <a:latin typeface="+mn-lt"/>
              <a:ea typeface="+mn-ea"/>
              <a:cs typeface="+mn-cs"/>
            </a:rPr>
            <a:t>６８０百万円</a:t>
          </a:r>
          <a:endParaRPr kumimoji="1" lang="ja-JP" altLang="en-US" sz="1400" b="0">
            <a:solidFill>
              <a:schemeClr val="tx1"/>
            </a:solidFill>
          </a:endParaRPr>
        </a:p>
      </xdr:txBody>
    </xdr:sp>
    <xdr:clientData/>
  </xdr:twoCellAnchor>
  <xdr:twoCellAnchor>
    <xdr:from>
      <xdr:col>6</xdr:col>
      <xdr:colOff>78582</xdr:colOff>
      <xdr:row>116</xdr:row>
      <xdr:rowOff>192203</xdr:rowOff>
    </xdr:from>
    <xdr:to>
      <xdr:col>6</xdr:col>
      <xdr:colOff>178389</xdr:colOff>
      <xdr:row>117</xdr:row>
      <xdr:rowOff>254794</xdr:rowOff>
    </xdr:to>
    <xdr:sp macro="" textlink="">
      <xdr:nvSpPr>
        <xdr:cNvPr id="12" name="左大かっこ 11"/>
        <xdr:cNvSpPr/>
      </xdr:nvSpPr>
      <xdr:spPr>
        <a:xfrm>
          <a:off x="1175862" y="46796123"/>
          <a:ext cx="99807" cy="42073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6</xdr:col>
      <xdr:colOff>137147</xdr:colOff>
      <xdr:row>116</xdr:row>
      <xdr:rowOff>217712</xdr:rowOff>
    </xdr:from>
    <xdr:ext cx="2339102" cy="325730"/>
    <xdr:sp macro="" textlink="">
      <xdr:nvSpPr>
        <xdr:cNvPr id="13" name="テキスト ボックス 12"/>
        <xdr:cNvSpPr txBox="1"/>
      </xdr:nvSpPr>
      <xdr:spPr>
        <a:xfrm>
          <a:off x="1254747" y="48105179"/>
          <a:ext cx="23391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企業主導型保育事業の実施</a:t>
          </a:r>
        </a:p>
      </xdr:txBody>
    </xdr:sp>
    <xdr:clientData/>
  </xdr:oneCellAnchor>
  <xdr:twoCellAnchor>
    <xdr:from>
      <xdr:col>19</xdr:col>
      <xdr:colOff>0</xdr:colOff>
      <xdr:row>116</xdr:row>
      <xdr:rowOff>178596</xdr:rowOff>
    </xdr:from>
    <xdr:to>
      <xdr:col>19</xdr:col>
      <xdr:colOff>107156</xdr:colOff>
      <xdr:row>117</xdr:row>
      <xdr:rowOff>214313</xdr:rowOff>
    </xdr:to>
    <xdr:sp macro="" textlink="">
      <xdr:nvSpPr>
        <xdr:cNvPr id="14" name="右大かっこ 13"/>
        <xdr:cNvSpPr/>
      </xdr:nvSpPr>
      <xdr:spPr>
        <a:xfrm>
          <a:off x="3474720" y="46782516"/>
          <a:ext cx="107156" cy="39385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28914</xdr:colOff>
      <xdr:row>116</xdr:row>
      <xdr:rowOff>139471</xdr:rowOff>
    </xdr:from>
    <xdr:to>
      <xdr:col>21</xdr:col>
      <xdr:colOff>133350</xdr:colOff>
      <xdr:row>117</xdr:row>
      <xdr:rowOff>223837</xdr:rowOff>
    </xdr:to>
    <xdr:sp macro="" textlink="">
      <xdr:nvSpPr>
        <xdr:cNvPr id="15" name="左大かっこ 14"/>
        <xdr:cNvSpPr/>
      </xdr:nvSpPr>
      <xdr:spPr>
        <a:xfrm>
          <a:off x="3869394" y="46743391"/>
          <a:ext cx="104436" cy="4425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79601</xdr:colOff>
      <xdr:row>116</xdr:row>
      <xdr:rowOff>151379</xdr:rowOff>
    </xdr:from>
    <xdr:to>
      <xdr:col>34</xdr:col>
      <xdr:colOff>190500</xdr:colOff>
      <xdr:row>117</xdr:row>
      <xdr:rowOff>238126</xdr:rowOff>
    </xdr:to>
    <xdr:sp macro="" textlink="">
      <xdr:nvSpPr>
        <xdr:cNvPr id="16" name="右大かっこ 15"/>
        <xdr:cNvSpPr/>
      </xdr:nvSpPr>
      <xdr:spPr>
        <a:xfrm>
          <a:off x="6297521" y="46755299"/>
          <a:ext cx="103279" cy="4448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21</xdr:col>
      <xdr:colOff>64636</xdr:colOff>
      <xdr:row>116</xdr:row>
      <xdr:rowOff>103754</xdr:rowOff>
    </xdr:from>
    <xdr:ext cx="2702377" cy="559127"/>
    <xdr:sp macro="" textlink="">
      <xdr:nvSpPr>
        <xdr:cNvPr id="17" name="テキスト ボックス 16"/>
        <xdr:cNvSpPr txBox="1"/>
      </xdr:nvSpPr>
      <xdr:spPr>
        <a:xfrm>
          <a:off x="3905116" y="46707674"/>
          <a:ext cx="2702377"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ベビーシッター派遣事業の実施</a:t>
          </a:r>
          <a:endParaRPr kumimoji="1" lang="en-US" altLang="ja-JP" sz="1400"/>
        </a:p>
        <a:p>
          <a:r>
            <a:rPr kumimoji="1" lang="ja-JP" altLang="en-US" sz="1400"/>
            <a:t>ベビーシッター研修事業の実施</a:t>
          </a:r>
        </a:p>
      </xdr:txBody>
    </xdr:sp>
    <xdr:clientData/>
  </xdr:oneCellAnchor>
  <xdr:twoCellAnchor>
    <xdr:from>
      <xdr:col>7</xdr:col>
      <xdr:colOff>159882</xdr:colOff>
      <xdr:row>118</xdr:row>
      <xdr:rowOff>421821</xdr:rowOff>
    </xdr:from>
    <xdr:to>
      <xdr:col>14</xdr:col>
      <xdr:colOff>93227</xdr:colOff>
      <xdr:row>120</xdr:row>
      <xdr:rowOff>155440</xdr:rowOff>
    </xdr:to>
    <xdr:sp macro="" textlink="">
      <xdr:nvSpPr>
        <xdr:cNvPr id="18" name="下矢印 17"/>
        <xdr:cNvSpPr/>
      </xdr:nvSpPr>
      <xdr:spPr>
        <a:xfrm>
          <a:off x="1440042" y="47742021"/>
          <a:ext cx="1213505" cy="1059499"/>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endParaRPr kumimoji="1" lang="ja-JP" altLang="en-US" sz="1400">
            <a:solidFill>
              <a:schemeClr val="tx1"/>
            </a:solidFill>
          </a:endParaRPr>
        </a:p>
      </xdr:txBody>
    </xdr:sp>
    <xdr:clientData/>
  </xdr:twoCellAnchor>
  <xdr:twoCellAnchor>
    <xdr:from>
      <xdr:col>6</xdr:col>
      <xdr:colOff>56127</xdr:colOff>
      <xdr:row>120</xdr:row>
      <xdr:rowOff>292554</xdr:rowOff>
    </xdr:from>
    <xdr:to>
      <xdr:col>11</xdr:col>
      <xdr:colOff>4101</xdr:colOff>
      <xdr:row>120</xdr:row>
      <xdr:rowOff>656186</xdr:rowOff>
    </xdr:to>
    <xdr:sp macro="" textlink="">
      <xdr:nvSpPr>
        <xdr:cNvPr id="19" name="正方形/長方形 18"/>
        <xdr:cNvSpPr/>
      </xdr:nvSpPr>
      <xdr:spPr>
        <a:xfrm>
          <a:off x="1153407" y="48938634"/>
          <a:ext cx="862374" cy="36363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助成</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6</xdr:col>
      <xdr:colOff>95246</xdr:colOff>
      <xdr:row>121</xdr:row>
      <xdr:rowOff>78241</xdr:rowOff>
    </xdr:from>
    <xdr:to>
      <xdr:col>15</xdr:col>
      <xdr:colOff>8095</xdr:colOff>
      <xdr:row>123</xdr:row>
      <xdr:rowOff>29672</xdr:rowOff>
    </xdr:to>
    <xdr:sp macro="" textlink="">
      <xdr:nvSpPr>
        <xdr:cNvPr id="20" name="正方形/長方形 19"/>
        <xdr:cNvSpPr/>
      </xdr:nvSpPr>
      <xdr:spPr>
        <a:xfrm>
          <a:off x="1192526" y="49387261"/>
          <a:ext cx="1558769" cy="5457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保育施設事業者</a:t>
          </a:r>
        </a:p>
      </xdr:txBody>
    </xdr:sp>
    <xdr:clientData/>
  </xdr:twoCellAnchor>
  <xdr:oneCellAnchor>
    <xdr:from>
      <xdr:col>22</xdr:col>
      <xdr:colOff>37420</xdr:colOff>
      <xdr:row>120</xdr:row>
      <xdr:rowOff>307862</xdr:rowOff>
    </xdr:from>
    <xdr:ext cx="2541850" cy="325730"/>
    <xdr:sp macro="" textlink="">
      <xdr:nvSpPr>
        <xdr:cNvPr id="21" name="テキスト ボックス 20"/>
        <xdr:cNvSpPr txBox="1"/>
      </xdr:nvSpPr>
      <xdr:spPr>
        <a:xfrm>
          <a:off x="4060780" y="48953942"/>
          <a:ext cx="25418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（参考）ベビーシッター派遣事業</a:t>
          </a:r>
        </a:p>
      </xdr:txBody>
    </xdr:sp>
    <xdr:clientData/>
  </xdr:oneCellAnchor>
  <xdr:oneCellAnchor>
    <xdr:from>
      <xdr:col>23</xdr:col>
      <xdr:colOff>35128</xdr:colOff>
      <xdr:row>122</xdr:row>
      <xdr:rowOff>30405</xdr:rowOff>
    </xdr:from>
    <xdr:ext cx="459100" cy="889987"/>
    <xdr:sp macro="" textlink="">
      <xdr:nvSpPr>
        <xdr:cNvPr id="23" name="テキスト ボックス 22"/>
        <xdr:cNvSpPr txBox="1"/>
      </xdr:nvSpPr>
      <xdr:spPr>
        <a:xfrm rot="18158242">
          <a:off x="4025924" y="49920629"/>
          <a:ext cx="8899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協定締結・</a:t>
          </a:r>
          <a:endParaRPr kumimoji="1" lang="en-US" altLang="ja-JP" sz="1100"/>
        </a:p>
        <a:p>
          <a:r>
            <a:rPr kumimoji="1" lang="ja-JP" altLang="en-US" sz="1100"/>
            <a:t>割引券発行</a:t>
          </a:r>
          <a:endParaRPr kumimoji="1" lang="en-US" altLang="ja-JP" sz="1100"/>
        </a:p>
      </xdr:txBody>
    </xdr:sp>
    <xdr:clientData/>
  </xdr:oneCellAnchor>
  <xdr:twoCellAnchor>
    <xdr:from>
      <xdr:col>23</xdr:col>
      <xdr:colOff>98649</xdr:colOff>
      <xdr:row>122</xdr:row>
      <xdr:rowOff>0</xdr:rowOff>
    </xdr:from>
    <xdr:to>
      <xdr:col>27</xdr:col>
      <xdr:colOff>99609</xdr:colOff>
      <xdr:row>125</xdr:row>
      <xdr:rowOff>175213</xdr:rowOff>
    </xdr:to>
    <xdr:cxnSp macro="">
      <xdr:nvCxnSpPr>
        <xdr:cNvPr id="24" name="直線矢印コネクタ 23"/>
        <xdr:cNvCxnSpPr/>
      </xdr:nvCxnSpPr>
      <xdr:spPr>
        <a:xfrm flipH="1">
          <a:off x="4304889" y="49674780"/>
          <a:ext cx="732480" cy="12267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137777</xdr:colOff>
      <xdr:row>122</xdr:row>
      <xdr:rowOff>54433</xdr:rowOff>
    </xdr:from>
    <xdr:to>
      <xdr:col>28</xdr:col>
      <xdr:colOff>172354</xdr:colOff>
      <xdr:row>125</xdr:row>
      <xdr:rowOff>212275</xdr:rowOff>
    </xdr:to>
    <xdr:cxnSp macro="">
      <xdr:nvCxnSpPr>
        <xdr:cNvPr id="25" name="直線矢印コネクタ 24"/>
        <xdr:cNvCxnSpPr/>
      </xdr:nvCxnSpPr>
      <xdr:spPr>
        <a:xfrm flipV="1">
          <a:off x="4526897" y="49729213"/>
          <a:ext cx="766097" cy="12094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89931</xdr:colOff>
      <xdr:row>122</xdr:row>
      <xdr:rowOff>187155</xdr:rowOff>
    </xdr:from>
    <xdr:ext cx="459100" cy="1242648"/>
    <xdr:sp macro="" textlink="">
      <xdr:nvSpPr>
        <xdr:cNvPr id="26" name="テキスト ボックス 25"/>
        <xdr:cNvSpPr txBox="1"/>
      </xdr:nvSpPr>
      <xdr:spPr>
        <a:xfrm rot="18130620">
          <a:off x="4635917" y="50253709"/>
          <a:ext cx="12426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利用報告・未使用</a:t>
          </a:r>
          <a:endParaRPr kumimoji="1" lang="en-US" altLang="ja-JP" sz="1100"/>
        </a:p>
        <a:p>
          <a:r>
            <a:rPr kumimoji="1" lang="ja-JP" altLang="en-US" sz="1100"/>
            <a:t>割引券の返還</a:t>
          </a:r>
        </a:p>
      </xdr:txBody>
    </xdr:sp>
    <xdr:clientData/>
  </xdr:oneCellAnchor>
  <xdr:twoCellAnchor>
    <xdr:from>
      <xdr:col>31</xdr:col>
      <xdr:colOff>188799</xdr:colOff>
      <xdr:row>126</xdr:row>
      <xdr:rowOff>117361</xdr:rowOff>
    </xdr:from>
    <xdr:to>
      <xdr:col>36</xdr:col>
      <xdr:colOff>28794</xdr:colOff>
      <xdr:row>126</xdr:row>
      <xdr:rowOff>117361</xdr:rowOff>
    </xdr:to>
    <xdr:cxnSp macro="">
      <xdr:nvCxnSpPr>
        <xdr:cNvPr id="28" name="直線矢印コネクタ 27"/>
        <xdr:cNvCxnSpPr/>
      </xdr:nvCxnSpPr>
      <xdr:spPr>
        <a:xfrm>
          <a:off x="5850459" y="51156121"/>
          <a:ext cx="7620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71439</xdr:colOff>
      <xdr:row>126</xdr:row>
      <xdr:rowOff>136070</xdr:rowOff>
    </xdr:from>
    <xdr:ext cx="697627" cy="225703"/>
    <xdr:sp macro="" textlink="">
      <xdr:nvSpPr>
        <xdr:cNvPr id="29" name="テキスト ボックス 28"/>
        <xdr:cNvSpPr txBox="1"/>
      </xdr:nvSpPr>
      <xdr:spPr>
        <a:xfrm>
          <a:off x="5923599" y="51174830"/>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割引券提出</a:t>
          </a:r>
        </a:p>
      </xdr:txBody>
    </xdr:sp>
    <xdr:clientData/>
  </xdr:oneCellAnchor>
  <xdr:twoCellAnchor>
    <xdr:from>
      <xdr:col>31</xdr:col>
      <xdr:colOff>151382</xdr:colOff>
      <xdr:row>127</xdr:row>
      <xdr:rowOff>68035</xdr:rowOff>
    </xdr:from>
    <xdr:to>
      <xdr:col>36</xdr:col>
      <xdr:colOff>13789</xdr:colOff>
      <xdr:row>127</xdr:row>
      <xdr:rowOff>68035</xdr:rowOff>
    </xdr:to>
    <xdr:cxnSp macro="">
      <xdr:nvCxnSpPr>
        <xdr:cNvPr id="30" name="直線矢印コネクタ 29"/>
        <xdr:cNvCxnSpPr/>
      </xdr:nvCxnSpPr>
      <xdr:spPr>
        <a:xfrm flipH="1">
          <a:off x="5820662" y="51419215"/>
          <a:ext cx="77680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127568</xdr:colOff>
      <xdr:row>127</xdr:row>
      <xdr:rowOff>107155</xdr:rowOff>
    </xdr:from>
    <xdr:ext cx="1018740" cy="225703"/>
    <xdr:sp macro="" textlink="">
      <xdr:nvSpPr>
        <xdr:cNvPr id="31" name="テキスト ボックス 30"/>
        <xdr:cNvSpPr txBox="1"/>
      </xdr:nvSpPr>
      <xdr:spPr>
        <a:xfrm>
          <a:off x="5796848" y="51458335"/>
          <a:ext cx="101874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ベビーシッター派遣</a:t>
          </a:r>
        </a:p>
      </xdr:txBody>
    </xdr:sp>
    <xdr:clientData/>
  </xdr:oneCellAnchor>
  <xdr:twoCellAnchor>
    <xdr:from>
      <xdr:col>36</xdr:col>
      <xdr:colOff>171790</xdr:colOff>
      <xdr:row>126</xdr:row>
      <xdr:rowOff>73140</xdr:rowOff>
    </xdr:from>
    <xdr:to>
      <xdr:col>45</xdr:col>
      <xdr:colOff>92104</xdr:colOff>
      <xdr:row>127</xdr:row>
      <xdr:rowOff>301816</xdr:rowOff>
    </xdr:to>
    <xdr:sp macro="" textlink="">
      <xdr:nvSpPr>
        <xdr:cNvPr id="32" name="正方形/長方形 31"/>
        <xdr:cNvSpPr/>
      </xdr:nvSpPr>
      <xdr:spPr>
        <a:xfrm>
          <a:off x="6755470" y="51111900"/>
          <a:ext cx="1566234" cy="5410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ベビーシッター事業者</a:t>
          </a:r>
        </a:p>
      </xdr:txBody>
    </xdr:sp>
    <xdr:clientData/>
  </xdr:twoCellAnchor>
  <xdr:twoCellAnchor>
    <xdr:from>
      <xdr:col>39</xdr:col>
      <xdr:colOff>8502</xdr:colOff>
      <xdr:row>122</xdr:row>
      <xdr:rowOff>62934</xdr:rowOff>
    </xdr:from>
    <xdr:to>
      <xdr:col>43</xdr:col>
      <xdr:colOff>86221</xdr:colOff>
      <xdr:row>125</xdr:row>
      <xdr:rowOff>233682</xdr:rowOff>
    </xdr:to>
    <xdr:cxnSp macro="">
      <xdr:nvCxnSpPr>
        <xdr:cNvPr id="33" name="直線矢印コネクタ 32"/>
        <xdr:cNvCxnSpPr/>
      </xdr:nvCxnSpPr>
      <xdr:spPr>
        <a:xfrm>
          <a:off x="7140822" y="49737714"/>
          <a:ext cx="809239" cy="12223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107158</xdr:colOff>
      <xdr:row>122</xdr:row>
      <xdr:rowOff>129274</xdr:rowOff>
    </xdr:from>
    <xdr:to>
      <xdr:col>41</xdr:col>
      <xdr:colOff>158384</xdr:colOff>
      <xdr:row>125</xdr:row>
      <xdr:rowOff>231086</xdr:rowOff>
    </xdr:to>
    <xdr:cxnSp macro="">
      <xdr:nvCxnSpPr>
        <xdr:cNvPr id="34" name="直線矢印コネクタ 33"/>
        <xdr:cNvCxnSpPr/>
      </xdr:nvCxnSpPr>
      <xdr:spPr>
        <a:xfrm flipH="1" flipV="1">
          <a:off x="6873718" y="49804054"/>
          <a:ext cx="782746" cy="11533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192602</xdr:colOff>
      <xdr:row>123</xdr:row>
      <xdr:rowOff>81069</xdr:rowOff>
    </xdr:from>
    <xdr:ext cx="642484" cy="1031051"/>
    <xdr:sp macro="" textlink="">
      <xdr:nvSpPr>
        <xdr:cNvPr id="35" name="テキスト ボックス 34"/>
        <xdr:cNvSpPr txBox="1"/>
      </xdr:nvSpPr>
      <xdr:spPr>
        <a:xfrm rot="3060000">
          <a:off x="6391498" y="50178733"/>
          <a:ext cx="1031051"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割引券取扱</a:t>
          </a:r>
          <a:endParaRPr kumimoji="1" lang="en-US" altLang="ja-JP" sz="1100"/>
        </a:p>
        <a:p>
          <a:r>
            <a:rPr kumimoji="1" lang="ja-JP" altLang="en-US" sz="1100"/>
            <a:t>契約締結・</a:t>
          </a:r>
          <a:endParaRPr kumimoji="1" lang="en-US" altLang="ja-JP" sz="1100"/>
        </a:p>
        <a:p>
          <a:r>
            <a:rPr kumimoji="1" lang="ja-JP" altLang="en-US" sz="1100"/>
            <a:t>割引料金請求</a:t>
          </a:r>
        </a:p>
      </xdr:txBody>
    </xdr:sp>
    <xdr:clientData/>
  </xdr:oneCellAnchor>
  <xdr:oneCellAnchor>
    <xdr:from>
      <xdr:col>41</xdr:col>
      <xdr:colOff>69517</xdr:colOff>
      <xdr:row>121</xdr:row>
      <xdr:rowOff>245718</xdr:rowOff>
    </xdr:from>
    <xdr:ext cx="275717" cy="1164421"/>
    <xdr:sp macro="" textlink="">
      <xdr:nvSpPr>
        <xdr:cNvPr id="36" name="テキスト ボックス 35"/>
        <xdr:cNvSpPr txBox="1"/>
      </xdr:nvSpPr>
      <xdr:spPr>
        <a:xfrm rot="3271756">
          <a:off x="7123245" y="49999090"/>
          <a:ext cx="11644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割引料金支払い</a:t>
          </a:r>
        </a:p>
      </xdr:txBody>
    </xdr:sp>
    <xdr:clientData/>
  </xdr:oneCellAnchor>
  <xdr:oneCellAnchor>
    <xdr:from>
      <xdr:col>5</xdr:col>
      <xdr:colOff>187283</xdr:colOff>
      <xdr:row>123</xdr:row>
      <xdr:rowOff>185028</xdr:rowOff>
    </xdr:from>
    <xdr:ext cx="3324500" cy="1386595"/>
    <xdr:sp macro="" textlink="">
      <xdr:nvSpPr>
        <xdr:cNvPr id="37" name="テキスト ボックス 36"/>
        <xdr:cNvSpPr txBox="1"/>
      </xdr:nvSpPr>
      <xdr:spPr>
        <a:xfrm>
          <a:off x="1094063" y="50088408"/>
          <a:ext cx="3324500" cy="13865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）各年度の実績報告に基づく確定額</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の予算額に対する割合</a:t>
          </a:r>
          <a:endParaRPr kumimoji="1" lang="en-US" altLang="ja-JP" sz="14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ea"/>
              <a:ea typeface="+mn-ea"/>
              <a:cs typeface="+mn-cs"/>
            </a:rPr>
            <a:t>平成</a:t>
          </a:r>
          <a:r>
            <a:rPr kumimoji="1" lang="en-US" altLang="ja-JP" sz="1400">
              <a:solidFill>
                <a:schemeClr val="tx1"/>
              </a:solidFill>
              <a:effectLst/>
              <a:latin typeface="+mn-ea"/>
              <a:ea typeface="+mn-ea"/>
              <a:cs typeface="+mn-cs"/>
            </a:rPr>
            <a:t>30</a:t>
          </a:r>
          <a:r>
            <a:rPr kumimoji="1" lang="ja-JP" altLang="ja-JP" sz="1400">
              <a:solidFill>
                <a:schemeClr val="tx1"/>
              </a:solidFill>
              <a:effectLst/>
              <a:latin typeface="+mn-ea"/>
              <a:ea typeface="+mn-ea"/>
              <a:cs typeface="+mn-cs"/>
            </a:rPr>
            <a:t>年度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114,007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0" lang="en-US" altLang="ja-JP" sz="14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chemeClr val="tx1"/>
              </a:solidFill>
              <a:effectLst/>
              <a:uLnTx/>
              <a:uFillTx/>
              <a:latin typeface="+mn-ea"/>
              <a:ea typeface="+mn-ea"/>
              <a:cs typeface="+mn-cs"/>
            </a:rPr>
            <a:t>令和元</a:t>
          </a:r>
          <a:r>
            <a:rPr kumimoji="1" lang="ja-JP" altLang="en-US" sz="1400">
              <a:solidFill>
                <a:sysClr val="windowText" lastClr="000000"/>
              </a:solidFill>
              <a:latin typeface="+mn-ea"/>
              <a:ea typeface="+mn-ea"/>
            </a:rPr>
            <a:t>年度　</a:t>
          </a:r>
          <a:r>
            <a:rPr kumimoji="1" lang="en-US" altLang="ja-JP" sz="1400">
              <a:solidFill>
                <a:sysClr val="windowText" lastClr="000000"/>
              </a:solidFill>
              <a:latin typeface="+mn-ea"/>
              <a:ea typeface="+mn-ea"/>
            </a:rPr>
            <a:t>149,141</a:t>
          </a:r>
          <a:r>
            <a:rPr kumimoji="1" lang="ja-JP" altLang="en-US" sz="1400">
              <a:solidFill>
                <a:sysClr val="windowText" lastClr="000000"/>
              </a:solidFill>
              <a:latin typeface="+mn-ea"/>
              <a:ea typeface="+mn-ea"/>
            </a:rPr>
            <a:t>百万円（</a:t>
          </a:r>
          <a:r>
            <a:rPr kumimoji="1" lang="en-US" altLang="ja-JP" sz="1400">
              <a:solidFill>
                <a:sysClr val="windowText" lastClr="000000"/>
              </a:solidFill>
              <a:latin typeface="+mn-ea"/>
              <a:ea typeface="+mn-ea"/>
            </a:rPr>
            <a:t>66</a:t>
          </a:r>
          <a:r>
            <a:rPr kumimoji="1" lang="ja-JP" altLang="en-US" sz="1400">
              <a:solidFill>
                <a:sysClr val="windowText" lastClr="000000"/>
              </a:solidFill>
              <a:latin typeface="+mn-ea"/>
              <a:ea typeface="+mn-ea"/>
            </a:rPr>
            <a:t>％）</a:t>
          </a:r>
          <a:endParaRPr kumimoji="1" lang="en-US" altLang="ja-JP" sz="1400">
            <a:solidFill>
              <a:sysClr val="windowText" lastClr="000000"/>
            </a:solidFill>
            <a:latin typeface="+mn-ea"/>
            <a:ea typeface="+mn-ea"/>
          </a:endParaRPr>
        </a:p>
      </xdr:txBody>
    </xdr:sp>
    <xdr:clientData/>
  </xdr:oneCellAnchor>
  <xdr:oneCellAnchor>
    <xdr:from>
      <xdr:col>6</xdr:col>
      <xdr:colOff>137495</xdr:colOff>
      <xdr:row>117</xdr:row>
      <xdr:rowOff>208664</xdr:rowOff>
    </xdr:from>
    <xdr:ext cx="2426818" cy="559127"/>
    <xdr:sp macro="" textlink="">
      <xdr:nvSpPr>
        <xdr:cNvPr id="38" name="テキスト ボックス 37"/>
        <xdr:cNvSpPr txBox="1"/>
      </xdr:nvSpPr>
      <xdr:spPr>
        <a:xfrm>
          <a:off x="1234775" y="47170724"/>
          <a:ext cx="2426818"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a:t>
          </a:r>
          <a:r>
            <a:rPr kumimoji="1" lang="ja-JP" altLang="ja-JP" sz="1400">
              <a:solidFill>
                <a:sysClr val="windowText" lastClr="000000"/>
              </a:solidFill>
              <a:effectLst/>
              <a:latin typeface="+mn-lt"/>
              <a:ea typeface="+mn-ea"/>
              <a:cs typeface="+mn-cs"/>
            </a:rPr>
            <a:t>実績報告に基づく確定額</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は</a:t>
          </a:r>
          <a:r>
            <a:rPr kumimoji="1" lang="ja-JP" altLang="en-US" sz="1400">
              <a:solidFill>
                <a:sysClr val="windowText" lastClr="000000"/>
              </a:solidFill>
              <a:latin typeface="+mn-ea"/>
              <a:ea typeface="+mn-ea"/>
            </a:rPr>
            <a:t>未確定</a:t>
          </a:r>
          <a:endParaRPr kumimoji="1" lang="en-US" altLang="ja-JP" sz="1400">
            <a:solidFill>
              <a:sysClr val="windowText" lastClr="000000"/>
            </a:solidFill>
            <a:latin typeface="+mn-ea"/>
            <a:ea typeface="+mn-ea"/>
          </a:endParaRPr>
        </a:p>
      </xdr:txBody>
    </xdr:sp>
    <xdr:clientData/>
  </xdr:oneCellAnchor>
  <xdr:twoCellAnchor>
    <xdr:from>
      <xdr:col>36</xdr:col>
      <xdr:colOff>178593</xdr:colOff>
      <xdr:row>112</xdr:row>
      <xdr:rowOff>250031</xdr:rowOff>
    </xdr:from>
    <xdr:to>
      <xdr:col>48</xdr:col>
      <xdr:colOff>107155</xdr:colOff>
      <xdr:row>113</xdr:row>
      <xdr:rowOff>166687</xdr:rowOff>
    </xdr:to>
    <xdr:sp macro="" textlink="">
      <xdr:nvSpPr>
        <xdr:cNvPr id="39" name="テキスト ボックス 38"/>
        <xdr:cNvSpPr txBox="1"/>
      </xdr:nvSpPr>
      <xdr:spPr>
        <a:xfrm>
          <a:off x="6762273" y="45429011"/>
          <a:ext cx="2123122" cy="274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oneCellAnchor>
    <xdr:from>
      <xdr:col>35</xdr:col>
      <xdr:colOff>11906</xdr:colOff>
      <xdr:row>113</xdr:row>
      <xdr:rowOff>273845</xdr:rowOff>
    </xdr:from>
    <xdr:ext cx="1442357" cy="790311"/>
    <xdr:sp macro="" textlink="">
      <xdr:nvSpPr>
        <xdr:cNvPr id="40" name="テキスト ボックス 39"/>
        <xdr:cNvSpPr txBox="1"/>
      </xdr:nvSpPr>
      <xdr:spPr>
        <a:xfrm>
          <a:off x="6412706" y="45810965"/>
          <a:ext cx="1442357" cy="79031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l">
            <a:lnSpc>
              <a:spcPts val="1300"/>
            </a:lnSpc>
          </a:pPr>
          <a:r>
            <a:rPr kumimoji="1" lang="en-US" altLang="ja-JP" sz="1200">
              <a:solidFill>
                <a:schemeClr val="tx1"/>
              </a:solidFill>
              <a:latin typeface="+mn-ea"/>
              <a:ea typeface="+mn-ea"/>
            </a:rPr>
            <a:t>C.</a:t>
          </a:r>
          <a:r>
            <a:rPr kumimoji="1" lang="ja-JP" altLang="en-US" sz="1200">
              <a:solidFill>
                <a:schemeClr val="tx1"/>
              </a:solidFill>
              <a:latin typeface="+mn-ea"/>
              <a:ea typeface="+mn-ea"/>
            </a:rPr>
            <a:t>民間企業（１社）</a:t>
          </a:r>
          <a:endParaRPr kumimoji="1" lang="en-US" altLang="ja-JP" sz="1200">
            <a:solidFill>
              <a:schemeClr val="tx1"/>
            </a:solidFill>
            <a:latin typeface="+mn-ea"/>
            <a:ea typeface="+mn-ea"/>
          </a:endParaRPr>
        </a:p>
        <a:p>
          <a:pPr algn="l">
            <a:lnSpc>
              <a:spcPts val="1300"/>
            </a:lnSpc>
          </a:pPr>
          <a:r>
            <a:rPr kumimoji="1" lang="ja-JP" altLang="en-US" sz="1200">
              <a:solidFill>
                <a:schemeClr val="tx1"/>
              </a:solidFill>
              <a:latin typeface="+mn-ea"/>
              <a:ea typeface="+mn-ea"/>
            </a:rPr>
            <a:t>０百万円</a:t>
          </a:r>
          <a:endParaRPr kumimoji="1" lang="en-US" altLang="ja-JP" sz="1200">
            <a:solidFill>
              <a:schemeClr val="tx1"/>
            </a:solidFill>
            <a:latin typeface="+mn-ea"/>
            <a:ea typeface="+mn-ea"/>
          </a:endParaRPr>
        </a:p>
      </xdr:txBody>
    </xdr:sp>
    <xdr:clientData/>
  </xdr:oneCellAnchor>
  <xdr:oneCellAnchor>
    <xdr:from>
      <xdr:col>43</xdr:col>
      <xdr:colOff>83344</xdr:colOff>
      <xdr:row>113</xdr:row>
      <xdr:rowOff>273844</xdr:rowOff>
    </xdr:from>
    <xdr:ext cx="1442357" cy="790311"/>
    <xdr:sp macro="" textlink="">
      <xdr:nvSpPr>
        <xdr:cNvPr id="41" name="テキスト ボックス 40"/>
        <xdr:cNvSpPr txBox="1"/>
      </xdr:nvSpPr>
      <xdr:spPr>
        <a:xfrm>
          <a:off x="7947184" y="45810964"/>
          <a:ext cx="1442357" cy="79031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l">
            <a:lnSpc>
              <a:spcPts val="1300"/>
            </a:lnSpc>
          </a:pPr>
          <a:r>
            <a:rPr kumimoji="1" lang="en-US" altLang="ja-JP" sz="1200">
              <a:solidFill>
                <a:schemeClr val="tx1"/>
              </a:solidFill>
              <a:latin typeface="+mn-ea"/>
              <a:ea typeface="+mn-ea"/>
            </a:rPr>
            <a:t>D.</a:t>
          </a:r>
          <a:r>
            <a:rPr kumimoji="1" lang="ja-JP" altLang="en-US" sz="1200">
              <a:solidFill>
                <a:schemeClr val="tx1"/>
              </a:solidFill>
              <a:latin typeface="+mn-ea"/>
              <a:ea typeface="+mn-ea"/>
            </a:rPr>
            <a:t>個人（１０人）</a:t>
          </a:r>
          <a:endParaRPr kumimoji="1" lang="en-US" altLang="ja-JP" sz="1200">
            <a:solidFill>
              <a:schemeClr val="tx1"/>
            </a:solidFill>
            <a:latin typeface="+mn-ea"/>
            <a:ea typeface="+mn-ea"/>
          </a:endParaRPr>
        </a:p>
        <a:p>
          <a:pPr algn="l">
            <a:lnSpc>
              <a:spcPts val="1300"/>
            </a:lnSpc>
          </a:pPr>
          <a:r>
            <a:rPr kumimoji="1" lang="ja-JP" altLang="en-US" sz="1200">
              <a:solidFill>
                <a:schemeClr val="tx1"/>
              </a:solidFill>
              <a:latin typeface="+mn-ea"/>
              <a:ea typeface="+mn-ea"/>
            </a:rPr>
            <a:t>０百万円</a:t>
          </a:r>
          <a:endParaRPr kumimoji="1" lang="en-US" altLang="ja-JP" sz="1200">
            <a:solidFill>
              <a:schemeClr val="tx1"/>
            </a:solidFill>
            <a:latin typeface="+mn-ea"/>
            <a:ea typeface="+mn-ea"/>
          </a:endParaRPr>
        </a:p>
      </xdr:txBody>
    </xdr:sp>
    <xdr:clientData/>
  </xdr:oneCellAnchor>
  <xdr:oneCellAnchor>
    <xdr:from>
      <xdr:col>35</xdr:col>
      <xdr:colOff>119063</xdr:colOff>
      <xdr:row>116</xdr:row>
      <xdr:rowOff>119063</xdr:rowOff>
    </xdr:from>
    <xdr:ext cx="1393030" cy="683559"/>
    <xdr:sp macro="" textlink="">
      <xdr:nvSpPr>
        <xdr:cNvPr id="42" name="大かっこ 41"/>
        <xdr:cNvSpPr/>
      </xdr:nvSpPr>
      <xdr:spPr>
        <a:xfrm>
          <a:off x="6519863" y="46722983"/>
          <a:ext cx="1393030" cy="683559"/>
        </a:xfrm>
        <a:prstGeom prst="bracketPair">
          <a:avLst>
            <a:gd name="adj" fmla="val 856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企業主導型保育事業点検・評価委員会の実施等</a:t>
          </a:r>
        </a:p>
      </xdr:txBody>
    </xdr:sp>
    <xdr:clientData/>
  </xdr:oneCellAnchor>
  <xdr:oneCellAnchor>
    <xdr:from>
      <xdr:col>43</xdr:col>
      <xdr:colOff>119063</xdr:colOff>
      <xdr:row>116</xdr:row>
      <xdr:rowOff>119063</xdr:rowOff>
    </xdr:from>
    <xdr:ext cx="1393030" cy="916780"/>
    <xdr:sp macro="" textlink="">
      <xdr:nvSpPr>
        <xdr:cNvPr id="43" name="大かっこ 42"/>
        <xdr:cNvSpPr/>
      </xdr:nvSpPr>
      <xdr:spPr>
        <a:xfrm>
          <a:off x="7982903" y="46722983"/>
          <a:ext cx="1393030" cy="916780"/>
        </a:xfrm>
        <a:prstGeom prst="bracketPair">
          <a:avLst>
            <a:gd name="adj" fmla="val 859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144000" rtlCol="0" anchor="ctr">
          <a:noAutofit/>
        </a:bodyPr>
        <a:lstStyle/>
        <a:p>
          <a:r>
            <a:rPr kumimoji="1" lang="ja-JP" altLang="en-US" sz="1100">
              <a:solidFill>
                <a:schemeClr val="tx1"/>
              </a:solidFill>
              <a:effectLst/>
              <a:latin typeface="+mn-lt"/>
              <a:ea typeface="+mn-ea"/>
              <a:cs typeface="+mn-cs"/>
            </a:rPr>
            <a:t>企業主導型保育事業点検・評価委員会への出席等</a:t>
          </a:r>
          <a:endParaRPr lang="ja-JP" altLang="ja-JP">
            <a:effectLst/>
          </a:endParaRPr>
        </a:p>
      </xdr:txBody>
    </xdr:sp>
    <xdr:clientData/>
  </xdr:oneCellAnchor>
  <xdr:twoCellAnchor>
    <xdr:from>
      <xdr:col>40</xdr:col>
      <xdr:colOff>142875</xdr:colOff>
      <xdr:row>106</xdr:row>
      <xdr:rowOff>297656</xdr:rowOff>
    </xdr:from>
    <xdr:to>
      <xdr:col>44</xdr:col>
      <xdr:colOff>166687</xdr:colOff>
      <xdr:row>112</xdr:row>
      <xdr:rowOff>146059</xdr:rowOff>
    </xdr:to>
    <xdr:sp macro="" textlink="">
      <xdr:nvSpPr>
        <xdr:cNvPr id="44" name="下矢印 43"/>
        <xdr:cNvSpPr/>
      </xdr:nvSpPr>
      <xdr:spPr>
        <a:xfrm>
          <a:off x="7458075" y="43335416"/>
          <a:ext cx="755332" cy="1989623"/>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wrap="square" rtlCol="0" anchor="ctr"/>
        <a:lstStyle/>
        <a:p>
          <a:pPr algn="ctr"/>
          <a:endParaRPr kumimoji="1" lang="en-US" altLang="ja-JP" sz="1400">
            <a:solidFill>
              <a:schemeClr val="tx1"/>
            </a:solidFill>
          </a:endParaRPr>
        </a:p>
      </xdr:txBody>
    </xdr:sp>
    <xdr:clientData/>
  </xdr:twoCellAnchor>
  <xdr:twoCellAnchor>
    <xdr:from>
      <xdr:col>22</xdr:col>
      <xdr:colOff>121514</xdr:colOff>
      <xdr:row>126</xdr:row>
      <xdr:rowOff>79671</xdr:rowOff>
    </xdr:from>
    <xdr:to>
      <xdr:col>31</xdr:col>
      <xdr:colOff>32683</xdr:colOff>
      <xdr:row>128</xdr:row>
      <xdr:rowOff>158930</xdr:rowOff>
    </xdr:to>
    <xdr:sp macro="" textlink="">
      <xdr:nvSpPr>
        <xdr:cNvPr id="45" name="正方形/長方形 44"/>
        <xdr:cNvSpPr/>
      </xdr:nvSpPr>
      <xdr:spPr>
        <a:xfrm>
          <a:off x="4192771" y="53441442"/>
          <a:ext cx="1576683" cy="7106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企業・</a:t>
          </a:r>
          <a:endParaRPr kumimoji="1" lang="en-US" altLang="ja-JP" sz="1100">
            <a:solidFill>
              <a:schemeClr val="tx1"/>
            </a:solidFill>
          </a:endParaRPr>
        </a:p>
        <a:p>
          <a:pPr algn="ctr"/>
          <a:r>
            <a:rPr kumimoji="1" lang="ja-JP" altLang="en-US" sz="1100">
              <a:solidFill>
                <a:schemeClr val="tx1"/>
              </a:solidFill>
            </a:rPr>
            <a:t>（企業の）労働者・個人で就業している者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8"/>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71" t="s">
        <v>0</v>
      </c>
      <c r="Y2" s="61"/>
      <c r="Z2" s="44"/>
      <c r="AA2" s="44"/>
      <c r="AB2" s="44"/>
      <c r="AC2" s="44"/>
      <c r="AD2" s="147">
        <v>2021</v>
      </c>
      <c r="AE2" s="147"/>
      <c r="AF2" s="147"/>
      <c r="AG2" s="147"/>
      <c r="AH2" s="147"/>
      <c r="AI2" s="73" t="s">
        <v>269</v>
      </c>
      <c r="AJ2" s="147" t="s">
        <v>568</v>
      </c>
      <c r="AK2" s="147"/>
      <c r="AL2" s="147"/>
      <c r="AM2" s="147"/>
      <c r="AN2" s="73" t="s">
        <v>269</v>
      </c>
      <c r="AO2" s="147">
        <v>20</v>
      </c>
      <c r="AP2" s="147"/>
      <c r="AQ2" s="147"/>
      <c r="AR2" s="74" t="s">
        <v>566</v>
      </c>
      <c r="AS2" s="148">
        <v>146</v>
      </c>
      <c r="AT2" s="148"/>
      <c r="AU2" s="148"/>
      <c r="AV2" s="73" t="str">
        <f>IF(AW2="","","-")</f>
        <v/>
      </c>
      <c r="AW2" s="241"/>
      <c r="AX2" s="241"/>
    </row>
    <row r="3" spans="1:50" ht="21" customHeight="1" thickBot="1" x14ac:dyDescent="0.2">
      <c r="A3" s="329" t="s">
        <v>559</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23" t="s">
        <v>58</v>
      </c>
      <c r="AJ3" s="331" t="s">
        <v>569</v>
      </c>
      <c r="AK3" s="331"/>
      <c r="AL3" s="331"/>
      <c r="AM3" s="331"/>
      <c r="AN3" s="331"/>
      <c r="AO3" s="331"/>
      <c r="AP3" s="331"/>
      <c r="AQ3" s="331"/>
      <c r="AR3" s="331"/>
      <c r="AS3" s="331"/>
      <c r="AT3" s="331"/>
      <c r="AU3" s="331"/>
      <c r="AV3" s="331"/>
      <c r="AW3" s="331"/>
      <c r="AX3" s="24" t="s">
        <v>59</v>
      </c>
    </row>
    <row r="4" spans="1:50" ht="24.75" customHeight="1" x14ac:dyDescent="0.15">
      <c r="A4" s="550" t="s">
        <v>24</v>
      </c>
      <c r="B4" s="551"/>
      <c r="C4" s="551"/>
      <c r="D4" s="551"/>
      <c r="E4" s="551"/>
      <c r="F4" s="551"/>
      <c r="G4" s="526" t="s">
        <v>567</v>
      </c>
      <c r="H4" s="527"/>
      <c r="I4" s="527"/>
      <c r="J4" s="527"/>
      <c r="K4" s="527"/>
      <c r="L4" s="527"/>
      <c r="M4" s="527"/>
      <c r="N4" s="527"/>
      <c r="O4" s="527"/>
      <c r="P4" s="527"/>
      <c r="Q4" s="527"/>
      <c r="R4" s="527"/>
      <c r="S4" s="527"/>
      <c r="T4" s="527"/>
      <c r="U4" s="527"/>
      <c r="V4" s="527"/>
      <c r="W4" s="527"/>
      <c r="X4" s="527"/>
      <c r="Y4" s="528" t="s">
        <v>1</v>
      </c>
      <c r="Z4" s="529"/>
      <c r="AA4" s="529"/>
      <c r="AB4" s="529"/>
      <c r="AC4" s="529"/>
      <c r="AD4" s="530"/>
      <c r="AE4" s="531" t="s">
        <v>570</v>
      </c>
      <c r="AF4" s="532"/>
      <c r="AG4" s="532"/>
      <c r="AH4" s="532"/>
      <c r="AI4" s="532"/>
      <c r="AJ4" s="532"/>
      <c r="AK4" s="532"/>
      <c r="AL4" s="532"/>
      <c r="AM4" s="532"/>
      <c r="AN4" s="532"/>
      <c r="AO4" s="532"/>
      <c r="AP4" s="533"/>
      <c r="AQ4" s="534" t="s">
        <v>2</v>
      </c>
      <c r="AR4" s="529"/>
      <c r="AS4" s="529"/>
      <c r="AT4" s="529"/>
      <c r="AU4" s="529"/>
      <c r="AV4" s="529"/>
      <c r="AW4" s="529"/>
      <c r="AX4" s="535"/>
    </row>
    <row r="5" spans="1:50" ht="30" customHeight="1" x14ac:dyDescent="0.15">
      <c r="A5" s="536" t="s">
        <v>61</v>
      </c>
      <c r="B5" s="537"/>
      <c r="C5" s="537"/>
      <c r="D5" s="537"/>
      <c r="E5" s="537"/>
      <c r="F5" s="538"/>
      <c r="G5" s="346" t="s">
        <v>367</v>
      </c>
      <c r="H5" s="347"/>
      <c r="I5" s="347"/>
      <c r="J5" s="347"/>
      <c r="K5" s="347"/>
      <c r="L5" s="347"/>
      <c r="M5" s="348" t="s">
        <v>60</v>
      </c>
      <c r="N5" s="349"/>
      <c r="O5" s="349"/>
      <c r="P5" s="349"/>
      <c r="Q5" s="349"/>
      <c r="R5" s="350"/>
      <c r="S5" s="351" t="s">
        <v>64</v>
      </c>
      <c r="T5" s="347"/>
      <c r="U5" s="347"/>
      <c r="V5" s="347"/>
      <c r="W5" s="347"/>
      <c r="X5" s="352"/>
      <c r="Y5" s="542" t="s">
        <v>3</v>
      </c>
      <c r="Z5" s="543"/>
      <c r="AA5" s="543"/>
      <c r="AB5" s="543"/>
      <c r="AC5" s="543"/>
      <c r="AD5" s="544"/>
      <c r="AE5" s="545" t="s">
        <v>571</v>
      </c>
      <c r="AF5" s="545"/>
      <c r="AG5" s="545"/>
      <c r="AH5" s="545"/>
      <c r="AI5" s="545"/>
      <c r="AJ5" s="545"/>
      <c r="AK5" s="545"/>
      <c r="AL5" s="545"/>
      <c r="AM5" s="545"/>
      <c r="AN5" s="545"/>
      <c r="AO5" s="545"/>
      <c r="AP5" s="546"/>
      <c r="AQ5" s="547" t="s">
        <v>572</v>
      </c>
      <c r="AR5" s="548"/>
      <c r="AS5" s="548"/>
      <c r="AT5" s="548"/>
      <c r="AU5" s="548"/>
      <c r="AV5" s="548"/>
      <c r="AW5" s="548"/>
      <c r="AX5" s="549"/>
    </row>
    <row r="6" spans="1:50" ht="39" customHeight="1" x14ac:dyDescent="0.15">
      <c r="A6" s="552" t="s">
        <v>4</v>
      </c>
      <c r="B6" s="553"/>
      <c r="C6" s="553"/>
      <c r="D6" s="553"/>
      <c r="E6" s="553"/>
      <c r="F6" s="553"/>
      <c r="G6" s="663" t="str">
        <f>入力規則等!F39</f>
        <v>一般会計、年金特別会計子ども・子育て支援勘定</v>
      </c>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4"/>
      <c r="AT6" s="664"/>
      <c r="AU6" s="664"/>
      <c r="AV6" s="664"/>
      <c r="AW6" s="664"/>
      <c r="AX6" s="665"/>
    </row>
    <row r="7" spans="1:50" ht="71.25" customHeight="1" x14ac:dyDescent="0.15">
      <c r="A7" s="649" t="s">
        <v>21</v>
      </c>
      <c r="B7" s="650"/>
      <c r="C7" s="650"/>
      <c r="D7" s="650"/>
      <c r="E7" s="650"/>
      <c r="F7" s="651"/>
      <c r="G7" s="652" t="s">
        <v>574</v>
      </c>
      <c r="H7" s="653"/>
      <c r="I7" s="653"/>
      <c r="J7" s="653"/>
      <c r="K7" s="653"/>
      <c r="L7" s="653"/>
      <c r="M7" s="653"/>
      <c r="N7" s="653"/>
      <c r="O7" s="653"/>
      <c r="P7" s="653"/>
      <c r="Q7" s="653"/>
      <c r="R7" s="653"/>
      <c r="S7" s="653"/>
      <c r="T7" s="653"/>
      <c r="U7" s="653"/>
      <c r="V7" s="653"/>
      <c r="W7" s="653"/>
      <c r="X7" s="654"/>
      <c r="Y7" s="233" t="s">
        <v>255</v>
      </c>
      <c r="Z7" s="234"/>
      <c r="AA7" s="234"/>
      <c r="AB7" s="234"/>
      <c r="AC7" s="234"/>
      <c r="AD7" s="235"/>
      <c r="AE7" s="215" t="s">
        <v>575</v>
      </c>
      <c r="AF7" s="216"/>
      <c r="AG7" s="216"/>
      <c r="AH7" s="216"/>
      <c r="AI7" s="216"/>
      <c r="AJ7" s="216"/>
      <c r="AK7" s="216"/>
      <c r="AL7" s="216"/>
      <c r="AM7" s="216"/>
      <c r="AN7" s="216"/>
      <c r="AO7" s="216"/>
      <c r="AP7" s="216"/>
      <c r="AQ7" s="216"/>
      <c r="AR7" s="216"/>
      <c r="AS7" s="216"/>
      <c r="AT7" s="216"/>
      <c r="AU7" s="216"/>
      <c r="AV7" s="216"/>
      <c r="AW7" s="216"/>
      <c r="AX7" s="217"/>
    </row>
    <row r="8" spans="1:50" ht="53.25" customHeight="1" x14ac:dyDescent="0.15">
      <c r="A8" s="649" t="s">
        <v>183</v>
      </c>
      <c r="B8" s="650"/>
      <c r="C8" s="650"/>
      <c r="D8" s="650"/>
      <c r="E8" s="650"/>
      <c r="F8" s="651"/>
      <c r="G8" s="152" t="str">
        <f>入力規則等!A27</f>
        <v>子ども・若者育成支援、少子化社会対策、男女共同参画</v>
      </c>
      <c r="H8" s="153"/>
      <c r="I8" s="153"/>
      <c r="J8" s="153"/>
      <c r="K8" s="153"/>
      <c r="L8" s="153"/>
      <c r="M8" s="153"/>
      <c r="N8" s="153"/>
      <c r="O8" s="153"/>
      <c r="P8" s="153"/>
      <c r="Q8" s="153"/>
      <c r="R8" s="153"/>
      <c r="S8" s="153"/>
      <c r="T8" s="153"/>
      <c r="U8" s="153"/>
      <c r="V8" s="153"/>
      <c r="W8" s="153"/>
      <c r="X8" s="154"/>
      <c r="Y8" s="353" t="s">
        <v>184</v>
      </c>
      <c r="Z8" s="354"/>
      <c r="AA8" s="354"/>
      <c r="AB8" s="354"/>
      <c r="AC8" s="354"/>
      <c r="AD8" s="355"/>
      <c r="AE8" s="562" t="str">
        <f>入力規則等!K13</f>
        <v>社会保障</v>
      </c>
      <c r="AF8" s="153"/>
      <c r="AG8" s="153"/>
      <c r="AH8" s="153"/>
      <c r="AI8" s="153"/>
      <c r="AJ8" s="153"/>
      <c r="AK8" s="153"/>
      <c r="AL8" s="153"/>
      <c r="AM8" s="153"/>
      <c r="AN8" s="153"/>
      <c r="AO8" s="153"/>
      <c r="AP8" s="153"/>
      <c r="AQ8" s="153"/>
      <c r="AR8" s="153"/>
      <c r="AS8" s="153"/>
      <c r="AT8" s="153"/>
      <c r="AU8" s="153"/>
      <c r="AV8" s="153"/>
      <c r="AW8" s="153"/>
      <c r="AX8" s="563"/>
    </row>
    <row r="9" spans="1:50" ht="58.5" customHeight="1" x14ac:dyDescent="0.15">
      <c r="A9" s="98" t="s">
        <v>22</v>
      </c>
      <c r="B9" s="99"/>
      <c r="C9" s="99"/>
      <c r="D9" s="99"/>
      <c r="E9" s="99"/>
      <c r="F9" s="99"/>
      <c r="G9" s="356" t="s">
        <v>576</v>
      </c>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8"/>
    </row>
    <row r="10" spans="1:50" ht="80.25" customHeight="1" x14ac:dyDescent="0.15">
      <c r="A10" s="564" t="s">
        <v>27</v>
      </c>
      <c r="B10" s="565"/>
      <c r="C10" s="565"/>
      <c r="D10" s="565"/>
      <c r="E10" s="565"/>
      <c r="F10" s="565"/>
      <c r="G10" s="499" t="s">
        <v>577</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1"/>
    </row>
    <row r="11" spans="1:50" ht="42" customHeight="1" x14ac:dyDescent="0.15">
      <c r="A11" s="564" t="s">
        <v>5</v>
      </c>
      <c r="B11" s="565"/>
      <c r="C11" s="565"/>
      <c r="D11" s="565"/>
      <c r="E11" s="565"/>
      <c r="F11" s="582"/>
      <c r="G11" s="539" t="str">
        <f>入力規則等!P10</f>
        <v>補助</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x14ac:dyDescent="0.15">
      <c r="A12" s="92" t="s">
        <v>23</v>
      </c>
      <c r="B12" s="93"/>
      <c r="C12" s="93"/>
      <c r="D12" s="93"/>
      <c r="E12" s="93"/>
      <c r="F12" s="94"/>
      <c r="G12" s="506"/>
      <c r="H12" s="507"/>
      <c r="I12" s="507"/>
      <c r="J12" s="507"/>
      <c r="K12" s="507"/>
      <c r="L12" s="507"/>
      <c r="M12" s="507"/>
      <c r="N12" s="507"/>
      <c r="O12" s="507"/>
      <c r="P12" s="236" t="s">
        <v>256</v>
      </c>
      <c r="Q12" s="237"/>
      <c r="R12" s="237"/>
      <c r="S12" s="237"/>
      <c r="T12" s="237"/>
      <c r="U12" s="237"/>
      <c r="V12" s="238"/>
      <c r="W12" s="236" t="s">
        <v>273</v>
      </c>
      <c r="X12" s="237"/>
      <c r="Y12" s="237"/>
      <c r="Z12" s="237"/>
      <c r="AA12" s="237"/>
      <c r="AB12" s="237"/>
      <c r="AC12" s="238"/>
      <c r="AD12" s="236" t="s">
        <v>557</v>
      </c>
      <c r="AE12" s="237"/>
      <c r="AF12" s="237"/>
      <c r="AG12" s="237"/>
      <c r="AH12" s="237"/>
      <c r="AI12" s="237"/>
      <c r="AJ12" s="238"/>
      <c r="AK12" s="236" t="s">
        <v>560</v>
      </c>
      <c r="AL12" s="237"/>
      <c r="AM12" s="237"/>
      <c r="AN12" s="237"/>
      <c r="AO12" s="237"/>
      <c r="AP12" s="237"/>
      <c r="AQ12" s="238"/>
      <c r="AR12" s="236" t="s">
        <v>561</v>
      </c>
      <c r="AS12" s="237"/>
      <c r="AT12" s="237"/>
      <c r="AU12" s="237"/>
      <c r="AV12" s="237"/>
      <c r="AW12" s="237"/>
      <c r="AX12" s="566"/>
    </row>
    <row r="13" spans="1:50" ht="21" customHeight="1" x14ac:dyDescent="0.15">
      <c r="A13" s="95"/>
      <c r="B13" s="96"/>
      <c r="C13" s="96"/>
      <c r="D13" s="96"/>
      <c r="E13" s="96"/>
      <c r="F13" s="97"/>
      <c r="G13" s="567" t="s">
        <v>6</v>
      </c>
      <c r="H13" s="568"/>
      <c r="I13" s="461" t="s">
        <v>7</v>
      </c>
      <c r="J13" s="462"/>
      <c r="K13" s="462"/>
      <c r="L13" s="462"/>
      <c r="M13" s="462"/>
      <c r="N13" s="462"/>
      <c r="O13" s="463"/>
      <c r="P13" s="135">
        <v>170148</v>
      </c>
      <c r="Q13" s="136"/>
      <c r="R13" s="136"/>
      <c r="S13" s="136"/>
      <c r="T13" s="136"/>
      <c r="U13" s="136"/>
      <c r="V13" s="137"/>
      <c r="W13" s="135">
        <v>202039</v>
      </c>
      <c r="X13" s="136"/>
      <c r="Y13" s="136"/>
      <c r="Z13" s="136"/>
      <c r="AA13" s="136"/>
      <c r="AB13" s="136"/>
      <c r="AC13" s="137"/>
      <c r="AD13" s="135">
        <v>227444</v>
      </c>
      <c r="AE13" s="136"/>
      <c r="AF13" s="136"/>
      <c r="AG13" s="136"/>
      <c r="AH13" s="136"/>
      <c r="AI13" s="136"/>
      <c r="AJ13" s="137"/>
      <c r="AK13" s="135">
        <v>194023</v>
      </c>
      <c r="AL13" s="136"/>
      <c r="AM13" s="136"/>
      <c r="AN13" s="136"/>
      <c r="AO13" s="136"/>
      <c r="AP13" s="136"/>
      <c r="AQ13" s="137"/>
      <c r="AR13" s="132">
        <v>194023</v>
      </c>
      <c r="AS13" s="133"/>
      <c r="AT13" s="133"/>
      <c r="AU13" s="133"/>
      <c r="AV13" s="133"/>
      <c r="AW13" s="133"/>
      <c r="AX13" s="232"/>
    </row>
    <row r="14" spans="1:50" ht="21" customHeight="1" x14ac:dyDescent="0.15">
      <c r="A14" s="95"/>
      <c r="B14" s="96"/>
      <c r="C14" s="96"/>
      <c r="D14" s="96"/>
      <c r="E14" s="96"/>
      <c r="F14" s="97"/>
      <c r="G14" s="569"/>
      <c r="H14" s="570"/>
      <c r="I14" s="359" t="s">
        <v>8</v>
      </c>
      <c r="J14" s="459"/>
      <c r="K14" s="459"/>
      <c r="L14" s="459"/>
      <c r="M14" s="459"/>
      <c r="N14" s="459"/>
      <c r="O14" s="460"/>
      <c r="P14" s="135" t="s">
        <v>578</v>
      </c>
      <c r="Q14" s="136"/>
      <c r="R14" s="136"/>
      <c r="S14" s="136"/>
      <c r="T14" s="136"/>
      <c r="U14" s="136"/>
      <c r="V14" s="137"/>
      <c r="W14" s="135" t="s">
        <v>578</v>
      </c>
      <c r="X14" s="136"/>
      <c r="Y14" s="136"/>
      <c r="Z14" s="136"/>
      <c r="AA14" s="136"/>
      <c r="AB14" s="136"/>
      <c r="AC14" s="137"/>
      <c r="AD14" s="135">
        <v>583</v>
      </c>
      <c r="AE14" s="136"/>
      <c r="AF14" s="136"/>
      <c r="AG14" s="136"/>
      <c r="AH14" s="136"/>
      <c r="AI14" s="136"/>
      <c r="AJ14" s="137"/>
      <c r="AK14" s="135" t="s">
        <v>579</v>
      </c>
      <c r="AL14" s="136"/>
      <c r="AM14" s="136"/>
      <c r="AN14" s="136"/>
      <c r="AO14" s="136"/>
      <c r="AP14" s="136"/>
      <c r="AQ14" s="137"/>
      <c r="AR14" s="489"/>
      <c r="AS14" s="489"/>
      <c r="AT14" s="489"/>
      <c r="AU14" s="489"/>
      <c r="AV14" s="489"/>
      <c r="AW14" s="489"/>
      <c r="AX14" s="490"/>
    </row>
    <row r="15" spans="1:50" ht="21" customHeight="1" x14ac:dyDescent="0.15">
      <c r="A15" s="95"/>
      <c r="B15" s="96"/>
      <c r="C15" s="96"/>
      <c r="D15" s="96"/>
      <c r="E15" s="96"/>
      <c r="F15" s="97"/>
      <c r="G15" s="569"/>
      <c r="H15" s="570"/>
      <c r="I15" s="359" t="s">
        <v>48</v>
      </c>
      <c r="J15" s="360"/>
      <c r="K15" s="360"/>
      <c r="L15" s="360"/>
      <c r="M15" s="360"/>
      <c r="N15" s="360"/>
      <c r="O15" s="361"/>
      <c r="P15" s="135" t="s">
        <v>578</v>
      </c>
      <c r="Q15" s="136"/>
      <c r="R15" s="136"/>
      <c r="S15" s="136"/>
      <c r="T15" s="136"/>
      <c r="U15" s="136"/>
      <c r="V15" s="137"/>
      <c r="W15" s="135" t="s">
        <v>578</v>
      </c>
      <c r="X15" s="136"/>
      <c r="Y15" s="136"/>
      <c r="Z15" s="136"/>
      <c r="AA15" s="136"/>
      <c r="AB15" s="136"/>
      <c r="AC15" s="137"/>
      <c r="AD15" s="135" t="s">
        <v>578</v>
      </c>
      <c r="AE15" s="136"/>
      <c r="AF15" s="136"/>
      <c r="AG15" s="136"/>
      <c r="AH15" s="136"/>
      <c r="AI15" s="136"/>
      <c r="AJ15" s="137"/>
      <c r="AK15" s="135">
        <v>503</v>
      </c>
      <c r="AL15" s="136"/>
      <c r="AM15" s="136"/>
      <c r="AN15" s="136"/>
      <c r="AO15" s="136"/>
      <c r="AP15" s="136"/>
      <c r="AQ15" s="137"/>
      <c r="AR15" s="135" t="s">
        <v>579</v>
      </c>
      <c r="AS15" s="136"/>
      <c r="AT15" s="136"/>
      <c r="AU15" s="136"/>
      <c r="AV15" s="136"/>
      <c r="AW15" s="136"/>
      <c r="AX15" s="458"/>
    </row>
    <row r="16" spans="1:50" ht="21" customHeight="1" x14ac:dyDescent="0.15">
      <c r="A16" s="95"/>
      <c r="B16" s="96"/>
      <c r="C16" s="96"/>
      <c r="D16" s="96"/>
      <c r="E16" s="96"/>
      <c r="F16" s="97"/>
      <c r="G16" s="569"/>
      <c r="H16" s="570"/>
      <c r="I16" s="359" t="s">
        <v>49</v>
      </c>
      <c r="J16" s="360"/>
      <c r="K16" s="360"/>
      <c r="L16" s="360"/>
      <c r="M16" s="360"/>
      <c r="N16" s="360"/>
      <c r="O16" s="361"/>
      <c r="P16" s="135" t="s">
        <v>578</v>
      </c>
      <c r="Q16" s="136"/>
      <c r="R16" s="136"/>
      <c r="S16" s="136"/>
      <c r="T16" s="136"/>
      <c r="U16" s="136"/>
      <c r="V16" s="137"/>
      <c r="W16" s="135" t="s">
        <v>578</v>
      </c>
      <c r="X16" s="136"/>
      <c r="Y16" s="136"/>
      <c r="Z16" s="136"/>
      <c r="AA16" s="136"/>
      <c r="AB16" s="136"/>
      <c r="AC16" s="137"/>
      <c r="AD16" s="135">
        <v>-503</v>
      </c>
      <c r="AE16" s="136"/>
      <c r="AF16" s="136"/>
      <c r="AG16" s="136"/>
      <c r="AH16" s="136"/>
      <c r="AI16" s="136"/>
      <c r="AJ16" s="137"/>
      <c r="AK16" s="135" t="s">
        <v>579</v>
      </c>
      <c r="AL16" s="136"/>
      <c r="AM16" s="136"/>
      <c r="AN16" s="136"/>
      <c r="AO16" s="136"/>
      <c r="AP16" s="136"/>
      <c r="AQ16" s="137"/>
      <c r="AR16" s="502"/>
      <c r="AS16" s="503"/>
      <c r="AT16" s="503"/>
      <c r="AU16" s="503"/>
      <c r="AV16" s="503"/>
      <c r="AW16" s="503"/>
      <c r="AX16" s="504"/>
    </row>
    <row r="17" spans="1:50" ht="24.75" customHeight="1" x14ac:dyDescent="0.15">
      <c r="A17" s="95"/>
      <c r="B17" s="96"/>
      <c r="C17" s="96"/>
      <c r="D17" s="96"/>
      <c r="E17" s="96"/>
      <c r="F17" s="97"/>
      <c r="G17" s="569"/>
      <c r="H17" s="570"/>
      <c r="I17" s="359" t="s">
        <v>47</v>
      </c>
      <c r="J17" s="459"/>
      <c r="K17" s="459"/>
      <c r="L17" s="459"/>
      <c r="M17" s="459"/>
      <c r="N17" s="459"/>
      <c r="O17" s="460"/>
      <c r="P17" s="135" t="s">
        <v>578</v>
      </c>
      <c r="Q17" s="136"/>
      <c r="R17" s="136"/>
      <c r="S17" s="136"/>
      <c r="T17" s="136"/>
      <c r="U17" s="136"/>
      <c r="V17" s="137"/>
      <c r="W17" s="135" t="s">
        <v>578</v>
      </c>
      <c r="X17" s="136"/>
      <c r="Y17" s="136"/>
      <c r="Z17" s="136"/>
      <c r="AA17" s="136"/>
      <c r="AB17" s="136"/>
      <c r="AC17" s="137"/>
      <c r="AD17" s="135" t="s">
        <v>578</v>
      </c>
      <c r="AE17" s="136"/>
      <c r="AF17" s="136"/>
      <c r="AG17" s="136"/>
      <c r="AH17" s="136"/>
      <c r="AI17" s="136"/>
      <c r="AJ17" s="137"/>
      <c r="AK17" s="135" t="s">
        <v>579</v>
      </c>
      <c r="AL17" s="136"/>
      <c r="AM17" s="136"/>
      <c r="AN17" s="136"/>
      <c r="AO17" s="136"/>
      <c r="AP17" s="136"/>
      <c r="AQ17" s="137"/>
      <c r="AR17" s="230"/>
      <c r="AS17" s="230"/>
      <c r="AT17" s="230"/>
      <c r="AU17" s="230"/>
      <c r="AV17" s="230"/>
      <c r="AW17" s="230"/>
      <c r="AX17" s="231"/>
    </row>
    <row r="18" spans="1:50" ht="24.75" customHeight="1" x14ac:dyDescent="0.15">
      <c r="A18" s="95"/>
      <c r="B18" s="96"/>
      <c r="C18" s="96"/>
      <c r="D18" s="96"/>
      <c r="E18" s="96"/>
      <c r="F18" s="97"/>
      <c r="G18" s="571"/>
      <c r="H18" s="572"/>
      <c r="I18" s="559" t="s">
        <v>19</v>
      </c>
      <c r="J18" s="560"/>
      <c r="K18" s="560"/>
      <c r="L18" s="560"/>
      <c r="M18" s="560"/>
      <c r="N18" s="560"/>
      <c r="O18" s="561"/>
      <c r="P18" s="138">
        <f>SUM(P13:V17)</f>
        <v>170148</v>
      </c>
      <c r="Q18" s="139"/>
      <c r="R18" s="139"/>
      <c r="S18" s="139"/>
      <c r="T18" s="139"/>
      <c r="U18" s="139"/>
      <c r="V18" s="140"/>
      <c r="W18" s="138">
        <f>SUM(W13:AC17)</f>
        <v>202039</v>
      </c>
      <c r="X18" s="139"/>
      <c r="Y18" s="139"/>
      <c r="Z18" s="139"/>
      <c r="AA18" s="139"/>
      <c r="AB18" s="139"/>
      <c r="AC18" s="140"/>
      <c r="AD18" s="138">
        <f>SUM(AD13:AJ17)</f>
        <v>227524</v>
      </c>
      <c r="AE18" s="139"/>
      <c r="AF18" s="139"/>
      <c r="AG18" s="139"/>
      <c r="AH18" s="139"/>
      <c r="AI18" s="139"/>
      <c r="AJ18" s="140"/>
      <c r="AK18" s="138">
        <f>SUM(AK13:AQ17)</f>
        <v>194526</v>
      </c>
      <c r="AL18" s="139"/>
      <c r="AM18" s="139"/>
      <c r="AN18" s="139"/>
      <c r="AO18" s="139"/>
      <c r="AP18" s="139"/>
      <c r="AQ18" s="140"/>
      <c r="AR18" s="138">
        <f>SUM(AR13:AX17)</f>
        <v>194023</v>
      </c>
      <c r="AS18" s="139"/>
      <c r="AT18" s="139"/>
      <c r="AU18" s="139"/>
      <c r="AV18" s="139"/>
      <c r="AW18" s="139"/>
      <c r="AX18" s="343"/>
    </row>
    <row r="19" spans="1:50" ht="24.75" customHeight="1" x14ac:dyDescent="0.15">
      <c r="A19" s="95"/>
      <c r="B19" s="96"/>
      <c r="C19" s="96"/>
      <c r="D19" s="96"/>
      <c r="E19" s="96"/>
      <c r="F19" s="97"/>
      <c r="G19" s="341" t="s">
        <v>9</v>
      </c>
      <c r="H19" s="342"/>
      <c r="I19" s="342"/>
      <c r="J19" s="342"/>
      <c r="K19" s="342"/>
      <c r="L19" s="342"/>
      <c r="M19" s="342"/>
      <c r="N19" s="342"/>
      <c r="O19" s="342"/>
      <c r="P19" s="135">
        <v>170066</v>
      </c>
      <c r="Q19" s="136"/>
      <c r="R19" s="136"/>
      <c r="S19" s="136"/>
      <c r="T19" s="136"/>
      <c r="U19" s="136"/>
      <c r="V19" s="137"/>
      <c r="W19" s="135">
        <v>193837</v>
      </c>
      <c r="X19" s="136"/>
      <c r="Y19" s="136"/>
      <c r="Z19" s="136"/>
      <c r="AA19" s="136"/>
      <c r="AB19" s="136"/>
      <c r="AC19" s="137"/>
      <c r="AD19" s="135">
        <v>227137</v>
      </c>
      <c r="AE19" s="136"/>
      <c r="AF19" s="136"/>
      <c r="AG19" s="136"/>
      <c r="AH19" s="136"/>
      <c r="AI19" s="136"/>
      <c r="AJ19" s="137"/>
      <c r="AK19" s="306"/>
      <c r="AL19" s="306"/>
      <c r="AM19" s="306"/>
      <c r="AN19" s="306"/>
      <c r="AO19" s="306"/>
      <c r="AP19" s="306"/>
      <c r="AQ19" s="306"/>
      <c r="AR19" s="306"/>
      <c r="AS19" s="306"/>
      <c r="AT19" s="306"/>
      <c r="AU19" s="306"/>
      <c r="AV19" s="306"/>
      <c r="AW19" s="306"/>
      <c r="AX19" s="344"/>
    </row>
    <row r="20" spans="1:50" ht="24.75" customHeight="1" x14ac:dyDescent="0.15">
      <c r="A20" s="95"/>
      <c r="B20" s="96"/>
      <c r="C20" s="96"/>
      <c r="D20" s="96"/>
      <c r="E20" s="96"/>
      <c r="F20" s="97"/>
      <c r="G20" s="341" t="s">
        <v>10</v>
      </c>
      <c r="H20" s="342"/>
      <c r="I20" s="342"/>
      <c r="J20" s="342"/>
      <c r="K20" s="342"/>
      <c r="L20" s="342"/>
      <c r="M20" s="342"/>
      <c r="N20" s="342"/>
      <c r="O20" s="342"/>
      <c r="P20" s="345">
        <f>IF(P18=0, "-", SUM(P19)/P18)</f>
        <v>0.99951806662435061</v>
      </c>
      <c r="Q20" s="345"/>
      <c r="R20" s="345"/>
      <c r="S20" s="345"/>
      <c r="T20" s="345"/>
      <c r="U20" s="345"/>
      <c r="V20" s="345"/>
      <c r="W20" s="345">
        <f t="shared" ref="W20" si="0">IF(W18=0, "-", SUM(W19)/W18)</f>
        <v>0.95940387746920153</v>
      </c>
      <c r="X20" s="345"/>
      <c r="Y20" s="345"/>
      <c r="Z20" s="345"/>
      <c r="AA20" s="345"/>
      <c r="AB20" s="345"/>
      <c r="AC20" s="345"/>
      <c r="AD20" s="345">
        <f t="shared" ref="AD20" si="1">IF(AD18=0, "-", SUM(AD19)/AD18)</f>
        <v>0.9982990805365588</v>
      </c>
      <c r="AE20" s="345"/>
      <c r="AF20" s="345"/>
      <c r="AG20" s="345"/>
      <c r="AH20" s="345"/>
      <c r="AI20" s="345"/>
      <c r="AJ20" s="345"/>
      <c r="AK20" s="306"/>
      <c r="AL20" s="306"/>
      <c r="AM20" s="306"/>
      <c r="AN20" s="306"/>
      <c r="AO20" s="306"/>
      <c r="AP20" s="306"/>
      <c r="AQ20" s="307"/>
      <c r="AR20" s="307"/>
      <c r="AS20" s="307"/>
      <c r="AT20" s="307"/>
      <c r="AU20" s="306"/>
      <c r="AV20" s="306"/>
      <c r="AW20" s="306"/>
      <c r="AX20" s="344"/>
    </row>
    <row r="21" spans="1:50" ht="25.5" customHeight="1" x14ac:dyDescent="0.15">
      <c r="A21" s="98"/>
      <c r="B21" s="99"/>
      <c r="C21" s="99"/>
      <c r="D21" s="99"/>
      <c r="E21" s="99"/>
      <c r="F21" s="100"/>
      <c r="G21" s="685" t="s">
        <v>230</v>
      </c>
      <c r="H21" s="686"/>
      <c r="I21" s="686"/>
      <c r="J21" s="686"/>
      <c r="K21" s="686"/>
      <c r="L21" s="686"/>
      <c r="M21" s="686"/>
      <c r="N21" s="686"/>
      <c r="O21" s="686"/>
      <c r="P21" s="345">
        <f>IF(P19=0, "-", SUM(P19)/SUM(P13,P14))</f>
        <v>0.99951806662435061</v>
      </c>
      <c r="Q21" s="345"/>
      <c r="R21" s="345"/>
      <c r="S21" s="345"/>
      <c r="T21" s="345"/>
      <c r="U21" s="345"/>
      <c r="V21" s="345"/>
      <c r="W21" s="345">
        <f t="shared" ref="W21" si="2">IF(W19=0, "-", SUM(W19)/SUM(W13,W14))</f>
        <v>0.95940387746920153</v>
      </c>
      <c r="X21" s="345"/>
      <c r="Y21" s="345"/>
      <c r="Z21" s="345"/>
      <c r="AA21" s="345"/>
      <c r="AB21" s="345"/>
      <c r="AC21" s="345"/>
      <c r="AD21" s="345">
        <f t="shared" ref="AD21" si="3">IF(AD19=0, "-", SUM(AD19)/SUM(AD13,AD14))</f>
        <v>0.99609695343095339</v>
      </c>
      <c r="AE21" s="345"/>
      <c r="AF21" s="345"/>
      <c r="AG21" s="345"/>
      <c r="AH21" s="345"/>
      <c r="AI21" s="345"/>
      <c r="AJ21" s="345"/>
      <c r="AK21" s="306"/>
      <c r="AL21" s="306"/>
      <c r="AM21" s="306"/>
      <c r="AN21" s="306"/>
      <c r="AO21" s="306"/>
      <c r="AP21" s="306"/>
      <c r="AQ21" s="307"/>
      <c r="AR21" s="307"/>
      <c r="AS21" s="307"/>
      <c r="AT21" s="307"/>
      <c r="AU21" s="306"/>
      <c r="AV21" s="306"/>
      <c r="AW21" s="306"/>
      <c r="AX21" s="344"/>
    </row>
    <row r="22" spans="1:50" ht="18.75" customHeight="1" x14ac:dyDescent="0.15">
      <c r="A22" s="110" t="s">
        <v>564</v>
      </c>
      <c r="B22" s="111"/>
      <c r="C22" s="111"/>
      <c r="D22" s="111"/>
      <c r="E22" s="111"/>
      <c r="F22" s="112"/>
      <c r="G22" s="101" t="s">
        <v>216</v>
      </c>
      <c r="H22" s="102"/>
      <c r="I22" s="102"/>
      <c r="J22" s="102"/>
      <c r="K22" s="102"/>
      <c r="L22" s="102"/>
      <c r="M22" s="102"/>
      <c r="N22" s="102"/>
      <c r="O22" s="103"/>
      <c r="P22" s="119" t="s">
        <v>562</v>
      </c>
      <c r="Q22" s="102"/>
      <c r="R22" s="102"/>
      <c r="S22" s="102"/>
      <c r="T22" s="102"/>
      <c r="U22" s="102"/>
      <c r="V22" s="103"/>
      <c r="W22" s="119" t="s">
        <v>563</v>
      </c>
      <c r="X22" s="102"/>
      <c r="Y22" s="102"/>
      <c r="Z22" s="102"/>
      <c r="AA22" s="102"/>
      <c r="AB22" s="102"/>
      <c r="AC22" s="103"/>
      <c r="AD22" s="119" t="s">
        <v>215</v>
      </c>
      <c r="AE22" s="102"/>
      <c r="AF22" s="102"/>
      <c r="AG22" s="102"/>
      <c r="AH22" s="102"/>
      <c r="AI22" s="102"/>
      <c r="AJ22" s="102"/>
      <c r="AK22" s="102"/>
      <c r="AL22" s="102"/>
      <c r="AM22" s="102"/>
      <c r="AN22" s="102"/>
      <c r="AO22" s="102"/>
      <c r="AP22" s="102"/>
      <c r="AQ22" s="102"/>
      <c r="AR22" s="102"/>
      <c r="AS22" s="102"/>
      <c r="AT22" s="102"/>
      <c r="AU22" s="102"/>
      <c r="AV22" s="102"/>
      <c r="AW22" s="102"/>
      <c r="AX22" s="120"/>
    </row>
    <row r="23" spans="1:50" ht="25.5" customHeight="1" x14ac:dyDescent="0.15">
      <c r="A23" s="113"/>
      <c r="B23" s="114"/>
      <c r="C23" s="114"/>
      <c r="D23" s="114"/>
      <c r="E23" s="114"/>
      <c r="F23" s="115"/>
      <c r="G23" s="104" t="s">
        <v>580</v>
      </c>
      <c r="H23" s="105"/>
      <c r="I23" s="105"/>
      <c r="J23" s="105"/>
      <c r="K23" s="105"/>
      <c r="L23" s="105"/>
      <c r="M23" s="105"/>
      <c r="N23" s="105"/>
      <c r="O23" s="106"/>
      <c r="P23" s="132">
        <v>193907</v>
      </c>
      <c r="Q23" s="133"/>
      <c r="R23" s="133"/>
      <c r="S23" s="133"/>
      <c r="T23" s="133"/>
      <c r="U23" s="133"/>
      <c r="V23" s="134"/>
      <c r="W23" s="132">
        <v>193907</v>
      </c>
      <c r="X23" s="133"/>
      <c r="Y23" s="133"/>
      <c r="Z23" s="133"/>
      <c r="AA23" s="133"/>
      <c r="AB23" s="133"/>
      <c r="AC23" s="134"/>
      <c r="AD23" s="121" t="s">
        <v>626</v>
      </c>
      <c r="AE23" s="122"/>
      <c r="AF23" s="122"/>
      <c r="AG23" s="122"/>
      <c r="AH23" s="122"/>
      <c r="AI23" s="122"/>
      <c r="AJ23" s="122"/>
      <c r="AK23" s="122"/>
      <c r="AL23" s="122"/>
      <c r="AM23" s="122"/>
      <c r="AN23" s="122"/>
      <c r="AO23" s="122"/>
      <c r="AP23" s="122"/>
      <c r="AQ23" s="122"/>
      <c r="AR23" s="122"/>
      <c r="AS23" s="122"/>
      <c r="AT23" s="122"/>
      <c r="AU23" s="122"/>
      <c r="AV23" s="122"/>
      <c r="AW23" s="122"/>
      <c r="AX23" s="123"/>
    </row>
    <row r="24" spans="1:50" ht="25.5" customHeight="1" x14ac:dyDescent="0.15">
      <c r="A24" s="113"/>
      <c r="B24" s="114"/>
      <c r="C24" s="114"/>
      <c r="D24" s="114"/>
      <c r="E24" s="114"/>
      <c r="F24" s="115"/>
      <c r="G24" s="107" t="s">
        <v>581</v>
      </c>
      <c r="H24" s="108"/>
      <c r="I24" s="108"/>
      <c r="J24" s="108"/>
      <c r="K24" s="108"/>
      <c r="L24" s="108"/>
      <c r="M24" s="108"/>
      <c r="N24" s="108"/>
      <c r="O24" s="109"/>
      <c r="P24" s="135">
        <v>79</v>
      </c>
      <c r="Q24" s="136"/>
      <c r="R24" s="136"/>
      <c r="S24" s="136"/>
      <c r="T24" s="136"/>
      <c r="U24" s="136"/>
      <c r="V24" s="137"/>
      <c r="W24" s="135">
        <v>79</v>
      </c>
      <c r="X24" s="136"/>
      <c r="Y24" s="136"/>
      <c r="Z24" s="136"/>
      <c r="AA24" s="136"/>
      <c r="AB24" s="136"/>
      <c r="AC24" s="137"/>
      <c r="AD24" s="124"/>
      <c r="AE24" s="125"/>
      <c r="AF24" s="125"/>
      <c r="AG24" s="125"/>
      <c r="AH24" s="125"/>
      <c r="AI24" s="125"/>
      <c r="AJ24" s="125"/>
      <c r="AK24" s="125"/>
      <c r="AL24" s="125"/>
      <c r="AM24" s="125"/>
      <c r="AN24" s="125"/>
      <c r="AO24" s="125"/>
      <c r="AP24" s="125"/>
      <c r="AQ24" s="125"/>
      <c r="AR24" s="125"/>
      <c r="AS24" s="125"/>
      <c r="AT24" s="125"/>
      <c r="AU24" s="125"/>
      <c r="AV24" s="125"/>
      <c r="AW24" s="125"/>
      <c r="AX24" s="126"/>
    </row>
    <row r="25" spans="1:50" ht="25.5" customHeight="1" x14ac:dyDescent="0.15">
      <c r="A25" s="113"/>
      <c r="B25" s="114"/>
      <c r="C25" s="114"/>
      <c r="D25" s="114"/>
      <c r="E25" s="114"/>
      <c r="F25" s="115"/>
      <c r="G25" s="107" t="s">
        <v>582</v>
      </c>
      <c r="H25" s="108"/>
      <c r="I25" s="108"/>
      <c r="J25" s="108"/>
      <c r="K25" s="108"/>
      <c r="L25" s="108"/>
      <c r="M25" s="108"/>
      <c r="N25" s="108"/>
      <c r="O25" s="109"/>
      <c r="P25" s="135">
        <v>24</v>
      </c>
      <c r="Q25" s="136"/>
      <c r="R25" s="136"/>
      <c r="S25" s="136"/>
      <c r="T25" s="136"/>
      <c r="U25" s="136"/>
      <c r="V25" s="137"/>
      <c r="W25" s="135">
        <v>24</v>
      </c>
      <c r="X25" s="136"/>
      <c r="Y25" s="136"/>
      <c r="Z25" s="136"/>
      <c r="AA25" s="136"/>
      <c r="AB25" s="136"/>
      <c r="AC25" s="137"/>
      <c r="AD25" s="124"/>
      <c r="AE25" s="125"/>
      <c r="AF25" s="125"/>
      <c r="AG25" s="125"/>
      <c r="AH25" s="125"/>
      <c r="AI25" s="125"/>
      <c r="AJ25" s="125"/>
      <c r="AK25" s="125"/>
      <c r="AL25" s="125"/>
      <c r="AM25" s="125"/>
      <c r="AN25" s="125"/>
      <c r="AO25" s="125"/>
      <c r="AP25" s="125"/>
      <c r="AQ25" s="125"/>
      <c r="AR25" s="125"/>
      <c r="AS25" s="125"/>
      <c r="AT25" s="125"/>
      <c r="AU25" s="125"/>
      <c r="AV25" s="125"/>
      <c r="AW25" s="125"/>
      <c r="AX25" s="126"/>
    </row>
    <row r="26" spans="1:50" ht="25.5" customHeight="1" x14ac:dyDescent="0.15">
      <c r="A26" s="113"/>
      <c r="B26" s="114"/>
      <c r="C26" s="114"/>
      <c r="D26" s="114"/>
      <c r="E26" s="114"/>
      <c r="F26" s="115"/>
      <c r="G26" s="107" t="s">
        <v>583</v>
      </c>
      <c r="H26" s="108"/>
      <c r="I26" s="108"/>
      <c r="J26" s="108"/>
      <c r="K26" s="108"/>
      <c r="L26" s="108"/>
      <c r="M26" s="108"/>
      <c r="N26" s="108"/>
      <c r="O26" s="109"/>
      <c r="P26" s="135">
        <v>10</v>
      </c>
      <c r="Q26" s="136"/>
      <c r="R26" s="136"/>
      <c r="S26" s="136"/>
      <c r="T26" s="136"/>
      <c r="U26" s="136"/>
      <c r="V26" s="137"/>
      <c r="W26" s="135">
        <v>10</v>
      </c>
      <c r="X26" s="136"/>
      <c r="Y26" s="136"/>
      <c r="Z26" s="136"/>
      <c r="AA26" s="136"/>
      <c r="AB26" s="136"/>
      <c r="AC26" s="137"/>
      <c r="AD26" s="124"/>
      <c r="AE26" s="125"/>
      <c r="AF26" s="125"/>
      <c r="AG26" s="125"/>
      <c r="AH26" s="125"/>
      <c r="AI26" s="125"/>
      <c r="AJ26" s="125"/>
      <c r="AK26" s="125"/>
      <c r="AL26" s="125"/>
      <c r="AM26" s="125"/>
      <c r="AN26" s="125"/>
      <c r="AO26" s="125"/>
      <c r="AP26" s="125"/>
      <c r="AQ26" s="125"/>
      <c r="AR26" s="125"/>
      <c r="AS26" s="125"/>
      <c r="AT26" s="125"/>
      <c r="AU26" s="125"/>
      <c r="AV26" s="125"/>
      <c r="AW26" s="125"/>
      <c r="AX26" s="126"/>
    </row>
    <row r="27" spans="1:50" ht="25.5" customHeight="1" x14ac:dyDescent="0.15">
      <c r="A27" s="113"/>
      <c r="B27" s="114"/>
      <c r="C27" s="114"/>
      <c r="D27" s="114"/>
      <c r="E27" s="114"/>
      <c r="F27" s="115"/>
      <c r="G27" s="107" t="s">
        <v>584</v>
      </c>
      <c r="H27" s="108"/>
      <c r="I27" s="108"/>
      <c r="J27" s="108"/>
      <c r="K27" s="108"/>
      <c r="L27" s="108"/>
      <c r="M27" s="108"/>
      <c r="N27" s="108"/>
      <c r="O27" s="109"/>
      <c r="P27" s="135">
        <v>2</v>
      </c>
      <c r="Q27" s="136"/>
      <c r="R27" s="136"/>
      <c r="S27" s="136"/>
      <c r="T27" s="136"/>
      <c r="U27" s="136"/>
      <c r="V27" s="137"/>
      <c r="W27" s="135">
        <v>2</v>
      </c>
      <c r="X27" s="136"/>
      <c r="Y27" s="136"/>
      <c r="Z27" s="136"/>
      <c r="AA27" s="136"/>
      <c r="AB27" s="136"/>
      <c r="AC27" s="137"/>
      <c r="AD27" s="124"/>
      <c r="AE27" s="125"/>
      <c r="AF27" s="125"/>
      <c r="AG27" s="125"/>
      <c r="AH27" s="125"/>
      <c r="AI27" s="125"/>
      <c r="AJ27" s="125"/>
      <c r="AK27" s="125"/>
      <c r="AL27" s="125"/>
      <c r="AM27" s="125"/>
      <c r="AN27" s="125"/>
      <c r="AO27" s="125"/>
      <c r="AP27" s="125"/>
      <c r="AQ27" s="125"/>
      <c r="AR27" s="125"/>
      <c r="AS27" s="125"/>
      <c r="AT27" s="125"/>
      <c r="AU27" s="125"/>
      <c r="AV27" s="125"/>
      <c r="AW27" s="125"/>
      <c r="AX27" s="126"/>
    </row>
    <row r="28" spans="1:50" ht="25.5" customHeight="1" x14ac:dyDescent="0.15">
      <c r="A28" s="113"/>
      <c r="B28" s="114"/>
      <c r="C28" s="114"/>
      <c r="D28" s="114"/>
      <c r="E28" s="114"/>
      <c r="F28" s="115"/>
      <c r="G28" s="155" t="s">
        <v>218</v>
      </c>
      <c r="H28" s="156"/>
      <c r="I28" s="156"/>
      <c r="J28" s="156"/>
      <c r="K28" s="156"/>
      <c r="L28" s="156"/>
      <c r="M28" s="156"/>
      <c r="N28" s="156"/>
      <c r="O28" s="157"/>
      <c r="P28" s="138">
        <f>P29-SUM(P23:P27)</f>
        <v>1</v>
      </c>
      <c r="Q28" s="139"/>
      <c r="R28" s="139"/>
      <c r="S28" s="139"/>
      <c r="T28" s="139"/>
      <c r="U28" s="139"/>
      <c r="V28" s="140"/>
      <c r="W28" s="138">
        <f>W29-SUM(W23:W27)</f>
        <v>1</v>
      </c>
      <c r="X28" s="139"/>
      <c r="Y28" s="139"/>
      <c r="Z28" s="139"/>
      <c r="AA28" s="139"/>
      <c r="AB28" s="139"/>
      <c r="AC28" s="140"/>
      <c r="AD28" s="124"/>
      <c r="AE28" s="125"/>
      <c r="AF28" s="125"/>
      <c r="AG28" s="125"/>
      <c r="AH28" s="125"/>
      <c r="AI28" s="125"/>
      <c r="AJ28" s="125"/>
      <c r="AK28" s="125"/>
      <c r="AL28" s="125"/>
      <c r="AM28" s="125"/>
      <c r="AN28" s="125"/>
      <c r="AO28" s="125"/>
      <c r="AP28" s="125"/>
      <c r="AQ28" s="125"/>
      <c r="AR28" s="125"/>
      <c r="AS28" s="125"/>
      <c r="AT28" s="125"/>
      <c r="AU28" s="125"/>
      <c r="AV28" s="125"/>
      <c r="AW28" s="125"/>
      <c r="AX28" s="126"/>
    </row>
    <row r="29" spans="1:50" ht="25.5" customHeight="1" thickBot="1" x14ac:dyDescent="0.2">
      <c r="A29" s="116"/>
      <c r="B29" s="117"/>
      <c r="C29" s="117"/>
      <c r="D29" s="117"/>
      <c r="E29" s="117"/>
      <c r="F29" s="118"/>
      <c r="G29" s="158" t="s">
        <v>217</v>
      </c>
      <c r="H29" s="159"/>
      <c r="I29" s="159"/>
      <c r="J29" s="159"/>
      <c r="K29" s="159"/>
      <c r="L29" s="159"/>
      <c r="M29" s="159"/>
      <c r="N29" s="159"/>
      <c r="O29" s="160"/>
      <c r="P29" s="135">
        <f>AK13</f>
        <v>194023</v>
      </c>
      <c r="Q29" s="136"/>
      <c r="R29" s="136"/>
      <c r="S29" s="136"/>
      <c r="T29" s="136"/>
      <c r="U29" s="136"/>
      <c r="V29" s="137"/>
      <c r="W29" s="149">
        <f>AR13</f>
        <v>194023</v>
      </c>
      <c r="X29" s="150"/>
      <c r="Y29" s="150"/>
      <c r="Z29" s="150"/>
      <c r="AA29" s="150"/>
      <c r="AB29" s="150"/>
      <c r="AC29" s="151"/>
      <c r="AD29" s="127"/>
      <c r="AE29" s="127"/>
      <c r="AF29" s="127"/>
      <c r="AG29" s="127"/>
      <c r="AH29" s="127"/>
      <c r="AI29" s="127"/>
      <c r="AJ29" s="127"/>
      <c r="AK29" s="127"/>
      <c r="AL29" s="127"/>
      <c r="AM29" s="127"/>
      <c r="AN29" s="127"/>
      <c r="AO29" s="127"/>
      <c r="AP29" s="127"/>
      <c r="AQ29" s="127"/>
      <c r="AR29" s="127"/>
      <c r="AS29" s="127"/>
      <c r="AT29" s="127"/>
      <c r="AU29" s="127"/>
      <c r="AV29" s="127"/>
      <c r="AW29" s="127"/>
      <c r="AX29" s="128"/>
    </row>
    <row r="30" spans="1:50" ht="18.75" customHeight="1" x14ac:dyDescent="0.15">
      <c r="A30" s="318" t="s">
        <v>227</v>
      </c>
      <c r="B30" s="319"/>
      <c r="C30" s="319"/>
      <c r="D30" s="319"/>
      <c r="E30" s="319"/>
      <c r="F30" s="320"/>
      <c r="G30" s="467" t="s">
        <v>138</v>
      </c>
      <c r="H30" s="226"/>
      <c r="I30" s="226"/>
      <c r="J30" s="226"/>
      <c r="K30" s="226"/>
      <c r="L30" s="226"/>
      <c r="M30" s="226"/>
      <c r="N30" s="226"/>
      <c r="O30" s="369"/>
      <c r="P30" s="368" t="s">
        <v>56</v>
      </c>
      <c r="Q30" s="226"/>
      <c r="R30" s="226"/>
      <c r="S30" s="226"/>
      <c r="T30" s="226"/>
      <c r="U30" s="226"/>
      <c r="V30" s="226"/>
      <c r="W30" s="226"/>
      <c r="X30" s="369"/>
      <c r="Y30" s="303"/>
      <c r="Z30" s="304"/>
      <c r="AA30" s="305"/>
      <c r="AB30" s="218" t="s">
        <v>11</v>
      </c>
      <c r="AC30" s="219"/>
      <c r="AD30" s="220"/>
      <c r="AE30" s="218" t="s">
        <v>256</v>
      </c>
      <c r="AF30" s="219"/>
      <c r="AG30" s="219"/>
      <c r="AH30" s="220"/>
      <c r="AI30" s="224" t="s">
        <v>273</v>
      </c>
      <c r="AJ30" s="224"/>
      <c r="AK30" s="224"/>
      <c r="AL30" s="218"/>
      <c r="AM30" s="224" t="s">
        <v>370</v>
      </c>
      <c r="AN30" s="224"/>
      <c r="AO30" s="224"/>
      <c r="AP30" s="218"/>
      <c r="AQ30" s="464" t="s">
        <v>170</v>
      </c>
      <c r="AR30" s="465"/>
      <c r="AS30" s="465"/>
      <c r="AT30" s="466"/>
      <c r="AU30" s="226" t="s">
        <v>128</v>
      </c>
      <c r="AV30" s="226"/>
      <c r="AW30" s="226"/>
      <c r="AX30" s="227"/>
    </row>
    <row r="31" spans="1:50" ht="18.75" customHeight="1" x14ac:dyDescent="0.15">
      <c r="A31" s="321"/>
      <c r="B31" s="322"/>
      <c r="C31" s="322"/>
      <c r="D31" s="322"/>
      <c r="E31" s="322"/>
      <c r="F31" s="323"/>
      <c r="G31" s="468"/>
      <c r="H31" s="212"/>
      <c r="I31" s="212"/>
      <c r="J31" s="212"/>
      <c r="K31" s="212"/>
      <c r="L31" s="212"/>
      <c r="M31" s="212"/>
      <c r="N31" s="212"/>
      <c r="O31" s="371"/>
      <c r="P31" s="370"/>
      <c r="Q31" s="212"/>
      <c r="R31" s="212"/>
      <c r="S31" s="212"/>
      <c r="T31" s="212"/>
      <c r="U31" s="212"/>
      <c r="V31" s="212"/>
      <c r="W31" s="212"/>
      <c r="X31" s="371"/>
      <c r="Y31" s="362"/>
      <c r="Z31" s="363"/>
      <c r="AA31" s="364"/>
      <c r="AB31" s="221"/>
      <c r="AC31" s="222"/>
      <c r="AD31" s="223"/>
      <c r="AE31" s="221"/>
      <c r="AF31" s="222"/>
      <c r="AG31" s="222"/>
      <c r="AH31" s="223"/>
      <c r="AI31" s="225"/>
      <c r="AJ31" s="225"/>
      <c r="AK31" s="225"/>
      <c r="AL31" s="221"/>
      <c r="AM31" s="225"/>
      <c r="AN31" s="225"/>
      <c r="AO31" s="225"/>
      <c r="AP31" s="221"/>
      <c r="AQ31" s="239" t="s">
        <v>588</v>
      </c>
      <c r="AR31" s="240"/>
      <c r="AS31" s="201" t="s">
        <v>171</v>
      </c>
      <c r="AT31" s="202"/>
      <c r="AU31" s="214">
        <v>2</v>
      </c>
      <c r="AV31" s="214"/>
      <c r="AW31" s="212" t="s">
        <v>166</v>
      </c>
      <c r="AX31" s="213"/>
    </row>
    <row r="32" spans="1:50" ht="23.25" customHeight="1" x14ac:dyDescent="0.15">
      <c r="A32" s="324"/>
      <c r="B32" s="322"/>
      <c r="C32" s="322"/>
      <c r="D32" s="322"/>
      <c r="E32" s="322"/>
      <c r="F32" s="323"/>
      <c r="G32" s="573" t="s">
        <v>639</v>
      </c>
      <c r="H32" s="574"/>
      <c r="I32" s="574"/>
      <c r="J32" s="574"/>
      <c r="K32" s="574"/>
      <c r="L32" s="574"/>
      <c r="M32" s="574"/>
      <c r="N32" s="574"/>
      <c r="O32" s="575"/>
      <c r="P32" s="162" t="s">
        <v>640</v>
      </c>
      <c r="Q32" s="162"/>
      <c r="R32" s="162"/>
      <c r="S32" s="162"/>
      <c r="T32" s="162"/>
      <c r="U32" s="162"/>
      <c r="V32" s="162"/>
      <c r="W32" s="162"/>
      <c r="X32" s="163"/>
      <c r="Y32" s="365" t="s">
        <v>12</v>
      </c>
      <c r="Z32" s="366"/>
      <c r="AA32" s="367"/>
      <c r="AB32" s="372"/>
      <c r="AC32" s="372"/>
      <c r="AD32" s="372"/>
      <c r="AE32" s="204" t="s">
        <v>588</v>
      </c>
      <c r="AF32" s="205"/>
      <c r="AG32" s="205"/>
      <c r="AH32" s="205"/>
      <c r="AI32" s="204" t="s">
        <v>578</v>
      </c>
      <c r="AJ32" s="205"/>
      <c r="AK32" s="205"/>
      <c r="AL32" s="205"/>
      <c r="AM32" s="204" t="s">
        <v>578</v>
      </c>
      <c r="AN32" s="205"/>
      <c r="AO32" s="205"/>
      <c r="AP32" s="205"/>
      <c r="AQ32" s="228" t="s">
        <v>578</v>
      </c>
      <c r="AR32" s="190"/>
      <c r="AS32" s="190"/>
      <c r="AT32" s="229"/>
      <c r="AU32" s="205"/>
      <c r="AV32" s="205"/>
      <c r="AW32" s="205"/>
      <c r="AX32" s="206"/>
    </row>
    <row r="33" spans="1:51" ht="23.25" customHeight="1" x14ac:dyDescent="0.15">
      <c r="A33" s="325"/>
      <c r="B33" s="326"/>
      <c r="C33" s="326"/>
      <c r="D33" s="326"/>
      <c r="E33" s="326"/>
      <c r="F33" s="327"/>
      <c r="G33" s="576"/>
      <c r="H33" s="577"/>
      <c r="I33" s="577"/>
      <c r="J33" s="577"/>
      <c r="K33" s="577"/>
      <c r="L33" s="577"/>
      <c r="M33" s="577"/>
      <c r="N33" s="577"/>
      <c r="O33" s="578"/>
      <c r="P33" s="292"/>
      <c r="Q33" s="292"/>
      <c r="R33" s="292"/>
      <c r="S33" s="292"/>
      <c r="T33" s="292"/>
      <c r="U33" s="292"/>
      <c r="V33" s="292"/>
      <c r="W33" s="292"/>
      <c r="X33" s="505"/>
      <c r="Y33" s="236" t="s">
        <v>51</v>
      </c>
      <c r="Z33" s="237"/>
      <c r="AA33" s="238"/>
      <c r="AB33" s="328"/>
      <c r="AC33" s="328"/>
      <c r="AD33" s="328"/>
      <c r="AE33" s="204" t="s">
        <v>578</v>
      </c>
      <c r="AF33" s="205"/>
      <c r="AG33" s="205"/>
      <c r="AH33" s="205"/>
      <c r="AI33" s="204" t="s">
        <v>578</v>
      </c>
      <c r="AJ33" s="205"/>
      <c r="AK33" s="205"/>
      <c r="AL33" s="205"/>
      <c r="AM33" s="204" t="s">
        <v>578</v>
      </c>
      <c r="AN33" s="205"/>
      <c r="AO33" s="205"/>
      <c r="AP33" s="205"/>
      <c r="AQ33" s="228" t="s">
        <v>578</v>
      </c>
      <c r="AR33" s="190"/>
      <c r="AS33" s="190"/>
      <c r="AT33" s="229"/>
      <c r="AU33" s="205">
        <v>32</v>
      </c>
      <c r="AV33" s="205"/>
      <c r="AW33" s="205"/>
      <c r="AX33" s="206"/>
    </row>
    <row r="34" spans="1:51" ht="23.25" customHeight="1" x14ac:dyDescent="0.15">
      <c r="A34" s="324"/>
      <c r="B34" s="322"/>
      <c r="C34" s="322"/>
      <c r="D34" s="322"/>
      <c r="E34" s="322"/>
      <c r="F34" s="323"/>
      <c r="G34" s="579"/>
      <c r="H34" s="580"/>
      <c r="I34" s="580"/>
      <c r="J34" s="580"/>
      <c r="K34" s="580"/>
      <c r="L34" s="580"/>
      <c r="M34" s="580"/>
      <c r="N34" s="580"/>
      <c r="O34" s="581"/>
      <c r="P34" s="165"/>
      <c r="Q34" s="165"/>
      <c r="R34" s="165"/>
      <c r="S34" s="165"/>
      <c r="T34" s="165"/>
      <c r="U34" s="165"/>
      <c r="V34" s="165"/>
      <c r="W34" s="165"/>
      <c r="X34" s="166"/>
      <c r="Y34" s="236" t="s">
        <v>13</v>
      </c>
      <c r="Z34" s="237"/>
      <c r="AA34" s="238"/>
      <c r="AB34" s="586" t="s">
        <v>167</v>
      </c>
      <c r="AC34" s="586"/>
      <c r="AD34" s="586"/>
      <c r="AE34" s="204" t="s">
        <v>578</v>
      </c>
      <c r="AF34" s="205"/>
      <c r="AG34" s="205"/>
      <c r="AH34" s="205"/>
      <c r="AI34" s="204" t="s">
        <v>578</v>
      </c>
      <c r="AJ34" s="205"/>
      <c r="AK34" s="205"/>
      <c r="AL34" s="205"/>
      <c r="AM34" s="204" t="s">
        <v>578</v>
      </c>
      <c r="AN34" s="205"/>
      <c r="AO34" s="205"/>
      <c r="AP34" s="205"/>
      <c r="AQ34" s="228" t="s">
        <v>578</v>
      </c>
      <c r="AR34" s="190"/>
      <c r="AS34" s="190"/>
      <c r="AT34" s="229"/>
      <c r="AU34" s="205" t="s">
        <v>588</v>
      </c>
      <c r="AV34" s="205"/>
      <c r="AW34" s="205"/>
      <c r="AX34" s="206"/>
    </row>
    <row r="35" spans="1:51" ht="23.25" customHeight="1" x14ac:dyDescent="0.15">
      <c r="A35" s="675" t="s">
        <v>247</v>
      </c>
      <c r="B35" s="676"/>
      <c r="C35" s="676"/>
      <c r="D35" s="676"/>
      <c r="E35" s="676"/>
      <c r="F35" s="677"/>
      <c r="G35" s="678" t="s">
        <v>641</v>
      </c>
      <c r="H35" s="679"/>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79"/>
      <c r="AQ35" s="679"/>
      <c r="AR35" s="679"/>
      <c r="AS35" s="679"/>
      <c r="AT35" s="679"/>
      <c r="AU35" s="679"/>
      <c r="AV35" s="679"/>
      <c r="AW35" s="679"/>
      <c r="AX35" s="680"/>
    </row>
    <row r="36" spans="1:51" ht="23.25" customHeight="1" thickBot="1" x14ac:dyDescent="0.2">
      <c r="A36" s="711"/>
      <c r="B36" s="712"/>
      <c r="C36" s="712"/>
      <c r="D36" s="712"/>
      <c r="E36" s="712"/>
      <c r="F36" s="713"/>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16"/>
    </row>
    <row r="37" spans="1:51" ht="31.5" customHeight="1" x14ac:dyDescent="0.15">
      <c r="A37" s="655" t="s">
        <v>228</v>
      </c>
      <c r="B37" s="656"/>
      <c r="C37" s="656"/>
      <c r="D37" s="656"/>
      <c r="E37" s="656"/>
      <c r="F37" s="657"/>
      <c r="G37" s="658" t="s">
        <v>57</v>
      </c>
      <c r="H37" s="658"/>
      <c r="I37" s="658"/>
      <c r="J37" s="658"/>
      <c r="K37" s="658"/>
      <c r="L37" s="658"/>
      <c r="M37" s="658"/>
      <c r="N37" s="658"/>
      <c r="O37" s="658"/>
      <c r="P37" s="658"/>
      <c r="Q37" s="658"/>
      <c r="R37" s="658"/>
      <c r="S37" s="658"/>
      <c r="T37" s="658"/>
      <c r="U37" s="658"/>
      <c r="V37" s="658"/>
      <c r="W37" s="658"/>
      <c r="X37" s="659"/>
      <c r="Y37" s="303"/>
      <c r="Z37" s="304"/>
      <c r="AA37" s="305"/>
      <c r="AB37" s="662" t="s">
        <v>11</v>
      </c>
      <c r="AC37" s="662"/>
      <c r="AD37" s="662"/>
      <c r="AE37" s="646" t="s">
        <v>256</v>
      </c>
      <c r="AF37" s="647"/>
      <c r="AG37" s="647"/>
      <c r="AH37" s="648"/>
      <c r="AI37" s="646" t="s">
        <v>273</v>
      </c>
      <c r="AJ37" s="647"/>
      <c r="AK37" s="647"/>
      <c r="AL37" s="648"/>
      <c r="AM37" s="646" t="s">
        <v>370</v>
      </c>
      <c r="AN37" s="647"/>
      <c r="AO37" s="647"/>
      <c r="AP37" s="648"/>
      <c r="AQ37" s="687" t="s">
        <v>278</v>
      </c>
      <c r="AR37" s="688"/>
      <c r="AS37" s="688"/>
      <c r="AT37" s="689"/>
      <c r="AU37" s="687" t="s">
        <v>402</v>
      </c>
      <c r="AV37" s="688"/>
      <c r="AW37" s="688"/>
      <c r="AX37" s="690"/>
    </row>
    <row r="38" spans="1:51" ht="23.25" customHeight="1" x14ac:dyDescent="0.15">
      <c r="A38" s="311"/>
      <c r="B38" s="312"/>
      <c r="C38" s="312"/>
      <c r="D38" s="312"/>
      <c r="E38" s="312"/>
      <c r="F38" s="313"/>
      <c r="G38" s="162" t="s">
        <v>589</v>
      </c>
      <c r="H38" s="162"/>
      <c r="I38" s="162"/>
      <c r="J38" s="162"/>
      <c r="K38" s="162"/>
      <c r="L38" s="162"/>
      <c r="M38" s="162"/>
      <c r="N38" s="162"/>
      <c r="O38" s="162"/>
      <c r="P38" s="162"/>
      <c r="Q38" s="162"/>
      <c r="R38" s="162"/>
      <c r="S38" s="162"/>
      <c r="T38" s="162"/>
      <c r="U38" s="162"/>
      <c r="V38" s="162"/>
      <c r="W38" s="162"/>
      <c r="X38" s="163"/>
      <c r="Y38" s="630" t="s">
        <v>52</v>
      </c>
      <c r="Z38" s="543"/>
      <c r="AA38" s="544"/>
      <c r="AB38" s="372" t="s">
        <v>590</v>
      </c>
      <c r="AC38" s="372"/>
      <c r="AD38" s="372"/>
      <c r="AE38" s="317">
        <v>86354</v>
      </c>
      <c r="AF38" s="317"/>
      <c r="AG38" s="317"/>
      <c r="AH38" s="317"/>
      <c r="AI38" s="317">
        <v>86695</v>
      </c>
      <c r="AJ38" s="317"/>
      <c r="AK38" s="317"/>
      <c r="AL38" s="317"/>
      <c r="AM38" s="317">
        <v>99158</v>
      </c>
      <c r="AN38" s="317"/>
      <c r="AO38" s="317"/>
      <c r="AP38" s="317"/>
      <c r="AQ38" s="317" t="s">
        <v>591</v>
      </c>
      <c r="AR38" s="317"/>
      <c r="AS38" s="317"/>
      <c r="AT38" s="317"/>
      <c r="AU38" s="204" t="s">
        <v>591</v>
      </c>
      <c r="AV38" s="205"/>
      <c r="AW38" s="205"/>
      <c r="AX38" s="206"/>
    </row>
    <row r="39" spans="1:51" ht="23.25" customHeight="1" x14ac:dyDescent="0.15">
      <c r="A39" s="314"/>
      <c r="B39" s="315"/>
      <c r="C39" s="315"/>
      <c r="D39" s="315"/>
      <c r="E39" s="315"/>
      <c r="F39" s="316"/>
      <c r="G39" s="165"/>
      <c r="H39" s="165"/>
      <c r="I39" s="165"/>
      <c r="J39" s="165"/>
      <c r="K39" s="165"/>
      <c r="L39" s="165"/>
      <c r="M39" s="165"/>
      <c r="N39" s="165"/>
      <c r="O39" s="165"/>
      <c r="P39" s="165"/>
      <c r="Q39" s="165"/>
      <c r="R39" s="165"/>
      <c r="S39" s="165"/>
      <c r="T39" s="165"/>
      <c r="U39" s="165"/>
      <c r="V39" s="165"/>
      <c r="W39" s="165"/>
      <c r="X39" s="166"/>
      <c r="Y39" s="640" t="s">
        <v>53</v>
      </c>
      <c r="Z39" s="620"/>
      <c r="AA39" s="621"/>
      <c r="AB39" s="372" t="s">
        <v>590</v>
      </c>
      <c r="AC39" s="372"/>
      <c r="AD39" s="372"/>
      <c r="AE39" s="317">
        <v>90000</v>
      </c>
      <c r="AF39" s="317"/>
      <c r="AG39" s="317"/>
      <c r="AH39" s="317"/>
      <c r="AI39" s="317">
        <v>110000</v>
      </c>
      <c r="AJ39" s="317"/>
      <c r="AK39" s="317"/>
      <c r="AL39" s="317"/>
      <c r="AM39" s="317">
        <v>110000</v>
      </c>
      <c r="AN39" s="317"/>
      <c r="AO39" s="317"/>
      <c r="AP39" s="317"/>
      <c r="AQ39" s="317">
        <v>110000</v>
      </c>
      <c r="AR39" s="317"/>
      <c r="AS39" s="317"/>
      <c r="AT39" s="317"/>
      <c r="AU39" s="204" t="s">
        <v>591</v>
      </c>
      <c r="AV39" s="205"/>
      <c r="AW39" s="205"/>
      <c r="AX39" s="206"/>
    </row>
    <row r="40" spans="1:51" ht="31.5" customHeight="1" x14ac:dyDescent="0.15">
      <c r="A40" s="308" t="s">
        <v>228</v>
      </c>
      <c r="B40" s="309"/>
      <c r="C40" s="309"/>
      <c r="D40" s="309"/>
      <c r="E40" s="309"/>
      <c r="F40" s="310"/>
      <c r="G40" s="660" t="s">
        <v>57</v>
      </c>
      <c r="H40" s="660"/>
      <c r="I40" s="660"/>
      <c r="J40" s="660"/>
      <c r="K40" s="660"/>
      <c r="L40" s="660"/>
      <c r="M40" s="660"/>
      <c r="N40" s="660"/>
      <c r="O40" s="660"/>
      <c r="P40" s="660"/>
      <c r="Q40" s="660"/>
      <c r="R40" s="660"/>
      <c r="S40" s="660"/>
      <c r="T40" s="660"/>
      <c r="U40" s="660"/>
      <c r="V40" s="660"/>
      <c r="W40" s="660"/>
      <c r="X40" s="661"/>
      <c r="Y40" s="362"/>
      <c r="Z40" s="363"/>
      <c r="AA40" s="364"/>
      <c r="AB40" s="236" t="s">
        <v>11</v>
      </c>
      <c r="AC40" s="237"/>
      <c r="AD40" s="238"/>
      <c r="AE40" s="183" t="s">
        <v>256</v>
      </c>
      <c r="AF40" s="183"/>
      <c r="AG40" s="183"/>
      <c r="AH40" s="183"/>
      <c r="AI40" s="183" t="s">
        <v>273</v>
      </c>
      <c r="AJ40" s="183"/>
      <c r="AK40" s="183"/>
      <c r="AL40" s="183"/>
      <c r="AM40" s="183" t="s">
        <v>370</v>
      </c>
      <c r="AN40" s="183"/>
      <c r="AO40" s="183"/>
      <c r="AP40" s="183"/>
      <c r="AQ40" s="691" t="s">
        <v>278</v>
      </c>
      <c r="AR40" s="692"/>
      <c r="AS40" s="692"/>
      <c r="AT40" s="692"/>
      <c r="AU40" s="691" t="s">
        <v>402</v>
      </c>
      <c r="AV40" s="692"/>
      <c r="AW40" s="692"/>
      <c r="AX40" s="693"/>
      <c r="AY40">
        <f>COUNTA($G$41)</f>
        <v>1</v>
      </c>
    </row>
    <row r="41" spans="1:51" ht="23.25" customHeight="1" x14ac:dyDescent="0.15">
      <c r="A41" s="311"/>
      <c r="B41" s="312"/>
      <c r="C41" s="312"/>
      <c r="D41" s="312"/>
      <c r="E41" s="312"/>
      <c r="F41" s="313"/>
      <c r="G41" s="162" t="s">
        <v>592</v>
      </c>
      <c r="H41" s="162"/>
      <c r="I41" s="162"/>
      <c r="J41" s="162"/>
      <c r="K41" s="162"/>
      <c r="L41" s="162"/>
      <c r="M41" s="162"/>
      <c r="N41" s="162"/>
      <c r="O41" s="162"/>
      <c r="P41" s="162"/>
      <c r="Q41" s="162"/>
      <c r="R41" s="162"/>
      <c r="S41" s="162"/>
      <c r="T41" s="162"/>
      <c r="U41" s="162"/>
      <c r="V41" s="162"/>
      <c r="W41" s="162"/>
      <c r="X41" s="163"/>
      <c r="Y41" s="634" t="s">
        <v>52</v>
      </c>
      <c r="Z41" s="635"/>
      <c r="AA41" s="636"/>
      <c r="AB41" s="637" t="s">
        <v>593</v>
      </c>
      <c r="AC41" s="638"/>
      <c r="AD41" s="639"/>
      <c r="AE41" s="317">
        <v>108710</v>
      </c>
      <c r="AF41" s="317"/>
      <c r="AG41" s="317"/>
      <c r="AH41" s="317"/>
      <c r="AI41" s="317">
        <v>298546</v>
      </c>
      <c r="AJ41" s="317"/>
      <c r="AK41" s="317"/>
      <c r="AL41" s="317"/>
      <c r="AM41" s="317">
        <v>244944</v>
      </c>
      <c r="AN41" s="317"/>
      <c r="AO41" s="317"/>
      <c r="AP41" s="317"/>
      <c r="AQ41" s="317" t="s">
        <v>591</v>
      </c>
      <c r="AR41" s="317"/>
      <c r="AS41" s="317"/>
      <c r="AT41" s="317"/>
      <c r="AU41" s="317" t="s">
        <v>591</v>
      </c>
      <c r="AV41" s="317"/>
      <c r="AW41" s="317"/>
      <c r="AX41" s="619"/>
      <c r="AY41">
        <f>$AY$40</f>
        <v>1</v>
      </c>
    </row>
    <row r="42" spans="1:51" ht="23.25" customHeight="1" x14ac:dyDescent="0.15">
      <c r="A42" s="314"/>
      <c r="B42" s="315"/>
      <c r="C42" s="315"/>
      <c r="D42" s="315"/>
      <c r="E42" s="315"/>
      <c r="F42" s="316"/>
      <c r="G42" s="165"/>
      <c r="H42" s="165"/>
      <c r="I42" s="165"/>
      <c r="J42" s="165"/>
      <c r="K42" s="165"/>
      <c r="L42" s="165"/>
      <c r="M42" s="165"/>
      <c r="N42" s="165"/>
      <c r="O42" s="165"/>
      <c r="P42" s="165"/>
      <c r="Q42" s="165"/>
      <c r="R42" s="165"/>
      <c r="S42" s="165"/>
      <c r="T42" s="165"/>
      <c r="U42" s="165"/>
      <c r="V42" s="165"/>
      <c r="W42" s="165"/>
      <c r="X42" s="166"/>
      <c r="Y42" s="640" t="s">
        <v>53</v>
      </c>
      <c r="Z42" s="641"/>
      <c r="AA42" s="642"/>
      <c r="AB42" s="643" t="s">
        <v>593</v>
      </c>
      <c r="AC42" s="644"/>
      <c r="AD42" s="645"/>
      <c r="AE42" s="317">
        <v>130000</v>
      </c>
      <c r="AF42" s="317"/>
      <c r="AG42" s="317"/>
      <c r="AH42" s="317"/>
      <c r="AI42" s="317">
        <v>100000</v>
      </c>
      <c r="AJ42" s="317"/>
      <c r="AK42" s="317"/>
      <c r="AL42" s="317"/>
      <c r="AM42" s="317">
        <v>250000</v>
      </c>
      <c r="AN42" s="317"/>
      <c r="AO42" s="317"/>
      <c r="AP42" s="317"/>
      <c r="AQ42" s="317">
        <v>320000</v>
      </c>
      <c r="AR42" s="317"/>
      <c r="AS42" s="317"/>
      <c r="AT42" s="317"/>
      <c r="AU42" s="317">
        <v>320000</v>
      </c>
      <c r="AV42" s="317"/>
      <c r="AW42" s="317"/>
      <c r="AX42" s="619"/>
      <c r="AY42">
        <f>$AY$40</f>
        <v>1</v>
      </c>
    </row>
    <row r="43" spans="1:51" ht="23.25" customHeight="1" x14ac:dyDescent="0.15">
      <c r="A43" s="447" t="s">
        <v>14</v>
      </c>
      <c r="B43" s="448"/>
      <c r="C43" s="448"/>
      <c r="D43" s="448"/>
      <c r="E43" s="448"/>
      <c r="F43" s="449"/>
      <c r="G43" s="237" t="s">
        <v>15</v>
      </c>
      <c r="H43" s="237"/>
      <c r="I43" s="237"/>
      <c r="J43" s="237"/>
      <c r="K43" s="237"/>
      <c r="L43" s="237"/>
      <c r="M43" s="237"/>
      <c r="N43" s="237"/>
      <c r="O43" s="237"/>
      <c r="P43" s="237"/>
      <c r="Q43" s="237"/>
      <c r="R43" s="237"/>
      <c r="S43" s="237"/>
      <c r="T43" s="237"/>
      <c r="U43" s="237"/>
      <c r="V43" s="237"/>
      <c r="W43" s="237"/>
      <c r="X43" s="238"/>
      <c r="Y43" s="473"/>
      <c r="Z43" s="474"/>
      <c r="AA43" s="475"/>
      <c r="AB43" s="236" t="s">
        <v>11</v>
      </c>
      <c r="AC43" s="237"/>
      <c r="AD43" s="238"/>
      <c r="AE43" s="183" t="s">
        <v>256</v>
      </c>
      <c r="AF43" s="183"/>
      <c r="AG43" s="183"/>
      <c r="AH43" s="183"/>
      <c r="AI43" s="183" t="s">
        <v>273</v>
      </c>
      <c r="AJ43" s="183"/>
      <c r="AK43" s="183"/>
      <c r="AL43" s="183"/>
      <c r="AM43" s="183" t="s">
        <v>370</v>
      </c>
      <c r="AN43" s="183"/>
      <c r="AO43" s="183"/>
      <c r="AP43" s="183"/>
      <c r="AQ43" s="244" t="s">
        <v>403</v>
      </c>
      <c r="AR43" s="245"/>
      <c r="AS43" s="245"/>
      <c r="AT43" s="245"/>
      <c r="AU43" s="245"/>
      <c r="AV43" s="245"/>
      <c r="AW43" s="245"/>
      <c r="AX43" s="246"/>
    </row>
    <row r="44" spans="1:51" ht="23.25" customHeight="1" x14ac:dyDescent="0.15">
      <c r="A44" s="450"/>
      <c r="B44" s="451"/>
      <c r="C44" s="451"/>
      <c r="D44" s="451"/>
      <c r="E44" s="451"/>
      <c r="F44" s="452"/>
      <c r="G44" s="476" t="s">
        <v>598</v>
      </c>
      <c r="H44" s="476"/>
      <c r="I44" s="476"/>
      <c r="J44" s="476"/>
      <c r="K44" s="476"/>
      <c r="L44" s="476"/>
      <c r="M44" s="476"/>
      <c r="N44" s="476"/>
      <c r="O44" s="476"/>
      <c r="P44" s="476"/>
      <c r="Q44" s="476"/>
      <c r="R44" s="476"/>
      <c r="S44" s="476"/>
      <c r="T44" s="476"/>
      <c r="U44" s="476"/>
      <c r="V44" s="476"/>
      <c r="W44" s="476"/>
      <c r="X44" s="476"/>
      <c r="Y44" s="478" t="s">
        <v>14</v>
      </c>
      <c r="Z44" s="479"/>
      <c r="AA44" s="480"/>
      <c r="AB44" s="631" t="s">
        <v>594</v>
      </c>
      <c r="AC44" s="632"/>
      <c r="AD44" s="633"/>
      <c r="AE44" s="317">
        <v>1966</v>
      </c>
      <c r="AF44" s="317"/>
      <c r="AG44" s="317"/>
      <c r="AH44" s="317"/>
      <c r="AI44" s="317">
        <v>1720</v>
      </c>
      <c r="AJ44" s="317"/>
      <c r="AK44" s="317"/>
      <c r="AL44" s="317"/>
      <c r="AM44" s="317"/>
      <c r="AN44" s="317"/>
      <c r="AO44" s="317"/>
      <c r="AP44" s="317"/>
      <c r="AQ44" s="204">
        <v>1754</v>
      </c>
      <c r="AR44" s="205"/>
      <c r="AS44" s="205"/>
      <c r="AT44" s="205"/>
      <c r="AU44" s="205"/>
      <c r="AV44" s="205"/>
      <c r="AW44" s="205"/>
      <c r="AX44" s="206"/>
    </row>
    <row r="45" spans="1:51" ht="46.5" customHeight="1" x14ac:dyDescent="0.15">
      <c r="A45" s="453"/>
      <c r="B45" s="234"/>
      <c r="C45" s="234"/>
      <c r="D45" s="234"/>
      <c r="E45" s="234"/>
      <c r="F45" s="454"/>
      <c r="G45" s="477"/>
      <c r="H45" s="477"/>
      <c r="I45" s="477"/>
      <c r="J45" s="477"/>
      <c r="K45" s="477"/>
      <c r="L45" s="477"/>
      <c r="M45" s="477"/>
      <c r="N45" s="477"/>
      <c r="O45" s="477"/>
      <c r="P45" s="477"/>
      <c r="Q45" s="477"/>
      <c r="R45" s="477"/>
      <c r="S45" s="477"/>
      <c r="T45" s="477"/>
      <c r="U45" s="477"/>
      <c r="V45" s="477"/>
      <c r="W45" s="477"/>
      <c r="X45" s="477"/>
      <c r="Y45" s="365" t="s">
        <v>46</v>
      </c>
      <c r="Z45" s="620"/>
      <c r="AA45" s="621"/>
      <c r="AB45" s="627" t="s">
        <v>595</v>
      </c>
      <c r="AC45" s="628"/>
      <c r="AD45" s="629"/>
      <c r="AE45" s="242" t="s">
        <v>597</v>
      </c>
      <c r="AF45" s="242"/>
      <c r="AG45" s="242"/>
      <c r="AH45" s="242"/>
      <c r="AI45" s="242" t="s">
        <v>621</v>
      </c>
      <c r="AJ45" s="242"/>
      <c r="AK45" s="242"/>
      <c r="AL45" s="242"/>
      <c r="AM45" s="243" t="s">
        <v>643</v>
      </c>
      <c r="AN45" s="242"/>
      <c r="AO45" s="242"/>
      <c r="AP45" s="242"/>
      <c r="AQ45" s="242" t="s">
        <v>623</v>
      </c>
      <c r="AR45" s="242"/>
      <c r="AS45" s="242"/>
      <c r="AT45" s="242"/>
      <c r="AU45" s="242"/>
      <c r="AV45" s="242"/>
      <c r="AW45" s="242"/>
      <c r="AX45" s="622"/>
    </row>
    <row r="46" spans="1:51" ht="23.25" customHeight="1" x14ac:dyDescent="0.15">
      <c r="A46" s="447" t="s">
        <v>14</v>
      </c>
      <c r="B46" s="448"/>
      <c r="C46" s="448"/>
      <c r="D46" s="448"/>
      <c r="E46" s="448"/>
      <c r="F46" s="449"/>
      <c r="G46" s="237" t="s">
        <v>15</v>
      </c>
      <c r="H46" s="237"/>
      <c r="I46" s="237"/>
      <c r="J46" s="237"/>
      <c r="K46" s="237"/>
      <c r="L46" s="237"/>
      <c r="M46" s="237"/>
      <c r="N46" s="237"/>
      <c r="O46" s="237"/>
      <c r="P46" s="237"/>
      <c r="Q46" s="237"/>
      <c r="R46" s="237"/>
      <c r="S46" s="237"/>
      <c r="T46" s="237"/>
      <c r="U46" s="237"/>
      <c r="V46" s="237"/>
      <c r="W46" s="237"/>
      <c r="X46" s="238"/>
      <c r="Y46" s="473"/>
      <c r="Z46" s="474"/>
      <c r="AA46" s="475"/>
      <c r="AB46" s="236" t="s">
        <v>11</v>
      </c>
      <c r="AC46" s="237"/>
      <c r="AD46" s="238"/>
      <c r="AE46" s="183" t="s">
        <v>256</v>
      </c>
      <c r="AF46" s="183"/>
      <c r="AG46" s="183"/>
      <c r="AH46" s="183"/>
      <c r="AI46" s="183" t="s">
        <v>273</v>
      </c>
      <c r="AJ46" s="183"/>
      <c r="AK46" s="183"/>
      <c r="AL46" s="183"/>
      <c r="AM46" s="183" t="s">
        <v>370</v>
      </c>
      <c r="AN46" s="183"/>
      <c r="AO46" s="183"/>
      <c r="AP46" s="183"/>
      <c r="AQ46" s="244" t="s">
        <v>403</v>
      </c>
      <c r="AR46" s="245"/>
      <c r="AS46" s="245"/>
      <c r="AT46" s="245"/>
      <c r="AU46" s="245"/>
      <c r="AV46" s="245"/>
      <c r="AW46" s="245"/>
      <c r="AX46" s="246"/>
      <c r="AY46" s="68">
        <f>IF(SUBSTITUTE(SUBSTITUTE($G$47,"／",""),"　","")="",0,1)</f>
        <v>1</v>
      </c>
    </row>
    <row r="47" spans="1:51" ht="23.25" customHeight="1" x14ac:dyDescent="0.15">
      <c r="A47" s="450"/>
      <c r="B47" s="451"/>
      <c r="C47" s="451"/>
      <c r="D47" s="451"/>
      <c r="E47" s="451"/>
      <c r="F47" s="452"/>
      <c r="G47" s="476" t="s">
        <v>599</v>
      </c>
      <c r="H47" s="476"/>
      <c r="I47" s="476"/>
      <c r="J47" s="476"/>
      <c r="K47" s="476"/>
      <c r="L47" s="476"/>
      <c r="M47" s="476"/>
      <c r="N47" s="476"/>
      <c r="O47" s="476"/>
      <c r="P47" s="476"/>
      <c r="Q47" s="476"/>
      <c r="R47" s="476"/>
      <c r="S47" s="476"/>
      <c r="T47" s="476"/>
      <c r="U47" s="476"/>
      <c r="V47" s="476"/>
      <c r="W47" s="476"/>
      <c r="X47" s="476"/>
      <c r="Y47" s="478" t="s">
        <v>14</v>
      </c>
      <c r="Z47" s="479"/>
      <c r="AA47" s="480"/>
      <c r="AB47" s="631" t="s">
        <v>596</v>
      </c>
      <c r="AC47" s="632"/>
      <c r="AD47" s="633"/>
      <c r="AE47" s="317">
        <v>2901</v>
      </c>
      <c r="AF47" s="317"/>
      <c r="AG47" s="317"/>
      <c r="AH47" s="317"/>
      <c r="AI47" s="317">
        <v>2511</v>
      </c>
      <c r="AJ47" s="317"/>
      <c r="AK47" s="317"/>
      <c r="AL47" s="317"/>
      <c r="AM47" s="317"/>
      <c r="AN47" s="317"/>
      <c r="AO47" s="317"/>
      <c r="AP47" s="317"/>
      <c r="AQ47" s="317">
        <v>2438</v>
      </c>
      <c r="AR47" s="317"/>
      <c r="AS47" s="317"/>
      <c r="AT47" s="317"/>
      <c r="AU47" s="317"/>
      <c r="AV47" s="317"/>
      <c r="AW47" s="317"/>
      <c r="AX47" s="619"/>
      <c r="AY47">
        <f>$AY$46</f>
        <v>1</v>
      </c>
    </row>
    <row r="48" spans="1:51" ht="46.5" customHeight="1" thickBot="1" x14ac:dyDescent="0.2">
      <c r="A48" s="453"/>
      <c r="B48" s="234"/>
      <c r="C48" s="234"/>
      <c r="D48" s="234"/>
      <c r="E48" s="234"/>
      <c r="F48" s="454"/>
      <c r="G48" s="477"/>
      <c r="H48" s="477"/>
      <c r="I48" s="477"/>
      <c r="J48" s="477"/>
      <c r="K48" s="477"/>
      <c r="L48" s="477"/>
      <c r="M48" s="477"/>
      <c r="N48" s="477"/>
      <c r="O48" s="477"/>
      <c r="P48" s="477"/>
      <c r="Q48" s="477"/>
      <c r="R48" s="477"/>
      <c r="S48" s="477"/>
      <c r="T48" s="477"/>
      <c r="U48" s="477"/>
      <c r="V48" s="477"/>
      <c r="W48" s="477"/>
      <c r="X48" s="477"/>
      <c r="Y48" s="365" t="s">
        <v>46</v>
      </c>
      <c r="Z48" s="620"/>
      <c r="AA48" s="621"/>
      <c r="AB48" s="627" t="s">
        <v>595</v>
      </c>
      <c r="AC48" s="628"/>
      <c r="AD48" s="629"/>
      <c r="AE48" s="242" t="s">
        <v>645</v>
      </c>
      <c r="AF48" s="242"/>
      <c r="AG48" s="242"/>
      <c r="AH48" s="242"/>
      <c r="AI48" s="242" t="s">
        <v>622</v>
      </c>
      <c r="AJ48" s="242"/>
      <c r="AK48" s="242"/>
      <c r="AL48" s="242"/>
      <c r="AM48" s="243" t="s">
        <v>644</v>
      </c>
      <c r="AN48" s="242"/>
      <c r="AO48" s="242"/>
      <c r="AP48" s="242"/>
      <c r="AQ48" s="242" t="s">
        <v>632</v>
      </c>
      <c r="AR48" s="242"/>
      <c r="AS48" s="242"/>
      <c r="AT48" s="242"/>
      <c r="AU48" s="242"/>
      <c r="AV48" s="242"/>
      <c r="AW48" s="242"/>
      <c r="AX48" s="622"/>
      <c r="AY48">
        <f>$AY$46</f>
        <v>1</v>
      </c>
    </row>
    <row r="49" spans="1:51" ht="45" customHeight="1" x14ac:dyDescent="0.15">
      <c r="A49" s="709" t="s">
        <v>268</v>
      </c>
      <c r="B49" s="707"/>
      <c r="C49" s="706" t="s">
        <v>172</v>
      </c>
      <c r="D49" s="707"/>
      <c r="E49" s="171" t="s">
        <v>189</v>
      </c>
      <c r="F49" s="172"/>
      <c r="G49" s="173" t="s">
        <v>636</v>
      </c>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5"/>
      <c r="AY49">
        <f>COUNTA($G$49)</f>
        <v>1</v>
      </c>
    </row>
    <row r="50" spans="1:51" ht="45" customHeight="1" x14ac:dyDescent="0.15">
      <c r="A50" s="710"/>
      <c r="B50" s="708"/>
      <c r="C50" s="178"/>
      <c r="D50" s="708"/>
      <c r="E50" s="167" t="s">
        <v>188</v>
      </c>
      <c r="F50" s="168"/>
      <c r="G50" s="164" t="s">
        <v>637</v>
      </c>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70"/>
      <c r="AY50">
        <f>$AY$49</f>
        <v>1</v>
      </c>
    </row>
    <row r="51" spans="1:51" ht="18.75" customHeight="1" x14ac:dyDescent="0.15">
      <c r="A51" s="710"/>
      <c r="B51" s="708"/>
      <c r="C51" s="178"/>
      <c r="D51" s="708"/>
      <c r="E51" s="176" t="s">
        <v>173</v>
      </c>
      <c r="F51" s="177"/>
      <c r="G51" s="295" t="s">
        <v>177</v>
      </c>
      <c r="H51" s="198"/>
      <c r="I51" s="198"/>
      <c r="J51" s="198"/>
      <c r="K51" s="198"/>
      <c r="L51" s="198"/>
      <c r="M51" s="198"/>
      <c r="N51" s="198"/>
      <c r="O51" s="198"/>
      <c r="P51" s="198"/>
      <c r="Q51" s="198"/>
      <c r="R51" s="198"/>
      <c r="S51" s="198"/>
      <c r="T51" s="198"/>
      <c r="U51" s="198"/>
      <c r="V51" s="198"/>
      <c r="W51" s="198"/>
      <c r="X51" s="199"/>
      <c r="Y51" s="191"/>
      <c r="Z51" s="192"/>
      <c r="AA51" s="193"/>
      <c r="AB51" s="197" t="s">
        <v>11</v>
      </c>
      <c r="AC51" s="198"/>
      <c r="AD51" s="199"/>
      <c r="AE51" s="209" t="s">
        <v>256</v>
      </c>
      <c r="AF51" s="210"/>
      <c r="AG51" s="210"/>
      <c r="AH51" s="211"/>
      <c r="AI51" s="209" t="s">
        <v>273</v>
      </c>
      <c r="AJ51" s="210"/>
      <c r="AK51" s="210"/>
      <c r="AL51" s="211"/>
      <c r="AM51" s="209" t="s">
        <v>557</v>
      </c>
      <c r="AN51" s="210"/>
      <c r="AO51" s="210"/>
      <c r="AP51" s="211"/>
      <c r="AQ51" s="197" t="s">
        <v>170</v>
      </c>
      <c r="AR51" s="198"/>
      <c r="AS51" s="198"/>
      <c r="AT51" s="199"/>
      <c r="AU51" s="207" t="s">
        <v>179</v>
      </c>
      <c r="AV51" s="207"/>
      <c r="AW51" s="207"/>
      <c r="AX51" s="208"/>
      <c r="AY51">
        <f>COUNTA($G$53)</f>
        <v>1</v>
      </c>
    </row>
    <row r="52" spans="1:51" ht="18.75" customHeight="1" x14ac:dyDescent="0.15">
      <c r="A52" s="710"/>
      <c r="B52" s="708"/>
      <c r="C52" s="178"/>
      <c r="D52" s="708"/>
      <c r="E52" s="178"/>
      <c r="F52" s="179"/>
      <c r="G52" s="296"/>
      <c r="H52" s="201"/>
      <c r="I52" s="201"/>
      <c r="J52" s="201"/>
      <c r="K52" s="201"/>
      <c r="L52" s="201"/>
      <c r="M52" s="201"/>
      <c r="N52" s="201"/>
      <c r="O52" s="201"/>
      <c r="P52" s="201"/>
      <c r="Q52" s="201"/>
      <c r="R52" s="201"/>
      <c r="S52" s="201"/>
      <c r="T52" s="201"/>
      <c r="U52" s="201"/>
      <c r="V52" s="201"/>
      <c r="W52" s="201"/>
      <c r="X52" s="202"/>
      <c r="Y52" s="194"/>
      <c r="Z52" s="195"/>
      <c r="AA52" s="196"/>
      <c r="AB52" s="200"/>
      <c r="AC52" s="201"/>
      <c r="AD52" s="202"/>
      <c r="AE52" s="200"/>
      <c r="AF52" s="201"/>
      <c r="AG52" s="201"/>
      <c r="AH52" s="202"/>
      <c r="AI52" s="200"/>
      <c r="AJ52" s="201"/>
      <c r="AK52" s="201"/>
      <c r="AL52" s="202"/>
      <c r="AM52" s="200"/>
      <c r="AN52" s="201"/>
      <c r="AO52" s="201"/>
      <c r="AP52" s="202"/>
      <c r="AQ52" s="294" t="s">
        <v>591</v>
      </c>
      <c r="AR52" s="214"/>
      <c r="AS52" s="201" t="s">
        <v>171</v>
      </c>
      <c r="AT52" s="202"/>
      <c r="AU52" s="240" t="s">
        <v>591</v>
      </c>
      <c r="AV52" s="240"/>
      <c r="AW52" s="201" t="s">
        <v>166</v>
      </c>
      <c r="AX52" s="203"/>
      <c r="AY52">
        <f>$AY$51</f>
        <v>1</v>
      </c>
    </row>
    <row r="53" spans="1:51" ht="39.75" customHeight="1" x14ac:dyDescent="0.15">
      <c r="A53" s="710"/>
      <c r="B53" s="708"/>
      <c r="C53" s="178"/>
      <c r="D53" s="708"/>
      <c r="E53" s="178"/>
      <c r="F53" s="179"/>
      <c r="G53" s="161" t="s">
        <v>589</v>
      </c>
      <c r="H53" s="162"/>
      <c r="I53" s="162"/>
      <c r="J53" s="162"/>
      <c r="K53" s="162"/>
      <c r="L53" s="162"/>
      <c r="M53" s="162"/>
      <c r="N53" s="162"/>
      <c r="O53" s="162"/>
      <c r="P53" s="162"/>
      <c r="Q53" s="162"/>
      <c r="R53" s="162"/>
      <c r="S53" s="162"/>
      <c r="T53" s="162"/>
      <c r="U53" s="162"/>
      <c r="V53" s="162"/>
      <c r="W53" s="162"/>
      <c r="X53" s="163"/>
      <c r="Y53" s="184" t="s">
        <v>178</v>
      </c>
      <c r="Z53" s="185"/>
      <c r="AA53" s="186"/>
      <c r="AB53" s="187" t="s">
        <v>590</v>
      </c>
      <c r="AC53" s="188"/>
      <c r="AD53" s="188"/>
      <c r="AE53" s="189">
        <v>86354</v>
      </c>
      <c r="AF53" s="190"/>
      <c r="AG53" s="190"/>
      <c r="AH53" s="190"/>
      <c r="AI53" s="189">
        <v>86695</v>
      </c>
      <c r="AJ53" s="190"/>
      <c r="AK53" s="190"/>
      <c r="AL53" s="190"/>
      <c r="AM53" s="189">
        <v>99158</v>
      </c>
      <c r="AN53" s="190"/>
      <c r="AO53" s="190"/>
      <c r="AP53" s="190"/>
      <c r="AQ53" s="189" t="s">
        <v>591</v>
      </c>
      <c r="AR53" s="190"/>
      <c r="AS53" s="190"/>
      <c r="AT53" s="190"/>
      <c r="AU53" s="189" t="s">
        <v>591</v>
      </c>
      <c r="AV53" s="190"/>
      <c r="AW53" s="190"/>
      <c r="AX53" s="409"/>
      <c r="AY53">
        <f t="shared" ref="AY53:AY54" si="4">$AY$51</f>
        <v>1</v>
      </c>
    </row>
    <row r="54" spans="1:51" ht="39.75" customHeight="1" x14ac:dyDescent="0.15">
      <c r="A54" s="710"/>
      <c r="B54" s="708"/>
      <c r="C54" s="178"/>
      <c r="D54" s="708"/>
      <c r="E54" s="178"/>
      <c r="F54" s="179"/>
      <c r="G54" s="164"/>
      <c r="H54" s="165"/>
      <c r="I54" s="165"/>
      <c r="J54" s="165"/>
      <c r="K54" s="165"/>
      <c r="L54" s="165"/>
      <c r="M54" s="165"/>
      <c r="N54" s="165"/>
      <c r="O54" s="165"/>
      <c r="P54" s="165"/>
      <c r="Q54" s="165"/>
      <c r="R54" s="165"/>
      <c r="S54" s="165"/>
      <c r="T54" s="165"/>
      <c r="U54" s="165"/>
      <c r="V54" s="165"/>
      <c r="W54" s="165"/>
      <c r="X54" s="166"/>
      <c r="Y54" s="583" t="s">
        <v>51</v>
      </c>
      <c r="Z54" s="130"/>
      <c r="AA54" s="131"/>
      <c r="AB54" s="584" t="s">
        <v>590</v>
      </c>
      <c r="AC54" s="585"/>
      <c r="AD54" s="585"/>
      <c r="AE54" s="189">
        <v>90000</v>
      </c>
      <c r="AF54" s="190"/>
      <c r="AG54" s="190"/>
      <c r="AH54" s="190"/>
      <c r="AI54" s="189">
        <v>110000</v>
      </c>
      <c r="AJ54" s="190"/>
      <c r="AK54" s="190"/>
      <c r="AL54" s="190"/>
      <c r="AM54" s="189">
        <v>110000</v>
      </c>
      <c r="AN54" s="190"/>
      <c r="AO54" s="190"/>
      <c r="AP54" s="190"/>
      <c r="AQ54" s="189" t="s">
        <v>591</v>
      </c>
      <c r="AR54" s="671"/>
      <c r="AS54" s="671"/>
      <c r="AT54" s="672"/>
      <c r="AU54" s="189" t="s">
        <v>591</v>
      </c>
      <c r="AV54" s="190"/>
      <c r="AW54" s="190"/>
      <c r="AX54" s="409"/>
      <c r="AY54">
        <f t="shared" si="4"/>
        <v>1</v>
      </c>
    </row>
    <row r="55" spans="1:51" ht="23.25" customHeight="1" x14ac:dyDescent="0.15">
      <c r="A55" s="710"/>
      <c r="B55" s="708"/>
      <c r="C55" s="178"/>
      <c r="D55" s="708"/>
      <c r="E55" s="286" t="s">
        <v>191</v>
      </c>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8"/>
      <c r="AY55">
        <f>COUNTA($E$56)</f>
        <v>1</v>
      </c>
    </row>
    <row r="56" spans="1:51" ht="24.75" customHeight="1" x14ac:dyDescent="0.15">
      <c r="A56" s="710"/>
      <c r="B56" s="708"/>
      <c r="C56" s="178"/>
      <c r="D56" s="708"/>
      <c r="E56" s="289" t="s">
        <v>638</v>
      </c>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290"/>
      <c r="AY56">
        <f>$AY$55</f>
        <v>1</v>
      </c>
    </row>
    <row r="57" spans="1:51" ht="24.75" customHeight="1" thickBot="1" x14ac:dyDescent="0.2">
      <c r="A57" s="710"/>
      <c r="B57" s="708"/>
      <c r="C57" s="178"/>
      <c r="D57" s="708"/>
      <c r="E57" s="291"/>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3"/>
      <c r="AY57">
        <f>$AY$55</f>
        <v>1</v>
      </c>
    </row>
    <row r="58" spans="1:51" ht="27" customHeight="1" x14ac:dyDescent="0.15">
      <c r="A58" s="297" t="s">
        <v>44</v>
      </c>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9"/>
    </row>
    <row r="59" spans="1:51" ht="27" customHeight="1" x14ac:dyDescent="0.15">
      <c r="A59" s="5"/>
      <c r="B59" s="6"/>
      <c r="C59" s="666" t="s">
        <v>29</v>
      </c>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667"/>
      <c r="AD59" s="431" t="s">
        <v>33</v>
      </c>
      <c r="AE59" s="431"/>
      <c r="AF59" s="431"/>
      <c r="AG59" s="430" t="s">
        <v>28</v>
      </c>
      <c r="AH59" s="431"/>
      <c r="AI59" s="431"/>
      <c r="AJ59" s="431"/>
      <c r="AK59" s="431"/>
      <c r="AL59" s="431"/>
      <c r="AM59" s="431"/>
      <c r="AN59" s="431"/>
      <c r="AO59" s="431"/>
      <c r="AP59" s="431"/>
      <c r="AQ59" s="431"/>
      <c r="AR59" s="431"/>
      <c r="AS59" s="431"/>
      <c r="AT59" s="431"/>
      <c r="AU59" s="431"/>
      <c r="AV59" s="431"/>
      <c r="AW59" s="431"/>
      <c r="AX59" s="432"/>
    </row>
    <row r="60" spans="1:51" ht="70.150000000000006" customHeight="1" x14ac:dyDescent="0.15">
      <c r="A60" s="335" t="s">
        <v>133</v>
      </c>
      <c r="B60" s="336"/>
      <c r="C60" s="554" t="s">
        <v>134</v>
      </c>
      <c r="D60" s="555"/>
      <c r="E60" s="555"/>
      <c r="F60" s="555"/>
      <c r="G60" s="555"/>
      <c r="H60" s="555"/>
      <c r="I60" s="555"/>
      <c r="J60" s="555"/>
      <c r="K60" s="555"/>
      <c r="L60" s="555"/>
      <c r="M60" s="555"/>
      <c r="N60" s="555"/>
      <c r="O60" s="555"/>
      <c r="P60" s="555"/>
      <c r="Q60" s="555"/>
      <c r="R60" s="555"/>
      <c r="S60" s="555"/>
      <c r="T60" s="555"/>
      <c r="U60" s="555"/>
      <c r="V60" s="555"/>
      <c r="W60" s="555"/>
      <c r="X60" s="555"/>
      <c r="Y60" s="555"/>
      <c r="Z60" s="555"/>
      <c r="AA60" s="555"/>
      <c r="AB60" s="555"/>
      <c r="AC60" s="556"/>
      <c r="AD60" s="673" t="s">
        <v>573</v>
      </c>
      <c r="AE60" s="674"/>
      <c r="AF60" s="674"/>
      <c r="AG60" s="668" t="s">
        <v>600</v>
      </c>
      <c r="AH60" s="669"/>
      <c r="AI60" s="669"/>
      <c r="AJ60" s="669"/>
      <c r="AK60" s="669"/>
      <c r="AL60" s="669"/>
      <c r="AM60" s="669"/>
      <c r="AN60" s="669"/>
      <c r="AO60" s="669"/>
      <c r="AP60" s="669"/>
      <c r="AQ60" s="669"/>
      <c r="AR60" s="669"/>
      <c r="AS60" s="669"/>
      <c r="AT60" s="669"/>
      <c r="AU60" s="669"/>
      <c r="AV60" s="669"/>
      <c r="AW60" s="669"/>
      <c r="AX60" s="670"/>
    </row>
    <row r="61" spans="1:51" ht="70.150000000000006" customHeight="1" x14ac:dyDescent="0.15">
      <c r="A61" s="337"/>
      <c r="B61" s="338"/>
      <c r="C61" s="421" t="s">
        <v>34</v>
      </c>
      <c r="D61" s="422"/>
      <c r="E61" s="422"/>
      <c r="F61" s="422"/>
      <c r="G61" s="422"/>
      <c r="H61" s="422"/>
      <c r="I61" s="422"/>
      <c r="J61" s="422"/>
      <c r="K61" s="422"/>
      <c r="L61" s="422"/>
      <c r="M61" s="422"/>
      <c r="N61" s="422"/>
      <c r="O61" s="422"/>
      <c r="P61" s="422"/>
      <c r="Q61" s="422"/>
      <c r="R61" s="422"/>
      <c r="S61" s="422"/>
      <c r="T61" s="422"/>
      <c r="U61" s="422"/>
      <c r="V61" s="422"/>
      <c r="W61" s="422"/>
      <c r="X61" s="422"/>
      <c r="Y61" s="422"/>
      <c r="Z61" s="422"/>
      <c r="AA61" s="422"/>
      <c r="AB61" s="422"/>
      <c r="AC61" s="411"/>
      <c r="AD61" s="144" t="s">
        <v>573</v>
      </c>
      <c r="AE61" s="145"/>
      <c r="AF61" s="145"/>
      <c r="AG61" s="491" t="s">
        <v>601</v>
      </c>
      <c r="AH61" s="492"/>
      <c r="AI61" s="492"/>
      <c r="AJ61" s="492"/>
      <c r="AK61" s="492"/>
      <c r="AL61" s="492"/>
      <c r="AM61" s="492"/>
      <c r="AN61" s="492"/>
      <c r="AO61" s="492"/>
      <c r="AP61" s="492"/>
      <c r="AQ61" s="492"/>
      <c r="AR61" s="492"/>
      <c r="AS61" s="492"/>
      <c r="AT61" s="492"/>
      <c r="AU61" s="492"/>
      <c r="AV61" s="492"/>
      <c r="AW61" s="492"/>
      <c r="AX61" s="493"/>
    </row>
    <row r="62" spans="1:51" ht="55.9" customHeight="1" x14ac:dyDescent="0.15">
      <c r="A62" s="339"/>
      <c r="B62" s="340"/>
      <c r="C62" s="423" t="s">
        <v>135</v>
      </c>
      <c r="D62" s="424"/>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5"/>
      <c r="AD62" s="407" t="s">
        <v>573</v>
      </c>
      <c r="AE62" s="408"/>
      <c r="AF62" s="408"/>
      <c r="AG62" s="291" t="s">
        <v>602</v>
      </c>
      <c r="AH62" s="292"/>
      <c r="AI62" s="292"/>
      <c r="AJ62" s="292"/>
      <c r="AK62" s="292"/>
      <c r="AL62" s="292"/>
      <c r="AM62" s="292"/>
      <c r="AN62" s="292"/>
      <c r="AO62" s="292"/>
      <c r="AP62" s="292"/>
      <c r="AQ62" s="292"/>
      <c r="AR62" s="292"/>
      <c r="AS62" s="292"/>
      <c r="AT62" s="292"/>
      <c r="AU62" s="292"/>
      <c r="AV62" s="292"/>
      <c r="AW62" s="292"/>
      <c r="AX62" s="293"/>
    </row>
    <row r="63" spans="1:51" ht="27" customHeight="1" x14ac:dyDescent="0.15">
      <c r="A63" s="443" t="s">
        <v>36</v>
      </c>
      <c r="B63" s="599"/>
      <c r="C63" s="426" t="s">
        <v>38</v>
      </c>
      <c r="D63" s="427"/>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9"/>
      <c r="AD63" s="557" t="s">
        <v>573</v>
      </c>
      <c r="AE63" s="558"/>
      <c r="AF63" s="558"/>
      <c r="AG63" s="289"/>
      <c r="AH63" s="162"/>
      <c r="AI63" s="162"/>
      <c r="AJ63" s="162"/>
      <c r="AK63" s="162"/>
      <c r="AL63" s="162"/>
      <c r="AM63" s="162"/>
      <c r="AN63" s="162"/>
      <c r="AO63" s="162"/>
      <c r="AP63" s="162"/>
      <c r="AQ63" s="162"/>
      <c r="AR63" s="162"/>
      <c r="AS63" s="162"/>
      <c r="AT63" s="162"/>
      <c r="AU63" s="162"/>
      <c r="AV63" s="162"/>
      <c r="AW63" s="162"/>
      <c r="AX63" s="290"/>
    </row>
    <row r="64" spans="1:51" ht="35.25" customHeight="1" x14ac:dyDescent="0.15">
      <c r="A64" s="482"/>
      <c r="B64" s="600"/>
      <c r="C64" s="436"/>
      <c r="D64" s="437"/>
      <c r="E64" s="511" t="s">
        <v>248</v>
      </c>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3"/>
      <c r="AD64" s="144" t="s">
        <v>624</v>
      </c>
      <c r="AE64" s="145"/>
      <c r="AF64" s="146"/>
      <c r="AG64" s="291"/>
      <c r="AH64" s="292"/>
      <c r="AI64" s="292"/>
      <c r="AJ64" s="292"/>
      <c r="AK64" s="292"/>
      <c r="AL64" s="292"/>
      <c r="AM64" s="292"/>
      <c r="AN64" s="292"/>
      <c r="AO64" s="292"/>
      <c r="AP64" s="292"/>
      <c r="AQ64" s="292"/>
      <c r="AR64" s="292"/>
      <c r="AS64" s="292"/>
      <c r="AT64" s="292"/>
      <c r="AU64" s="292"/>
      <c r="AV64" s="292"/>
      <c r="AW64" s="292"/>
      <c r="AX64" s="293"/>
    </row>
    <row r="65" spans="1:50" ht="26.25" customHeight="1" x14ac:dyDescent="0.15">
      <c r="A65" s="482"/>
      <c r="B65" s="600"/>
      <c r="C65" s="438"/>
      <c r="D65" s="439"/>
      <c r="E65" s="514" t="s">
        <v>209</v>
      </c>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6"/>
      <c r="AD65" s="405" t="s">
        <v>624</v>
      </c>
      <c r="AE65" s="406"/>
      <c r="AF65" s="406"/>
      <c r="AG65" s="291"/>
      <c r="AH65" s="292"/>
      <c r="AI65" s="292"/>
      <c r="AJ65" s="292"/>
      <c r="AK65" s="292"/>
      <c r="AL65" s="292"/>
      <c r="AM65" s="292"/>
      <c r="AN65" s="292"/>
      <c r="AO65" s="292"/>
      <c r="AP65" s="292"/>
      <c r="AQ65" s="292"/>
      <c r="AR65" s="292"/>
      <c r="AS65" s="292"/>
      <c r="AT65" s="292"/>
      <c r="AU65" s="292"/>
      <c r="AV65" s="292"/>
      <c r="AW65" s="292"/>
      <c r="AX65" s="293"/>
    </row>
    <row r="66" spans="1:50" ht="42" customHeight="1" x14ac:dyDescent="0.15">
      <c r="A66" s="482"/>
      <c r="B66" s="483"/>
      <c r="C66" s="419" t="s">
        <v>39</v>
      </c>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94" t="s">
        <v>573</v>
      </c>
      <c r="AE66" s="495"/>
      <c r="AF66" s="495"/>
      <c r="AG66" s="332" t="s">
        <v>603</v>
      </c>
      <c r="AH66" s="333"/>
      <c r="AI66" s="333"/>
      <c r="AJ66" s="333"/>
      <c r="AK66" s="333"/>
      <c r="AL66" s="333"/>
      <c r="AM66" s="333"/>
      <c r="AN66" s="333"/>
      <c r="AO66" s="333"/>
      <c r="AP66" s="333"/>
      <c r="AQ66" s="333"/>
      <c r="AR66" s="333"/>
      <c r="AS66" s="333"/>
      <c r="AT66" s="333"/>
      <c r="AU66" s="333"/>
      <c r="AV66" s="333"/>
      <c r="AW66" s="333"/>
      <c r="AX66" s="334"/>
    </row>
    <row r="67" spans="1:50" ht="28.15" customHeight="1" x14ac:dyDescent="0.15">
      <c r="A67" s="482"/>
      <c r="B67" s="483"/>
      <c r="C67" s="410" t="s">
        <v>136</v>
      </c>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144" t="s">
        <v>573</v>
      </c>
      <c r="AE67" s="145"/>
      <c r="AF67" s="145"/>
      <c r="AG67" s="491" t="s">
        <v>604</v>
      </c>
      <c r="AH67" s="492"/>
      <c r="AI67" s="492"/>
      <c r="AJ67" s="492"/>
      <c r="AK67" s="492"/>
      <c r="AL67" s="492"/>
      <c r="AM67" s="492"/>
      <c r="AN67" s="492"/>
      <c r="AO67" s="492"/>
      <c r="AP67" s="492"/>
      <c r="AQ67" s="492"/>
      <c r="AR67" s="492"/>
      <c r="AS67" s="492"/>
      <c r="AT67" s="492"/>
      <c r="AU67" s="492"/>
      <c r="AV67" s="492"/>
      <c r="AW67" s="492"/>
      <c r="AX67" s="493"/>
    </row>
    <row r="68" spans="1:50" ht="26.25" customHeight="1" x14ac:dyDescent="0.15">
      <c r="A68" s="482"/>
      <c r="B68" s="483"/>
      <c r="C68" s="410" t="s">
        <v>35</v>
      </c>
      <c r="D68" s="41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1"/>
      <c r="AC68" s="411"/>
      <c r="AD68" s="144" t="s">
        <v>605</v>
      </c>
      <c r="AE68" s="145"/>
      <c r="AF68" s="145"/>
      <c r="AG68" s="491" t="s">
        <v>606</v>
      </c>
      <c r="AH68" s="492"/>
      <c r="AI68" s="492"/>
      <c r="AJ68" s="492"/>
      <c r="AK68" s="492"/>
      <c r="AL68" s="492"/>
      <c r="AM68" s="492"/>
      <c r="AN68" s="492"/>
      <c r="AO68" s="492"/>
      <c r="AP68" s="492"/>
      <c r="AQ68" s="492"/>
      <c r="AR68" s="492"/>
      <c r="AS68" s="492"/>
      <c r="AT68" s="492"/>
      <c r="AU68" s="492"/>
      <c r="AV68" s="492"/>
      <c r="AW68" s="492"/>
      <c r="AX68" s="493"/>
    </row>
    <row r="69" spans="1:50" ht="28.15" customHeight="1" x14ac:dyDescent="0.15">
      <c r="A69" s="482"/>
      <c r="B69" s="483"/>
      <c r="C69" s="410" t="s">
        <v>40</v>
      </c>
      <c r="D69" s="411"/>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1"/>
      <c r="AC69" s="412"/>
      <c r="AD69" s="144" t="s">
        <v>573</v>
      </c>
      <c r="AE69" s="145"/>
      <c r="AF69" s="145"/>
      <c r="AG69" s="491" t="s">
        <v>607</v>
      </c>
      <c r="AH69" s="492"/>
      <c r="AI69" s="492"/>
      <c r="AJ69" s="492"/>
      <c r="AK69" s="492"/>
      <c r="AL69" s="492"/>
      <c r="AM69" s="492"/>
      <c r="AN69" s="492"/>
      <c r="AO69" s="492"/>
      <c r="AP69" s="492"/>
      <c r="AQ69" s="492"/>
      <c r="AR69" s="492"/>
      <c r="AS69" s="492"/>
      <c r="AT69" s="492"/>
      <c r="AU69" s="492"/>
      <c r="AV69" s="492"/>
      <c r="AW69" s="492"/>
      <c r="AX69" s="493"/>
    </row>
    <row r="70" spans="1:50" ht="26.25" customHeight="1" x14ac:dyDescent="0.15">
      <c r="A70" s="482"/>
      <c r="B70" s="483"/>
      <c r="C70" s="410" t="s">
        <v>225</v>
      </c>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2"/>
      <c r="AD70" s="407" t="s">
        <v>605</v>
      </c>
      <c r="AE70" s="408"/>
      <c r="AF70" s="408"/>
      <c r="AG70" s="416" t="s">
        <v>606</v>
      </c>
      <c r="AH70" s="417"/>
      <c r="AI70" s="417"/>
      <c r="AJ70" s="417"/>
      <c r="AK70" s="417"/>
      <c r="AL70" s="417"/>
      <c r="AM70" s="417"/>
      <c r="AN70" s="417"/>
      <c r="AO70" s="417"/>
      <c r="AP70" s="417"/>
      <c r="AQ70" s="417"/>
      <c r="AR70" s="417"/>
      <c r="AS70" s="417"/>
      <c r="AT70" s="417"/>
      <c r="AU70" s="417"/>
      <c r="AV70" s="417"/>
      <c r="AW70" s="417"/>
      <c r="AX70" s="418"/>
    </row>
    <row r="71" spans="1:50" ht="26.25" customHeight="1" x14ac:dyDescent="0.15">
      <c r="A71" s="482"/>
      <c r="B71" s="483"/>
      <c r="C71" s="141" t="s">
        <v>226</v>
      </c>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3"/>
      <c r="AD71" s="144" t="s">
        <v>605</v>
      </c>
      <c r="AE71" s="145"/>
      <c r="AF71" s="146"/>
      <c r="AG71" s="491" t="s">
        <v>606</v>
      </c>
      <c r="AH71" s="492"/>
      <c r="AI71" s="492"/>
      <c r="AJ71" s="492"/>
      <c r="AK71" s="492"/>
      <c r="AL71" s="492"/>
      <c r="AM71" s="492"/>
      <c r="AN71" s="492"/>
      <c r="AO71" s="492"/>
      <c r="AP71" s="492"/>
      <c r="AQ71" s="492"/>
      <c r="AR71" s="492"/>
      <c r="AS71" s="492"/>
      <c r="AT71" s="492"/>
      <c r="AU71" s="492"/>
      <c r="AV71" s="492"/>
      <c r="AW71" s="492"/>
      <c r="AX71" s="493"/>
    </row>
    <row r="72" spans="1:50" ht="26.25" customHeight="1" x14ac:dyDescent="0.15">
      <c r="A72" s="484"/>
      <c r="B72" s="485"/>
      <c r="C72" s="601" t="s">
        <v>211</v>
      </c>
      <c r="D72" s="602"/>
      <c r="E72" s="602"/>
      <c r="F72" s="602"/>
      <c r="G72" s="602"/>
      <c r="H72" s="602"/>
      <c r="I72" s="602"/>
      <c r="J72" s="602"/>
      <c r="K72" s="602"/>
      <c r="L72" s="602"/>
      <c r="M72" s="602"/>
      <c r="N72" s="602"/>
      <c r="O72" s="602"/>
      <c r="P72" s="602"/>
      <c r="Q72" s="602"/>
      <c r="R72" s="602"/>
      <c r="S72" s="602"/>
      <c r="T72" s="602"/>
      <c r="U72" s="602"/>
      <c r="V72" s="602"/>
      <c r="W72" s="602"/>
      <c r="X72" s="602"/>
      <c r="Y72" s="602"/>
      <c r="Z72" s="602"/>
      <c r="AA72" s="602"/>
      <c r="AB72" s="602"/>
      <c r="AC72" s="603"/>
      <c r="AD72" s="413" t="s">
        <v>605</v>
      </c>
      <c r="AE72" s="414"/>
      <c r="AF72" s="415"/>
      <c r="AG72" s="517" t="s">
        <v>606</v>
      </c>
      <c r="AH72" s="518"/>
      <c r="AI72" s="518"/>
      <c r="AJ72" s="518"/>
      <c r="AK72" s="518"/>
      <c r="AL72" s="518"/>
      <c r="AM72" s="518"/>
      <c r="AN72" s="518"/>
      <c r="AO72" s="518"/>
      <c r="AP72" s="518"/>
      <c r="AQ72" s="518"/>
      <c r="AR72" s="518"/>
      <c r="AS72" s="518"/>
      <c r="AT72" s="518"/>
      <c r="AU72" s="518"/>
      <c r="AV72" s="518"/>
      <c r="AW72" s="518"/>
      <c r="AX72" s="519"/>
    </row>
    <row r="73" spans="1:50" ht="55.9" customHeight="1" x14ac:dyDescent="0.15">
      <c r="A73" s="443" t="s">
        <v>37</v>
      </c>
      <c r="B73" s="481"/>
      <c r="C73" s="486" t="s">
        <v>212</v>
      </c>
      <c r="D73" s="48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7"/>
      <c r="AC73" s="488"/>
      <c r="AD73" s="494" t="s">
        <v>573</v>
      </c>
      <c r="AE73" s="495"/>
      <c r="AF73" s="608"/>
      <c r="AG73" s="332" t="s">
        <v>646</v>
      </c>
      <c r="AH73" s="333"/>
      <c r="AI73" s="333"/>
      <c r="AJ73" s="333"/>
      <c r="AK73" s="333"/>
      <c r="AL73" s="333"/>
      <c r="AM73" s="333"/>
      <c r="AN73" s="333"/>
      <c r="AO73" s="333"/>
      <c r="AP73" s="333"/>
      <c r="AQ73" s="333"/>
      <c r="AR73" s="333"/>
      <c r="AS73" s="333"/>
      <c r="AT73" s="333"/>
      <c r="AU73" s="333"/>
      <c r="AV73" s="333"/>
      <c r="AW73" s="333"/>
      <c r="AX73" s="334"/>
    </row>
    <row r="74" spans="1:50" ht="35.25" customHeight="1" x14ac:dyDescent="0.15">
      <c r="A74" s="482"/>
      <c r="B74" s="483"/>
      <c r="C74" s="614" t="s">
        <v>42</v>
      </c>
      <c r="D74" s="615"/>
      <c r="E74" s="615"/>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6"/>
      <c r="AD74" s="587" t="s">
        <v>605</v>
      </c>
      <c r="AE74" s="588"/>
      <c r="AF74" s="588"/>
      <c r="AG74" s="491" t="s">
        <v>606</v>
      </c>
      <c r="AH74" s="492"/>
      <c r="AI74" s="492"/>
      <c r="AJ74" s="492"/>
      <c r="AK74" s="492"/>
      <c r="AL74" s="492"/>
      <c r="AM74" s="492"/>
      <c r="AN74" s="492"/>
      <c r="AO74" s="492"/>
      <c r="AP74" s="492"/>
      <c r="AQ74" s="492"/>
      <c r="AR74" s="492"/>
      <c r="AS74" s="492"/>
      <c r="AT74" s="492"/>
      <c r="AU74" s="492"/>
      <c r="AV74" s="492"/>
      <c r="AW74" s="492"/>
      <c r="AX74" s="493"/>
    </row>
    <row r="75" spans="1:50" ht="95.45" customHeight="1" x14ac:dyDescent="0.15">
      <c r="A75" s="482"/>
      <c r="B75" s="483"/>
      <c r="C75" s="410" t="s">
        <v>174</v>
      </c>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144" t="s">
        <v>608</v>
      </c>
      <c r="AE75" s="145"/>
      <c r="AF75" s="145"/>
      <c r="AG75" s="491" t="s">
        <v>647</v>
      </c>
      <c r="AH75" s="492"/>
      <c r="AI75" s="492"/>
      <c r="AJ75" s="492"/>
      <c r="AK75" s="492"/>
      <c r="AL75" s="492"/>
      <c r="AM75" s="492"/>
      <c r="AN75" s="492"/>
      <c r="AO75" s="492"/>
      <c r="AP75" s="492"/>
      <c r="AQ75" s="492"/>
      <c r="AR75" s="492"/>
      <c r="AS75" s="492"/>
      <c r="AT75" s="492"/>
      <c r="AU75" s="492"/>
      <c r="AV75" s="492"/>
      <c r="AW75" s="492"/>
      <c r="AX75" s="493"/>
    </row>
    <row r="76" spans="1:50" ht="100.9" customHeight="1" x14ac:dyDescent="0.15">
      <c r="A76" s="484"/>
      <c r="B76" s="485"/>
      <c r="C76" s="410" t="s">
        <v>41</v>
      </c>
      <c r="D76" s="411"/>
      <c r="E76" s="411"/>
      <c r="F76" s="411"/>
      <c r="G76" s="411"/>
      <c r="H76" s="411"/>
      <c r="I76" s="411"/>
      <c r="J76" s="411"/>
      <c r="K76" s="411"/>
      <c r="L76" s="411"/>
      <c r="M76" s="411"/>
      <c r="N76" s="411"/>
      <c r="O76" s="411"/>
      <c r="P76" s="411"/>
      <c r="Q76" s="411"/>
      <c r="R76" s="411"/>
      <c r="S76" s="411"/>
      <c r="T76" s="411"/>
      <c r="U76" s="411"/>
      <c r="V76" s="411"/>
      <c r="W76" s="411"/>
      <c r="X76" s="411"/>
      <c r="Y76" s="411"/>
      <c r="Z76" s="411"/>
      <c r="AA76" s="411"/>
      <c r="AB76" s="411"/>
      <c r="AC76" s="411"/>
      <c r="AD76" s="144" t="s">
        <v>608</v>
      </c>
      <c r="AE76" s="145"/>
      <c r="AF76" s="145"/>
      <c r="AG76" s="609" t="s">
        <v>648</v>
      </c>
      <c r="AH76" s="165"/>
      <c r="AI76" s="165"/>
      <c r="AJ76" s="165"/>
      <c r="AK76" s="165"/>
      <c r="AL76" s="165"/>
      <c r="AM76" s="165"/>
      <c r="AN76" s="165"/>
      <c r="AO76" s="165"/>
      <c r="AP76" s="165"/>
      <c r="AQ76" s="165"/>
      <c r="AR76" s="165"/>
      <c r="AS76" s="165"/>
      <c r="AT76" s="165"/>
      <c r="AU76" s="165"/>
      <c r="AV76" s="165"/>
      <c r="AW76" s="165"/>
      <c r="AX76" s="610"/>
    </row>
    <row r="77" spans="1:50" ht="41.25" customHeight="1" x14ac:dyDescent="0.15">
      <c r="A77" s="469" t="s">
        <v>55</v>
      </c>
      <c r="B77" s="470"/>
      <c r="C77" s="617" t="s">
        <v>137</v>
      </c>
      <c r="D77" s="618"/>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428"/>
      <c r="AD77" s="494" t="s">
        <v>605</v>
      </c>
      <c r="AE77" s="495"/>
      <c r="AF77" s="495"/>
      <c r="AG77" s="289" t="s">
        <v>606</v>
      </c>
      <c r="AH77" s="162"/>
      <c r="AI77" s="162"/>
      <c r="AJ77" s="162"/>
      <c r="AK77" s="162"/>
      <c r="AL77" s="162"/>
      <c r="AM77" s="162"/>
      <c r="AN77" s="162"/>
      <c r="AO77" s="162"/>
      <c r="AP77" s="162"/>
      <c r="AQ77" s="162"/>
      <c r="AR77" s="162"/>
      <c r="AS77" s="162"/>
      <c r="AT77" s="162"/>
      <c r="AU77" s="162"/>
      <c r="AV77" s="162"/>
      <c r="AW77" s="162"/>
      <c r="AX77" s="290"/>
    </row>
    <row r="78" spans="1:50" ht="19.7" customHeight="1" x14ac:dyDescent="0.15">
      <c r="A78" s="471"/>
      <c r="B78" s="472"/>
      <c r="C78" s="700" t="s">
        <v>220</v>
      </c>
      <c r="D78" s="698"/>
      <c r="E78" s="698"/>
      <c r="F78" s="701"/>
      <c r="G78" s="697" t="s">
        <v>221</v>
      </c>
      <c r="H78" s="698"/>
      <c r="I78" s="698"/>
      <c r="J78" s="698"/>
      <c r="K78" s="698"/>
      <c r="L78" s="698"/>
      <c r="M78" s="698"/>
      <c r="N78" s="697" t="s">
        <v>223</v>
      </c>
      <c r="O78" s="698"/>
      <c r="P78" s="698"/>
      <c r="Q78" s="698"/>
      <c r="R78" s="698"/>
      <c r="S78" s="698"/>
      <c r="T78" s="698"/>
      <c r="U78" s="698"/>
      <c r="V78" s="698"/>
      <c r="W78" s="698"/>
      <c r="X78" s="698"/>
      <c r="Y78" s="698"/>
      <c r="Z78" s="698"/>
      <c r="AA78" s="698"/>
      <c r="AB78" s="698"/>
      <c r="AC78" s="698"/>
      <c r="AD78" s="698"/>
      <c r="AE78" s="698"/>
      <c r="AF78" s="699"/>
      <c r="AG78" s="291"/>
      <c r="AH78" s="292"/>
      <c r="AI78" s="292"/>
      <c r="AJ78" s="292"/>
      <c r="AK78" s="292"/>
      <c r="AL78" s="292"/>
      <c r="AM78" s="292"/>
      <c r="AN78" s="292"/>
      <c r="AO78" s="292"/>
      <c r="AP78" s="292"/>
      <c r="AQ78" s="292"/>
      <c r="AR78" s="292"/>
      <c r="AS78" s="292"/>
      <c r="AT78" s="292"/>
      <c r="AU78" s="292"/>
      <c r="AV78" s="292"/>
      <c r="AW78" s="292"/>
      <c r="AX78" s="293"/>
    </row>
    <row r="79" spans="1:50" ht="24.75" customHeight="1" x14ac:dyDescent="0.15">
      <c r="A79" s="471"/>
      <c r="B79" s="472"/>
      <c r="C79" s="694"/>
      <c r="D79" s="695"/>
      <c r="E79" s="695"/>
      <c r="F79" s="696"/>
      <c r="G79" s="702"/>
      <c r="H79" s="703"/>
      <c r="I79" s="56" t="str">
        <f>IF(OR(G79="　", G79=""), "", "-")</f>
        <v/>
      </c>
      <c r="J79" s="684"/>
      <c r="K79" s="684"/>
      <c r="L79" s="56" t="str">
        <f>IF(M79="","","-")</f>
        <v/>
      </c>
      <c r="M79" s="57"/>
      <c r="N79" s="681"/>
      <c r="O79" s="682"/>
      <c r="P79" s="682"/>
      <c r="Q79" s="682"/>
      <c r="R79" s="682"/>
      <c r="S79" s="682"/>
      <c r="T79" s="682"/>
      <c r="U79" s="682"/>
      <c r="V79" s="682"/>
      <c r="W79" s="682"/>
      <c r="X79" s="682"/>
      <c r="Y79" s="682"/>
      <c r="Z79" s="682"/>
      <c r="AA79" s="682"/>
      <c r="AB79" s="682"/>
      <c r="AC79" s="682"/>
      <c r="AD79" s="682"/>
      <c r="AE79" s="682"/>
      <c r="AF79" s="683"/>
      <c r="AG79" s="291"/>
      <c r="AH79" s="292"/>
      <c r="AI79" s="292"/>
      <c r="AJ79" s="292"/>
      <c r="AK79" s="292"/>
      <c r="AL79" s="292"/>
      <c r="AM79" s="292"/>
      <c r="AN79" s="292"/>
      <c r="AO79" s="292"/>
      <c r="AP79" s="292"/>
      <c r="AQ79" s="292"/>
      <c r="AR79" s="292"/>
      <c r="AS79" s="292"/>
      <c r="AT79" s="292"/>
      <c r="AU79" s="292"/>
      <c r="AV79" s="292"/>
      <c r="AW79" s="292"/>
      <c r="AX79" s="293"/>
    </row>
    <row r="80" spans="1:50" ht="124.15" customHeight="1" x14ac:dyDescent="0.15">
      <c r="A80" s="443" t="s">
        <v>45</v>
      </c>
      <c r="B80" s="444"/>
      <c r="C80" s="386" t="s">
        <v>50</v>
      </c>
      <c r="D80" s="390"/>
      <c r="E80" s="390"/>
      <c r="F80" s="391"/>
      <c r="G80" s="625" t="s">
        <v>642</v>
      </c>
      <c r="H80" s="625"/>
      <c r="I80" s="625"/>
      <c r="J80" s="625"/>
      <c r="K80" s="625"/>
      <c r="L80" s="625"/>
      <c r="M80" s="625"/>
      <c r="N80" s="625"/>
      <c r="O80" s="625"/>
      <c r="P80" s="625"/>
      <c r="Q80" s="625"/>
      <c r="R80" s="625"/>
      <c r="S80" s="625"/>
      <c r="T80" s="625"/>
      <c r="U80" s="625"/>
      <c r="V80" s="625"/>
      <c r="W80" s="625"/>
      <c r="X80" s="625"/>
      <c r="Y80" s="625"/>
      <c r="Z80" s="625"/>
      <c r="AA80" s="625"/>
      <c r="AB80" s="625"/>
      <c r="AC80" s="625"/>
      <c r="AD80" s="625"/>
      <c r="AE80" s="625"/>
      <c r="AF80" s="625"/>
      <c r="AG80" s="625"/>
      <c r="AH80" s="625"/>
      <c r="AI80" s="625"/>
      <c r="AJ80" s="625"/>
      <c r="AK80" s="625"/>
      <c r="AL80" s="625"/>
      <c r="AM80" s="625"/>
      <c r="AN80" s="625"/>
      <c r="AO80" s="625"/>
      <c r="AP80" s="625"/>
      <c r="AQ80" s="625"/>
      <c r="AR80" s="625"/>
      <c r="AS80" s="625"/>
      <c r="AT80" s="625"/>
      <c r="AU80" s="625"/>
      <c r="AV80" s="625"/>
      <c r="AW80" s="625"/>
      <c r="AX80" s="626"/>
    </row>
    <row r="81" spans="1:52" ht="67.5" customHeight="1" thickBot="1" x14ac:dyDescent="0.2">
      <c r="A81" s="445"/>
      <c r="B81" s="446"/>
      <c r="C81" s="523" t="s">
        <v>54</v>
      </c>
      <c r="D81" s="524"/>
      <c r="E81" s="524"/>
      <c r="F81" s="525"/>
      <c r="G81" s="623" t="s">
        <v>635</v>
      </c>
      <c r="H81" s="623"/>
      <c r="I81" s="623"/>
      <c r="J81" s="623"/>
      <c r="K81" s="623"/>
      <c r="L81" s="623"/>
      <c r="M81" s="623"/>
      <c r="N81" s="623"/>
      <c r="O81" s="623"/>
      <c r="P81" s="623"/>
      <c r="Q81" s="623"/>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24"/>
    </row>
    <row r="82" spans="1:52" ht="24" customHeight="1" x14ac:dyDescent="0.15">
      <c r="A82" s="520" t="s">
        <v>30</v>
      </c>
      <c r="B82" s="521"/>
      <c r="C82" s="521"/>
      <c r="D82" s="521"/>
      <c r="E82" s="521"/>
      <c r="F82" s="521"/>
      <c r="G82" s="521"/>
      <c r="H82" s="521"/>
      <c r="I82" s="521"/>
      <c r="J82" s="521"/>
      <c r="K82" s="521"/>
      <c r="L82" s="521"/>
      <c r="M82" s="521"/>
      <c r="N82" s="521"/>
      <c r="O82" s="521"/>
      <c r="P82" s="521"/>
      <c r="Q82" s="521"/>
      <c r="R82" s="521"/>
      <c r="S82" s="521"/>
      <c r="T82" s="521"/>
      <c r="U82" s="521"/>
      <c r="V82" s="521"/>
      <c r="W82" s="521"/>
      <c r="X82" s="521"/>
      <c r="Y82" s="521"/>
      <c r="Z82" s="521"/>
      <c r="AA82" s="521"/>
      <c r="AB82" s="521"/>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52" ht="67.5" customHeight="1" thickBot="1" x14ac:dyDescent="0.2">
      <c r="A83" s="595" t="s">
        <v>649</v>
      </c>
      <c r="B83" s="509"/>
      <c r="C83" s="509"/>
      <c r="D83" s="509"/>
      <c r="E83" s="509"/>
      <c r="F83" s="509"/>
      <c r="G83" s="509"/>
      <c r="H83" s="509"/>
      <c r="I83" s="509"/>
      <c r="J83" s="509"/>
      <c r="K83" s="509"/>
      <c r="L83" s="509"/>
      <c r="M83" s="509"/>
      <c r="N83" s="509"/>
      <c r="O83" s="509"/>
      <c r="P83" s="509"/>
      <c r="Q83" s="509"/>
      <c r="R83" s="509"/>
      <c r="S83" s="509"/>
      <c r="T83" s="509"/>
      <c r="U83" s="509"/>
      <c r="V83" s="509"/>
      <c r="W83" s="509"/>
      <c r="X83" s="509"/>
      <c r="Y83" s="509"/>
      <c r="Z83" s="509"/>
      <c r="AA83" s="509"/>
      <c r="AB83" s="509"/>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52" ht="24.75" customHeight="1" x14ac:dyDescent="0.15">
      <c r="A84" s="455" t="s">
        <v>31</v>
      </c>
      <c r="B84" s="456"/>
      <c r="C84" s="456"/>
      <c r="D84" s="456"/>
      <c r="E84" s="456"/>
      <c r="F84" s="456"/>
      <c r="G84" s="456"/>
      <c r="H84" s="456"/>
      <c r="I84" s="456"/>
      <c r="J84" s="456"/>
      <c r="K84" s="456"/>
      <c r="L84" s="456"/>
      <c r="M84" s="456"/>
      <c r="N84" s="456"/>
      <c r="O84" s="456"/>
      <c r="P84" s="456"/>
      <c r="Q84" s="456"/>
      <c r="R84" s="456"/>
      <c r="S84" s="456"/>
      <c r="T84" s="456"/>
      <c r="U84" s="456"/>
      <c r="V84" s="456"/>
      <c r="W84" s="456"/>
      <c r="X84" s="456"/>
      <c r="Y84" s="456"/>
      <c r="Z84" s="456"/>
      <c r="AA84" s="456"/>
      <c r="AB84" s="456"/>
      <c r="AC84" s="456"/>
      <c r="AD84" s="456"/>
      <c r="AE84" s="456"/>
      <c r="AF84" s="456"/>
      <c r="AG84" s="456"/>
      <c r="AH84" s="456"/>
      <c r="AI84" s="456"/>
      <c r="AJ84" s="456"/>
      <c r="AK84" s="456"/>
      <c r="AL84" s="456"/>
      <c r="AM84" s="456"/>
      <c r="AN84" s="456"/>
      <c r="AO84" s="456"/>
      <c r="AP84" s="456"/>
      <c r="AQ84" s="456"/>
      <c r="AR84" s="456"/>
      <c r="AS84" s="456"/>
      <c r="AT84" s="456"/>
      <c r="AU84" s="456"/>
      <c r="AV84" s="456"/>
      <c r="AW84" s="456"/>
      <c r="AX84" s="457"/>
    </row>
    <row r="85" spans="1:52" ht="67.5" customHeight="1" thickBot="1" x14ac:dyDescent="0.2">
      <c r="A85" s="440" t="s">
        <v>131</v>
      </c>
      <c r="B85" s="441"/>
      <c r="C85" s="441"/>
      <c r="D85" s="441"/>
      <c r="E85" s="442"/>
      <c r="F85" s="508" t="s">
        <v>650</v>
      </c>
      <c r="G85" s="509"/>
      <c r="H85" s="509"/>
      <c r="I85" s="509"/>
      <c r="J85" s="509"/>
      <c r="K85" s="509"/>
      <c r="L85" s="509"/>
      <c r="M85" s="509"/>
      <c r="N85" s="509"/>
      <c r="O85" s="509"/>
      <c r="P85" s="509"/>
      <c r="Q85" s="509"/>
      <c r="R85" s="509"/>
      <c r="S85" s="509"/>
      <c r="T85" s="509"/>
      <c r="U85" s="509"/>
      <c r="V85" s="509"/>
      <c r="W85" s="509"/>
      <c r="X85" s="509"/>
      <c r="Y85" s="509"/>
      <c r="Z85" s="509"/>
      <c r="AA85" s="509"/>
      <c r="AB85" s="509"/>
      <c r="AC85" s="509"/>
      <c r="AD85" s="509"/>
      <c r="AE85" s="509"/>
      <c r="AF85" s="509"/>
      <c r="AG85" s="509"/>
      <c r="AH85" s="509"/>
      <c r="AI85" s="509"/>
      <c r="AJ85" s="509"/>
      <c r="AK85" s="509"/>
      <c r="AL85" s="509"/>
      <c r="AM85" s="509"/>
      <c r="AN85" s="509"/>
      <c r="AO85" s="509"/>
      <c r="AP85" s="509"/>
      <c r="AQ85" s="509"/>
      <c r="AR85" s="509"/>
      <c r="AS85" s="509"/>
      <c r="AT85" s="509"/>
      <c r="AU85" s="509"/>
      <c r="AV85" s="509"/>
      <c r="AW85" s="509"/>
      <c r="AX85" s="510"/>
    </row>
    <row r="86" spans="1:52" ht="24.75" customHeight="1" x14ac:dyDescent="0.15">
      <c r="A86" s="455" t="s">
        <v>43</v>
      </c>
      <c r="B86" s="456"/>
      <c r="C86" s="456"/>
      <c r="D86" s="456"/>
      <c r="E86" s="456"/>
      <c r="F86" s="456"/>
      <c r="G86" s="456"/>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6"/>
      <c r="AN86" s="456"/>
      <c r="AO86" s="456"/>
      <c r="AP86" s="456"/>
      <c r="AQ86" s="456"/>
      <c r="AR86" s="456"/>
      <c r="AS86" s="456"/>
      <c r="AT86" s="456"/>
      <c r="AU86" s="456"/>
      <c r="AV86" s="456"/>
      <c r="AW86" s="456"/>
      <c r="AX86" s="457"/>
    </row>
    <row r="87" spans="1:52" ht="66" customHeight="1" thickBot="1" x14ac:dyDescent="0.2">
      <c r="A87" s="440" t="s">
        <v>651</v>
      </c>
      <c r="B87" s="441"/>
      <c r="C87" s="441"/>
      <c r="D87" s="441"/>
      <c r="E87" s="442"/>
      <c r="F87" s="596" t="s">
        <v>652</v>
      </c>
      <c r="G87" s="597"/>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7"/>
      <c r="AJ87" s="597"/>
      <c r="AK87" s="597"/>
      <c r="AL87" s="597"/>
      <c r="AM87" s="597"/>
      <c r="AN87" s="597"/>
      <c r="AO87" s="597"/>
      <c r="AP87" s="597"/>
      <c r="AQ87" s="597"/>
      <c r="AR87" s="597"/>
      <c r="AS87" s="597"/>
      <c r="AT87" s="597"/>
      <c r="AU87" s="597"/>
      <c r="AV87" s="597"/>
      <c r="AW87" s="597"/>
      <c r="AX87" s="598"/>
    </row>
    <row r="88" spans="1:52" ht="24.75" customHeight="1" x14ac:dyDescent="0.15">
      <c r="A88" s="496" t="s">
        <v>32</v>
      </c>
      <c r="B88" s="497"/>
      <c r="C88" s="497"/>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c r="AC88" s="497"/>
      <c r="AD88" s="497"/>
      <c r="AE88" s="497"/>
      <c r="AF88" s="497"/>
      <c r="AG88" s="497"/>
      <c r="AH88" s="497"/>
      <c r="AI88" s="497"/>
      <c r="AJ88" s="497"/>
      <c r="AK88" s="497"/>
      <c r="AL88" s="497"/>
      <c r="AM88" s="497"/>
      <c r="AN88" s="497"/>
      <c r="AO88" s="497"/>
      <c r="AP88" s="497"/>
      <c r="AQ88" s="497"/>
      <c r="AR88" s="497"/>
      <c r="AS88" s="497"/>
      <c r="AT88" s="497"/>
      <c r="AU88" s="497"/>
      <c r="AV88" s="497"/>
      <c r="AW88" s="497"/>
      <c r="AX88" s="498"/>
    </row>
    <row r="89" spans="1:52" ht="67.5" customHeight="1" thickBot="1" x14ac:dyDescent="0.2">
      <c r="A89" s="433"/>
      <c r="B89" s="434"/>
      <c r="C89" s="434"/>
      <c r="D89" s="434"/>
      <c r="E89" s="434"/>
      <c r="F89" s="434"/>
      <c r="G89" s="434"/>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4"/>
      <c r="AJ89" s="434"/>
      <c r="AK89" s="434"/>
      <c r="AL89" s="434"/>
      <c r="AM89" s="434"/>
      <c r="AN89" s="434"/>
      <c r="AO89" s="434"/>
      <c r="AP89" s="434"/>
      <c r="AQ89" s="434"/>
      <c r="AR89" s="434"/>
      <c r="AS89" s="434"/>
      <c r="AT89" s="434"/>
      <c r="AU89" s="434"/>
      <c r="AV89" s="434"/>
      <c r="AW89" s="434"/>
      <c r="AX89" s="435"/>
    </row>
    <row r="90" spans="1:52" ht="24.75" customHeight="1" x14ac:dyDescent="0.15">
      <c r="A90" s="604" t="s">
        <v>229</v>
      </c>
      <c r="B90" s="605"/>
      <c r="C90" s="605"/>
      <c r="D90" s="605"/>
      <c r="E90" s="605"/>
      <c r="F90" s="605"/>
      <c r="G90" s="605"/>
      <c r="H90" s="605"/>
      <c r="I90" s="605"/>
      <c r="J90" s="605"/>
      <c r="K90" s="605"/>
      <c r="L90" s="605"/>
      <c r="M90" s="605"/>
      <c r="N90" s="605"/>
      <c r="O90" s="605"/>
      <c r="P90" s="605"/>
      <c r="Q90" s="605"/>
      <c r="R90" s="605"/>
      <c r="S90" s="605"/>
      <c r="T90" s="605"/>
      <c r="U90" s="605"/>
      <c r="V90" s="605"/>
      <c r="W90" s="605"/>
      <c r="X90" s="605"/>
      <c r="Y90" s="605"/>
      <c r="Z90" s="605"/>
      <c r="AA90" s="605"/>
      <c r="AB90" s="605"/>
      <c r="AC90" s="605"/>
      <c r="AD90" s="605"/>
      <c r="AE90" s="605"/>
      <c r="AF90" s="605"/>
      <c r="AG90" s="605"/>
      <c r="AH90" s="605"/>
      <c r="AI90" s="605"/>
      <c r="AJ90" s="605"/>
      <c r="AK90" s="605"/>
      <c r="AL90" s="605"/>
      <c r="AM90" s="605"/>
      <c r="AN90" s="605"/>
      <c r="AO90" s="605"/>
      <c r="AP90" s="605"/>
      <c r="AQ90" s="605"/>
      <c r="AR90" s="605"/>
      <c r="AS90" s="605"/>
      <c r="AT90" s="605"/>
      <c r="AU90" s="605"/>
      <c r="AV90" s="605"/>
      <c r="AW90" s="605"/>
      <c r="AX90" s="606"/>
      <c r="AZ90" s="10"/>
    </row>
    <row r="91" spans="1:52" ht="24.75" customHeight="1" x14ac:dyDescent="0.15">
      <c r="A91" s="129" t="s">
        <v>530</v>
      </c>
      <c r="B91" s="130"/>
      <c r="C91" s="130"/>
      <c r="D91" s="131"/>
      <c r="E91" s="80" t="s">
        <v>579</v>
      </c>
      <c r="F91" s="81"/>
      <c r="G91" s="81"/>
      <c r="H91" s="81"/>
      <c r="I91" s="81"/>
      <c r="J91" s="81"/>
      <c r="K91" s="81"/>
      <c r="L91" s="81"/>
      <c r="M91" s="81"/>
      <c r="N91" s="81"/>
      <c r="O91" s="81"/>
      <c r="P91" s="82"/>
      <c r="Q91" s="80"/>
      <c r="R91" s="81"/>
      <c r="S91" s="81"/>
      <c r="T91" s="81"/>
      <c r="U91" s="81"/>
      <c r="V91" s="81"/>
      <c r="W91" s="81"/>
      <c r="X91" s="81"/>
      <c r="Y91" s="81"/>
      <c r="Z91" s="81"/>
      <c r="AA91" s="81"/>
      <c r="AB91" s="82"/>
      <c r="AC91" s="80"/>
      <c r="AD91" s="81"/>
      <c r="AE91" s="81"/>
      <c r="AF91" s="81"/>
      <c r="AG91" s="81"/>
      <c r="AH91" s="81"/>
      <c r="AI91" s="81"/>
      <c r="AJ91" s="81"/>
      <c r="AK91" s="81"/>
      <c r="AL91" s="81"/>
      <c r="AM91" s="81"/>
      <c r="AN91" s="82"/>
      <c r="AO91" s="80"/>
      <c r="AP91" s="81"/>
      <c r="AQ91" s="81"/>
      <c r="AR91" s="81"/>
      <c r="AS91" s="81"/>
      <c r="AT91" s="81"/>
      <c r="AU91" s="81"/>
      <c r="AV91" s="81"/>
      <c r="AW91" s="81"/>
      <c r="AX91" s="83"/>
      <c r="AY91" s="72"/>
    </row>
    <row r="92" spans="1:52" ht="24.75" customHeight="1" x14ac:dyDescent="0.15">
      <c r="A92" s="84" t="s">
        <v>263</v>
      </c>
      <c r="B92" s="84"/>
      <c r="C92" s="84"/>
      <c r="D92" s="84"/>
      <c r="E92" s="80" t="s">
        <v>579</v>
      </c>
      <c r="F92" s="81"/>
      <c r="G92" s="81"/>
      <c r="H92" s="81"/>
      <c r="I92" s="81"/>
      <c r="J92" s="81"/>
      <c r="K92" s="81"/>
      <c r="L92" s="81"/>
      <c r="M92" s="81"/>
      <c r="N92" s="81"/>
      <c r="O92" s="81"/>
      <c r="P92" s="82"/>
      <c r="Q92" s="80"/>
      <c r="R92" s="81"/>
      <c r="S92" s="81"/>
      <c r="T92" s="81"/>
      <c r="U92" s="81"/>
      <c r="V92" s="81"/>
      <c r="W92" s="81"/>
      <c r="X92" s="81"/>
      <c r="Y92" s="81"/>
      <c r="Z92" s="81"/>
      <c r="AA92" s="81"/>
      <c r="AB92" s="82"/>
      <c r="AC92" s="80"/>
      <c r="AD92" s="81"/>
      <c r="AE92" s="81"/>
      <c r="AF92" s="81"/>
      <c r="AG92" s="81"/>
      <c r="AH92" s="81"/>
      <c r="AI92" s="81"/>
      <c r="AJ92" s="81"/>
      <c r="AK92" s="81"/>
      <c r="AL92" s="81"/>
      <c r="AM92" s="81"/>
      <c r="AN92" s="82"/>
      <c r="AO92" s="80"/>
      <c r="AP92" s="81"/>
      <c r="AQ92" s="81"/>
      <c r="AR92" s="81"/>
      <c r="AS92" s="81"/>
      <c r="AT92" s="81"/>
      <c r="AU92" s="81"/>
      <c r="AV92" s="81"/>
      <c r="AW92" s="81"/>
      <c r="AX92" s="83"/>
    </row>
    <row r="93" spans="1:52" ht="24.75" customHeight="1" x14ac:dyDescent="0.15">
      <c r="A93" s="84" t="s">
        <v>262</v>
      </c>
      <c r="B93" s="84"/>
      <c r="C93" s="84"/>
      <c r="D93" s="84"/>
      <c r="E93" s="80" t="s">
        <v>579</v>
      </c>
      <c r="F93" s="81"/>
      <c r="G93" s="81"/>
      <c r="H93" s="81"/>
      <c r="I93" s="81"/>
      <c r="J93" s="81"/>
      <c r="K93" s="81"/>
      <c r="L93" s="81"/>
      <c r="M93" s="81"/>
      <c r="N93" s="81"/>
      <c r="O93" s="81"/>
      <c r="P93" s="82"/>
      <c r="Q93" s="80"/>
      <c r="R93" s="81"/>
      <c r="S93" s="81"/>
      <c r="T93" s="81"/>
      <c r="U93" s="81"/>
      <c r="V93" s="81"/>
      <c r="W93" s="81"/>
      <c r="X93" s="81"/>
      <c r="Y93" s="81"/>
      <c r="Z93" s="81"/>
      <c r="AA93" s="81"/>
      <c r="AB93" s="82"/>
      <c r="AC93" s="80"/>
      <c r="AD93" s="81"/>
      <c r="AE93" s="81"/>
      <c r="AF93" s="81"/>
      <c r="AG93" s="81"/>
      <c r="AH93" s="81"/>
      <c r="AI93" s="81"/>
      <c r="AJ93" s="81"/>
      <c r="AK93" s="81"/>
      <c r="AL93" s="81"/>
      <c r="AM93" s="81"/>
      <c r="AN93" s="82"/>
      <c r="AO93" s="80"/>
      <c r="AP93" s="81"/>
      <c r="AQ93" s="81"/>
      <c r="AR93" s="81"/>
      <c r="AS93" s="81"/>
      <c r="AT93" s="81"/>
      <c r="AU93" s="81"/>
      <c r="AV93" s="81"/>
      <c r="AW93" s="81"/>
      <c r="AX93" s="83"/>
    </row>
    <row r="94" spans="1:52" ht="24.75" customHeight="1" x14ac:dyDescent="0.15">
      <c r="A94" s="84" t="s">
        <v>261</v>
      </c>
      <c r="B94" s="84"/>
      <c r="C94" s="84"/>
      <c r="D94" s="84"/>
      <c r="E94" s="80" t="s">
        <v>579</v>
      </c>
      <c r="F94" s="81"/>
      <c r="G94" s="81"/>
      <c r="H94" s="81"/>
      <c r="I94" s="81"/>
      <c r="J94" s="81"/>
      <c r="K94" s="81"/>
      <c r="L94" s="81"/>
      <c r="M94" s="81"/>
      <c r="N94" s="81"/>
      <c r="O94" s="81"/>
      <c r="P94" s="82"/>
      <c r="Q94" s="80"/>
      <c r="R94" s="81"/>
      <c r="S94" s="81"/>
      <c r="T94" s="81"/>
      <c r="U94" s="81"/>
      <c r="V94" s="81"/>
      <c r="W94" s="81"/>
      <c r="X94" s="81"/>
      <c r="Y94" s="81"/>
      <c r="Z94" s="81"/>
      <c r="AA94" s="81"/>
      <c r="AB94" s="82"/>
      <c r="AC94" s="80"/>
      <c r="AD94" s="81"/>
      <c r="AE94" s="81"/>
      <c r="AF94" s="81"/>
      <c r="AG94" s="81"/>
      <c r="AH94" s="81"/>
      <c r="AI94" s="81"/>
      <c r="AJ94" s="81"/>
      <c r="AK94" s="81"/>
      <c r="AL94" s="81"/>
      <c r="AM94" s="81"/>
      <c r="AN94" s="82"/>
      <c r="AO94" s="80"/>
      <c r="AP94" s="81"/>
      <c r="AQ94" s="81"/>
      <c r="AR94" s="81"/>
      <c r="AS94" s="81"/>
      <c r="AT94" s="81"/>
      <c r="AU94" s="81"/>
      <c r="AV94" s="81"/>
      <c r="AW94" s="81"/>
      <c r="AX94" s="83"/>
    </row>
    <row r="95" spans="1:52" ht="24.75" customHeight="1" x14ac:dyDescent="0.15">
      <c r="A95" s="84" t="s">
        <v>260</v>
      </c>
      <c r="B95" s="84"/>
      <c r="C95" s="84"/>
      <c r="D95" s="84"/>
      <c r="E95" s="80" t="s">
        <v>579</v>
      </c>
      <c r="F95" s="81"/>
      <c r="G95" s="81"/>
      <c r="H95" s="81"/>
      <c r="I95" s="81"/>
      <c r="J95" s="81"/>
      <c r="K95" s="81"/>
      <c r="L95" s="81"/>
      <c r="M95" s="81"/>
      <c r="N95" s="81"/>
      <c r="O95" s="81"/>
      <c r="P95" s="82"/>
      <c r="Q95" s="80"/>
      <c r="R95" s="81"/>
      <c r="S95" s="81"/>
      <c r="T95" s="81"/>
      <c r="U95" s="81"/>
      <c r="V95" s="81"/>
      <c r="W95" s="81"/>
      <c r="X95" s="81"/>
      <c r="Y95" s="81"/>
      <c r="Z95" s="81"/>
      <c r="AA95" s="81"/>
      <c r="AB95" s="82"/>
      <c r="AC95" s="80"/>
      <c r="AD95" s="81"/>
      <c r="AE95" s="81"/>
      <c r="AF95" s="81"/>
      <c r="AG95" s="81"/>
      <c r="AH95" s="81"/>
      <c r="AI95" s="81"/>
      <c r="AJ95" s="81"/>
      <c r="AK95" s="81"/>
      <c r="AL95" s="81"/>
      <c r="AM95" s="81"/>
      <c r="AN95" s="82"/>
      <c r="AO95" s="80"/>
      <c r="AP95" s="81"/>
      <c r="AQ95" s="81"/>
      <c r="AR95" s="81"/>
      <c r="AS95" s="81"/>
      <c r="AT95" s="81"/>
      <c r="AU95" s="81"/>
      <c r="AV95" s="81"/>
      <c r="AW95" s="81"/>
      <c r="AX95" s="83"/>
    </row>
    <row r="96" spans="1:52" ht="24.75" customHeight="1" x14ac:dyDescent="0.15">
      <c r="A96" s="84" t="s">
        <v>259</v>
      </c>
      <c r="B96" s="84"/>
      <c r="C96" s="84"/>
      <c r="D96" s="84"/>
      <c r="E96" s="80" t="s">
        <v>579</v>
      </c>
      <c r="F96" s="81"/>
      <c r="G96" s="81"/>
      <c r="H96" s="81"/>
      <c r="I96" s="81"/>
      <c r="J96" s="81"/>
      <c r="K96" s="81"/>
      <c r="L96" s="81"/>
      <c r="M96" s="81"/>
      <c r="N96" s="81"/>
      <c r="O96" s="81"/>
      <c r="P96" s="82"/>
      <c r="Q96" s="80"/>
      <c r="R96" s="81"/>
      <c r="S96" s="81"/>
      <c r="T96" s="81"/>
      <c r="U96" s="81"/>
      <c r="V96" s="81"/>
      <c r="W96" s="81"/>
      <c r="X96" s="81"/>
      <c r="Y96" s="81"/>
      <c r="Z96" s="81"/>
      <c r="AA96" s="81"/>
      <c r="AB96" s="82"/>
      <c r="AC96" s="80"/>
      <c r="AD96" s="81"/>
      <c r="AE96" s="81"/>
      <c r="AF96" s="81"/>
      <c r="AG96" s="81"/>
      <c r="AH96" s="81"/>
      <c r="AI96" s="81"/>
      <c r="AJ96" s="81"/>
      <c r="AK96" s="81"/>
      <c r="AL96" s="81"/>
      <c r="AM96" s="81"/>
      <c r="AN96" s="82"/>
      <c r="AO96" s="80"/>
      <c r="AP96" s="81"/>
      <c r="AQ96" s="81"/>
      <c r="AR96" s="81"/>
      <c r="AS96" s="81"/>
      <c r="AT96" s="81"/>
      <c r="AU96" s="81"/>
      <c r="AV96" s="81"/>
      <c r="AW96" s="81"/>
      <c r="AX96" s="83"/>
    </row>
    <row r="97" spans="1:50" ht="24.75" customHeight="1" x14ac:dyDescent="0.15">
      <c r="A97" s="84" t="s">
        <v>258</v>
      </c>
      <c r="B97" s="84"/>
      <c r="C97" s="84"/>
      <c r="D97" s="84"/>
      <c r="E97" s="80" t="s">
        <v>585</v>
      </c>
      <c r="F97" s="81"/>
      <c r="G97" s="81"/>
      <c r="H97" s="81"/>
      <c r="I97" s="81"/>
      <c r="J97" s="81"/>
      <c r="K97" s="81"/>
      <c r="L97" s="81"/>
      <c r="M97" s="81"/>
      <c r="N97" s="81"/>
      <c r="O97" s="81"/>
      <c r="P97" s="82"/>
      <c r="Q97" s="80"/>
      <c r="R97" s="81"/>
      <c r="S97" s="81"/>
      <c r="T97" s="81"/>
      <c r="U97" s="81"/>
      <c r="V97" s="81"/>
      <c r="W97" s="81"/>
      <c r="X97" s="81"/>
      <c r="Y97" s="81"/>
      <c r="Z97" s="81"/>
      <c r="AA97" s="81"/>
      <c r="AB97" s="82"/>
      <c r="AC97" s="80"/>
      <c r="AD97" s="81"/>
      <c r="AE97" s="81"/>
      <c r="AF97" s="81"/>
      <c r="AG97" s="81"/>
      <c r="AH97" s="81"/>
      <c r="AI97" s="81"/>
      <c r="AJ97" s="81"/>
      <c r="AK97" s="81"/>
      <c r="AL97" s="81"/>
      <c r="AM97" s="81"/>
      <c r="AN97" s="82"/>
      <c r="AO97" s="80"/>
      <c r="AP97" s="81"/>
      <c r="AQ97" s="81"/>
      <c r="AR97" s="81"/>
      <c r="AS97" s="81"/>
      <c r="AT97" s="81"/>
      <c r="AU97" s="81"/>
      <c r="AV97" s="81"/>
      <c r="AW97" s="81"/>
      <c r="AX97" s="83"/>
    </row>
    <row r="98" spans="1:50" ht="24.75" customHeight="1" x14ac:dyDescent="0.15">
      <c r="A98" s="84" t="s">
        <v>257</v>
      </c>
      <c r="B98" s="84"/>
      <c r="C98" s="84"/>
      <c r="D98" s="84"/>
      <c r="E98" s="80" t="s">
        <v>586</v>
      </c>
      <c r="F98" s="81"/>
      <c r="G98" s="81"/>
      <c r="H98" s="81"/>
      <c r="I98" s="81"/>
      <c r="J98" s="81"/>
      <c r="K98" s="81"/>
      <c r="L98" s="81"/>
      <c r="M98" s="81"/>
      <c r="N98" s="81"/>
      <c r="O98" s="81"/>
      <c r="P98" s="82"/>
      <c r="Q98" s="80"/>
      <c r="R98" s="81"/>
      <c r="S98" s="81"/>
      <c r="T98" s="81"/>
      <c r="U98" s="81"/>
      <c r="V98" s="81"/>
      <c r="W98" s="81"/>
      <c r="X98" s="81"/>
      <c r="Y98" s="81"/>
      <c r="Z98" s="81"/>
      <c r="AA98" s="81"/>
      <c r="AB98" s="82"/>
      <c r="AC98" s="80"/>
      <c r="AD98" s="81"/>
      <c r="AE98" s="81"/>
      <c r="AF98" s="81"/>
      <c r="AG98" s="81"/>
      <c r="AH98" s="81"/>
      <c r="AI98" s="81"/>
      <c r="AJ98" s="81"/>
      <c r="AK98" s="81"/>
      <c r="AL98" s="81"/>
      <c r="AM98" s="81"/>
      <c r="AN98" s="82"/>
      <c r="AO98" s="80"/>
      <c r="AP98" s="81"/>
      <c r="AQ98" s="81"/>
      <c r="AR98" s="81"/>
      <c r="AS98" s="81"/>
      <c r="AT98" s="81"/>
      <c r="AU98" s="81"/>
      <c r="AV98" s="81"/>
      <c r="AW98" s="81"/>
      <c r="AX98" s="83"/>
    </row>
    <row r="99" spans="1:50" ht="24.75" customHeight="1" x14ac:dyDescent="0.15">
      <c r="A99" s="84" t="s">
        <v>256</v>
      </c>
      <c r="B99" s="84"/>
      <c r="C99" s="84"/>
      <c r="D99" s="84"/>
      <c r="E99" s="89" t="s">
        <v>587</v>
      </c>
      <c r="F99" s="90"/>
      <c r="G99" s="90"/>
      <c r="H99" s="90"/>
      <c r="I99" s="90"/>
      <c r="J99" s="90"/>
      <c r="K99" s="90"/>
      <c r="L99" s="90"/>
      <c r="M99" s="90"/>
      <c r="N99" s="90"/>
      <c r="O99" s="90"/>
      <c r="P99" s="91"/>
      <c r="Q99" s="89"/>
      <c r="R99" s="90"/>
      <c r="S99" s="90"/>
      <c r="T99" s="90"/>
      <c r="U99" s="90"/>
      <c r="V99" s="90"/>
      <c r="W99" s="90"/>
      <c r="X99" s="90"/>
      <c r="Y99" s="90"/>
      <c r="Z99" s="90"/>
      <c r="AA99" s="90"/>
      <c r="AB99" s="91"/>
      <c r="AC99" s="89"/>
      <c r="AD99" s="90"/>
      <c r="AE99" s="90"/>
      <c r="AF99" s="90"/>
      <c r="AG99" s="90"/>
      <c r="AH99" s="90"/>
      <c r="AI99" s="90"/>
      <c r="AJ99" s="90"/>
      <c r="AK99" s="90"/>
      <c r="AL99" s="90"/>
      <c r="AM99" s="90"/>
      <c r="AN99" s="91"/>
      <c r="AO99" s="80"/>
      <c r="AP99" s="81"/>
      <c r="AQ99" s="81"/>
      <c r="AR99" s="81"/>
      <c r="AS99" s="81"/>
      <c r="AT99" s="81"/>
      <c r="AU99" s="81"/>
      <c r="AV99" s="81"/>
      <c r="AW99" s="81"/>
      <c r="AX99" s="83"/>
    </row>
    <row r="100" spans="1:50" ht="24.75" customHeight="1" x14ac:dyDescent="0.15">
      <c r="A100" s="84" t="s">
        <v>404</v>
      </c>
      <c r="B100" s="84"/>
      <c r="C100" s="84"/>
      <c r="D100" s="84"/>
      <c r="E100" s="87" t="s">
        <v>569</v>
      </c>
      <c r="F100" s="88"/>
      <c r="G100" s="88"/>
      <c r="H100" s="75" t="str">
        <f>IF(E100="","","-")</f>
        <v>-</v>
      </c>
      <c r="I100" s="88"/>
      <c r="J100" s="88"/>
      <c r="K100" s="75" t="str">
        <f>IF(I100="","","-")</f>
        <v/>
      </c>
      <c r="L100" s="79">
        <v>130</v>
      </c>
      <c r="M100" s="79"/>
      <c r="N100" s="75" t="str">
        <f>IF(O100="","","-")</f>
        <v/>
      </c>
      <c r="O100" s="85"/>
      <c r="P100" s="86"/>
      <c r="Q100" s="87"/>
      <c r="R100" s="88"/>
      <c r="S100" s="88"/>
      <c r="T100" s="75" t="str">
        <f>IF(Q100="","","-")</f>
        <v/>
      </c>
      <c r="U100" s="88"/>
      <c r="V100" s="88"/>
      <c r="W100" s="75" t="str">
        <f>IF(U100="","","-")</f>
        <v/>
      </c>
      <c r="X100" s="79"/>
      <c r="Y100" s="79"/>
      <c r="Z100" s="75" t="str">
        <f>IF(AA100="","","-")</f>
        <v/>
      </c>
      <c r="AA100" s="85"/>
      <c r="AB100" s="86"/>
      <c r="AC100" s="87"/>
      <c r="AD100" s="88"/>
      <c r="AE100" s="88"/>
      <c r="AF100" s="75" t="str">
        <f>IF(AC100="","","-")</f>
        <v/>
      </c>
      <c r="AG100" s="88"/>
      <c r="AH100" s="88"/>
      <c r="AI100" s="75" t="str">
        <f>IF(AG100="","","-")</f>
        <v/>
      </c>
      <c r="AJ100" s="79"/>
      <c r="AK100" s="79"/>
      <c r="AL100" s="75" t="str">
        <f>IF(AM100="","","-")</f>
        <v/>
      </c>
      <c r="AM100" s="85"/>
      <c r="AN100" s="86"/>
      <c r="AO100" s="87"/>
      <c r="AP100" s="88"/>
      <c r="AQ100" s="75" t="str">
        <f>IF(AO100="","","-")</f>
        <v/>
      </c>
      <c r="AR100" s="88"/>
      <c r="AS100" s="88"/>
      <c r="AT100" s="75" t="str">
        <f>IF(AR100="","","-")</f>
        <v/>
      </c>
      <c r="AU100" s="79"/>
      <c r="AV100" s="79"/>
      <c r="AW100" s="75" t="str">
        <f>IF(AX100="","","-")</f>
        <v/>
      </c>
      <c r="AX100" s="78"/>
    </row>
    <row r="101" spans="1:50" ht="24.75" customHeight="1" x14ac:dyDescent="0.15">
      <c r="A101" s="84" t="s">
        <v>370</v>
      </c>
      <c r="B101" s="84"/>
      <c r="C101" s="84"/>
      <c r="D101" s="84"/>
      <c r="E101" s="87" t="s">
        <v>569</v>
      </c>
      <c r="F101" s="88"/>
      <c r="G101" s="88"/>
      <c r="H101" s="75" t="str">
        <f>IF(E101="","","-")</f>
        <v>-</v>
      </c>
      <c r="I101" s="88"/>
      <c r="J101" s="88"/>
      <c r="K101" s="75" t="str">
        <f>IF(I101="","","-")</f>
        <v/>
      </c>
      <c r="L101" s="79">
        <v>131</v>
      </c>
      <c r="M101" s="79"/>
      <c r="N101" s="75" t="str">
        <f>IF(O101="","","-")</f>
        <v/>
      </c>
      <c r="O101" s="85"/>
      <c r="P101" s="86"/>
      <c r="Q101" s="87"/>
      <c r="R101" s="88"/>
      <c r="S101" s="88"/>
      <c r="T101" s="75" t="str">
        <f>IF(Q101="","","-")</f>
        <v/>
      </c>
      <c r="U101" s="88"/>
      <c r="V101" s="88"/>
      <c r="W101" s="75" t="str">
        <f>IF(U101="","","-")</f>
        <v/>
      </c>
      <c r="X101" s="79"/>
      <c r="Y101" s="79"/>
      <c r="Z101" s="75" t="str">
        <f>IF(AA101="","","-")</f>
        <v/>
      </c>
      <c r="AA101" s="85"/>
      <c r="AB101" s="86"/>
      <c r="AC101" s="87"/>
      <c r="AD101" s="88"/>
      <c r="AE101" s="88"/>
      <c r="AF101" s="75" t="str">
        <f>IF(AC101="","","-")</f>
        <v/>
      </c>
      <c r="AG101" s="88"/>
      <c r="AH101" s="88"/>
      <c r="AI101" s="75" t="str">
        <f>IF(AG101="","","-")</f>
        <v/>
      </c>
      <c r="AJ101" s="79"/>
      <c r="AK101" s="79"/>
      <c r="AL101" s="75" t="str">
        <f>IF(AM101="","","-")</f>
        <v/>
      </c>
      <c r="AM101" s="85"/>
      <c r="AN101" s="86"/>
      <c r="AO101" s="87"/>
      <c r="AP101" s="88"/>
      <c r="AQ101" s="75" t="str">
        <f>IF(AO101="","","-")</f>
        <v/>
      </c>
      <c r="AR101" s="88"/>
      <c r="AS101" s="88"/>
      <c r="AT101" s="75" t="str">
        <f>IF(AR101="","","-")</f>
        <v/>
      </c>
      <c r="AU101" s="79"/>
      <c r="AV101" s="79"/>
      <c r="AW101" s="75" t="str">
        <f>IF(AX101="","","-")</f>
        <v/>
      </c>
      <c r="AX101" s="78"/>
    </row>
    <row r="102" spans="1:50" ht="28.35" customHeight="1" x14ac:dyDescent="0.15">
      <c r="A102" s="95" t="s">
        <v>250</v>
      </c>
      <c r="B102" s="96"/>
      <c r="C102" s="96"/>
      <c r="D102" s="96"/>
      <c r="E102" s="96"/>
      <c r="F102" s="97"/>
      <c r="G102" s="60" t="s">
        <v>565</v>
      </c>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15">
      <c r="A103" s="95"/>
      <c r="B103" s="96"/>
      <c r="C103" s="96"/>
      <c r="D103" s="96"/>
      <c r="E103" s="96"/>
      <c r="F103" s="97"/>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15">
      <c r="A104" s="95"/>
      <c r="B104" s="96"/>
      <c r="C104" s="96"/>
      <c r="D104" s="96"/>
      <c r="E104" s="96"/>
      <c r="F104" s="97"/>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8.35" customHeight="1" x14ac:dyDescent="0.15">
      <c r="A105" s="95"/>
      <c r="B105" s="96"/>
      <c r="C105" s="96"/>
      <c r="D105" s="96"/>
      <c r="E105" s="96"/>
      <c r="F105" s="97"/>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7.75" customHeight="1" x14ac:dyDescent="0.15">
      <c r="A106" s="95"/>
      <c r="B106" s="96"/>
      <c r="C106" s="96"/>
      <c r="D106" s="96"/>
      <c r="E106" s="96"/>
      <c r="F106" s="97"/>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15">
      <c r="A107" s="95"/>
      <c r="B107" s="96"/>
      <c r="C107" s="96"/>
      <c r="D107" s="96"/>
      <c r="E107" s="96"/>
      <c r="F107" s="97"/>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8.35" customHeight="1" x14ac:dyDescent="0.15">
      <c r="A108" s="95"/>
      <c r="B108" s="96"/>
      <c r="C108" s="96"/>
      <c r="D108" s="96"/>
      <c r="E108" s="96"/>
      <c r="F108" s="97"/>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7.75" customHeight="1" x14ac:dyDescent="0.15">
      <c r="A109" s="95"/>
      <c r="B109" s="96"/>
      <c r="C109" s="96"/>
      <c r="D109" s="96"/>
      <c r="E109" s="96"/>
      <c r="F109" s="97"/>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15">
      <c r="A110" s="95"/>
      <c r="B110" s="96"/>
      <c r="C110" s="96"/>
      <c r="D110" s="96"/>
      <c r="E110" s="96"/>
      <c r="F110" s="97"/>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8.35" customHeight="1" x14ac:dyDescent="0.15">
      <c r="A111" s="95"/>
      <c r="B111" s="96"/>
      <c r="C111" s="96"/>
      <c r="D111" s="96"/>
      <c r="E111" s="96"/>
      <c r="F111" s="97"/>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8.35" customHeight="1" x14ac:dyDescent="0.15">
      <c r="A112" s="95"/>
      <c r="B112" s="96"/>
      <c r="C112" s="96"/>
      <c r="D112" s="96"/>
      <c r="E112" s="96"/>
      <c r="F112" s="97"/>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28.35" customHeight="1" x14ac:dyDescent="0.15">
      <c r="A113" s="95"/>
      <c r="B113" s="96"/>
      <c r="C113" s="96"/>
      <c r="D113" s="96"/>
      <c r="E113" s="96"/>
      <c r="F113" s="97"/>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28.35" customHeight="1" x14ac:dyDescent="0.15">
      <c r="A114" s="95"/>
      <c r="B114" s="96"/>
      <c r="C114" s="96"/>
      <c r="D114" s="96"/>
      <c r="E114" s="96"/>
      <c r="F114" s="97"/>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27.75" customHeight="1" x14ac:dyDescent="0.15">
      <c r="A115" s="95"/>
      <c r="B115" s="96"/>
      <c r="C115" s="96"/>
      <c r="D115" s="96"/>
      <c r="E115" s="96"/>
      <c r="F115" s="97"/>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28.35" customHeight="1" x14ac:dyDescent="0.15">
      <c r="A116" s="95"/>
      <c r="B116" s="96"/>
      <c r="C116" s="96"/>
      <c r="D116" s="96"/>
      <c r="E116" s="96"/>
      <c r="F116" s="97"/>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28.35" customHeight="1" x14ac:dyDescent="0.15">
      <c r="A117" s="95"/>
      <c r="B117" s="96"/>
      <c r="C117" s="96"/>
      <c r="D117" s="96"/>
      <c r="E117" s="96"/>
      <c r="F117" s="97"/>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28.35" customHeight="1" x14ac:dyDescent="0.15">
      <c r="A118" s="95"/>
      <c r="B118" s="96"/>
      <c r="C118" s="96"/>
      <c r="D118" s="96"/>
      <c r="E118" s="96"/>
      <c r="F118" s="97"/>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52.5" customHeight="1" x14ac:dyDescent="0.15">
      <c r="A119" s="95"/>
      <c r="B119" s="96"/>
      <c r="C119" s="96"/>
      <c r="D119" s="96"/>
      <c r="E119" s="96"/>
      <c r="F119" s="97"/>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52.5" customHeight="1" x14ac:dyDescent="0.15">
      <c r="A120" s="95"/>
      <c r="B120" s="96"/>
      <c r="C120" s="96"/>
      <c r="D120" s="96"/>
      <c r="E120" s="96"/>
      <c r="F120" s="97"/>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52.5" customHeight="1" x14ac:dyDescent="0.15">
      <c r="A121" s="95"/>
      <c r="B121" s="96"/>
      <c r="C121" s="96"/>
      <c r="D121" s="96"/>
      <c r="E121" s="96"/>
      <c r="F121" s="97"/>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9.25" customHeight="1" x14ac:dyDescent="0.15">
      <c r="A122" s="95"/>
      <c r="B122" s="96"/>
      <c r="C122" s="96"/>
      <c r="D122" s="96"/>
      <c r="E122" s="96"/>
      <c r="F122" s="97"/>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18.399999999999999" customHeight="1" x14ac:dyDescent="0.15">
      <c r="A123" s="95"/>
      <c r="B123" s="96"/>
      <c r="C123" s="96"/>
      <c r="D123" s="96"/>
      <c r="E123" s="96"/>
      <c r="F123" s="97"/>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35.25" customHeight="1" x14ac:dyDescent="0.15">
      <c r="A124" s="95"/>
      <c r="B124" s="96"/>
      <c r="C124" s="96"/>
      <c r="D124" s="96"/>
      <c r="E124" s="96"/>
      <c r="F124" s="97"/>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30" customHeight="1" x14ac:dyDescent="0.15">
      <c r="A125" s="95"/>
      <c r="B125" s="96"/>
      <c r="C125" s="96"/>
      <c r="D125" s="96"/>
      <c r="E125" s="96"/>
      <c r="F125" s="97"/>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4.75" customHeight="1" x14ac:dyDescent="0.15">
      <c r="A126" s="95"/>
      <c r="B126" s="96"/>
      <c r="C126" s="96"/>
      <c r="D126" s="96"/>
      <c r="E126" s="96"/>
      <c r="F126" s="97"/>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4.75" customHeight="1" x14ac:dyDescent="0.15">
      <c r="A127" s="95"/>
      <c r="B127" s="96"/>
      <c r="C127" s="96"/>
      <c r="D127" s="96"/>
      <c r="E127" s="96"/>
      <c r="F127" s="97"/>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4.75" customHeight="1" x14ac:dyDescent="0.15">
      <c r="A128" s="95"/>
      <c r="B128" s="96"/>
      <c r="C128" s="96"/>
      <c r="D128" s="96"/>
      <c r="E128" s="96"/>
      <c r="F128" s="97"/>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1" ht="24.75" customHeight="1" x14ac:dyDescent="0.15">
      <c r="A129" s="95"/>
      <c r="B129" s="96"/>
      <c r="C129" s="96"/>
      <c r="D129" s="96"/>
      <c r="E129" s="96"/>
      <c r="F129" s="97"/>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1" ht="24.75" customHeight="1" thickBot="1" x14ac:dyDescent="0.2">
      <c r="A130" s="611"/>
      <c r="B130" s="612"/>
      <c r="C130" s="612"/>
      <c r="D130" s="612"/>
      <c r="E130" s="612"/>
      <c r="F130" s="613"/>
      <c r="G130" s="38"/>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40"/>
    </row>
    <row r="131" spans="1:51" ht="24.75" customHeight="1" x14ac:dyDescent="0.15">
      <c r="A131" s="589" t="s">
        <v>252</v>
      </c>
      <c r="B131" s="590"/>
      <c r="C131" s="590"/>
      <c r="D131" s="590"/>
      <c r="E131" s="590"/>
      <c r="F131" s="591"/>
      <c r="G131" s="382" t="s">
        <v>609</v>
      </c>
      <c r="H131" s="383"/>
      <c r="I131" s="383"/>
      <c r="J131" s="383"/>
      <c r="K131" s="383"/>
      <c r="L131" s="383"/>
      <c r="M131" s="383"/>
      <c r="N131" s="383"/>
      <c r="O131" s="383"/>
      <c r="P131" s="383"/>
      <c r="Q131" s="383"/>
      <c r="R131" s="383"/>
      <c r="S131" s="383"/>
      <c r="T131" s="383"/>
      <c r="U131" s="383"/>
      <c r="V131" s="383"/>
      <c r="W131" s="383"/>
      <c r="X131" s="383"/>
      <c r="Y131" s="383"/>
      <c r="Z131" s="383"/>
      <c r="AA131" s="383"/>
      <c r="AB131" s="384"/>
      <c r="AC131" s="382" t="s">
        <v>610</v>
      </c>
      <c r="AD131" s="383"/>
      <c r="AE131" s="383"/>
      <c r="AF131" s="383"/>
      <c r="AG131" s="383"/>
      <c r="AH131" s="383"/>
      <c r="AI131" s="383"/>
      <c r="AJ131" s="383"/>
      <c r="AK131" s="383"/>
      <c r="AL131" s="383"/>
      <c r="AM131" s="383"/>
      <c r="AN131" s="383"/>
      <c r="AO131" s="383"/>
      <c r="AP131" s="383"/>
      <c r="AQ131" s="383"/>
      <c r="AR131" s="383"/>
      <c r="AS131" s="383"/>
      <c r="AT131" s="383"/>
      <c r="AU131" s="383"/>
      <c r="AV131" s="383"/>
      <c r="AW131" s="383"/>
      <c r="AX131" s="385"/>
    </row>
    <row r="132" spans="1:51" ht="24.75" customHeight="1" x14ac:dyDescent="0.15">
      <c r="A132" s="592"/>
      <c r="B132" s="593"/>
      <c r="C132" s="593"/>
      <c r="D132" s="593"/>
      <c r="E132" s="593"/>
      <c r="F132" s="594"/>
      <c r="G132" s="386" t="s">
        <v>16</v>
      </c>
      <c r="H132" s="387"/>
      <c r="I132" s="387"/>
      <c r="J132" s="387"/>
      <c r="K132" s="387"/>
      <c r="L132" s="388" t="s">
        <v>17</v>
      </c>
      <c r="M132" s="387"/>
      <c r="N132" s="387"/>
      <c r="O132" s="387"/>
      <c r="P132" s="387"/>
      <c r="Q132" s="387"/>
      <c r="R132" s="387"/>
      <c r="S132" s="387"/>
      <c r="T132" s="387"/>
      <c r="U132" s="387"/>
      <c r="V132" s="387"/>
      <c r="W132" s="387"/>
      <c r="X132" s="389"/>
      <c r="Y132" s="401" t="s">
        <v>18</v>
      </c>
      <c r="Z132" s="402"/>
      <c r="AA132" s="402"/>
      <c r="AB132" s="403"/>
      <c r="AC132" s="386" t="s">
        <v>16</v>
      </c>
      <c r="AD132" s="387"/>
      <c r="AE132" s="387"/>
      <c r="AF132" s="387"/>
      <c r="AG132" s="387"/>
      <c r="AH132" s="388" t="s">
        <v>17</v>
      </c>
      <c r="AI132" s="387"/>
      <c r="AJ132" s="387"/>
      <c r="AK132" s="387"/>
      <c r="AL132" s="387"/>
      <c r="AM132" s="387"/>
      <c r="AN132" s="387"/>
      <c r="AO132" s="387"/>
      <c r="AP132" s="387"/>
      <c r="AQ132" s="387"/>
      <c r="AR132" s="387"/>
      <c r="AS132" s="387"/>
      <c r="AT132" s="389"/>
      <c r="AU132" s="401" t="s">
        <v>18</v>
      </c>
      <c r="AV132" s="402"/>
      <c r="AW132" s="402"/>
      <c r="AX132" s="404"/>
    </row>
    <row r="133" spans="1:51" ht="24.75" customHeight="1" x14ac:dyDescent="0.15">
      <c r="A133" s="592"/>
      <c r="B133" s="593"/>
      <c r="C133" s="593"/>
      <c r="D133" s="593"/>
      <c r="E133" s="593"/>
      <c r="F133" s="594"/>
      <c r="G133" s="392" t="s">
        <v>612</v>
      </c>
      <c r="H133" s="393"/>
      <c r="I133" s="393"/>
      <c r="J133" s="393"/>
      <c r="K133" s="394"/>
      <c r="L133" s="395" t="s">
        <v>611</v>
      </c>
      <c r="M133" s="396"/>
      <c r="N133" s="396"/>
      <c r="O133" s="396"/>
      <c r="P133" s="396"/>
      <c r="Q133" s="396"/>
      <c r="R133" s="396"/>
      <c r="S133" s="396"/>
      <c r="T133" s="396"/>
      <c r="U133" s="396"/>
      <c r="V133" s="396"/>
      <c r="W133" s="396"/>
      <c r="X133" s="397"/>
      <c r="Y133" s="398">
        <v>226447</v>
      </c>
      <c r="Z133" s="399"/>
      <c r="AA133" s="399"/>
      <c r="AB133" s="400"/>
      <c r="AC133" s="392" t="s">
        <v>612</v>
      </c>
      <c r="AD133" s="393"/>
      <c r="AE133" s="393"/>
      <c r="AF133" s="393"/>
      <c r="AG133" s="394"/>
      <c r="AH133" s="395" t="s">
        <v>613</v>
      </c>
      <c r="AI133" s="396"/>
      <c r="AJ133" s="396"/>
      <c r="AK133" s="396"/>
      <c r="AL133" s="396"/>
      <c r="AM133" s="396"/>
      <c r="AN133" s="396"/>
      <c r="AO133" s="396"/>
      <c r="AP133" s="396"/>
      <c r="AQ133" s="396"/>
      <c r="AR133" s="396"/>
      <c r="AS133" s="396"/>
      <c r="AT133" s="397"/>
      <c r="AU133" s="398">
        <v>680</v>
      </c>
      <c r="AV133" s="399"/>
      <c r="AW133" s="399"/>
      <c r="AX133" s="607"/>
    </row>
    <row r="134" spans="1:51" ht="24.75" customHeight="1" thickBot="1" x14ac:dyDescent="0.2">
      <c r="A134" s="592"/>
      <c r="B134" s="593"/>
      <c r="C134" s="593"/>
      <c r="D134" s="593"/>
      <c r="E134" s="593"/>
      <c r="F134" s="594"/>
      <c r="G134" s="373" t="s">
        <v>19</v>
      </c>
      <c r="H134" s="374"/>
      <c r="I134" s="374"/>
      <c r="J134" s="374"/>
      <c r="K134" s="374"/>
      <c r="L134" s="375"/>
      <c r="M134" s="376"/>
      <c r="N134" s="376"/>
      <c r="O134" s="376"/>
      <c r="P134" s="376"/>
      <c r="Q134" s="376"/>
      <c r="R134" s="376"/>
      <c r="S134" s="376"/>
      <c r="T134" s="376"/>
      <c r="U134" s="376"/>
      <c r="V134" s="376"/>
      <c r="W134" s="376"/>
      <c r="X134" s="377"/>
      <c r="Y134" s="378">
        <f>SUM(Y133:AB133)</f>
        <v>226447</v>
      </c>
      <c r="Z134" s="379"/>
      <c r="AA134" s="379"/>
      <c r="AB134" s="380"/>
      <c r="AC134" s="373" t="s">
        <v>19</v>
      </c>
      <c r="AD134" s="374"/>
      <c r="AE134" s="374"/>
      <c r="AF134" s="374"/>
      <c r="AG134" s="374"/>
      <c r="AH134" s="375"/>
      <c r="AI134" s="376"/>
      <c r="AJ134" s="376"/>
      <c r="AK134" s="376"/>
      <c r="AL134" s="376"/>
      <c r="AM134" s="376"/>
      <c r="AN134" s="376"/>
      <c r="AO134" s="376"/>
      <c r="AP134" s="376"/>
      <c r="AQ134" s="376"/>
      <c r="AR134" s="376"/>
      <c r="AS134" s="376"/>
      <c r="AT134" s="377"/>
      <c r="AU134" s="378">
        <f>SUM(AU133:AX133)</f>
        <v>680</v>
      </c>
      <c r="AV134" s="379"/>
      <c r="AW134" s="379"/>
      <c r="AX134" s="381"/>
    </row>
    <row r="135" spans="1:51" ht="24.75" customHeight="1" x14ac:dyDescent="0.15">
      <c r="A135" s="592"/>
      <c r="B135" s="593"/>
      <c r="C135" s="593"/>
      <c r="D135" s="593"/>
      <c r="E135" s="593"/>
      <c r="F135" s="594"/>
      <c r="G135" s="382" t="s">
        <v>625</v>
      </c>
      <c r="H135" s="383"/>
      <c r="I135" s="383"/>
      <c r="J135" s="383"/>
      <c r="K135" s="383"/>
      <c r="L135" s="383"/>
      <c r="M135" s="383"/>
      <c r="N135" s="383"/>
      <c r="O135" s="383"/>
      <c r="P135" s="383"/>
      <c r="Q135" s="383"/>
      <c r="R135" s="383"/>
      <c r="S135" s="383"/>
      <c r="T135" s="383"/>
      <c r="U135" s="383"/>
      <c r="V135" s="383"/>
      <c r="W135" s="383"/>
      <c r="X135" s="383"/>
      <c r="Y135" s="383"/>
      <c r="Z135" s="383"/>
      <c r="AA135" s="383"/>
      <c r="AB135" s="384"/>
      <c r="AC135" s="382" t="s">
        <v>618</v>
      </c>
      <c r="AD135" s="383"/>
      <c r="AE135" s="383"/>
      <c r="AF135" s="383"/>
      <c r="AG135" s="383"/>
      <c r="AH135" s="383"/>
      <c r="AI135" s="383"/>
      <c r="AJ135" s="383"/>
      <c r="AK135" s="383"/>
      <c r="AL135" s="383"/>
      <c r="AM135" s="383"/>
      <c r="AN135" s="383"/>
      <c r="AO135" s="383"/>
      <c r="AP135" s="383"/>
      <c r="AQ135" s="383"/>
      <c r="AR135" s="383"/>
      <c r="AS135" s="383"/>
      <c r="AT135" s="383"/>
      <c r="AU135" s="383"/>
      <c r="AV135" s="383"/>
      <c r="AW135" s="383"/>
      <c r="AX135" s="385"/>
      <c r="AY135">
        <f>COUNTA($G$137,$AC$137)</f>
        <v>0</v>
      </c>
    </row>
    <row r="136" spans="1:51" ht="24.75" customHeight="1" x14ac:dyDescent="0.15">
      <c r="A136" s="592"/>
      <c r="B136" s="593"/>
      <c r="C136" s="593"/>
      <c r="D136" s="593"/>
      <c r="E136" s="593"/>
      <c r="F136" s="594"/>
      <c r="G136" s="386" t="s">
        <v>16</v>
      </c>
      <c r="H136" s="387"/>
      <c r="I136" s="387"/>
      <c r="J136" s="387"/>
      <c r="K136" s="387"/>
      <c r="L136" s="388" t="s">
        <v>17</v>
      </c>
      <c r="M136" s="387"/>
      <c r="N136" s="387"/>
      <c r="O136" s="387"/>
      <c r="P136" s="387"/>
      <c r="Q136" s="387"/>
      <c r="R136" s="387"/>
      <c r="S136" s="387"/>
      <c r="T136" s="387"/>
      <c r="U136" s="387"/>
      <c r="V136" s="387"/>
      <c r="W136" s="387"/>
      <c r="X136" s="389"/>
      <c r="Y136" s="401" t="s">
        <v>18</v>
      </c>
      <c r="Z136" s="402"/>
      <c r="AA136" s="402"/>
      <c r="AB136" s="403"/>
      <c r="AC136" s="386" t="s">
        <v>16</v>
      </c>
      <c r="AD136" s="387"/>
      <c r="AE136" s="387"/>
      <c r="AF136" s="387"/>
      <c r="AG136" s="387"/>
      <c r="AH136" s="388" t="s">
        <v>17</v>
      </c>
      <c r="AI136" s="387"/>
      <c r="AJ136" s="387"/>
      <c r="AK136" s="387"/>
      <c r="AL136" s="387"/>
      <c r="AM136" s="387"/>
      <c r="AN136" s="387"/>
      <c r="AO136" s="387"/>
      <c r="AP136" s="387"/>
      <c r="AQ136" s="387"/>
      <c r="AR136" s="387"/>
      <c r="AS136" s="387"/>
      <c r="AT136" s="389"/>
      <c r="AU136" s="401" t="s">
        <v>18</v>
      </c>
      <c r="AV136" s="402"/>
      <c r="AW136" s="402"/>
      <c r="AX136" s="404"/>
      <c r="AY136">
        <f>$AY$135</f>
        <v>0</v>
      </c>
    </row>
    <row r="137" spans="1:51" ht="24.75" customHeight="1" x14ac:dyDescent="0.15">
      <c r="A137" s="592"/>
      <c r="B137" s="593"/>
      <c r="C137" s="593"/>
      <c r="D137" s="593"/>
      <c r="E137" s="593"/>
      <c r="F137" s="594"/>
      <c r="G137" s="392"/>
      <c r="H137" s="393"/>
      <c r="I137" s="393"/>
      <c r="J137" s="393"/>
      <c r="K137" s="394"/>
      <c r="L137" s="395" t="s">
        <v>614</v>
      </c>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t="s">
        <v>614</v>
      </c>
      <c r="AI137" s="396"/>
      <c r="AJ137" s="396"/>
      <c r="AK137" s="396"/>
      <c r="AL137" s="396"/>
      <c r="AM137" s="396"/>
      <c r="AN137" s="396"/>
      <c r="AO137" s="396"/>
      <c r="AP137" s="396"/>
      <c r="AQ137" s="396"/>
      <c r="AR137" s="396"/>
      <c r="AS137" s="396"/>
      <c r="AT137" s="397"/>
      <c r="AU137" s="398"/>
      <c r="AV137" s="399"/>
      <c r="AW137" s="399"/>
      <c r="AX137" s="607"/>
      <c r="AY137">
        <f>$AY$135</f>
        <v>0</v>
      </c>
    </row>
    <row r="138" spans="1:51" ht="24.75" customHeight="1" x14ac:dyDescent="0.15">
      <c r="A138" s="592"/>
      <c r="B138" s="593"/>
      <c r="C138" s="593"/>
      <c r="D138" s="593"/>
      <c r="E138" s="593"/>
      <c r="F138" s="594"/>
      <c r="G138" s="373" t="s">
        <v>19</v>
      </c>
      <c r="H138" s="374"/>
      <c r="I138" s="374"/>
      <c r="J138" s="374"/>
      <c r="K138" s="374"/>
      <c r="L138" s="375"/>
      <c r="M138" s="376"/>
      <c r="N138" s="376"/>
      <c r="O138" s="376"/>
      <c r="P138" s="376"/>
      <c r="Q138" s="376"/>
      <c r="R138" s="376"/>
      <c r="S138" s="376"/>
      <c r="T138" s="376"/>
      <c r="U138" s="376"/>
      <c r="V138" s="376"/>
      <c r="W138" s="376"/>
      <c r="X138" s="377"/>
      <c r="Y138" s="378">
        <f>SUM(Y137:AB137)</f>
        <v>0</v>
      </c>
      <c r="Z138" s="379"/>
      <c r="AA138" s="379"/>
      <c r="AB138" s="380"/>
      <c r="AC138" s="373" t="s">
        <v>19</v>
      </c>
      <c r="AD138" s="374"/>
      <c r="AE138" s="374"/>
      <c r="AF138" s="374"/>
      <c r="AG138" s="374"/>
      <c r="AH138" s="375"/>
      <c r="AI138" s="376"/>
      <c r="AJ138" s="376"/>
      <c r="AK138" s="376"/>
      <c r="AL138" s="376"/>
      <c r="AM138" s="376"/>
      <c r="AN138" s="376"/>
      <c r="AO138" s="376"/>
      <c r="AP138" s="376"/>
      <c r="AQ138" s="376"/>
      <c r="AR138" s="376"/>
      <c r="AS138" s="376"/>
      <c r="AT138" s="377"/>
      <c r="AU138" s="378">
        <f>SUM(AU137:AX137)</f>
        <v>0</v>
      </c>
      <c r="AV138" s="379"/>
      <c r="AW138" s="379"/>
      <c r="AX138" s="381"/>
      <c r="AY138">
        <f>$AY$135</f>
        <v>0</v>
      </c>
    </row>
    <row r="139" spans="1:51" ht="24.75" customHeight="1" thickBot="1" x14ac:dyDescent="0.2">
      <c r="A139" s="300" t="s">
        <v>139</v>
      </c>
      <c r="B139" s="301"/>
      <c r="C139" s="301"/>
      <c r="D139" s="301"/>
      <c r="E139" s="301"/>
      <c r="F139" s="301"/>
      <c r="G139" s="301"/>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2"/>
      <c r="AL139" s="704" t="s">
        <v>224</v>
      </c>
      <c r="AM139" s="705"/>
      <c r="AN139" s="705"/>
      <c r="AO139" s="77" t="s">
        <v>222</v>
      </c>
      <c r="AP139" s="21"/>
      <c r="AQ139" s="21"/>
      <c r="AR139" s="21"/>
      <c r="AS139" s="21"/>
      <c r="AT139" s="21"/>
      <c r="AU139" s="21"/>
      <c r="AV139" s="21"/>
      <c r="AW139" s="21"/>
      <c r="AX139" s="22"/>
      <c r="AY139">
        <f>COUNTIF($AO$139,"☑")</f>
        <v>0</v>
      </c>
    </row>
    <row r="140" spans="1:51" ht="24.75" customHeight="1" x14ac:dyDescent="0.15">
      <c r="A140" s="4"/>
      <c r="B140" s="4"/>
      <c r="C140" s="4"/>
      <c r="D140" s="4"/>
      <c r="E140" s="4"/>
      <c r="F140" s="4"/>
      <c r="G140" s="7"/>
      <c r="H140" s="7"/>
      <c r="I140" s="7"/>
      <c r="J140" s="7"/>
      <c r="K140" s="7"/>
      <c r="L140" s="3"/>
      <c r="M140" s="7"/>
      <c r="N140" s="7"/>
      <c r="O140" s="7"/>
      <c r="P140" s="7"/>
      <c r="Q140" s="7"/>
      <c r="R140" s="7"/>
      <c r="S140" s="7"/>
      <c r="T140" s="7"/>
      <c r="U140" s="7"/>
      <c r="V140" s="7"/>
      <c r="W140" s="7"/>
      <c r="X140" s="7"/>
      <c r="Y140" s="8"/>
      <c r="Z140" s="8"/>
      <c r="AA140" s="8"/>
      <c r="AB140" s="8"/>
      <c r="AC140" s="7"/>
      <c r="AD140" s="7"/>
      <c r="AE140" s="7"/>
      <c r="AF140" s="7"/>
      <c r="AG140" s="7"/>
      <c r="AH140" s="3"/>
      <c r="AI140" s="7"/>
      <c r="AJ140" s="7"/>
      <c r="AK140" s="7"/>
      <c r="AL140" s="7"/>
      <c r="AM140" s="7"/>
      <c r="AN140" s="7"/>
      <c r="AO140" s="7"/>
      <c r="AP140" s="7"/>
      <c r="AQ140" s="7"/>
      <c r="AR140" s="7"/>
      <c r="AS140" s="7"/>
      <c r="AT140" s="7"/>
      <c r="AU140" s="8"/>
      <c r="AV140" s="8"/>
      <c r="AW140" s="8"/>
      <c r="AX140" s="8"/>
    </row>
    <row r="141" spans="1:51" ht="24.75" customHeight="1" x14ac:dyDescent="0.15"/>
    <row r="142" spans="1:51" ht="24.75" customHeight="1" x14ac:dyDescent="0.15">
      <c r="A142" s="9"/>
      <c r="B142" s="1" t="s">
        <v>26</v>
      </c>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spans="1:51" ht="24.75" customHeight="1" x14ac:dyDescent="0.15">
      <c r="A143" s="9"/>
      <c r="B143" s="41" t="s">
        <v>233</v>
      </c>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spans="1:51" ht="59.25" customHeight="1" x14ac:dyDescent="0.15">
      <c r="A144" s="182"/>
      <c r="B144" s="182"/>
      <c r="C144" s="182" t="s">
        <v>25</v>
      </c>
      <c r="D144" s="182"/>
      <c r="E144" s="182"/>
      <c r="F144" s="182"/>
      <c r="G144" s="182"/>
      <c r="H144" s="182"/>
      <c r="I144" s="182"/>
      <c r="J144" s="265" t="s">
        <v>192</v>
      </c>
      <c r="K144" s="84"/>
      <c r="L144" s="84"/>
      <c r="M144" s="84"/>
      <c r="N144" s="84"/>
      <c r="O144" s="84"/>
      <c r="P144" s="183" t="s">
        <v>175</v>
      </c>
      <c r="Q144" s="183"/>
      <c r="R144" s="183"/>
      <c r="S144" s="183"/>
      <c r="T144" s="183"/>
      <c r="U144" s="183"/>
      <c r="V144" s="183"/>
      <c r="W144" s="183"/>
      <c r="X144" s="183"/>
      <c r="Y144" s="180" t="s">
        <v>190</v>
      </c>
      <c r="Z144" s="181"/>
      <c r="AA144" s="181"/>
      <c r="AB144" s="181"/>
      <c r="AC144" s="265" t="s">
        <v>219</v>
      </c>
      <c r="AD144" s="265"/>
      <c r="AE144" s="265"/>
      <c r="AF144" s="265"/>
      <c r="AG144" s="265"/>
      <c r="AH144" s="180" t="s">
        <v>238</v>
      </c>
      <c r="AI144" s="182"/>
      <c r="AJ144" s="182"/>
      <c r="AK144" s="182"/>
      <c r="AL144" s="182" t="s">
        <v>20</v>
      </c>
      <c r="AM144" s="182"/>
      <c r="AN144" s="182"/>
      <c r="AO144" s="266"/>
      <c r="AP144" s="267" t="s">
        <v>193</v>
      </c>
      <c r="AQ144" s="267"/>
      <c r="AR144" s="267"/>
      <c r="AS144" s="267"/>
      <c r="AT144" s="267"/>
      <c r="AU144" s="267"/>
      <c r="AV144" s="267"/>
      <c r="AW144" s="267"/>
      <c r="AX144" s="267"/>
    </row>
    <row r="145" spans="1:51" ht="30" customHeight="1" x14ac:dyDescent="0.15">
      <c r="A145" s="247">
        <v>1</v>
      </c>
      <c r="B145" s="247">
        <v>1</v>
      </c>
      <c r="C145" s="248" t="s">
        <v>615</v>
      </c>
      <c r="D145" s="249"/>
      <c r="E145" s="249"/>
      <c r="F145" s="249"/>
      <c r="G145" s="249"/>
      <c r="H145" s="249"/>
      <c r="I145" s="249"/>
      <c r="J145" s="250">
        <v>4011005000220</v>
      </c>
      <c r="K145" s="251"/>
      <c r="L145" s="251"/>
      <c r="M145" s="251"/>
      <c r="N145" s="251"/>
      <c r="O145" s="251"/>
      <c r="P145" s="252" t="s">
        <v>611</v>
      </c>
      <c r="Q145" s="253"/>
      <c r="R145" s="253"/>
      <c r="S145" s="253"/>
      <c r="T145" s="253"/>
      <c r="U145" s="253"/>
      <c r="V145" s="253"/>
      <c r="W145" s="253"/>
      <c r="X145" s="253"/>
      <c r="Y145" s="254">
        <v>226447</v>
      </c>
      <c r="Z145" s="255"/>
      <c r="AA145" s="255"/>
      <c r="AB145" s="256"/>
      <c r="AC145" s="257" t="s">
        <v>617</v>
      </c>
      <c r="AD145" s="258"/>
      <c r="AE145" s="258"/>
      <c r="AF145" s="258"/>
      <c r="AG145" s="258"/>
      <c r="AH145" s="259" t="s">
        <v>606</v>
      </c>
      <c r="AI145" s="260"/>
      <c r="AJ145" s="260"/>
      <c r="AK145" s="260"/>
      <c r="AL145" s="261" t="s">
        <v>606</v>
      </c>
      <c r="AM145" s="262"/>
      <c r="AN145" s="262"/>
      <c r="AO145" s="263"/>
      <c r="AP145" s="264" t="s">
        <v>606</v>
      </c>
      <c r="AQ145" s="264"/>
      <c r="AR145" s="264"/>
      <c r="AS145" s="264"/>
      <c r="AT145" s="264"/>
      <c r="AU145" s="264"/>
      <c r="AV145" s="264"/>
      <c r="AW145" s="264"/>
      <c r="AX145" s="264"/>
    </row>
    <row r="146" spans="1:51" ht="24.75" customHeight="1" x14ac:dyDescent="0.15">
      <c r="A146" s="45"/>
      <c r="B146" s="45"/>
      <c r="C146" s="45"/>
      <c r="D146" s="45"/>
      <c r="E146" s="45"/>
      <c r="F146" s="45"/>
      <c r="G146" s="45"/>
      <c r="H146" s="45"/>
      <c r="I146" s="45"/>
      <c r="J146" s="46"/>
      <c r="K146" s="46"/>
      <c r="L146" s="46"/>
      <c r="M146" s="46"/>
      <c r="N146" s="46"/>
      <c r="O146" s="46"/>
      <c r="P146" s="47"/>
      <c r="Q146" s="47"/>
      <c r="R146" s="47"/>
      <c r="S146" s="47"/>
      <c r="T146" s="47"/>
      <c r="U146" s="47"/>
      <c r="V146" s="47"/>
      <c r="W146" s="47"/>
      <c r="X146" s="47"/>
      <c r="Y146" s="48"/>
      <c r="Z146" s="48"/>
      <c r="AA146" s="48"/>
      <c r="AB146" s="48"/>
      <c r="AC146" s="48"/>
      <c r="AD146" s="48"/>
      <c r="AE146" s="48"/>
      <c r="AF146" s="48"/>
      <c r="AG146" s="48"/>
      <c r="AH146" s="48"/>
      <c r="AI146" s="48"/>
      <c r="AJ146" s="48"/>
      <c r="AK146" s="48"/>
      <c r="AL146" s="48"/>
      <c r="AM146" s="48"/>
      <c r="AN146" s="48"/>
      <c r="AO146" s="48"/>
      <c r="AP146" s="47"/>
      <c r="AQ146" s="47"/>
      <c r="AR146" s="47"/>
      <c r="AS146" s="47"/>
      <c r="AT146" s="47"/>
      <c r="AU146" s="47"/>
      <c r="AV146" s="47"/>
      <c r="AW146" s="47"/>
      <c r="AX146" s="47"/>
      <c r="AY146">
        <f>COUNTA($C$149)</f>
        <v>1</v>
      </c>
    </row>
    <row r="147" spans="1:51" ht="24.75" customHeight="1" x14ac:dyDescent="0.15">
      <c r="A147" s="45"/>
      <c r="B147" s="49" t="s">
        <v>168</v>
      </c>
      <c r="C147" s="45"/>
      <c r="D147" s="45"/>
      <c r="E147" s="45"/>
      <c r="F147" s="45"/>
      <c r="G147" s="45"/>
      <c r="H147" s="45"/>
      <c r="I147" s="45"/>
      <c r="J147" s="45"/>
      <c r="K147" s="45"/>
      <c r="L147" s="45"/>
      <c r="M147" s="45"/>
      <c r="N147" s="45"/>
      <c r="O147" s="45"/>
      <c r="P147" s="50"/>
      <c r="Q147" s="50"/>
      <c r="R147" s="50"/>
      <c r="S147" s="50"/>
      <c r="T147" s="50"/>
      <c r="U147" s="50"/>
      <c r="V147" s="50"/>
      <c r="W147" s="50"/>
      <c r="X147" s="50"/>
      <c r="Y147" s="51"/>
      <c r="Z147" s="51"/>
      <c r="AA147" s="51"/>
      <c r="AB147" s="51"/>
      <c r="AC147" s="51"/>
      <c r="AD147" s="51"/>
      <c r="AE147" s="51"/>
      <c r="AF147" s="51"/>
      <c r="AG147" s="51"/>
      <c r="AH147" s="51"/>
      <c r="AI147" s="51"/>
      <c r="AJ147" s="51"/>
      <c r="AK147" s="51"/>
      <c r="AL147" s="51"/>
      <c r="AM147" s="51"/>
      <c r="AN147" s="51"/>
      <c r="AO147" s="51"/>
      <c r="AP147" s="50"/>
      <c r="AQ147" s="50"/>
      <c r="AR147" s="50"/>
      <c r="AS147" s="50"/>
      <c r="AT147" s="50"/>
      <c r="AU147" s="50"/>
      <c r="AV147" s="50"/>
      <c r="AW147" s="50"/>
      <c r="AX147" s="50"/>
      <c r="AY147">
        <f>$AY$146</f>
        <v>1</v>
      </c>
    </row>
    <row r="148" spans="1:51" ht="59.25" customHeight="1" x14ac:dyDescent="0.15">
      <c r="A148" s="182"/>
      <c r="B148" s="182"/>
      <c r="C148" s="182" t="s">
        <v>25</v>
      </c>
      <c r="D148" s="182"/>
      <c r="E148" s="182"/>
      <c r="F148" s="182"/>
      <c r="G148" s="182"/>
      <c r="H148" s="182"/>
      <c r="I148" s="182"/>
      <c r="J148" s="265" t="s">
        <v>192</v>
      </c>
      <c r="K148" s="84"/>
      <c r="L148" s="84"/>
      <c r="M148" s="84"/>
      <c r="N148" s="84"/>
      <c r="O148" s="84"/>
      <c r="P148" s="183" t="s">
        <v>175</v>
      </c>
      <c r="Q148" s="183"/>
      <c r="R148" s="183"/>
      <c r="S148" s="183"/>
      <c r="T148" s="183"/>
      <c r="U148" s="183"/>
      <c r="V148" s="183"/>
      <c r="W148" s="183"/>
      <c r="X148" s="183"/>
      <c r="Y148" s="180" t="s">
        <v>190</v>
      </c>
      <c r="Z148" s="181"/>
      <c r="AA148" s="181"/>
      <c r="AB148" s="181"/>
      <c r="AC148" s="265" t="s">
        <v>219</v>
      </c>
      <c r="AD148" s="265"/>
      <c r="AE148" s="265"/>
      <c r="AF148" s="265"/>
      <c r="AG148" s="265"/>
      <c r="AH148" s="180" t="s">
        <v>238</v>
      </c>
      <c r="AI148" s="182"/>
      <c r="AJ148" s="182"/>
      <c r="AK148" s="182"/>
      <c r="AL148" s="182" t="s">
        <v>20</v>
      </c>
      <c r="AM148" s="182"/>
      <c r="AN148" s="182"/>
      <c r="AO148" s="266"/>
      <c r="AP148" s="267" t="s">
        <v>193</v>
      </c>
      <c r="AQ148" s="267"/>
      <c r="AR148" s="267"/>
      <c r="AS148" s="267"/>
      <c r="AT148" s="267"/>
      <c r="AU148" s="267"/>
      <c r="AV148" s="267"/>
      <c r="AW148" s="267"/>
      <c r="AX148" s="267"/>
      <c r="AY148">
        <f t="shared" ref="AY148:AY149" si="5">$AY$146</f>
        <v>1</v>
      </c>
    </row>
    <row r="149" spans="1:51" ht="30" customHeight="1" x14ac:dyDescent="0.15">
      <c r="A149" s="247">
        <v>1</v>
      </c>
      <c r="B149" s="247">
        <v>1</v>
      </c>
      <c r="C149" s="248" t="s">
        <v>616</v>
      </c>
      <c r="D149" s="249"/>
      <c r="E149" s="249"/>
      <c r="F149" s="249"/>
      <c r="G149" s="249"/>
      <c r="H149" s="249"/>
      <c r="I149" s="249"/>
      <c r="J149" s="250">
        <v>7011105005331</v>
      </c>
      <c r="K149" s="251"/>
      <c r="L149" s="251"/>
      <c r="M149" s="251"/>
      <c r="N149" s="251"/>
      <c r="O149" s="251"/>
      <c r="P149" s="252" t="s">
        <v>613</v>
      </c>
      <c r="Q149" s="253"/>
      <c r="R149" s="253"/>
      <c r="S149" s="253"/>
      <c r="T149" s="253"/>
      <c r="U149" s="253"/>
      <c r="V149" s="253"/>
      <c r="W149" s="253"/>
      <c r="X149" s="253"/>
      <c r="Y149" s="254">
        <v>680</v>
      </c>
      <c r="Z149" s="255"/>
      <c r="AA149" s="255"/>
      <c r="AB149" s="256"/>
      <c r="AC149" s="257" t="s">
        <v>617</v>
      </c>
      <c r="AD149" s="258"/>
      <c r="AE149" s="258"/>
      <c r="AF149" s="258"/>
      <c r="AG149" s="258"/>
      <c r="AH149" s="259" t="s">
        <v>606</v>
      </c>
      <c r="AI149" s="260"/>
      <c r="AJ149" s="260"/>
      <c r="AK149" s="260"/>
      <c r="AL149" s="261" t="s">
        <v>606</v>
      </c>
      <c r="AM149" s="262"/>
      <c r="AN149" s="262"/>
      <c r="AO149" s="263"/>
      <c r="AP149" s="264" t="s">
        <v>606</v>
      </c>
      <c r="AQ149" s="264"/>
      <c r="AR149" s="264"/>
      <c r="AS149" s="264"/>
      <c r="AT149" s="264"/>
      <c r="AU149" s="264"/>
      <c r="AV149" s="264"/>
      <c r="AW149" s="264"/>
      <c r="AX149" s="264"/>
      <c r="AY149">
        <f t="shared" si="5"/>
        <v>1</v>
      </c>
    </row>
    <row r="150" spans="1:51" ht="24.75" customHeight="1" x14ac:dyDescent="0.15">
      <c r="A150" s="52"/>
      <c r="B150" s="52"/>
      <c r="C150" s="52"/>
      <c r="D150" s="52"/>
      <c r="E150" s="52"/>
      <c r="F150" s="52"/>
      <c r="G150" s="52"/>
      <c r="H150" s="52"/>
      <c r="I150" s="52"/>
      <c r="J150" s="52"/>
      <c r="K150" s="52"/>
      <c r="L150" s="52"/>
      <c r="M150" s="52"/>
      <c r="N150" s="52"/>
      <c r="O150" s="52"/>
      <c r="P150" s="53"/>
      <c r="Q150" s="53"/>
      <c r="R150" s="53"/>
      <c r="S150" s="53"/>
      <c r="T150" s="53"/>
      <c r="U150" s="53"/>
      <c r="V150" s="53"/>
      <c r="W150" s="53"/>
      <c r="X150" s="53"/>
      <c r="Y150" s="54"/>
      <c r="Z150" s="54"/>
      <c r="AA150" s="54"/>
      <c r="AB150" s="54"/>
      <c r="AC150" s="54"/>
      <c r="AD150" s="54"/>
      <c r="AE150" s="54"/>
      <c r="AF150" s="54"/>
      <c r="AG150" s="54"/>
      <c r="AH150" s="54"/>
      <c r="AI150" s="54"/>
      <c r="AJ150" s="54"/>
      <c r="AK150" s="54"/>
      <c r="AL150" s="54"/>
      <c r="AM150" s="54"/>
      <c r="AN150" s="54"/>
      <c r="AO150" s="54"/>
      <c r="AP150" s="53"/>
      <c r="AQ150" s="53"/>
      <c r="AR150" s="53"/>
      <c r="AS150" s="53"/>
      <c r="AT150" s="53"/>
      <c r="AU150" s="53"/>
      <c r="AV150" s="53"/>
      <c r="AW150" s="53"/>
      <c r="AX150" s="53"/>
      <c r="AY150">
        <f>COUNTA($C$153)</f>
        <v>1</v>
      </c>
    </row>
    <row r="151" spans="1:51" ht="24.75" customHeight="1" x14ac:dyDescent="0.15">
      <c r="A151" s="45"/>
      <c r="B151" s="49" t="s">
        <v>210</v>
      </c>
      <c r="C151" s="45"/>
      <c r="D151" s="45"/>
      <c r="E151" s="45"/>
      <c r="F151" s="45"/>
      <c r="G151" s="45"/>
      <c r="H151" s="45"/>
      <c r="I151" s="45"/>
      <c r="J151" s="45"/>
      <c r="K151" s="45"/>
      <c r="L151" s="45"/>
      <c r="M151" s="45"/>
      <c r="N151" s="45"/>
      <c r="O151" s="45"/>
      <c r="P151" s="50"/>
      <c r="Q151" s="50"/>
      <c r="R151" s="50"/>
      <c r="S151" s="50"/>
      <c r="T151" s="50"/>
      <c r="U151" s="50"/>
      <c r="V151" s="50"/>
      <c r="W151" s="50"/>
      <c r="X151" s="50"/>
      <c r="Y151" s="51"/>
      <c r="Z151" s="51"/>
      <c r="AA151" s="51"/>
      <c r="AB151" s="51"/>
      <c r="AC151" s="51"/>
      <c r="AD151" s="51"/>
      <c r="AE151" s="51"/>
      <c r="AF151" s="51"/>
      <c r="AG151" s="51"/>
      <c r="AH151" s="51"/>
      <c r="AI151" s="51"/>
      <c r="AJ151" s="51"/>
      <c r="AK151" s="51"/>
      <c r="AL151" s="51"/>
      <c r="AM151" s="51"/>
      <c r="AN151" s="51"/>
      <c r="AO151" s="51"/>
      <c r="AP151" s="50"/>
      <c r="AQ151" s="50"/>
      <c r="AR151" s="50"/>
      <c r="AS151" s="50"/>
      <c r="AT151" s="50"/>
      <c r="AU151" s="50"/>
      <c r="AV151" s="50"/>
      <c r="AW151" s="50"/>
      <c r="AX151" s="50"/>
      <c r="AY151">
        <f>$AY$150</f>
        <v>1</v>
      </c>
    </row>
    <row r="152" spans="1:51" ht="59.25" customHeight="1" x14ac:dyDescent="0.15">
      <c r="A152" s="182"/>
      <c r="B152" s="182"/>
      <c r="C152" s="182" t="s">
        <v>25</v>
      </c>
      <c r="D152" s="182"/>
      <c r="E152" s="182"/>
      <c r="F152" s="182"/>
      <c r="G152" s="182"/>
      <c r="H152" s="182"/>
      <c r="I152" s="182"/>
      <c r="J152" s="265" t="s">
        <v>192</v>
      </c>
      <c r="K152" s="84"/>
      <c r="L152" s="84"/>
      <c r="M152" s="84"/>
      <c r="N152" s="84"/>
      <c r="O152" s="84"/>
      <c r="P152" s="183" t="s">
        <v>175</v>
      </c>
      <c r="Q152" s="183"/>
      <c r="R152" s="183"/>
      <c r="S152" s="183"/>
      <c r="T152" s="183"/>
      <c r="U152" s="183"/>
      <c r="V152" s="183"/>
      <c r="W152" s="183"/>
      <c r="X152" s="183"/>
      <c r="Y152" s="180" t="s">
        <v>190</v>
      </c>
      <c r="Z152" s="181"/>
      <c r="AA152" s="181"/>
      <c r="AB152" s="181"/>
      <c r="AC152" s="265" t="s">
        <v>219</v>
      </c>
      <c r="AD152" s="265"/>
      <c r="AE152" s="265"/>
      <c r="AF152" s="265"/>
      <c r="AG152" s="265"/>
      <c r="AH152" s="180" t="s">
        <v>238</v>
      </c>
      <c r="AI152" s="182"/>
      <c r="AJ152" s="182"/>
      <c r="AK152" s="182"/>
      <c r="AL152" s="182" t="s">
        <v>20</v>
      </c>
      <c r="AM152" s="182"/>
      <c r="AN152" s="182"/>
      <c r="AO152" s="266"/>
      <c r="AP152" s="267" t="s">
        <v>193</v>
      </c>
      <c r="AQ152" s="267"/>
      <c r="AR152" s="267"/>
      <c r="AS152" s="267"/>
      <c r="AT152" s="267"/>
      <c r="AU152" s="267"/>
      <c r="AV152" s="267"/>
      <c r="AW152" s="267"/>
      <c r="AX152" s="267"/>
      <c r="AY152">
        <f t="shared" ref="AY152:AY153" si="6">$AY$150</f>
        <v>1</v>
      </c>
    </row>
    <row r="153" spans="1:51" ht="45" customHeight="1" x14ac:dyDescent="0.15">
      <c r="A153" s="247">
        <v>1</v>
      </c>
      <c r="B153" s="247">
        <v>1</v>
      </c>
      <c r="C153" s="268" t="s">
        <v>627</v>
      </c>
      <c r="D153" s="269"/>
      <c r="E153" s="269"/>
      <c r="F153" s="269"/>
      <c r="G153" s="269"/>
      <c r="H153" s="269"/>
      <c r="I153" s="270"/>
      <c r="J153" s="271">
        <v>9010001027784</v>
      </c>
      <c r="K153" s="272"/>
      <c r="L153" s="272"/>
      <c r="M153" s="272"/>
      <c r="N153" s="272"/>
      <c r="O153" s="273"/>
      <c r="P153" s="274" t="s">
        <v>628</v>
      </c>
      <c r="Q153" s="275"/>
      <c r="R153" s="275"/>
      <c r="S153" s="275"/>
      <c r="T153" s="275"/>
      <c r="U153" s="275"/>
      <c r="V153" s="275"/>
      <c r="W153" s="275"/>
      <c r="X153" s="276"/>
      <c r="Y153" s="254">
        <v>0</v>
      </c>
      <c r="Z153" s="255"/>
      <c r="AA153" s="255"/>
      <c r="AB153" s="256"/>
      <c r="AC153" s="277" t="s">
        <v>629</v>
      </c>
      <c r="AD153" s="278"/>
      <c r="AE153" s="278"/>
      <c r="AF153" s="278"/>
      <c r="AG153" s="279"/>
      <c r="AH153" s="280">
        <v>3</v>
      </c>
      <c r="AI153" s="281"/>
      <c r="AJ153" s="281"/>
      <c r="AK153" s="282"/>
      <c r="AL153" s="261" t="s">
        <v>630</v>
      </c>
      <c r="AM153" s="262"/>
      <c r="AN153" s="262"/>
      <c r="AO153" s="263"/>
      <c r="AP153" s="283" t="s">
        <v>631</v>
      </c>
      <c r="AQ153" s="284"/>
      <c r="AR153" s="284"/>
      <c r="AS153" s="284"/>
      <c r="AT153" s="284"/>
      <c r="AU153" s="284"/>
      <c r="AV153" s="284"/>
      <c r="AW153" s="284"/>
      <c r="AX153" s="285"/>
      <c r="AY153">
        <f t="shared" si="6"/>
        <v>1</v>
      </c>
    </row>
    <row r="154" spans="1:51" ht="24.75" customHeight="1" x14ac:dyDescent="0.15">
      <c r="A154" s="52"/>
      <c r="B154" s="52"/>
      <c r="C154" s="52"/>
      <c r="D154" s="52"/>
      <c r="E154" s="52"/>
      <c r="F154" s="52"/>
      <c r="G154" s="52"/>
      <c r="H154" s="52"/>
      <c r="I154" s="52"/>
      <c r="J154" s="52"/>
      <c r="K154" s="52"/>
      <c r="L154" s="52"/>
      <c r="M154" s="52"/>
      <c r="N154" s="52"/>
      <c r="O154" s="52"/>
      <c r="P154" s="53"/>
      <c r="Q154" s="53"/>
      <c r="R154" s="53"/>
      <c r="S154" s="53"/>
      <c r="T154" s="53"/>
      <c r="U154" s="53"/>
      <c r="V154" s="53"/>
      <c r="W154" s="53"/>
      <c r="X154" s="53"/>
      <c r="Y154" s="54"/>
      <c r="Z154" s="54"/>
      <c r="AA154" s="54"/>
      <c r="AB154" s="54"/>
      <c r="AC154" s="54"/>
      <c r="AD154" s="54"/>
      <c r="AE154" s="54"/>
      <c r="AF154" s="54"/>
      <c r="AG154" s="54"/>
      <c r="AH154" s="54"/>
      <c r="AI154" s="54"/>
      <c r="AJ154" s="54"/>
      <c r="AK154" s="54"/>
      <c r="AL154" s="54"/>
      <c r="AM154" s="54"/>
      <c r="AN154" s="54"/>
      <c r="AO154" s="54"/>
      <c r="AP154" s="53"/>
      <c r="AQ154" s="53"/>
      <c r="AR154" s="53"/>
      <c r="AS154" s="53"/>
      <c r="AT154" s="53"/>
      <c r="AU154" s="53"/>
      <c r="AV154" s="53"/>
      <c r="AW154" s="53"/>
      <c r="AX154" s="53"/>
      <c r="AY154">
        <f>COUNTA($C$157)</f>
        <v>1</v>
      </c>
    </row>
    <row r="155" spans="1:51" ht="24.75" customHeight="1" x14ac:dyDescent="0.15">
      <c r="A155" s="45"/>
      <c r="B155" s="49" t="s">
        <v>169</v>
      </c>
      <c r="C155" s="45"/>
      <c r="D155" s="45"/>
      <c r="E155" s="45"/>
      <c r="F155" s="45"/>
      <c r="G155" s="45"/>
      <c r="H155" s="45"/>
      <c r="I155" s="45"/>
      <c r="J155" s="45"/>
      <c r="K155" s="45"/>
      <c r="L155" s="45"/>
      <c r="M155" s="45"/>
      <c r="N155" s="45"/>
      <c r="O155" s="45"/>
      <c r="P155" s="50"/>
      <c r="Q155" s="50"/>
      <c r="R155" s="50"/>
      <c r="S155" s="50"/>
      <c r="T155" s="50"/>
      <c r="U155" s="50"/>
      <c r="V155" s="50"/>
      <c r="W155" s="50"/>
      <c r="X155" s="50"/>
      <c r="Y155" s="51"/>
      <c r="Z155" s="51"/>
      <c r="AA155" s="51"/>
      <c r="AB155" s="51"/>
      <c r="AC155" s="51"/>
      <c r="AD155" s="51"/>
      <c r="AE155" s="51"/>
      <c r="AF155" s="51"/>
      <c r="AG155" s="51"/>
      <c r="AH155" s="51"/>
      <c r="AI155" s="51"/>
      <c r="AJ155" s="51"/>
      <c r="AK155" s="51"/>
      <c r="AL155" s="51"/>
      <c r="AM155" s="51"/>
      <c r="AN155" s="51"/>
      <c r="AO155" s="51"/>
      <c r="AP155" s="50"/>
      <c r="AQ155" s="50"/>
      <c r="AR155" s="50"/>
      <c r="AS155" s="50"/>
      <c r="AT155" s="50"/>
      <c r="AU155" s="50"/>
      <c r="AV155" s="50"/>
      <c r="AW155" s="50"/>
      <c r="AX155" s="50"/>
      <c r="AY155">
        <f>$AY$154</f>
        <v>1</v>
      </c>
    </row>
    <row r="156" spans="1:51" ht="59.25" customHeight="1" x14ac:dyDescent="0.15">
      <c r="A156" s="182"/>
      <c r="B156" s="182"/>
      <c r="C156" s="182" t="s">
        <v>25</v>
      </c>
      <c r="D156" s="182"/>
      <c r="E156" s="182"/>
      <c r="F156" s="182"/>
      <c r="G156" s="182"/>
      <c r="H156" s="182"/>
      <c r="I156" s="182"/>
      <c r="J156" s="265" t="s">
        <v>192</v>
      </c>
      <c r="K156" s="84"/>
      <c r="L156" s="84"/>
      <c r="M156" s="84"/>
      <c r="N156" s="84"/>
      <c r="O156" s="84"/>
      <c r="P156" s="183" t="s">
        <v>175</v>
      </c>
      <c r="Q156" s="183"/>
      <c r="R156" s="183"/>
      <c r="S156" s="183"/>
      <c r="T156" s="183"/>
      <c r="U156" s="183"/>
      <c r="V156" s="183"/>
      <c r="W156" s="183"/>
      <c r="X156" s="183"/>
      <c r="Y156" s="180" t="s">
        <v>190</v>
      </c>
      <c r="Z156" s="181"/>
      <c r="AA156" s="181"/>
      <c r="AB156" s="181"/>
      <c r="AC156" s="265" t="s">
        <v>219</v>
      </c>
      <c r="AD156" s="265"/>
      <c r="AE156" s="265"/>
      <c r="AF156" s="265"/>
      <c r="AG156" s="265"/>
      <c r="AH156" s="180" t="s">
        <v>238</v>
      </c>
      <c r="AI156" s="182"/>
      <c r="AJ156" s="182"/>
      <c r="AK156" s="182"/>
      <c r="AL156" s="182" t="s">
        <v>20</v>
      </c>
      <c r="AM156" s="182"/>
      <c r="AN156" s="182"/>
      <c r="AO156" s="266"/>
      <c r="AP156" s="267" t="s">
        <v>193</v>
      </c>
      <c r="AQ156" s="267"/>
      <c r="AR156" s="267"/>
      <c r="AS156" s="267"/>
      <c r="AT156" s="267"/>
      <c r="AU156" s="267"/>
      <c r="AV156" s="267"/>
      <c r="AW156" s="267"/>
      <c r="AX156" s="267"/>
      <c r="AY156">
        <f t="shared" ref="AY156:AY157" si="7">$AY$154</f>
        <v>1</v>
      </c>
    </row>
    <row r="157" spans="1:51" ht="45" customHeight="1" x14ac:dyDescent="0.15">
      <c r="A157" s="247">
        <v>1</v>
      </c>
      <c r="B157" s="247">
        <v>1</v>
      </c>
      <c r="C157" s="248" t="s">
        <v>619</v>
      </c>
      <c r="D157" s="249"/>
      <c r="E157" s="249"/>
      <c r="F157" s="249"/>
      <c r="G157" s="249"/>
      <c r="H157" s="249"/>
      <c r="I157" s="249"/>
      <c r="J157" s="250" t="s">
        <v>606</v>
      </c>
      <c r="K157" s="251"/>
      <c r="L157" s="251"/>
      <c r="M157" s="251"/>
      <c r="N157" s="251"/>
      <c r="O157" s="251"/>
      <c r="P157" s="252" t="s">
        <v>633</v>
      </c>
      <c r="Q157" s="253"/>
      <c r="R157" s="253"/>
      <c r="S157" s="253"/>
      <c r="T157" s="253"/>
      <c r="U157" s="253"/>
      <c r="V157" s="253"/>
      <c r="W157" s="253"/>
      <c r="X157" s="253"/>
      <c r="Y157" s="254">
        <v>0</v>
      </c>
      <c r="Z157" s="255"/>
      <c r="AA157" s="255"/>
      <c r="AB157" s="256"/>
      <c r="AC157" s="257" t="s">
        <v>74</v>
      </c>
      <c r="AD157" s="258"/>
      <c r="AE157" s="258"/>
      <c r="AF157" s="258"/>
      <c r="AG157" s="258"/>
      <c r="AH157" s="259" t="s">
        <v>606</v>
      </c>
      <c r="AI157" s="260"/>
      <c r="AJ157" s="260"/>
      <c r="AK157" s="260"/>
      <c r="AL157" s="261" t="s">
        <v>606</v>
      </c>
      <c r="AM157" s="262"/>
      <c r="AN157" s="262"/>
      <c r="AO157" s="263"/>
      <c r="AP157" s="264" t="s">
        <v>606</v>
      </c>
      <c r="AQ157" s="264"/>
      <c r="AR157" s="264"/>
      <c r="AS157" s="264"/>
      <c r="AT157" s="264"/>
      <c r="AU157" s="264"/>
      <c r="AV157" s="264"/>
      <c r="AW157" s="264"/>
      <c r="AX157" s="264"/>
      <c r="AY157">
        <f t="shared" si="7"/>
        <v>1</v>
      </c>
    </row>
    <row r="158" spans="1:51" ht="45" customHeight="1" x14ac:dyDescent="0.15">
      <c r="A158" s="247">
        <v>2</v>
      </c>
      <c r="B158" s="247">
        <v>1</v>
      </c>
      <c r="C158" s="248" t="s">
        <v>620</v>
      </c>
      <c r="D158" s="249"/>
      <c r="E158" s="249"/>
      <c r="F158" s="249"/>
      <c r="G158" s="249"/>
      <c r="H158" s="249"/>
      <c r="I158" s="249"/>
      <c r="J158" s="250" t="s">
        <v>606</v>
      </c>
      <c r="K158" s="251"/>
      <c r="L158" s="251"/>
      <c r="M158" s="251"/>
      <c r="N158" s="251"/>
      <c r="O158" s="251"/>
      <c r="P158" s="252" t="s">
        <v>634</v>
      </c>
      <c r="Q158" s="253"/>
      <c r="R158" s="253"/>
      <c r="S158" s="253"/>
      <c r="T158" s="253"/>
      <c r="U158" s="253"/>
      <c r="V158" s="253"/>
      <c r="W158" s="253"/>
      <c r="X158" s="253"/>
      <c r="Y158" s="254">
        <v>0</v>
      </c>
      <c r="Z158" s="255"/>
      <c r="AA158" s="255"/>
      <c r="AB158" s="256"/>
      <c r="AC158" s="257" t="s">
        <v>74</v>
      </c>
      <c r="AD158" s="258"/>
      <c r="AE158" s="258"/>
      <c r="AF158" s="258"/>
      <c r="AG158" s="258"/>
      <c r="AH158" s="259" t="s">
        <v>606</v>
      </c>
      <c r="AI158" s="260"/>
      <c r="AJ158" s="260"/>
      <c r="AK158" s="260"/>
      <c r="AL158" s="261" t="s">
        <v>606</v>
      </c>
      <c r="AM158" s="262"/>
      <c r="AN158" s="262"/>
      <c r="AO158" s="263"/>
      <c r="AP158" s="264" t="s">
        <v>606</v>
      </c>
      <c r="AQ158" s="264"/>
      <c r="AR158" s="264"/>
      <c r="AS158" s="264"/>
      <c r="AT158" s="264"/>
      <c r="AU158" s="264"/>
      <c r="AV158" s="264"/>
      <c r="AW158" s="264"/>
      <c r="AX158" s="264"/>
      <c r="AY158">
        <f>COUNTA($C$158)</f>
        <v>1</v>
      </c>
    </row>
  </sheetData>
  <sheetProtection formatRows="0"/>
  <dataConsolidate/>
  <mergeCells count="575">
    <mergeCell ref="A49:B57"/>
    <mergeCell ref="AG71:AX71"/>
    <mergeCell ref="AQ37:AT37"/>
    <mergeCell ref="AU37:AX37"/>
    <mergeCell ref="AQ38:AT38"/>
    <mergeCell ref="AQ39:AT39"/>
    <mergeCell ref="AU38:AX38"/>
    <mergeCell ref="AU39:AX39"/>
    <mergeCell ref="AQ40:AT40"/>
    <mergeCell ref="AU40:AX40"/>
    <mergeCell ref="C79:F79"/>
    <mergeCell ref="G78:M78"/>
    <mergeCell ref="N78:AF78"/>
    <mergeCell ref="C78:F78"/>
    <mergeCell ref="G79:H79"/>
    <mergeCell ref="C49:D57"/>
    <mergeCell ref="C157:I157"/>
    <mergeCell ref="J157:O157"/>
    <mergeCell ref="P157:X157"/>
    <mergeCell ref="Y157:AB157"/>
    <mergeCell ref="AC157:AG157"/>
    <mergeCell ref="AH157:AK157"/>
    <mergeCell ref="AL157:AO157"/>
    <mergeCell ref="AP157:AX157"/>
    <mergeCell ref="AG61:AX61"/>
    <mergeCell ref="N79:AF79"/>
    <mergeCell ref="J79:K79"/>
    <mergeCell ref="AD69:AF69"/>
    <mergeCell ref="AG68:AX68"/>
    <mergeCell ref="AL139:AN139"/>
    <mergeCell ref="C145:I145"/>
    <mergeCell ref="C152:I152"/>
    <mergeCell ref="J152:O152"/>
    <mergeCell ref="P152:X152"/>
    <mergeCell ref="Y152:AB152"/>
    <mergeCell ref="AC152:AG152"/>
    <mergeCell ref="AH152:AK152"/>
    <mergeCell ref="AL152:AO152"/>
    <mergeCell ref="AP152:AX152"/>
    <mergeCell ref="G6:AX6"/>
    <mergeCell ref="A43:F45"/>
    <mergeCell ref="G43:X43"/>
    <mergeCell ref="Y39:AA39"/>
    <mergeCell ref="AD59:AF59"/>
    <mergeCell ref="C59:AC59"/>
    <mergeCell ref="AG60:AX60"/>
    <mergeCell ref="AU54:AX54"/>
    <mergeCell ref="AU133:AX133"/>
    <mergeCell ref="AM54:AP54"/>
    <mergeCell ref="AQ54:AT54"/>
    <mergeCell ref="AD60:AF60"/>
    <mergeCell ref="AK21:AQ21"/>
    <mergeCell ref="AR21:AX21"/>
    <mergeCell ref="A35:F36"/>
    <mergeCell ref="G35:AX36"/>
    <mergeCell ref="AQ41:AT41"/>
    <mergeCell ref="AU41:AX41"/>
    <mergeCell ref="AQ42:AT42"/>
    <mergeCell ref="AU42:AX42"/>
    <mergeCell ref="G21:O21"/>
    <mergeCell ref="P21:V21"/>
    <mergeCell ref="W21:AC21"/>
    <mergeCell ref="AD21:AJ21"/>
    <mergeCell ref="AE37:AH37"/>
    <mergeCell ref="AI37:AL37"/>
    <mergeCell ref="AM37:AP37"/>
    <mergeCell ref="A7:F7"/>
    <mergeCell ref="G7:X7"/>
    <mergeCell ref="A8:F8"/>
    <mergeCell ref="A37:F39"/>
    <mergeCell ref="G37:X37"/>
    <mergeCell ref="AB38:AD38"/>
    <mergeCell ref="AB37:AD37"/>
    <mergeCell ref="G38:X39"/>
    <mergeCell ref="AM44:AP44"/>
    <mergeCell ref="Y38:AA38"/>
    <mergeCell ref="AM43:AP43"/>
    <mergeCell ref="AB44:AD44"/>
    <mergeCell ref="Y41:AA41"/>
    <mergeCell ref="AB41:AD41"/>
    <mergeCell ref="Y42:AA42"/>
    <mergeCell ref="AB42:AD42"/>
    <mergeCell ref="AI40:AL40"/>
    <mergeCell ref="AM40:AP40"/>
    <mergeCell ref="AE41:AH41"/>
    <mergeCell ref="AI41:AL41"/>
    <mergeCell ref="AM41:AP41"/>
    <mergeCell ref="AE38:AH38"/>
    <mergeCell ref="AI38:AL38"/>
    <mergeCell ref="AM38:AP38"/>
    <mergeCell ref="AE42:AH42"/>
    <mergeCell ref="AI42:AL42"/>
    <mergeCell ref="AM42:AP42"/>
    <mergeCell ref="G40:X40"/>
    <mergeCell ref="Y40:AA40"/>
    <mergeCell ref="AQ47:AX47"/>
    <mergeCell ref="Y46:AA46"/>
    <mergeCell ref="Y48:AA48"/>
    <mergeCell ref="G41:X42"/>
    <mergeCell ref="AQ45:AX45"/>
    <mergeCell ref="AQ43:AX43"/>
    <mergeCell ref="AE44:AH44"/>
    <mergeCell ref="AI44:AL44"/>
    <mergeCell ref="G81:AX81"/>
    <mergeCell ref="G80:AX80"/>
    <mergeCell ref="AB48:AD48"/>
    <mergeCell ref="AQ48:AX48"/>
    <mergeCell ref="AB47:AD47"/>
    <mergeCell ref="Y45:AA45"/>
    <mergeCell ref="AB45:AD45"/>
    <mergeCell ref="G46:X46"/>
    <mergeCell ref="Y47:AA47"/>
    <mergeCell ref="AB46:AD46"/>
    <mergeCell ref="C75:AC75"/>
    <mergeCell ref="G47:X48"/>
    <mergeCell ref="AE54:AH54"/>
    <mergeCell ref="AI54:AL54"/>
    <mergeCell ref="AE48:AH48"/>
    <mergeCell ref="AD75:AF75"/>
    <mergeCell ref="AE46:AH46"/>
    <mergeCell ref="AD67:AF67"/>
    <mergeCell ref="AB39:AD39"/>
    <mergeCell ref="AI45:AL45"/>
    <mergeCell ref="AE47:AH47"/>
    <mergeCell ref="AI47:AL47"/>
    <mergeCell ref="AM47:AP47"/>
    <mergeCell ref="A10:F10"/>
    <mergeCell ref="AR12:AX12"/>
    <mergeCell ref="G13:H18"/>
    <mergeCell ref="W13:AC13"/>
    <mergeCell ref="G32:O34"/>
    <mergeCell ref="A11:F11"/>
    <mergeCell ref="AD64:AF64"/>
    <mergeCell ref="AH133:AT133"/>
    <mergeCell ref="AH132:AT132"/>
    <mergeCell ref="G133:K133"/>
    <mergeCell ref="A87:E87"/>
    <mergeCell ref="AM53:AP53"/>
    <mergeCell ref="AQ53:AT53"/>
    <mergeCell ref="Y54:AA54"/>
    <mergeCell ref="AB54:AD54"/>
    <mergeCell ref="P12:V12"/>
    <mergeCell ref="AB34:AD34"/>
    <mergeCell ref="AD74:AF74"/>
    <mergeCell ref="A131:F138"/>
    <mergeCell ref="A83:AX83"/>
    <mergeCell ref="F87:AX87"/>
    <mergeCell ref="A63:B72"/>
    <mergeCell ref="C72:AC72"/>
    <mergeCell ref="A90:AX90"/>
    <mergeCell ref="G4:X4"/>
    <mergeCell ref="Y4:AD4"/>
    <mergeCell ref="AE4:AP4"/>
    <mergeCell ref="AQ4:AX4"/>
    <mergeCell ref="A5:F5"/>
    <mergeCell ref="C67:AC67"/>
    <mergeCell ref="G11:AX11"/>
    <mergeCell ref="Y5:AD5"/>
    <mergeCell ref="AE5:AP5"/>
    <mergeCell ref="AQ5:AX5"/>
    <mergeCell ref="A4:F4"/>
    <mergeCell ref="A6:F6"/>
    <mergeCell ref="AK12:AQ12"/>
    <mergeCell ref="W14:AC14"/>
    <mergeCell ref="AG62:AX62"/>
    <mergeCell ref="AG67:AX67"/>
    <mergeCell ref="C60:AC60"/>
    <mergeCell ref="I16:O16"/>
    <mergeCell ref="P16:V16"/>
    <mergeCell ref="AD63:AF63"/>
    <mergeCell ref="I18:O18"/>
    <mergeCell ref="AD12:AJ12"/>
    <mergeCell ref="AE8:AX8"/>
    <mergeCell ref="W16:AC16"/>
    <mergeCell ref="Y43:AA43"/>
    <mergeCell ref="AB43:AD43"/>
    <mergeCell ref="G44:X45"/>
    <mergeCell ref="Y44:AA44"/>
    <mergeCell ref="A73:B76"/>
    <mergeCell ref="C73:AC73"/>
    <mergeCell ref="AR14:AX14"/>
    <mergeCell ref="AK15:AQ15"/>
    <mergeCell ref="AG75:AX75"/>
    <mergeCell ref="AD66:AF66"/>
    <mergeCell ref="AR20:AX20"/>
    <mergeCell ref="AI51:AL52"/>
    <mergeCell ref="AM51:AP52"/>
    <mergeCell ref="AD68:AF68"/>
    <mergeCell ref="C76:AC76"/>
    <mergeCell ref="AD14:AJ14"/>
    <mergeCell ref="AK14:AQ14"/>
    <mergeCell ref="P17:V17"/>
    <mergeCell ref="W17:AC17"/>
    <mergeCell ref="AD16:AJ16"/>
    <mergeCell ref="AR16:AX16"/>
    <mergeCell ref="AK16:AQ16"/>
    <mergeCell ref="P32:X34"/>
    <mergeCell ref="P14:V14"/>
    <mergeCell ref="AI46:AL46"/>
    <mergeCell ref="AM46:AP46"/>
    <mergeCell ref="C64:D65"/>
    <mergeCell ref="Y132:AB132"/>
    <mergeCell ref="A85:E85"/>
    <mergeCell ref="A80:B81"/>
    <mergeCell ref="Y133:AB133"/>
    <mergeCell ref="A46:F48"/>
    <mergeCell ref="A86:AX86"/>
    <mergeCell ref="A77:B79"/>
    <mergeCell ref="AD70:AF70"/>
    <mergeCell ref="A88:AX88"/>
    <mergeCell ref="F85:AX85"/>
    <mergeCell ref="E64:AC64"/>
    <mergeCell ref="E65:AC65"/>
    <mergeCell ref="AG72:AX72"/>
    <mergeCell ref="A84:AX84"/>
    <mergeCell ref="AG73:AX73"/>
    <mergeCell ref="AD61:AF61"/>
    <mergeCell ref="AG69:AX69"/>
    <mergeCell ref="A82:AX82"/>
    <mergeCell ref="C81:F81"/>
    <mergeCell ref="AD76:AF76"/>
    <mergeCell ref="AG63:AX65"/>
    <mergeCell ref="L133:X133"/>
    <mergeCell ref="AC132:AG132"/>
    <mergeCell ref="G134:K134"/>
    <mergeCell ref="L134:X134"/>
    <mergeCell ref="Y134:AB134"/>
    <mergeCell ref="AC134:AG134"/>
    <mergeCell ref="AH134:AT134"/>
    <mergeCell ref="AU134:AX134"/>
    <mergeCell ref="AU53:AX53"/>
    <mergeCell ref="C69:AC69"/>
    <mergeCell ref="AD72:AF72"/>
    <mergeCell ref="AG70:AX70"/>
    <mergeCell ref="C66:AC66"/>
    <mergeCell ref="G132:K132"/>
    <mergeCell ref="L132:X132"/>
    <mergeCell ref="C61:AC61"/>
    <mergeCell ref="C62:AC62"/>
    <mergeCell ref="C63:AC63"/>
    <mergeCell ref="AG59:AX59"/>
    <mergeCell ref="A89:AX89"/>
    <mergeCell ref="AC131:AX131"/>
    <mergeCell ref="C68:AC68"/>
    <mergeCell ref="AU132:AX132"/>
    <mergeCell ref="AD73:AF73"/>
    <mergeCell ref="AC137:AG137"/>
    <mergeCell ref="AH137:AT137"/>
    <mergeCell ref="Y136:AB136"/>
    <mergeCell ref="AC136:AG136"/>
    <mergeCell ref="AH136:AT136"/>
    <mergeCell ref="AU136:AX136"/>
    <mergeCell ref="AD65:AF65"/>
    <mergeCell ref="AD62:AF62"/>
    <mergeCell ref="AC133:AG133"/>
    <mergeCell ref="AU137:AX137"/>
    <mergeCell ref="G131:AB131"/>
    <mergeCell ref="AD77:AF77"/>
    <mergeCell ref="AG76:AX76"/>
    <mergeCell ref="C70:AC70"/>
    <mergeCell ref="A102:F130"/>
    <mergeCell ref="AG77:AX79"/>
    <mergeCell ref="C74:AC74"/>
    <mergeCell ref="AG74:AX74"/>
    <mergeCell ref="C77:AC77"/>
    <mergeCell ref="S5:X5"/>
    <mergeCell ref="Y8:AD8"/>
    <mergeCell ref="A9:F9"/>
    <mergeCell ref="G9:AX9"/>
    <mergeCell ref="I15:O15"/>
    <mergeCell ref="P15:V15"/>
    <mergeCell ref="W15:AC15"/>
    <mergeCell ref="Y30:AA31"/>
    <mergeCell ref="Y32:AA32"/>
    <mergeCell ref="P30:X31"/>
    <mergeCell ref="AB30:AD31"/>
    <mergeCell ref="AB32:AD32"/>
    <mergeCell ref="AD15:AJ15"/>
    <mergeCell ref="P19:V19"/>
    <mergeCell ref="AR15:AX15"/>
    <mergeCell ref="I14:O14"/>
    <mergeCell ref="I17:O17"/>
    <mergeCell ref="I13:O13"/>
    <mergeCell ref="AQ30:AT30"/>
    <mergeCell ref="G30:O31"/>
    <mergeCell ref="AD13:AJ13"/>
    <mergeCell ref="W12:AC12"/>
    <mergeCell ref="G10:AX10"/>
    <mergeCell ref="P13:V13"/>
    <mergeCell ref="AE45:AH45"/>
    <mergeCell ref="AI43:AL43"/>
    <mergeCell ref="AM45:AP45"/>
    <mergeCell ref="A145:B145"/>
    <mergeCell ref="A144:B144"/>
    <mergeCell ref="Y37:AA37"/>
    <mergeCell ref="AK20:AQ20"/>
    <mergeCell ref="A40:F42"/>
    <mergeCell ref="AB40:AD40"/>
    <mergeCell ref="AE39:AH39"/>
    <mergeCell ref="AI39:AL39"/>
    <mergeCell ref="AM39:AP39"/>
    <mergeCell ref="A30:F34"/>
    <mergeCell ref="AB33:AD33"/>
    <mergeCell ref="AG66:AX66"/>
    <mergeCell ref="A60:B62"/>
    <mergeCell ref="G20:O20"/>
    <mergeCell ref="P20:V20"/>
    <mergeCell ref="W20:AC20"/>
    <mergeCell ref="AD20:AJ20"/>
    <mergeCell ref="Y33:AA33"/>
    <mergeCell ref="G138:K138"/>
    <mergeCell ref="L138:X138"/>
    <mergeCell ref="Y138:AB138"/>
    <mergeCell ref="AP149:AX149"/>
    <mergeCell ref="AL149:AO149"/>
    <mergeCell ref="E55:AX55"/>
    <mergeCell ref="E56:AX57"/>
    <mergeCell ref="AP144:AX144"/>
    <mergeCell ref="AQ52:AR52"/>
    <mergeCell ref="AU52:AV52"/>
    <mergeCell ref="AP145:AX145"/>
    <mergeCell ref="G51:X52"/>
    <mergeCell ref="P145:X145"/>
    <mergeCell ref="AI53:AL53"/>
    <mergeCell ref="A58:AX58"/>
    <mergeCell ref="AC144:AG144"/>
    <mergeCell ref="AC145:AG145"/>
    <mergeCell ref="A139:AK139"/>
    <mergeCell ref="AH145:AK145"/>
    <mergeCell ref="AL145:AO145"/>
    <mergeCell ref="J144:O144"/>
    <mergeCell ref="J145:O145"/>
    <mergeCell ref="Y145:AB145"/>
    <mergeCell ref="AH144:AK144"/>
    <mergeCell ref="AL144:AO144"/>
    <mergeCell ref="AC138:AG138"/>
    <mergeCell ref="AH138:AT138"/>
    <mergeCell ref="C153:I153"/>
    <mergeCell ref="J153:O153"/>
    <mergeCell ref="P153:X153"/>
    <mergeCell ref="Y153:AB153"/>
    <mergeCell ref="AC153:AG153"/>
    <mergeCell ref="AH153:AK153"/>
    <mergeCell ref="AL153:AO153"/>
    <mergeCell ref="AP153:AX153"/>
    <mergeCell ref="A148:B148"/>
    <mergeCell ref="A149:B149"/>
    <mergeCell ref="C148:I148"/>
    <mergeCell ref="J148:O148"/>
    <mergeCell ref="P148:X148"/>
    <mergeCell ref="Y148:AB148"/>
    <mergeCell ref="AC148:AG148"/>
    <mergeCell ref="AH148:AK148"/>
    <mergeCell ref="AL148:AO148"/>
    <mergeCell ref="AP148:AX148"/>
    <mergeCell ref="C149:I149"/>
    <mergeCell ref="J149:O149"/>
    <mergeCell ref="P149:X149"/>
    <mergeCell ref="Y149:AB149"/>
    <mergeCell ref="AC149:AG149"/>
    <mergeCell ref="AH149:AK149"/>
    <mergeCell ref="AI48:AL48"/>
    <mergeCell ref="AM48:AP48"/>
    <mergeCell ref="AQ46:AX46"/>
    <mergeCell ref="A156:B156"/>
    <mergeCell ref="A157:B157"/>
    <mergeCell ref="A158:B158"/>
    <mergeCell ref="C158:I158"/>
    <mergeCell ref="J158:O158"/>
    <mergeCell ref="P158:X158"/>
    <mergeCell ref="Y158:AB158"/>
    <mergeCell ref="AC158:AG158"/>
    <mergeCell ref="AH158:AK158"/>
    <mergeCell ref="AL158:AO158"/>
    <mergeCell ref="AP158:AX158"/>
    <mergeCell ref="C156:I156"/>
    <mergeCell ref="J156:O156"/>
    <mergeCell ref="P156:X156"/>
    <mergeCell ref="Y156:AB156"/>
    <mergeCell ref="AC156:AG156"/>
    <mergeCell ref="AH156:AK156"/>
    <mergeCell ref="AL156:AO156"/>
    <mergeCell ref="AP156:AX156"/>
    <mergeCell ref="A152:B152"/>
    <mergeCell ref="A153:B153"/>
    <mergeCell ref="Y7:AD7"/>
    <mergeCell ref="Y34:AA34"/>
    <mergeCell ref="AE32:AH32"/>
    <mergeCell ref="AQ31:AR31"/>
    <mergeCell ref="AE33:AH33"/>
    <mergeCell ref="AS31:AT31"/>
    <mergeCell ref="AW2:AX2"/>
    <mergeCell ref="AU32:AX32"/>
    <mergeCell ref="AU33:AX33"/>
    <mergeCell ref="AU34:AX34"/>
    <mergeCell ref="A3:AH3"/>
    <mergeCell ref="AJ3:AW3"/>
    <mergeCell ref="G19:O19"/>
    <mergeCell ref="AK19:AQ19"/>
    <mergeCell ref="P18:V18"/>
    <mergeCell ref="W18:AC18"/>
    <mergeCell ref="AD18:AJ18"/>
    <mergeCell ref="AK18:AQ18"/>
    <mergeCell ref="AR18:AX18"/>
    <mergeCell ref="AR19:AX19"/>
    <mergeCell ref="W19:AC19"/>
    <mergeCell ref="AD19:AJ19"/>
    <mergeCell ref="G5:L5"/>
    <mergeCell ref="M5:R5"/>
    <mergeCell ref="AQ44:AX44"/>
    <mergeCell ref="AQ51:AT51"/>
    <mergeCell ref="AU51:AX51"/>
    <mergeCell ref="AE43:AH43"/>
    <mergeCell ref="AE51:AH52"/>
    <mergeCell ref="AE40:AH40"/>
    <mergeCell ref="AW31:AX31"/>
    <mergeCell ref="AU31:AV31"/>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E50:F50"/>
    <mergeCell ref="G50:AX50"/>
    <mergeCell ref="E49:F49"/>
    <mergeCell ref="G49:AX49"/>
    <mergeCell ref="E51:F54"/>
    <mergeCell ref="Y144:AB144"/>
    <mergeCell ref="C144:I144"/>
    <mergeCell ref="P144:X144"/>
    <mergeCell ref="Y53:AA53"/>
    <mergeCell ref="AB53:AD53"/>
    <mergeCell ref="AE53:AH53"/>
    <mergeCell ref="Y51:AA52"/>
    <mergeCell ref="AB51:AD52"/>
    <mergeCell ref="AW52:AX52"/>
    <mergeCell ref="AS52:AT52"/>
    <mergeCell ref="AU138:AX138"/>
    <mergeCell ref="G135:AB135"/>
    <mergeCell ref="AC135:AX135"/>
    <mergeCell ref="G136:K136"/>
    <mergeCell ref="L136:X136"/>
    <mergeCell ref="C80:F80"/>
    <mergeCell ref="G137:K137"/>
    <mergeCell ref="L137:X137"/>
    <mergeCell ref="Y137:AB137"/>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AK17:AQ17"/>
    <mergeCell ref="AR17:AX17"/>
    <mergeCell ref="AK13:AQ13"/>
    <mergeCell ref="AR13:AX13"/>
    <mergeCell ref="A93:D93"/>
    <mergeCell ref="E93:P93"/>
    <mergeCell ref="Q93:AB93"/>
    <mergeCell ref="AC93:AN93"/>
    <mergeCell ref="AO93:AX93"/>
    <mergeCell ref="W23:AC23"/>
    <mergeCell ref="W24:AC24"/>
    <mergeCell ref="W28:AC28"/>
    <mergeCell ref="AG101:AH101"/>
    <mergeCell ref="AJ101:AK101"/>
    <mergeCell ref="A96:D96"/>
    <mergeCell ref="A95:D95"/>
    <mergeCell ref="A101:D101"/>
    <mergeCell ref="E101:G101"/>
    <mergeCell ref="I101:J101"/>
    <mergeCell ref="L101:M101"/>
    <mergeCell ref="Q101:S101"/>
    <mergeCell ref="U101:V101"/>
    <mergeCell ref="X101:Y101"/>
    <mergeCell ref="AC101:AE101"/>
    <mergeCell ref="C71:AC71"/>
    <mergeCell ref="AD71:AF71"/>
    <mergeCell ref="W27:AC27"/>
    <mergeCell ref="G53:X54"/>
    <mergeCell ref="A91:D91"/>
    <mergeCell ref="E91:P91"/>
    <mergeCell ref="Q91:AB91"/>
    <mergeCell ref="AC91:AN91"/>
    <mergeCell ref="AO91:AX91"/>
    <mergeCell ref="A92:D92"/>
    <mergeCell ref="E92:P92"/>
    <mergeCell ref="Q92:AB92"/>
    <mergeCell ref="AC92:AN92"/>
    <mergeCell ref="AO92:AX92"/>
    <mergeCell ref="A94:D94"/>
    <mergeCell ref="E94:P94"/>
    <mergeCell ref="Q94:AB94"/>
    <mergeCell ref="AC94:AN94"/>
    <mergeCell ref="AO94:AX94"/>
    <mergeCell ref="E95:P95"/>
    <mergeCell ref="Q95:AB95"/>
    <mergeCell ref="AC95:AN95"/>
    <mergeCell ref="AO95:AX95"/>
    <mergeCell ref="A12:F21"/>
    <mergeCell ref="G22:O22"/>
    <mergeCell ref="G23:O23"/>
    <mergeCell ref="G24:O24"/>
    <mergeCell ref="G25:O25"/>
    <mergeCell ref="A22:F29"/>
    <mergeCell ref="AD22:AX22"/>
    <mergeCell ref="AD23:AX29"/>
    <mergeCell ref="W22:AC22"/>
    <mergeCell ref="G12:O12"/>
    <mergeCell ref="A97:D97"/>
    <mergeCell ref="O101:P101"/>
    <mergeCell ref="AA101:AB101"/>
    <mergeCell ref="AM101:AN101"/>
    <mergeCell ref="AO101:AP101"/>
    <mergeCell ref="AR101:AS101"/>
    <mergeCell ref="AU101:AV101"/>
    <mergeCell ref="A98:D98"/>
    <mergeCell ref="E98:P98"/>
    <mergeCell ref="Q98:AB98"/>
    <mergeCell ref="AC98:AN98"/>
    <mergeCell ref="AO98:AX98"/>
    <mergeCell ref="A99:D99"/>
    <mergeCell ref="E99:P99"/>
    <mergeCell ref="Q99:AB99"/>
    <mergeCell ref="AC99:AN99"/>
    <mergeCell ref="AO99:AX99"/>
    <mergeCell ref="A100:D100"/>
    <mergeCell ref="E100:G100"/>
    <mergeCell ref="I100:J100"/>
    <mergeCell ref="L100:M100"/>
    <mergeCell ref="O100:P100"/>
    <mergeCell ref="Q100:S100"/>
    <mergeCell ref="U100:V100"/>
    <mergeCell ref="AU100:AV100"/>
    <mergeCell ref="E96:P96"/>
    <mergeCell ref="Q96:AB96"/>
    <mergeCell ref="AC96:AN96"/>
    <mergeCell ref="AO96:AX96"/>
    <mergeCell ref="E97:P97"/>
    <mergeCell ref="Q97:AB97"/>
    <mergeCell ref="AC97:AN97"/>
    <mergeCell ref="AO97:AX97"/>
    <mergeCell ref="X100:Y100"/>
    <mergeCell ref="AA100:AB100"/>
    <mergeCell ref="AC100:AE100"/>
    <mergeCell ref="AG100:AH100"/>
    <mergeCell ref="AJ100:AK100"/>
    <mergeCell ref="AM100:AN100"/>
    <mergeCell ref="AO100:AP100"/>
    <mergeCell ref="AR100:AS100"/>
  </mergeCells>
  <phoneticPr fontId="5"/>
  <conditionalFormatting sqref="P14:AQ14">
    <cfRule type="expression" dxfId="157" priority="14027">
      <formula>IF(RIGHT(TEXT(P14,"0.#"),1)=".",FALSE,TRUE)</formula>
    </cfRule>
    <cfRule type="expression" dxfId="156" priority="14028">
      <formula>IF(RIGHT(TEXT(P14,"0.#"),1)=".",TRUE,FALSE)</formula>
    </cfRule>
  </conditionalFormatting>
  <conditionalFormatting sqref="AE32">
    <cfRule type="expression" dxfId="155" priority="14017">
      <formula>IF(RIGHT(TEXT(AE32,"0.#"),1)=".",FALSE,TRUE)</formula>
    </cfRule>
    <cfRule type="expression" dxfId="154" priority="14018">
      <formula>IF(RIGHT(TEXT(AE32,"0.#"),1)=".",TRUE,FALSE)</formula>
    </cfRule>
  </conditionalFormatting>
  <conditionalFormatting sqref="P18:AX18">
    <cfRule type="expression" dxfId="153" priority="13903">
      <formula>IF(RIGHT(TEXT(P18,"0.#"),1)=".",FALSE,TRUE)</formula>
    </cfRule>
    <cfRule type="expression" dxfId="152" priority="13904">
      <formula>IF(RIGHT(TEXT(P18,"0.#"),1)=".",TRUE,FALSE)</formula>
    </cfRule>
  </conditionalFormatting>
  <conditionalFormatting sqref="Y134">
    <cfRule type="expression" dxfId="151" priority="13895">
      <formula>IF(RIGHT(TEXT(Y134,"0.#"),1)=".",FALSE,TRUE)</formula>
    </cfRule>
    <cfRule type="expression" dxfId="150" priority="13896">
      <formula>IF(RIGHT(TEXT(Y134,"0.#"),1)=".",TRUE,FALSE)</formula>
    </cfRule>
  </conditionalFormatting>
  <conditionalFormatting sqref="Y137">
    <cfRule type="expression" dxfId="149" priority="13677">
      <formula>IF(RIGHT(TEXT(Y137,"0.#"),1)=".",FALSE,TRUE)</formula>
    </cfRule>
    <cfRule type="expression" dxfId="148" priority="13678">
      <formula>IF(RIGHT(TEXT(Y137,"0.#"),1)=".",TRUE,FALSE)</formula>
    </cfRule>
  </conditionalFormatting>
  <conditionalFormatting sqref="P16:AQ17 P15:AX15 P13:AX13">
    <cfRule type="expression" dxfId="147" priority="13725">
      <formula>IF(RIGHT(TEXT(P13,"0.#"),1)=".",FALSE,TRUE)</formula>
    </cfRule>
    <cfRule type="expression" dxfId="146" priority="13726">
      <formula>IF(RIGHT(TEXT(P13,"0.#"),1)=".",TRUE,FALSE)</formula>
    </cfRule>
  </conditionalFormatting>
  <conditionalFormatting sqref="P19:AJ19">
    <cfRule type="expression" dxfId="145" priority="13723">
      <formula>IF(RIGHT(TEXT(P19,"0.#"),1)=".",FALSE,TRUE)</formula>
    </cfRule>
    <cfRule type="expression" dxfId="144" priority="13724">
      <formula>IF(RIGHT(TEXT(P19,"0.#"),1)=".",TRUE,FALSE)</formula>
    </cfRule>
  </conditionalFormatting>
  <conditionalFormatting sqref="AE38 AQ38">
    <cfRule type="expression" dxfId="143" priority="13715">
      <formula>IF(RIGHT(TEXT(AE38,"0.#"),1)=".",FALSE,TRUE)</formula>
    </cfRule>
    <cfRule type="expression" dxfId="142" priority="13716">
      <formula>IF(RIGHT(TEXT(AE38,"0.#"),1)=".",TRUE,FALSE)</formula>
    </cfRule>
  </conditionalFormatting>
  <conditionalFormatting sqref="Y133">
    <cfRule type="expression" dxfId="141" priority="13701">
      <formula>IF(RIGHT(TEXT(Y133,"0.#"),1)=".",FALSE,TRUE)</formula>
    </cfRule>
    <cfRule type="expression" dxfId="140" priority="13702">
      <formula>IF(RIGHT(TEXT(Y133,"0.#"),1)=".",TRUE,FALSE)</formula>
    </cfRule>
  </conditionalFormatting>
  <conditionalFormatting sqref="AU134">
    <cfRule type="expression" dxfId="139" priority="13697">
      <formula>IF(RIGHT(TEXT(AU134,"0.#"),1)=".",FALSE,TRUE)</formula>
    </cfRule>
    <cfRule type="expression" dxfId="138" priority="13698">
      <formula>IF(RIGHT(TEXT(AU134,"0.#"),1)=".",TRUE,FALSE)</formula>
    </cfRule>
  </conditionalFormatting>
  <conditionalFormatting sqref="Y138">
    <cfRule type="expression" dxfId="137" priority="13679">
      <formula>IF(RIGHT(TEXT(Y138,"0.#"),1)=".",FALSE,TRUE)</formula>
    </cfRule>
    <cfRule type="expression" dxfId="136" priority="13680">
      <formula>IF(RIGHT(TEXT(Y138,"0.#"),1)=".",TRUE,FALSE)</formula>
    </cfRule>
  </conditionalFormatting>
  <conditionalFormatting sqref="AU138">
    <cfRule type="expression" dxfId="135" priority="13673">
      <formula>IF(RIGHT(TEXT(AU138,"0.#"),1)=".",FALSE,TRUE)</formula>
    </cfRule>
    <cfRule type="expression" dxfId="134" priority="13674">
      <formula>IF(RIGHT(TEXT(AU138,"0.#"),1)=".",TRUE,FALSE)</formula>
    </cfRule>
  </conditionalFormatting>
  <conditionalFormatting sqref="AU137">
    <cfRule type="expression" dxfId="133" priority="13671">
      <formula>IF(RIGHT(TEXT(AU137,"0.#"),1)=".",FALSE,TRUE)</formula>
    </cfRule>
    <cfRule type="expression" dxfId="132" priority="13672">
      <formula>IF(RIGHT(TEXT(AU137,"0.#"),1)=".",TRUE,FALSE)</formula>
    </cfRule>
  </conditionalFormatting>
  <conditionalFormatting sqref="AM34">
    <cfRule type="expression" dxfId="131" priority="13471">
      <formula>IF(RIGHT(TEXT(AM34,"0.#"),1)=".",FALSE,TRUE)</formula>
    </cfRule>
    <cfRule type="expression" dxfId="130" priority="13472">
      <formula>IF(RIGHT(TEXT(AM34,"0.#"),1)=".",TRUE,FALSE)</formula>
    </cfRule>
  </conditionalFormatting>
  <conditionalFormatting sqref="AE33">
    <cfRule type="expression" dxfId="129" priority="13485">
      <formula>IF(RIGHT(TEXT(AE33,"0.#"),1)=".",FALSE,TRUE)</formula>
    </cfRule>
    <cfRule type="expression" dxfId="128" priority="13486">
      <formula>IF(RIGHT(TEXT(AE33,"0.#"),1)=".",TRUE,FALSE)</formula>
    </cfRule>
  </conditionalFormatting>
  <conditionalFormatting sqref="AE34">
    <cfRule type="expression" dxfId="127" priority="13483">
      <formula>IF(RIGHT(TEXT(AE34,"0.#"),1)=".",FALSE,TRUE)</formula>
    </cfRule>
    <cfRule type="expression" dxfId="126" priority="13484">
      <formula>IF(RIGHT(TEXT(AE34,"0.#"),1)=".",TRUE,FALSE)</formula>
    </cfRule>
  </conditionalFormatting>
  <conditionalFormatting sqref="AI34">
    <cfRule type="expression" dxfId="125" priority="13481">
      <formula>IF(RIGHT(TEXT(AI34,"0.#"),1)=".",FALSE,TRUE)</formula>
    </cfRule>
    <cfRule type="expression" dxfId="124" priority="13482">
      <formula>IF(RIGHT(TEXT(AI34,"0.#"),1)=".",TRUE,FALSE)</formula>
    </cfRule>
  </conditionalFormatting>
  <conditionalFormatting sqref="AI33">
    <cfRule type="expression" dxfId="123" priority="13479">
      <formula>IF(RIGHT(TEXT(AI33,"0.#"),1)=".",FALSE,TRUE)</formula>
    </cfRule>
    <cfRule type="expression" dxfId="122" priority="13480">
      <formula>IF(RIGHT(TEXT(AI33,"0.#"),1)=".",TRUE,FALSE)</formula>
    </cfRule>
  </conditionalFormatting>
  <conditionalFormatting sqref="AI32">
    <cfRule type="expression" dxfId="121" priority="13477">
      <formula>IF(RIGHT(TEXT(AI32,"0.#"),1)=".",FALSE,TRUE)</formula>
    </cfRule>
    <cfRule type="expression" dxfId="120" priority="13478">
      <formula>IF(RIGHT(TEXT(AI32,"0.#"),1)=".",TRUE,FALSE)</formula>
    </cfRule>
  </conditionalFormatting>
  <conditionalFormatting sqref="AM32">
    <cfRule type="expression" dxfId="119" priority="13475">
      <formula>IF(RIGHT(TEXT(AM32,"0.#"),1)=".",FALSE,TRUE)</formula>
    </cfRule>
    <cfRule type="expression" dxfId="118" priority="13476">
      <formula>IF(RIGHT(TEXT(AM32,"0.#"),1)=".",TRUE,FALSE)</formula>
    </cfRule>
  </conditionalFormatting>
  <conditionalFormatting sqref="AM33">
    <cfRule type="expression" dxfId="117" priority="13473">
      <formula>IF(RIGHT(TEXT(AM33,"0.#"),1)=".",FALSE,TRUE)</formula>
    </cfRule>
    <cfRule type="expression" dxfId="116" priority="13474">
      <formula>IF(RIGHT(TEXT(AM33,"0.#"),1)=".",TRUE,FALSE)</formula>
    </cfRule>
  </conditionalFormatting>
  <conditionalFormatting sqref="AQ32:AQ34">
    <cfRule type="expression" dxfId="115" priority="13465">
      <formula>IF(RIGHT(TEXT(AQ32,"0.#"),1)=".",FALSE,TRUE)</formula>
    </cfRule>
    <cfRule type="expression" dxfId="114" priority="13466">
      <formula>IF(RIGHT(TEXT(AQ32,"0.#"),1)=".",TRUE,FALSE)</formula>
    </cfRule>
  </conditionalFormatting>
  <conditionalFormatting sqref="AU32:AU34">
    <cfRule type="expression" dxfId="113" priority="13463">
      <formula>IF(RIGHT(TEXT(AU32,"0.#"),1)=".",FALSE,TRUE)</formula>
    </cfRule>
    <cfRule type="expression" dxfId="112" priority="13464">
      <formula>IF(RIGHT(TEXT(AU32,"0.#"),1)=".",TRUE,FALSE)</formula>
    </cfRule>
  </conditionalFormatting>
  <conditionalFormatting sqref="AI38">
    <cfRule type="expression" dxfId="111" priority="13247">
      <formula>IF(RIGHT(TEXT(AI38,"0.#"),1)=".",FALSE,TRUE)</formula>
    </cfRule>
    <cfRule type="expression" dxfId="110" priority="13248">
      <formula>IF(RIGHT(TEXT(AI38,"0.#"),1)=".",TRUE,FALSE)</formula>
    </cfRule>
  </conditionalFormatting>
  <conditionalFormatting sqref="AE39">
    <cfRule type="expression" dxfId="109" priority="13243">
      <formula>IF(RIGHT(TEXT(AE39,"0.#"),1)=".",FALSE,TRUE)</formula>
    </cfRule>
    <cfRule type="expression" dxfId="108" priority="13244">
      <formula>IF(RIGHT(TEXT(AE39,"0.#"),1)=".",TRUE,FALSE)</formula>
    </cfRule>
  </conditionalFormatting>
  <conditionalFormatting sqref="AI39">
    <cfRule type="expression" dxfId="107" priority="13241">
      <formula>IF(RIGHT(TEXT(AI39,"0.#"),1)=".",FALSE,TRUE)</formula>
    </cfRule>
    <cfRule type="expression" dxfId="106" priority="13242">
      <formula>IF(RIGHT(TEXT(AI39,"0.#"),1)=".",TRUE,FALSE)</formula>
    </cfRule>
  </conditionalFormatting>
  <conditionalFormatting sqref="AM39">
    <cfRule type="expression" dxfId="105" priority="13239">
      <formula>IF(RIGHT(TEXT(AM39,"0.#"),1)=".",FALSE,TRUE)</formula>
    </cfRule>
    <cfRule type="expression" dxfId="104" priority="13240">
      <formula>IF(RIGHT(TEXT(AM39,"0.#"),1)=".",TRUE,FALSE)</formula>
    </cfRule>
  </conditionalFormatting>
  <conditionalFormatting sqref="AQ39">
    <cfRule type="expression" dxfId="103" priority="13237">
      <formula>IF(RIGHT(TEXT(AQ39,"0.#"),1)=".",FALSE,TRUE)</formula>
    </cfRule>
    <cfRule type="expression" dxfId="102" priority="13238">
      <formula>IF(RIGHT(TEXT(AQ39,"0.#"),1)=".",TRUE,FALSE)</formula>
    </cfRule>
  </conditionalFormatting>
  <conditionalFormatting sqref="AE41">
    <cfRule type="expression" dxfId="101" priority="13235">
      <formula>IF(RIGHT(TEXT(AE41,"0.#"),1)=".",FALSE,TRUE)</formula>
    </cfRule>
    <cfRule type="expression" dxfId="100" priority="13236">
      <formula>IF(RIGHT(TEXT(AE41,"0.#"),1)=".",TRUE,FALSE)</formula>
    </cfRule>
  </conditionalFormatting>
  <conditionalFormatting sqref="AI41">
    <cfRule type="expression" dxfId="99" priority="13233">
      <formula>IF(RIGHT(TEXT(AI41,"0.#"),1)=".",FALSE,TRUE)</formula>
    </cfRule>
    <cfRule type="expression" dxfId="98" priority="13234">
      <formula>IF(RIGHT(TEXT(AI41,"0.#"),1)=".",TRUE,FALSE)</formula>
    </cfRule>
  </conditionalFormatting>
  <conditionalFormatting sqref="AE42">
    <cfRule type="expression" dxfId="97" priority="13229">
      <formula>IF(RIGHT(TEXT(AE42,"0.#"),1)=".",FALSE,TRUE)</formula>
    </cfRule>
    <cfRule type="expression" dxfId="96" priority="13230">
      <formula>IF(RIGHT(TEXT(AE42,"0.#"),1)=".",TRUE,FALSE)</formula>
    </cfRule>
  </conditionalFormatting>
  <conditionalFormatting sqref="AI42">
    <cfRule type="expression" dxfId="95" priority="13227">
      <formula>IF(RIGHT(TEXT(AI42,"0.#"),1)=".",FALSE,TRUE)</formula>
    </cfRule>
    <cfRule type="expression" dxfId="94" priority="13228">
      <formula>IF(RIGHT(TEXT(AI42,"0.#"),1)=".",TRUE,FALSE)</formula>
    </cfRule>
  </conditionalFormatting>
  <conditionalFormatting sqref="AE44 AQ44">
    <cfRule type="expression" dxfId="93" priority="13179">
      <formula>IF(RIGHT(TEXT(AE44,"0.#"),1)=".",FALSE,TRUE)</formula>
    </cfRule>
    <cfRule type="expression" dxfId="92" priority="13180">
      <formula>IF(RIGHT(TEXT(AE44,"0.#"),1)=".",TRUE,FALSE)</formula>
    </cfRule>
  </conditionalFormatting>
  <conditionalFormatting sqref="AI44">
    <cfRule type="expression" dxfId="91" priority="13177">
      <formula>IF(RIGHT(TEXT(AI44,"0.#"),1)=".",FALSE,TRUE)</formula>
    </cfRule>
    <cfRule type="expression" dxfId="90" priority="13178">
      <formula>IF(RIGHT(TEXT(AI44,"0.#"),1)=".",TRUE,FALSE)</formula>
    </cfRule>
  </conditionalFormatting>
  <conditionalFormatting sqref="AM44">
    <cfRule type="expression" dxfId="89" priority="13175">
      <formula>IF(RIGHT(TEXT(AM44,"0.#"),1)=".",FALSE,TRUE)</formula>
    </cfRule>
    <cfRule type="expression" dxfId="88" priority="13176">
      <formula>IF(RIGHT(TEXT(AM44,"0.#"),1)=".",TRUE,FALSE)</formula>
    </cfRule>
  </conditionalFormatting>
  <conditionalFormatting sqref="AE45">
    <cfRule type="expression" dxfId="87" priority="13173">
      <formula>IF(RIGHT(TEXT(AE45,"0.#"),1)=".",FALSE,TRUE)</formula>
    </cfRule>
    <cfRule type="expression" dxfId="86" priority="13174">
      <formula>IF(RIGHT(TEXT(AE45,"0.#"),1)=".",TRUE,FALSE)</formula>
    </cfRule>
  </conditionalFormatting>
  <conditionalFormatting sqref="AI45">
    <cfRule type="expression" dxfId="85" priority="13171">
      <formula>IF(RIGHT(TEXT(AI45,"0.#"),1)=".",FALSE,TRUE)</formula>
    </cfRule>
    <cfRule type="expression" dxfId="84" priority="13172">
      <formula>IF(RIGHT(TEXT(AI45,"0.#"),1)=".",TRUE,FALSE)</formula>
    </cfRule>
  </conditionalFormatting>
  <conditionalFormatting sqref="AQ45">
    <cfRule type="expression" dxfId="83" priority="13167">
      <formula>IF(RIGHT(TEXT(AQ45,"0.#"),1)=".",FALSE,TRUE)</formula>
    </cfRule>
    <cfRule type="expression" dxfId="82" priority="13168">
      <formula>IF(RIGHT(TEXT(AQ45,"0.#"),1)=".",TRUE,FALSE)</formula>
    </cfRule>
  </conditionalFormatting>
  <conditionalFormatting sqref="AQ47">
    <cfRule type="expression" dxfId="81" priority="13165">
      <formula>IF(RIGHT(TEXT(AQ47,"0.#"),1)=".",FALSE,TRUE)</formula>
    </cfRule>
    <cfRule type="expression" dxfId="80" priority="13166">
      <formula>IF(RIGHT(TEXT(AQ47,"0.#"),1)=".",TRUE,FALSE)</formula>
    </cfRule>
  </conditionalFormatting>
  <conditionalFormatting sqref="AI47">
    <cfRule type="expression" dxfId="79" priority="13163">
      <formula>IF(RIGHT(TEXT(AI47,"0.#"),1)=".",FALSE,TRUE)</formula>
    </cfRule>
    <cfRule type="expression" dxfId="78" priority="13164">
      <formula>IF(RIGHT(TEXT(AI47,"0.#"),1)=".",TRUE,FALSE)</formula>
    </cfRule>
  </conditionalFormatting>
  <conditionalFormatting sqref="AM47">
    <cfRule type="expression" dxfId="77" priority="13161">
      <formula>IF(RIGHT(TEXT(AM47,"0.#"),1)=".",FALSE,TRUE)</formula>
    </cfRule>
    <cfRule type="expression" dxfId="76" priority="13162">
      <formula>IF(RIGHT(TEXT(AM47,"0.#"),1)=".",TRUE,FALSE)</formula>
    </cfRule>
  </conditionalFormatting>
  <conditionalFormatting sqref="AQ48">
    <cfRule type="expression" dxfId="75" priority="13153">
      <formula>IF(RIGHT(TEXT(AQ48,"0.#"),1)=".",FALSE,TRUE)</formula>
    </cfRule>
    <cfRule type="expression" dxfId="74" priority="13154">
      <formula>IF(RIGHT(TEXT(AQ48,"0.#"),1)=".",TRUE,FALSE)</formula>
    </cfRule>
  </conditionalFormatting>
  <conditionalFormatting sqref="AE53:AE54 AI53:AI54 AQ53:AQ54 AU53:AU54">
    <cfRule type="expression" dxfId="73" priority="13079">
      <formula>IF(RIGHT(TEXT(AE53,"0.#"),1)=".",FALSE,TRUE)</formula>
    </cfRule>
    <cfRule type="expression" dxfId="72" priority="13080">
      <formula>IF(RIGHT(TEXT(AE53,"0.#"),1)=".",TRUE,FALSE)</formula>
    </cfRule>
  </conditionalFormatting>
  <conditionalFormatting sqref="AI48">
    <cfRule type="expression" dxfId="71" priority="2991">
      <formula>IF(RIGHT(TEXT(AI48,"0.#"),1)=".",FALSE,TRUE)</formula>
    </cfRule>
    <cfRule type="expression" dxfId="70" priority="2992">
      <formula>IF(RIGHT(TEXT(AI48,"0.#"),1)=".",TRUE,FALSE)</formula>
    </cfRule>
  </conditionalFormatting>
  <conditionalFormatting sqref="AL145:AO145">
    <cfRule type="expression" dxfId="69" priority="2835">
      <formula>IF(AND(AL145&gt;=0, RIGHT(TEXT(AL145,"0.#"),1)&lt;&gt;"."),TRUE,FALSE)</formula>
    </cfRule>
    <cfRule type="expression" dxfId="68" priority="2836">
      <formula>IF(AND(AL145&gt;=0, RIGHT(TEXT(AL145,"0.#"),1)="."),TRUE,FALSE)</formula>
    </cfRule>
    <cfRule type="expression" dxfId="67" priority="2837">
      <formula>IF(AND(AL145&lt;0, RIGHT(TEXT(AL145,"0.#"),1)&lt;&gt;"."),TRUE,FALSE)</formula>
    </cfRule>
    <cfRule type="expression" dxfId="66" priority="2838">
      <formula>IF(AND(AL145&lt;0, RIGHT(TEXT(AL145,"0.#"),1)="."),TRUE,FALSE)</formula>
    </cfRule>
  </conditionalFormatting>
  <conditionalFormatting sqref="Y145">
    <cfRule type="expression" dxfId="65" priority="2833">
      <formula>IF(RIGHT(TEXT(Y145,"0.#"),1)=".",FALSE,TRUE)</formula>
    </cfRule>
    <cfRule type="expression" dxfId="64" priority="2834">
      <formula>IF(RIGHT(TEXT(Y145,"0.#"),1)=".",TRUE,FALSE)</formula>
    </cfRule>
  </conditionalFormatting>
  <conditionalFormatting sqref="Y153">
    <cfRule type="expression" dxfId="63" priority="2075">
      <formula>IF(RIGHT(TEXT(Y153,"0.#"),1)=".",FALSE,TRUE)</formula>
    </cfRule>
    <cfRule type="expression" dxfId="62" priority="2076">
      <formula>IF(RIGHT(TEXT(Y153,"0.#"),1)=".",TRUE,FALSE)</formula>
    </cfRule>
  </conditionalFormatting>
  <conditionalFormatting sqref="Y157:Y158">
    <cfRule type="expression" dxfId="61" priority="2063">
      <formula>IF(RIGHT(TEXT(Y157,"0.#"),1)=".",FALSE,TRUE)</formula>
    </cfRule>
    <cfRule type="expression" dxfId="60" priority="2064">
      <formula>IF(RIGHT(TEXT(Y157,"0.#"),1)=".",TRUE,FALSE)</formula>
    </cfRule>
  </conditionalFormatting>
  <conditionalFormatting sqref="W23">
    <cfRule type="expression" dxfId="59" priority="2329">
      <formula>IF(RIGHT(TEXT(W23,"0.#"),1)=".",FALSE,TRUE)</formula>
    </cfRule>
    <cfRule type="expression" dxfId="58" priority="2330">
      <formula>IF(RIGHT(TEXT(W23,"0.#"),1)=".",TRUE,FALSE)</formula>
    </cfRule>
  </conditionalFormatting>
  <conditionalFormatting sqref="W24:W27">
    <cfRule type="expression" dxfId="57" priority="2327">
      <formula>IF(RIGHT(TEXT(W24,"0.#"),1)=".",FALSE,TRUE)</formula>
    </cfRule>
    <cfRule type="expression" dxfId="56" priority="2328">
      <formula>IF(RIGHT(TEXT(W24,"0.#"),1)=".",TRUE,FALSE)</formula>
    </cfRule>
  </conditionalFormatting>
  <conditionalFormatting sqref="W28">
    <cfRule type="expression" dxfId="55" priority="2319">
      <formula>IF(RIGHT(TEXT(W28,"0.#"),1)=".",FALSE,TRUE)</formula>
    </cfRule>
    <cfRule type="expression" dxfId="54" priority="2320">
      <formula>IF(RIGHT(TEXT(W28,"0.#"),1)=".",TRUE,FALSE)</formula>
    </cfRule>
  </conditionalFormatting>
  <conditionalFormatting sqref="P23">
    <cfRule type="expression" dxfId="53" priority="2317">
      <formula>IF(RIGHT(TEXT(P23,"0.#"),1)=".",FALSE,TRUE)</formula>
    </cfRule>
    <cfRule type="expression" dxfId="52" priority="2318">
      <formula>IF(RIGHT(TEXT(P23,"0.#"),1)=".",TRUE,FALSE)</formula>
    </cfRule>
  </conditionalFormatting>
  <conditionalFormatting sqref="P24:P27">
    <cfRule type="expression" dxfId="51" priority="2315">
      <formula>IF(RIGHT(TEXT(P24,"0.#"),1)=".",FALSE,TRUE)</formula>
    </cfRule>
    <cfRule type="expression" dxfId="50" priority="2316">
      <formula>IF(RIGHT(TEXT(P24,"0.#"),1)=".",TRUE,FALSE)</formula>
    </cfRule>
  </conditionalFormatting>
  <conditionalFormatting sqref="P28">
    <cfRule type="expression" dxfId="49" priority="2313">
      <formula>IF(RIGHT(TEXT(P28,"0.#"),1)=".",FALSE,TRUE)</formula>
    </cfRule>
    <cfRule type="expression" dxfId="48" priority="2314">
      <formula>IF(RIGHT(TEXT(P28,"0.#"),1)=".",TRUE,FALSE)</formula>
    </cfRule>
  </conditionalFormatting>
  <conditionalFormatting sqref="AQ41">
    <cfRule type="expression" dxfId="47" priority="2311">
      <formula>IF(RIGHT(TEXT(AQ41,"0.#"),1)=".",FALSE,TRUE)</formula>
    </cfRule>
    <cfRule type="expression" dxfId="46" priority="2312">
      <formula>IF(RIGHT(TEXT(AQ41,"0.#"),1)=".",TRUE,FALSE)</formula>
    </cfRule>
  </conditionalFormatting>
  <conditionalFormatting sqref="AQ42">
    <cfRule type="expression" dxfId="45" priority="2309">
      <formula>IF(RIGHT(TEXT(AQ42,"0.#"),1)=".",FALSE,TRUE)</formula>
    </cfRule>
    <cfRule type="expression" dxfId="44" priority="2310">
      <formula>IF(RIGHT(TEXT(AQ42,"0.#"),1)=".",TRUE,FALSE)</formula>
    </cfRule>
  </conditionalFormatting>
  <conditionalFormatting sqref="AL149:AO149">
    <cfRule type="expression" dxfId="43" priority="2089">
      <formula>IF(AND(AL149&gt;=0, RIGHT(TEXT(AL149,"0.#"),1)&lt;&gt;"."),TRUE,FALSE)</formula>
    </cfRule>
    <cfRule type="expression" dxfId="42" priority="2090">
      <formula>IF(AND(AL149&gt;=0, RIGHT(TEXT(AL149,"0.#"),1)="."),TRUE,FALSE)</formula>
    </cfRule>
    <cfRule type="expression" dxfId="41" priority="2091">
      <formula>IF(AND(AL149&lt;0, RIGHT(TEXT(AL149,"0.#"),1)&lt;&gt;"."),TRUE,FALSE)</formula>
    </cfRule>
    <cfRule type="expression" dxfId="40" priority="2092">
      <formula>IF(AND(AL149&lt;0, RIGHT(TEXT(AL149,"0.#"),1)="."),TRUE,FALSE)</formula>
    </cfRule>
  </conditionalFormatting>
  <conditionalFormatting sqref="AL153:AO153">
    <cfRule type="expression" dxfId="39" priority="2077">
      <formula>IF(AND(AL153&gt;=0, RIGHT(TEXT(AL153,"0.#"),1)&lt;&gt;"."),TRUE,FALSE)</formula>
    </cfRule>
    <cfRule type="expression" dxfId="38" priority="2078">
      <formula>IF(AND(AL153&gt;=0, RIGHT(TEXT(AL153,"0.#"),1)="."),TRUE,FALSE)</formula>
    </cfRule>
    <cfRule type="expression" dxfId="37" priority="2079">
      <formula>IF(AND(AL153&lt;0, RIGHT(TEXT(AL153,"0.#"),1)&lt;&gt;"."),TRUE,FALSE)</formula>
    </cfRule>
    <cfRule type="expression" dxfId="36" priority="2080">
      <formula>IF(AND(AL153&lt;0, RIGHT(TEXT(AL153,"0.#"),1)="."),TRUE,FALSE)</formula>
    </cfRule>
  </conditionalFormatting>
  <conditionalFormatting sqref="AL157:AO158">
    <cfRule type="expression" dxfId="35" priority="2065">
      <formula>IF(AND(AL157&gt;=0, RIGHT(TEXT(AL157,"0.#"),1)&lt;&gt;"."),TRUE,FALSE)</formula>
    </cfRule>
    <cfRule type="expression" dxfId="34" priority="2066">
      <formula>IF(AND(AL157&gt;=0, RIGHT(TEXT(AL157,"0.#"),1)="."),TRUE,FALSE)</formula>
    </cfRule>
    <cfRule type="expression" dxfId="33" priority="2067">
      <formula>IF(AND(AL157&lt;0, RIGHT(TEXT(AL157,"0.#"),1)&lt;&gt;"."),TRUE,FALSE)</formula>
    </cfRule>
    <cfRule type="expression" dxfId="32" priority="2068">
      <formula>IF(AND(AL157&lt;0, RIGHT(TEXT(AL157,"0.#"),1)="."),TRUE,FALSE)</formula>
    </cfRule>
  </conditionalFormatting>
  <conditionalFormatting sqref="AU38">
    <cfRule type="expression" dxfId="31" priority="481">
      <formula>IF(RIGHT(TEXT(AU38,"0.#"),1)=".",FALSE,TRUE)</formula>
    </cfRule>
    <cfRule type="expression" dxfId="30" priority="482">
      <formula>IF(RIGHT(TEXT(AU38,"0.#"),1)=".",TRUE,FALSE)</formula>
    </cfRule>
  </conditionalFormatting>
  <conditionalFormatting sqref="AU39">
    <cfRule type="expression" dxfId="29" priority="479">
      <formula>IF(RIGHT(TEXT(AU39,"0.#"),1)=".",FALSE,TRUE)</formula>
    </cfRule>
    <cfRule type="expression" dxfId="28" priority="480">
      <formula>IF(RIGHT(TEXT(AU39,"0.#"),1)=".",TRUE,FALSE)</formula>
    </cfRule>
  </conditionalFormatting>
  <conditionalFormatting sqref="AU41">
    <cfRule type="expression" dxfId="27" priority="475">
      <formula>IF(RIGHT(TEXT(AU41,"0.#"),1)=".",FALSE,TRUE)</formula>
    </cfRule>
    <cfRule type="expression" dxfId="26" priority="476">
      <formula>IF(RIGHT(TEXT(AU41,"0.#"),1)=".",TRUE,FALSE)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M54">
    <cfRule type="expression" dxfId="23" priority="23">
      <formula>IF(RIGHT(TEXT(AM54,"0.#"),1)=".",FALSE,TRUE)</formula>
    </cfRule>
    <cfRule type="expression" dxfId="22" priority="24">
      <formula>IF(RIGHT(TEXT(AM54,"0.#"),1)=".",TRUE,FALSE)</formula>
    </cfRule>
  </conditionalFormatting>
  <conditionalFormatting sqref="AU42">
    <cfRule type="expression" dxfId="21" priority="21">
      <formula>IF(RIGHT(TEXT(AU42,"0.#"),1)=".",FALSE,TRUE)</formula>
    </cfRule>
    <cfRule type="expression" dxfId="20" priority="22">
      <formula>IF(RIGHT(TEXT(AU42,"0.#"),1)=".",TRUE,FALSE)</formula>
    </cfRule>
  </conditionalFormatting>
  <conditionalFormatting sqref="AM38">
    <cfRule type="expression" dxfId="19" priority="19">
      <formula>IF(RIGHT(TEXT(AM38,"0.#"),1)=".",FALSE,TRUE)</formula>
    </cfRule>
    <cfRule type="expression" dxfId="18" priority="20">
      <formula>IF(RIGHT(TEXT(AM38,"0.#"),1)=".",TRUE,FALSE)</formula>
    </cfRule>
  </conditionalFormatting>
  <conditionalFormatting sqref="AM41">
    <cfRule type="expression" dxfId="17" priority="17">
      <formula>IF(RIGHT(TEXT(AM41,"0.#"),1)=".",FALSE,TRUE)</formula>
    </cfRule>
    <cfRule type="expression" dxfId="16" priority="18">
      <formula>IF(RIGHT(TEXT(AM41,"0.#"),1)=".",TRUE,FALSE)</formula>
    </cfRule>
  </conditionalFormatting>
  <conditionalFormatting sqref="AM42">
    <cfRule type="expression" dxfId="15" priority="15">
      <formula>IF(RIGHT(TEXT(AM42,"0.#"),1)=".",FALSE,TRUE)</formula>
    </cfRule>
    <cfRule type="expression" dxfId="14" priority="16">
      <formula>IF(RIGHT(TEXT(AM42,"0.#"),1)=".",TRUE,FALSE)</formula>
    </cfRule>
  </conditionalFormatting>
  <conditionalFormatting sqref="AM45">
    <cfRule type="expression" dxfId="13" priority="13">
      <formula>IF(RIGHT(TEXT(AM45,"0.#"),1)=".",FALSE,TRUE)</formula>
    </cfRule>
    <cfRule type="expression" dxfId="12" priority="14">
      <formula>IF(RIGHT(TEXT(AM45,"0.#"),1)=".",TRUE,FALSE)</formula>
    </cfRule>
  </conditionalFormatting>
  <conditionalFormatting sqref="AM48">
    <cfRule type="expression" dxfId="11" priority="11">
      <formula>IF(RIGHT(TEXT(AM48,"0.#"),1)=".",FALSE,TRUE)</formula>
    </cfRule>
    <cfRule type="expression" dxfId="10" priority="12">
      <formula>IF(RIGHT(TEXT(AM48,"0.#"),1)=".",TRUE,FALSE)</formula>
    </cfRule>
  </conditionalFormatting>
  <conditionalFormatting sqref="AE48">
    <cfRule type="expression" dxfId="9" priority="9">
      <formula>IF(RIGHT(TEXT(AE48,"0.#"),1)=".",FALSE,TRUE)</formula>
    </cfRule>
    <cfRule type="expression" dxfId="8" priority="10">
      <formula>IF(RIGHT(TEXT(AE48,"0.#"),1)=".",TRUE,FALSE)</formula>
    </cfRule>
  </conditionalFormatting>
  <conditionalFormatting sqref="AE47">
    <cfRule type="expression" dxfId="7" priority="7">
      <formula>IF(RIGHT(TEXT(AE47,"0.#"),1)=".",FALSE,TRUE)</formula>
    </cfRule>
    <cfRule type="expression" dxfId="6" priority="8">
      <formula>IF(RIGHT(TEXT(AE47,"0.#"),1)=".",TRUE,FALSE)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U133">
    <cfRule type="expression" dxfId="3" priority="3">
      <formula>IF(RIGHT(TEXT(AU133,"0.#"),1)=".",FALSE,TRUE)</formula>
    </cfRule>
    <cfRule type="expression" dxfId="2" priority="4">
      <formula>IF(RIGHT(TEXT(AU133,"0.#"),1)=".",TRUE,FALSE)</formula>
    </cfRule>
  </conditionalFormatting>
  <conditionalFormatting sqref="Y149">
    <cfRule type="expression" dxfId="1" priority="1">
      <formula>IF(RIGHT(TEXT(Y149,"0.#"),1)=".",FALSE,TRUE)</formula>
    </cfRule>
    <cfRule type="expression" dxfId="0" priority="2">
      <formula>IF(RIGHT(TEXT(Y149,"0.#"),1)=".",TRUE,FALSE)</formula>
    </cfRule>
  </conditionalFormatting>
  <dataValidations count="18">
    <dataValidation type="custom" imeMode="disabled" allowBlank="1" showInputMessage="1" showErrorMessage="1" sqref="AY23 AY52:AY54 J79:K79 P13:AX13 AR15:AX15 P14:AQ18 AR18:AX18 P19:AJ19 P23:AC29 AQ31:AR31 AU31:AX31 AE32:AX34 AE38:AX39 AE41:AX42 AE44:AX44 AE47:AX47 AQ52:AR52 AU52:AX52 AE53:AX54 AY57 Y133:AB133 AU133:AX133 Y137:AB137 AU137:AX137 Y145:AB145 AL145:AO145 Y149:AB149 AL149:AO149 Y153:AB153 AL153:AO153 Y157:AB158 AL157:AO158">
      <formula1>OR(ISNUMBER(J13), J13="-")</formula1>
    </dataValidation>
    <dataValidation type="list" allowBlank="1" showInputMessage="1" showErrorMessage="1" sqref="G79:H79">
      <formula1>T事業番号</formula1>
    </dataValidation>
    <dataValidation type="list" allowBlank="1" showInputMessage="1" showErrorMessage="1" sqref="S5:X5">
      <formula1>T終了年度</formula1>
    </dataValidation>
    <dataValidation type="list" allowBlank="1" showInputMessage="1" showErrorMessage="1" sqref="AO139">
      <formula1>"　, ☑"</formula1>
    </dataValidation>
    <dataValidation type="list" allowBlank="1" showInputMessage="1" showErrorMessage="1" error="プルダウンリストから選択してください。" sqref="AD60:AF63 AD66:AD77 AE66:AF70 AE72:AF77">
      <formula1>"○,△,×,‐"</formula1>
    </dataValidation>
    <dataValidation type="list" allowBlank="1" showInputMessage="1" showErrorMessage="1" error="プルダウンリストから選択してください。" sqref="AD64:AF65">
      <formula1>"有,無"</formula1>
    </dataValidation>
    <dataValidation type="list" allowBlank="1" showInputMessage="1" showErrorMessage="1" sqref="A87:E87">
      <formula1>T所見を踏まえた改善点</formula1>
    </dataValidation>
    <dataValidation imeMode="disabled" allowBlank="1" showInputMessage="1" showErrorMessage="1" sqref="L79"/>
    <dataValidation type="whole" imeMode="disabled" allowBlank="1" showInputMessage="1" showErrorMessage="1" sqref="M79 AW2:AX2">
      <formula1>0</formula1>
      <formula2>99</formula2>
    </dataValidation>
    <dataValidation type="custom" imeMode="off" allowBlank="1" showInputMessage="1" showErrorMessage="1" sqref="J145:O145 J149:O149 J153:O153 J157:O158">
      <formula1>OR(ISNUMBER(J145), J145="-")</formula1>
    </dataValidation>
    <dataValidation type="custom" imeMode="disabled" allowBlank="1" showInputMessage="1" showErrorMessage="1" sqref="AH145:AK145 AH149:AK149 AH153:AK153 AH157:AK158">
      <formula1>OR(AND(MOD(IF(ISNUMBER(AH145), AH145, 0.5),1)=0, 0&lt;=AH145), AH145="-")</formula1>
    </dataValidation>
    <dataValidation type="list" allowBlank="1" showInputMessage="1" showErrorMessage="1" sqref="A85:E8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9:F79">
      <formula1>T省庁</formula1>
    </dataValidation>
    <dataValidation type="whole" imeMode="disabled" allowBlank="1" showInputMessage="1" showErrorMessage="1" sqref="AS2:AU2">
      <formula1>0</formula1>
      <formula2>9999</formula2>
    </dataValidation>
    <dataValidation type="whole" allowBlank="1" showInputMessage="1" showErrorMessage="1" sqref="L100:M101 X100:Y101 AJ100:AK101 AU100:AV101">
      <formula1>0</formula1>
      <formula2>9999</formula2>
    </dataValidation>
    <dataValidation type="whole" allowBlank="1" showInputMessage="1" showErrorMessage="1" sqref="O100:P101 AA100:AB101 AM100:AN101 AX100:AX10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2" max="49" man="1"/>
    <brk id="101" max="49" man="1"/>
    <brk id="1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AO101 E100:G101 Q100:S101 AC100:AE101 AO100:AP100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AC145:AG145 AC149:AG149 AC153:AG153 AC157:AG158</xm:sqref>
        </x14:dataValidation>
        <x14:dataValidation type="list" allowBlank="1" showInputMessage="1" showErrorMessage="1">
          <x14:formula1>
            <xm:f>入力規則等!$U$37:$U$39</xm:f>
          </x14:formula1>
          <xm:sqref>I100:J100 U100:V100 AG100:AH100 AR100:AS100</xm:sqref>
        </x14:dataValidation>
        <x14:dataValidation type="list" allowBlank="1" showInputMessage="1" showErrorMessage="1">
          <x14:formula1>
            <xm:f>入力規則等!$U$7:$U$9</xm:f>
          </x14:formula1>
          <xm:sqref>I101:J101 U101:V101 AG101:AH101 AR101:AS101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405</v>
      </c>
      <c r="AA1" s="29" t="s">
        <v>76</v>
      </c>
      <c r="AB1" s="29" t="s">
        <v>406</v>
      </c>
      <c r="AC1" s="29" t="s">
        <v>31</v>
      </c>
      <c r="AD1" s="28"/>
      <c r="AE1" s="29" t="s">
        <v>43</v>
      </c>
      <c r="AF1" s="30"/>
      <c r="AG1" s="42" t="s">
        <v>176</v>
      </c>
      <c r="AI1" s="42" t="s">
        <v>181</v>
      </c>
      <c r="AK1" s="42" t="s">
        <v>185</v>
      </c>
      <c r="AM1" s="59"/>
      <c r="AN1" s="59"/>
      <c r="AP1" s="28" t="s">
        <v>231</v>
      </c>
    </row>
    <row r="2" spans="1:42" ht="13.5" customHeight="1" x14ac:dyDescent="0.15">
      <c r="A2" s="14" t="s">
        <v>79</v>
      </c>
      <c r="B2" s="15"/>
      <c r="C2" s="13" t="str">
        <f>IF(B2="","",A2)</f>
        <v/>
      </c>
      <c r="D2" s="13" t="str">
        <f>IF(C2="","",IF(D1&lt;&gt;"",CONCATENATE(D1,"、",C2),C2))</f>
        <v/>
      </c>
      <c r="F2" s="12" t="s">
        <v>66</v>
      </c>
      <c r="G2" s="17" t="s">
        <v>573</v>
      </c>
      <c r="H2" s="13" t="str">
        <f>IF(G2="","",F2)</f>
        <v>一般会計</v>
      </c>
      <c r="I2" s="13" t="str">
        <f>IF(H2="","",IF(I1&lt;&gt;"",CONCATENATE(I1,"、",H2),H2))</f>
        <v>一般会計</v>
      </c>
      <c r="K2" s="14" t="s">
        <v>97</v>
      </c>
      <c r="L2" s="15" t="s">
        <v>573</v>
      </c>
      <c r="M2" s="13" t="str">
        <f>IF(L2="","",K2)</f>
        <v>社会保障</v>
      </c>
      <c r="N2" s="13" t="str">
        <f>IF(M2="","",IF(N1&lt;&gt;"",CONCATENATE(N1,"、",M2),M2))</f>
        <v>社会保障</v>
      </c>
      <c r="O2" s="13"/>
      <c r="P2" s="12" t="s">
        <v>68</v>
      </c>
      <c r="Q2" s="17"/>
      <c r="R2" s="13" t="str">
        <f>IF(Q2="","",P2)</f>
        <v/>
      </c>
      <c r="S2" s="13" t="str">
        <f>IF(R2="","",IF(S1&lt;&gt;"",CONCATENATE(S1,"、",R2),R2))</f>
        <v/>
      </c>
      <c r="T2" s="13"/>
      <c r="U2" s="76">
        <v>20</v>
      </c>
      <c r="W2" s="32" t="s">
        <v>165</v>
      </c>
      <c r="Y2" s="32" t="s">
        <v>62</v>
      </c>
      <c r="Z2" s="32" t="s">
        <v>62</v>
      </c>
      <c r="AA2" s="69" t="s">
        <v>272</v>
      </c>
      <c r="AB2" s="69" t="s">
        <v>500</v>
      </c>
      <c r="AC2" s="70" t="s">
        <v>129</v>
      </c>
      <c r="AD2" s="28"/>
      <c r="AE2" s="34" t="s">
        <v>161</v>
      </c>
      <c r="AF2" s="30"/>
      <c r="AG2" s="43" t="s">
        <v>239</v>
      </c>
      <c r="AI2" s="42" t="s">
        <v>269</v>
      </c>
      <c r="AK2" s="42" t="s">
        <v>186</v>
      </c>
      <c r="AM2" s="59"/>
      <c r="AN2" s="59"/>
      <c r="AP2" s="43" t="s">
        <v>239</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69</v>
      </c>
      <c r="Q3" s="17"/>
      <c r="R3" s="13" t="str">
        <f t="shared" ref="R3:R8" si="3">IF(Q3="","",P3)</f>
        <v/>
      </c>
      <c r="S3" s="13" t="str">
        <f t="shared" ref="S3:S8" si="4">IF(R3="",S2,IF(S2&lt;&gt;"",CONCATENATE(S2,"、",R3),R3))</f>
        <v/>
      </c>
      <c r="T3" s="13"/>
      <c r="U3" s="32" t="s">
        <v>531</v>
      </c>
      <c r="W3" s="32" t="s">
        <v>140</v>
      </c>
      <c r="Y3" s="32" t="s">
        <v>63</v>
      </c>
      <c r="Z3" s="32" t="s">
        <v>407</v>
      </c>
      <c r="AA3" s="69" t="s">
        <v>372</v>
      </c>
      <c r="AB3" s="69" t="s">
        <v>501</v>
      </c>
      <c r="AC3" s="70" t="s">
        <v>130</v>
      </c>
      <c r="AD3" s="28"/>
      <c r="AE3" s="34" t="s">
        <v>162</v>
      </c>
      <c r="AF3" s="30"/>
      <c r="AG3" s="43" t="s">
        <v>240</v>
      </c>
      <c r="AI3" s="42" t="s">
        <v>180</v>
      </c>
      <c r="AK3" s="42" t="str">
        <f>CHAR(CODE(AK2)+1)</f>
        <v>B</v>
      </c>
      <c r="AM3" s="59"/>
      <c r="AN3" s="59"/>
      <c r="AP3" s="43" t="s">
        <v>240</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70</v>
      </c>
      <c r="Q4" s="17" t="s">
        <v>573</v>
      </c>
      <c r="R4" s="13" t="str">
        <f t="shared" si="3"/>
        <v>補助</v>
      </c>
      <c r="S4" s="13" t="str">
        <f t="shared" si="4"/>
        <v>補助</v>
      </c>
      <c r="T4" s="13"/>
      <c r="U4" s="32" t="s">
        <v>532</v>
      </c>
      <c r="W4" s="32" t="s">
        <v>141</v>
      </c>
      <c r="Y4" s="32" t="s">
        <v>279</v>
      </c>
      <c r="Z4" s="32" t="s">
        <v>408</v>
      </c>
      <c r="AA4" s="69" t="s">
        <v>373</v>
      </c>
      <c r="AB4" s="69" t="s">
        <v>502</v>
      </c>
      <c r="AC4" s="69" t="s">
        <v>131</v>
      </c>
      <c r="AD4" s="28"/>
      <c r="AE4" s="34" t="s">
        <v>163</v>
      </c>
      <c r="AF4" s="30"/>
      <c r="AG4" s="43" t="s">
        <v>241</v>
      </c>
      <c r="AI4" s="42" t="s">
        <v>182</v>
      </c>
      <c r="AK4" s="42" t="str">
        <f t="shared" ref="AK4:AK49" si="7">CHAR(CODE(AK3)+1)</f>
        <v>C</v>
      </c>
      <c r="AM4" s="59"/>
      <c r="AN4" s="59"/>
      <c r="AP4" s="43" t="s">
        <v>241</v>
      </c>
    </row>
    <row r="5" spans="1:42" ht="13.5" customHeight="1" x14ac:dyDescent="0.15">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71</v>
      </c>
      <c r="Q5" s="17"/>
      <c r="R5" s="13" t="str">
        <f t="shared" si="3"/>
        <v/>
      </c>
      <c r="S5" s="13" t="str">
        <f t="shared" si="4"/>
        <v>補助</v>
      </c>
      <c r="T5" s="13"/>
      <c r="W5" s="32" t="s">
        <v>556</v>
      </c>
      <c r="Y5" s="32" t="s">
        <v>280</v>
      </c>
      <c r="Z5" s="32" t="s">
        <v>409</v>
      </c>
      <c r="AA5" s="69" t="s">
        <v>374</v>
      </c>
      <c r="AB5" s="69" t="s">
        <v>503</v>
      </c>
      <c r="AC5" s="69" t="s">
        <v>164</v>
      </c>
      <c r="AD5" s="31"/>
      <c r="AE5" s="34" t="s">
        <v>251</v>
      </c>
      <c r="AF5" s="30"/>
      <c r="AG5" s="43" t="s">
        <v>242</v>
      </c>
      <c r="AI5" s="42" t="s">
        <v>276</v>
      </c>
      <c r="AK5" s="42" t="str">
        <f t="shared" si="7"/>
        <v>D</v>
      </c>
      <c r="AP5" s="43" t="s">
        <v>242</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72</v>
      </c>
      <c r="Q6" s="17"/>
      <c r="R6" s="13" t="str">
        <f t="shared" si="3"/>
        <v/>
      </c>
      <c r="S6" s="13" t="str">
        <f t="shared" si="4"/>
        <v>補助</v>
      </c>
      <c r="T6" s="13"/>
      <c r="U6" s="32" t="s">
        <v>253</v>
      </c>
      <c r="W6" s="32" t="s">
        <v>142</v>
      </c>
      <c r="Y6" s="32" t="s">
        <v>281</v>
      </c>
      <c r="Z6" s="32" t="s">
        <v>410</v>
      </c>
      <c r="AA6" s="69" t="s">
        <v>375</v>
      </c>
      <c r="AB6" s="69" t="s">
        <v>504</v>
      </c>
      <c r="AC6" s="69" t="s">
        <v>132</v>
      </c>
      <c r="AD6" s="31"/>
      <c r="AE6" s="34" t="s">
        <v>249</v>
      </c>
      <c r="AF6" s="30"/>
      <c r="AG6" s="43" t="s">
        <v>243</v>
      </c>
      <c r="AI6" s="42" t="s">
        <v>277</v>
      </c>
      <c r="AK6" s="42" t="str">
        <f>CHAR(CODE(AK5)+1)</f>
        <v>E</v>
      </c>
      <c r="AP6" s="43" t="s">
        <v>243</v>
      </c>
    </row>
    <row r="7" spans="1:42" ht="13.5" customHeight="1" x14ac:dyDescent="0.15">
      <c r="A7" s="14" t="s">
        <v>84</v>
      </c>
      <c r="B7" s="15"/>
      <c r="C7" s="13" t="str">
        <f t="shared" si="0"/>
        <v/>
      </c>
      <c r="D7" s="13" t="str">
        <f t="shared" si="8"/>
        <v/>
      </c>
      <c r="F7" s="18" t="s">
        <v>194</v>
      </c>
      <c r="G7" s="17"/>
      <c r="H7" s="13" t="str">
        <f t="shared" si="1"/>
        <v/>
      </c>
      <c r="I7" s="13" t="str">
        <f t="shared" si="5"/>
        <v>一般会計</v>
      </c>
      <c r="K7" s="14" t="s">
        <v>102</v>
      </c>
      <c r="L7" s="15"/>
      <c r="M7" s="13" t="str">
        <f t="shared" si="2"/>
        <v/>
      </c>
      <c r="N7" s="13" t="str">
        <f t="shared" si="6"/>
        <v>社会保障</v>
      </c>
      <c r="O7" s="13"/>
      <c r="P7" s="12" t="s">
        <v>73</v>
      </c>
      <c r="Q7" s="17"/>
      <c r="R7" s="13" t="str">
        <f t="shared" si="3"/>
        <v/>
      </c>
      <c r="S7" s="13" t="str">
        <f t="shared" si="4"/>
        <v>補助</v>
      </c>
      <c r="T7" s="13"/>
      <c r="U7" s="32"/>
      <c r="W7" s="32" t="s">
        <v>143</v>
      </c>
      <c r="Y7" s="32" t="s">
        <v>282</v>
      </c>
      <c r="Z7" s="32" t="s">
        <v>411</v>
      </c>
      <c r="AA7" s="69" t="s">
        <v>376</v>
      </c>
      <c r="AB7" s="69" t="s">
        <v>505</v>
      </c>
      <c r="AC7" s="31"/>
      <c r="AD7" s="31"/>
      <c r="AE7" s="32" t="s">
        <v>132</v>
      </c>
      <c r="AF7" s="30"/>
      <c r="AG7" s="43" t="s">
        <v>244</v>
      </c>
      <c r="AH7" s="62"/>
      <c r="AI7" s="43" t="s">
        <v>265</v>
      </c>
      <c r="AK7" s="42" t="str">
        <f>CHAR(CODE(AK6)+1)</f>
        <v>F</v>
      </c>
      <c r="AP7" s="43" t="s">
        <v>244</v>
      </c>
    </row>
    <row r="8" spans="1:42" ht="13.5" customHeight="1" x14ac:dyDescent="0.15">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74</v>
      </c>
      <c r="Q8" s="17"/>
      <c r="R8" s="13" t="str">
        <f t="shared" si="3"/>
        <v/>
      </c>
      <c r="S8" s="13" t="str">
        <f t="shared" si="4"/>
        <v>補助</v>
      </c>
      <c r="T8" s="13"/>
      <c r="U8" s="32" t="s">
        <v>274</v>
      </c>
      <c r="W8" s="32" t="s">
        <v>144</v>
      </c>
      <c r="Y8" s="32" t="s">
        <v>283</v>
      </c>
      <c r="Z8" s="32" t="s">
        <v>412</v>
      </c>
      <c r="AA8" s="69" t="s">
        <v>377</v>
      </c>
      <c r="AB8" s="69" t="s">
        <v>506</v>
      </c>
      <c r="AC8" s="31"/>
      <c r="AD8" s="31"/>
      <c r="AE8" s="31"/>
      <c r="AF8" s="30"/>
      <c r="AG8" s="43" t="s">
        <v>245</v>
      </c>
      <c r="AI8" s="42" t="s">
        <v>266</v>
      </c>
      <c r="AK8" s="42" t="str">
        <f t="shared" si="7"/>
        <v>G</v>
      </c>
      <c r="AP8" s="43" t="s">
        <v>245</v>
      </c>
    </row>
    <row r="9" spans="1:42" ht="13.5" customHeight="1" x14ac:dyDescent="0.15">
      <c r="A9" s="14" t="s">
        <v>86</v>
      </c>
      <c r="B9" s="15"/>
      <c r="C9" s="13" t="str">
        <f t="shared" si="0"/>
        <v/>
      </c>
      <c r="D9" s="13" t="str">
        <f t="shared" si="8"/>
        <v/>
      </c>
      <c r="F9" s="18" t="s">
        <v>195</v>
      </c>
      <c r="G9" s="17"/>
      <c r="H9" s="13" t="str">
        <f t="shared" si="1"/>
        <v/>
      </c>
      <c r="I9" s="13" t="str">
        <f t="shared" si="5"/>
        <v>一般会計</v>
      </c>
      <c r="K9" s="14" t="s">
        <v>104</v>
      </c>
      <c r="L9" s="15"/>
      <c r="M9" s="13" t="str">
        <f t="shared" si="2"/>
        <v/>
      </c>
      <c r="N9" s="13" t="str">
        <f t="shared" si="6"/>
        <v>社会保障</v>
      </c>
      <c r="O9" s="13"/>
      <c r="P9" s="13"/>
      <c r="Q9" s="19"/>
      <c r="T9" s="13"/>
      <c r="U9" s="32" t="s">
        <v>275</v>
      </c>
      <c r="W9" s="32" t="s">
        <v>145</v>
      </c>
      <c r="Y9" s="32" t="s">
        <v>284</v>
      </c>
      <c r="Z9" s="32" t="s">
        <v>413</v>
      </c>
      <c r="AA9" s="69" t="s">
        <v>378</v>
      </c>
      <c r="AB9" s="69" t="s">
        <v>507</v>
      </c>
      <c r="AC9" s="31"/>
      <c r="AD9" s="31"/>
      <c r="AE9" s="31"/>
      <c r="AF9" s="30"/>
      <c r="AG9" s="43" t="s">
        <v>246</v>
      </c>
      <c r="AI9" s="58"/>
      <c r="AK9" s="42" t="str">
        <f t="shared" si="7"/>
        <v>H</v>
      </c>
      <c r="AP9" s="43" t="s">
        <v>246</v>
      </c>
    </row>
    <row r="10" spans="1:42" ht="13.5" customHeight="1" x14ac:dyDescent="0.15">
      <c r="A10" s="14" t="s">
        <v>213</v>
      </c>
      <c r="B10" s="15"/>
      <c r="C10" s="13" t="str">
        <f t="shared" si="0"/>
        <v/>
      </c>
      <c r="D10" s="13" t="str">
        <f t="shared" si="8"/>
        <v/>
      </c>
      <c r="F10" s="18" t="s">
        <v>111</v>
      </c>
      <c r="G10" s="17"/>
      <c r="H10" s="13" t="str">
        <f t="shared" si="1"/>
        <v/>
      </c>
      <c r="I10" s="13" t="str">
        <f t="shared" si="5"/>
        <v>一般会計</v>
      </c>
      <c r="K10" s="14" t="s">
        <v>214</v>
      </c>
      <c r="L10" s="15"/>
      <c r="M10" s="13" t="str">
        <f t="shared" si="2"/>
        <v/>
      </c>
      <c r="N10" s="13" t="str">
        <f t="shared" si="6"/>
        <v>社会保障</v>
      </c>
      <c r="O10" s="13"/>
      <c r="P10" s="13" t="str">
        <f>S8</f>
        <v>補助</v>
      </c>
      <c r="Q10" s="19"/>
      <c r="T10" s="13"/>
      <c r="W10" s="32" t="s">
        <v>146</v>
      </c>
      <c r="Y10" s="32" t="s">
        <v>285</v>
      </c>
      <c r="Z10" s="32" t="s">
        <v>414</v>
      </c>
      <c r="AA10" s="69" t="s">
        <v>379</v>
      </c>
      <c r="AB10" s="69" t="s">
        <v>508</v>
      </c>
      <c r="AC10" s="31"/>
      <c r="AD10" s="31"/>
      <c r="AE10" s="31"/>
      <c r="AF10" s="30"/>
      <c r="AG10" s="43" t="s">
        <v>234</v>
      </c>
      <c r="AK10" s="42" t="str">
        <f t="shared" si="7"/>
        <v>I</v>
      </c>
      <c r="AP10" s="42" t="s">
        <v>232</v>
      </c>
    </row>
    <row r="11" spans="1:42" ht="13.5" customHeight="1" x14ac:dyDescent="0.15">
      <c r="A11" s="14" t="s">
        <v>87</v>
      </c>
      <c r="B11" s="15" t="s">
        <v>573</v>
      </c>
      <c r="C11" s="13" t="str">
        <f t="shared" si="0"/>
        <v>子ども・若者育成支援</v>
      </c>
      <c r="D11" s="13" t="str">
        <f t="shared" si="8"/>
        <v>子ども・若者育成支援</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147</v>
      </c>
      <c r="Y11" s="32" t="s">
        <v>286</v>
      </c>
      <c r="Z11" s="32" t="s">
        <v>415</v>
      </c>
      <c r="AA11" s="69" t="s">
        <v>380</v>
      </c>
      <c r="AB11" s="69" t="s">
        <v>509</v>
      </c>
      <c r="AC11" s="31"/>
      <c r="AD11" s="31"/>
      <c r="AE11" s="31"/>
      <c r="AF11" s="30"/>
      <c r="AG11" s="42" t="s">
        <v>237</v>
      </c>
      <c r="AK11" s="42" t="str">
        <f t="shared" si="7"/>
        <v>J</v>
      </c>
    </row>
    <row r="12" spans="1:42" ht="13.5" customHeight="1" x14ac:dyDescent="0.15">
      <c r="A12" s="14" t="s">
        <v>88</v>
      </c>
      <c r="B12" s="15"/>
      <c r="C12" s="13" t="str">
        <f t="shared" ref="C12:C24" si="9">IF(B12="","",A12)</f>
        <v/>
      </c>
      <c r="D12" s="13" t="str">
        <f t="shared" si="8"/>
        <v>子ども・若者育成支援</v>
      </c>
      <c r="F12" s="18" t="s">
        <v>113</v>
      </c>
      <c r="G12" s="17"/>
      <c r="H12" s="13" t="str">
        <f t="shared" si="1"/>
        <v/>
      </c>
      <c r="I12" s="13" t="str">
        <f t="shared" si="5"/>
        <v>一般会計</v>
      </c>
      <c r="K12" s="13"/>
      <c r="L12" s="13"/>
      <c r="O12" s="13"/>
      <c r="P12" s="13"/>
      <c r="Q12" s="19"/>
      <c r="T12" s="13"/>
      <c r="U12" s="29" t="s">
        <v>533</v>
      </c>
      <c r="W12" s="32" t="s">
        <v>148</v>
      </c>
      <c r="Y12" s="32" t="s">
        <v>287</v>
      </c>
      <c r="Z12" s="32" t="s">
        <v>416</v>
      </c>
      <c r="AA12" s="69" t="s">
        <v>381</v>
      </c>
      <c r="AB12" s="69" t="s">
        <v>510</v>
      </c>
      <c r="AC12" s="31"/>
      <c r="AD12" s="31"/>
      <c r="AE12" s="31"/>
      <c r="AF12" s="30"/>
      <c r="AG12" s="42" t="s">
        <v>235</v>
      </c>
      <c r="AK12" s="42" t="str">
        <f t="shared" si="7"/>
        <v>K</v>
      </c>
    </row>
    <row r="13" spans="1:42" ht="13.5" customHeight="1" x14ac:dyDescent="0.15">
      <c r="A13" s="14" t="s">
        <v>89</v>
      </c>
      <c r="B13" s="15" t="s">
        <v>573</v>
      </c>
      <c r="C13" s="13" t="str">
        <f t="shared" si="9"/>
        <v>少子化社会対策</v>
      </c>
      <c r="D13" s="13" t="str">
        <f t="shared" si="8"/>
        <v>子ども・若者育成支援、少子化社会対策</v>
      </c>
      <c r="F13" s="18" t="s">
        <v>114</v>
      </c>
      <c r="G13" s="17"/>
      <c r="H13" s="13" t="str">
        <f t="shared" si="1"/>
        <v/>
      </c>
      <c r="I13" s="13" t="str">
        <f t="shared" si="5"/>
        <v>一般会計</v>
      </c>
      <c r="K13" s="13" t="str">
        <f>N11</f>
        <v>社会保障</v>
      </c>
      <c r="L13" s="13"/>
      <c r="O13" s="13"/>
      <c r="P13" s="13"/>
      <c r="Q13" s="19"/>
      <c r="T13" s="13"/>
      <c r="U13" s="32" t="s">
        <v>165</v>
      </c>
      <c r="W13" s="32" t="s">
        <v>149</v>
      </c>
      <c r="Y13" s="32" t="s">
        <v>288</v>
      </c>
      <c r="Z13" s="32" t="s">
        <v>417</v>
      </c>
      <c r="AA13" s="69" t="s">
        <v>382</v>
      </c>
      <c r="AB13" s="69" t="s">
        <v>511</v>
      </c>
      <c r="AC13" s="31"/>
      <c r="AD13" s="31"/>
      <c r="AE13" s="31"/>
      <c r="AF13" s="30"/>
      <c r="AG13" s="42" t="s">
        <v>236</v>
      </c>
      <c r="AK13" s="42" t="str">
        <f t="shared" si="7"/>
        <v>L</v>
      </c>
    </row>
    <row r="14" spans="1:42" ht="13.5" customHeight="1" x14ac:dyDescent="0.15">
      <c r="A14" s="14" t="s">
        <v>90</v>
      </c>
      <c r="B14" s="15"/>
      <c r="C14" s="13" t="str">
        <f t="shared" si="9"/>
        <v/>
      </c>
      <c r="D14" s="13" t="str">
        <f t="shared" si="8"/>
        <v>子ども・若者育成支援、少子化社会対策</v>
      </c>
      <c r="F14" s="18" t="s">
        <v>115</v>
      </c>
      <c r="G14" s="17"/>
      <c r="H14" s="13" t="str">
        <f t="shared" si="1"/>
        <v/>
      </c>
      <c r="I14" s="13" t="str">
        <f t="shared" si="5"/>
        <v>一般会計</v>
      </c>
      <c r="K14" s="13"/>
      <c r="L14" s="13"/>
      <c r="O14" s="13"/>
      <c r="P14" s="13"/>
      <c r="Q14" s="19"/>
      <c r="T14" s="13"/>
      <c r="U14" s="32" t="s">
        <v>534</v>
      </c>
      <c r="W14" s="32" t="s">
        <v>150</v>
      </c>
      <c r="Y14" s="32" t="s">
        <v>289</v>
      </c>
      <c r="Z14" s="32" t="s">
        <v>418</v>
      </c>
      <c r="AA14" s="69" t="s">
        <v>383</v>
      </c>
      <c r="AB14" s="69" t="s">
        <v>512</v>
      </c>
      <c r="AC14" s="31"/>
      <c r="AD14" s="31"/>
      <c r="AE14" s="31"/>
      <c r="AF14" s="30"/>
      <c r="AG14" s="58"/>
      <c r="AK14" s="42" t="str">
        <f t="shared" si="7"/>
        <v>M</v>
      </c>
    </row>
    <row r="15" spans="1:42" ht="13.5" customHeight="1" x14ac:dyDescent="0.15">
      <c r="A15" s="14" t="s">
        <v>91</v>
      </c>
      <c r="B15" s="15" t="s">
        <v>573</v>
      </c>
      <c r="C15" s="13" t="str">
        <f t="shared" si="9"/>
        <v>男女共同参画</v>
      </c>
      <c r="D15" s="13" t="str">
        <f t="shared" si="8"/>
        <v>子ども・若者育成支援、少子化社会対策、男女共同参画</v>
      </c>
      <c r="F15" s="18" t="s">
        <v>116</v>
      </c>
      <c r="G15" s="17"/>
      <c r="H15" s="13" t="str">
        <f t="shared" si="1"/>
        <v/>
      </c>
      <c r="I15" s="13" t="str">
        <f t="shared" si="5"/>
        <v>一般会計</v>
      </c>
      <c r="K15" s="13"/>
      <c r="L15" s="13"/>
      <c r="O15" s="13"/>
      <c r="P15" s="13"/>
      <c r="Q15" s="19"/>
      <c r="T15" s="13"/>
      <c r="U15" s="32" t="s">
        <v>535</v>
      </c>
      <c r="W15" s="32" t="s">
        <v>151</v>
      </c>
      <c r="Y15" s="32" t="s">
        <v>290</v>
      </c>
      <c r="Z15" s="32" t="s">
        <v>419</v>
      </c>
      <c r="AA15" s="69" t="s">
        <v>384</v>
      </c>
      <c r="AB15" s="69" t="s">
        <v>513</v>
      </c>
      <c r="AC15" s="31"/>
      <c r="AD15" s="31"/>
      <c r="AE15" s="31"/>
      <c r="AF15" s="30"/>
      <c r="AG15" s="59"/>
      <c r="AK15" s="42" t="str">
        <f t="shared" si="7"/>
        <v>N</v>
      </c>
    </row>
    <row r="16" spans="1:42" ht="13.5" customHeight="1" x14ac:dyDescent="0.15">
      <c r="A16" s="14" t="s">
        <v>92</v>
      </c>
      <c r="B16" s="15"/>
      <c r="C16" s="13" t="str">
        <f t="shared" si="9"/>
        <v/>
      </c>
      <c r="D16" s="13" t="str">
        <f t="shared" si="8"/>
        <v>子ども・若者育成支援、少子化社会対策、男女共同参画</v>
      </c>
      <c r="F16" s="18" t="s">
        <v>117</v>
      </c>
      <c r="G16" s="17"/>
      <c r="H16" s="13" t="str">
        <f t="shared" si="1"/>
        <v/>
      </c>
      <c r="I16" s="13" t="str">
        <f t="shared" si="5"/>
        <v>一般会計</v>
      </c>
      <c r="K16" s="13"/>
      <c r="L16" s="13"/>
      <c r="O16" s="13"/>
      <c r="P16" s="13"/>
      <c r="Q16" s="19"/>
      <c r="T16" s="13"/>
      <c r="U16" s="32" t="s">
        <v>536</v>
      </c>
      <c r="W16" s="32" t="s">
        <v>152</v>
      </c>
      <c r="Y16" s="32" t="s">
        <v>291</v>
      </c>
      <c r="Z16" s="32" t="s">
        <v>420</v>
      </c>
      <c r="AA16" s="69" t="s">
        <v>385</v>
      </c>
      <c r="AB16" s="69" t="s">
        <v>514</v>
      </c>
      <c r="AC16" s="31"/>
      <c r="AD16" s="31"/>
      <c r="AE16" s="31"/>
      <c r="AF16" s="30"/>
      <c r="AG16" s="59"/>
      <c r="AK16" s="42" t="str">
        <f t="shared" si="7"/>
        <v>O</v>
      </c>
    </row>
    <row r="17" spans="1:37" ht="13.5" customHeight="1" x14ac:dyDescent="0.15">
      <c r="A17" s="14" t="s">
        <v>93</v>
      </c>
      <c r="B17" s="15"/>
      <c r="C17" s="13" t="str">
        <f t="shared" si="9"/>
        <v/>
      </c>
      <c r="D17" s="13" t="str">
        <f t="shared" si="8"/>
        <v>子ども・若者育成支援、少子化社会対策、男女共同参画</v>
      </c>
      <c r="F17" s="18" t="s">
        <v>118</v>
      </c>
      <c r="G17" s="17"/>
      <c r="H17" s="13" t="str">
        <f t="shared" si="1"/>
        <v/>
      </c>
      <c r="I17" s="13" t="str">
        <f t="shared" si="5"/>
        <v>一般会計</v>
      </c>
      <c r="K17" s="13"/>
      <c r="L17" s="13"/>
      <c r="O17" s="13"/>
      <c r="P17" s="13"/>
      <c r="Q17" s="19"/>
      <c r="T17" s="13"/>
      <c r="U17" s="32" t="s">
        <v>537</v>
      </c>
      <c r="W17" s="32" t="s">
        <v>153</v>
      </c>
      <c r="Y17" s="32" t="s">
        <v>292</v>
      </c>
      <c r="Z17" s="32" t="s">
        <v>421</v>
      </c>
      <c r="AA17" s="69" t="s">
        <v>386</v>
      </c>
      <c r="AB17" s="69" t="s">
        <v>515</v>
      </c>
      <c r="AC17" s="31"/>
      <c r="AD17" s="31"/>
      <c r="AE17" s="31"/>
      <c r="AF17" s="30"/>
      <c r="AG17" s="59"/>
      <c r="AK17" s="42" t="str">
        <f t="shared" si="7"/>
        <v>P</v>
      </c>
    </row>
    <row r="18" spans="1:37" ht="13.5" customHeight="1" x14ac:dyDescent="0.15">
      <c r="A18" s="14" t="s">
        <v>94</v>
      </c>
      <c r="B18" s="15"/>
      <c r="C18" s="13" t="str">
        <f t="shared" si="9"/>
        <v/>
      </c>
      <c r="D18" s="13" t="str">
        <f t="shared" si="8"/>
        <v>子ども・若者育成支援、少子化社会対策、男女共同参画</v>
      </c>
      <c r="F18" s="18" t="s">
        <v>119</v>
      </c>
      <c r="G18" s="17"/>
      <c r="H18" s="13" t="str">
        <f t="shared" si="1"/>
        <v/>
      </c>
      <c r="I18" s="13" t="str">
        <f t="shared" si="5"/>
        <v>一般会計</v>
      </c>
      <c r="K18" s="13"/>
      <c r="L18" s="13"/>
      <c r="O18" s="13"/>
      <c r="P18" s="13"/>
      <c r="Q18" s="19"/>
      <c r="T18" s="13"/>
      <c r="U18" s="32" t="s">
        <v>538</v>
      </c>
      <c r="W18" s="32" t="s">
        <v>154</v>
      </c>
      <c r="Y18" s="32" t="s">
        <v>293</v>
      </c>
      <c r="Z18" s="32" t="s">
        <v>422</v>
      </c>
      <c r="AA18" s="69" t="s">
        <v>387</v>
      </c>
      <c r="AB18" s="69" t="s">
        <v>516</v>
      </c>
      <c r="AC18" s="31"/>
      <c r="AD18" s="31"/>
      <c r="AE18" s="31"/>
      <c r="AF18" s="30"/>
      <c r="AK18" s="42" t="str">
        <f t="shared" si="7"/>
        <v>Q</v>
      </c>
    </row>
    <row r="19" spans="1:37" ht="13.5" customHeight="1" x14ac:dyDescent="0.15">
      <c r="A19" s="14" t="s">
        <v>95</v>
      </c>
      <c r="B19" s="15"/>
      <c r="C19" s="13" t="str">
        <f t="shared" si="9"/>
        <v/>
      </c>
      <c r="D19" s="13" t="str">
        <f t="shared" si="8"/>
        <v>子ども・若者育成支援、少子化社会対策、男女共同参画</v>
      </c>
      <c r="F19" s="18" t="s">
        <v>120</v>
      </c>
      <c r="G19" s="17"/>
      <c r="H19" s="13" t="str">
        <f t="shared" si="1"/>
        <v/>
      </c>
      <c r="I19" s="13" t="str">
        <f t="shared" si="5"/>
        <v>一般会計</v>
      </c>
      <c r="K19" s="13"/>
      <c r="L19" s="13"/>
      <c r="O19" s="13"/>
      <c r="P19" s="13"/>
      <c r="Q19" s="19"/>
      <c r="T19" s="13"/>
      <c r="U19" s="32" t="s">
        <v>539</v>
      </c>
      <c r="W19" s="32" t="s">
        <v>155</v>
      </c>
      <c r="Y19" s="32" t="s">
        <v>294</v>
      </c>
      <c r="Z19" s="32" t="s">
        <v>423</v>
      </c>
      <c r="AA19" s="69" t="s">
        <v>388</v>
      </c>
      <c r="AB19" s="69" t="s">
        <v>517</v>
      </c>
      <c r="AC19" s="31"/>
      <c r="AD19" s="31"/>
      <c r="AE19" s="31"/>
      <c r="AF19" s="30"/>
      <c r="AK19" s="42" t="str">
        <f t="shared" si="7"/>
        <v>R</v>
      </c>
    </row>
    <row r="20" spans="1:37" ht="13.5" customHeight="1" x14ac:dyDescent="0.15">
      <c r="A20" s="14" t="s">
        <v>205</v>
      </c>
      <c r="B20" s="15"/>
      <c r="C20" s="13" t="str">
        <f t="shared" si="9"/>
        <v/>
      </c>
      <c r="D20" s="13" t="str">
        <f t="shared" si="8"/>
        <v>子ども・若者育成支援、少子化社会対策、男女共同参画</v>
      </c>
      <c r="F20" s="18" t="s">
        <v>204</v>
      </c>
      <c r="G20" s="17" t="s">
        <v>573</v>
      </c>
      <c r="H20" s="13" t="str">
        <f t="shared" si="1"/>
        <v>年金特別会計子ども・子育て支援勘定</v>
      </c>
      <c r="I20" s="13" t="str">
        <f t="shared" si="5"/>
        <v>一般会計、年金特別会計子ども・子育て支援勘定</v>
      </c>
      <c r="K20" s="13"/>
      <c r="L20" s="13"/>
      <c r="O20" s="13"/>
      <c r="P20" s="13"/>
      <c r="Q20" s="19"/>
      <c r="T20" s="13"/>
      <c r="U20" s="32" t="s">
        <v>540</v>
      </c>
      <c r="W20" s="32" t="s">
        <v>156</v>
      </c>
      <c r="Y20" s="32" t="s">
        <v>295</v>
      </c>
      <c r="Z20" s="32" t="s">
        <v>424</v>
      </c>
      <c r="AA20" s="69" t="s">
        <v>389</v>
      </c>
      <c r="AB20" s="69" t="s">
        <v>518</v>
      </c>
      <c r="AC20" s="31"/>
      <c r="AD20" s="31"/>
      <c r="AE20" s="31"/>
      <c r="AF20" s="30"/>
      <c r="AK20" s="42" t="str">
        <f t="shared" si="7"/>
        <v>S</v>
      </c>
    </row>
    <row r="21" spans="1:37" ht="13.5" customHeight="1" x14ac:dyDescent="0.15">
      <c r="A21" s="14" t="s">
        <v>206</v>
      </c>
      <c r="B21" s="15"/>
      <c r="C21" s="13" t="str">
        <f t="shared" si="9"/>
        <v/>
      </c>
      <c r="D21" s="13" t="str">
        <f t="shared" si="8"/>
        <v>子ども・若者育成支援、少子化社会対策、男女共同参画</v>
      </c>
      <c r="F21" s="18" t="s">
        <v>121</v>
      </c>
      <c r="G21" s="17"/>
      <c r="H21" s="13" t="str">
        <f t="shared" si="1"/>
        <v/>
      </c>
      <c r="I21" s="13" t="str">
        <f t="shared" si="5"/>
        <v>一般会計、年金特別会計子ども・子育て支援勘定</v>
      </c>
      <c r="K21" s="13"/>
      <c r="L21" s="13"/>
      <c r="O21" s="13"/>
      <c r="P21" s="13"/>
      <c r="Q21" s="19"/>
      <c r="T21" s="13"/>
      <c r="U21" s="32" t="s">
        <v>541</v>
      </c>
      <c r="W21" s="32" t="s">
        <v>157</v>
      </c>
      <c r="Y21" s="32" t="s">
        <v>296</v>
      </c>
      <c r="Z21" s="32" t="s">
        <v>425</v>
      </c>
      <c r="AA21" s="69" t="s">
        <v>390</v>
      </c>
      <c r="AB21" s="69" t="s">
        <v>519</v>
      </c>
      <c r="AC21" s="31"/>
      <c r="AD21" s="31"/>
      <c r="AE21" s="31"/>
      <c r="AF21" s="30"/>
      <c r="AK21" s="42" t="str">
        <f t="shared" si="7"/>
        <v>T</v>
      </c>
    </row>
    <row r="22" spans="1:37" ht="13.5" customHeight="1" x14ac:dyDescent="0.15">
      <c r="A22" s="14" t="s">
        <v>207</v>
      </c>
      <c r="B22" s="15"/>
      <c r="C22" s="13" t="str">
        <f t="shared" si="9"/>
        <v/>
      </c>
      <c r="D22" s="13" t="str">
        <f>IF(C22="",D21,IF(D21&lt;&gt;"",CONCATENATE(D21,"、",C22),C22))</f>
        <v>子ども・若者育成支援、少子化社会対策、男女共同参画</v>
      </c>
      <c r="F22" s="18" t="s">
        <v>122</v>
      </c>
      <c r="G22" s="17"/>
      <c r="H22" s="13" t="str">
        <f t="shared" si="1"/>
        <v/>
      </c>
      <c r="I22" s="13" t="str">
        <f t="shared" si="5"/>
        <v>一般会計、年金特別会計子ども・子育て支援勘定</v>
      </c>
      <c r="K22" s="13"/>
      <c r="L22" s="13"/>
      <c r="O22" s="13"/>
      <c r="P22" s="13"/>
      <c r="Q22" s="19"/>
      <c r="T22" s="13"/>
      <c r="U22" s="32" t="s">
        <v>542</v>
      </c>
      <c r="W22" s="32" t="s">
        <v>158</v>
      </c>
      <c r="Y22" s="32" t="s">
        <v>297</v>
      </c>
      <c r="Z22" s="32" t="s">
        <v>426</v>
      </c>
      <c r="AA22" s="69" t="s">
        <v>391</v>
      </c>
      <c r="AB22" s="69" t="s">
        <v>520</v>
      </c>
      <c r="AC22" s="31"/>
      <c r="AD22" s="31"/>
      <c r="AE22" s="31"/>
      <c r="AF22" s="30"/>
      <c r="AK22" s="42" t="str">
        <f t="shared" si="7"/>
        <v>U</v>
      </c>
    </row>
    <row r="23" spans="1:37" ht="13.5" customHeight="1" x14ac:dyDescent="0.15">
      <c r="A23" s="14" t="s">
        <v>208</v>
      </c>
      <c r="B23" s="15"/>
      <c r="C23" s="13" t="str">
        <f t="shared" si="9"/>
        <v/>
      </c>
      <c r="D23" s="13" t="str">
        <f>IF(C23="",D22,IF(D22&lt;&gt;"",CONCATENATE(D22,"、",C23),C23))</f>
        <v>子ども・若者育成支援、少子化社会対策、男女共同参画</v>
      </c>
      <c r="F23" s="18" t="s">
        <v>123</v>
      </c>
      <c r="G23" s="17"/>
      <c r="H23" s="13" t="str">
        <f t="shared" si="1"/>
        <v/>
      </c>
      <c r="I23" s="13" t="str">
        <f t="shared" si="5"/>
        <v>一般会計、年金特別会計子ども・子育て支援勘定</v>
      </c>
      <c r="K23" s="13"/>
      <c r="L23" s="13"/>
      <c r="O23" s="13"/>
      <c r="P23" s="13"/>
      <c r="Q23" s="19"/>
      <c r="T23" s="13"/>
      <c r="U23" s="32" t="s">
        <v>543</v>
      </c>
      <c r="W23" s="32" t="s">
        <v>558</v>
      </c>
      <c r="Y23" s="32" t="s">
        <v>298</v>
      </c>
      <c r="Z23" s="32" t="s">
        <v>427</v>
      </c>
      <c r="AA23" s="69" t="s">
        <v>392</v>
      </c>
      <c r="AB23" s="69" t="s">
        <v>521</v>
      </c>
      <c r="AC23" s="31"/>
      <c r="AD23" s="31"/>
      <c r="AE23" s="31"/>
      <c r="AF23" s="30"/>
      <c r="AK23" s="42" t="str">
        <f t="shared" si="7"/>
        <v>V</v>
      </c>
    </row>
    <row r="24" spans="1:37" ht="13.5" customHeight="1" x14ac:dyDescent="0.15">
      <c r="A24" s="65" t="s">
        <v>267</v>
      </c>
      <c r="B24" s="15"/>
      <c r="C24" s="13" t="str">
        <f t="shared" si="9"/>
        <v/>
      </c>
      <c r="D24" s="13" t="str">
        <f>IF(C24="",D23,IF(D23&lt;&gt;"",CONCATENATE(D23,"、",C24),C24))</f>
        <v>子ども・若者育成支援、少子化社会対策、男女共同参画</v>
      </c>
      <c r="F24" s="18" t="s">
        <v>270</v>
      </c>
      <c r="G24" s="17"/>
      <c r="H24" s="13" t="str">
        <f t="shared" si="1"/>
        <v/>
      </c>
      <c r="I24" s="13" t="str">
        <f t="shared" si="5"/>
        <v>一般会計、年金特別会計子ども・子育て支援勘定</v>
      </c>
      <c r="K24" s="13"/>
      <c r="L24" s="13"/>
      <c r="O24" s="13"/>
      <c r="P24" s="13"/>
      <c r="Q24" s="19"/>
      <c r="T24" s="13"/>
      <c r="U24" s="32" t="s">
        <v>544</v>
      </c>
      <c r="Y24" s="32" t="s">
        <v>299</v>
      </c>
      <c r="Z24" s="32" t="s">
        <v>428</v>
      </c>
      <c r="AA24" s="69" t="s">
        <v>393</v>
      </c>
      <c r="AB24" s="69" t="s">
        <v>522</v>
      </c>
      <c r="AC24" s="31"/>
      <c r="AD24" s="31"/>
      <c r="AE24" s="31"/>
      <c r="AF24" s="30"/>
      <c r="AK24" s="42" t="str">
        <f>CHAR(CODE(AK23)+1)</f>
        <v>W</v>
      </c>
    </row>
    <row r="25" spans="1:37" ht="13.5" customHeight="1" x14ac:dyDescent="0.15">
      <c r="A25" s="67"/>
      <c r="B25" s="66"/>
      <c r="F25" s="18" t="s">
        <v>124</v>
      </c>
      <c r="G25" s="17"/>
      <c r="H25" s="13" t="str">
        <f t="shared" si="1"/>
        <v/>
      </c>
      <c r="I25" s="13" t="str">
        <f t="shared" si="5"/>
        <v>一般会計、年金特別会計子ども・子育て支援勘定</v>
      </c>
      <c r="K25" s="13"/>
      <c r="L25" s="13"/>
      <c r="O25" s="13"/>
      <c r="P25" s="13"/>
      <c r="Q25" s="19"/>
      <c r="T25" s="13"/>
      <c r="U25" s="32" t="s">
        <v>545</v>
      </c>
      <c r="Y25" s="32" t="s">
        <v>300</v>
      </c>
      <c r="Z25" s="32" t="s">
        <v>429</v>
      </c>
      <c r="AA25" s="69" t="s">
        <v>394</v>
      </c>
      <c r="AB25" s="69" t="s">
        <v>523</v>
      </c>
      <c r="AC25" s="31"/>
      <c r="AD25" s="31"/>
      <c r="AE25" s="31"/>
      <c r="AF25" s="30"/>
      <c r="AK25" s="42" t="str">
        <f t="shared" si="7"/>
        <v>X</v>
      </c>
    </row>
    <row r="26" spans="1:37" ht="13.5" customHeight="1" x14ac:dyDescent="0.15">
      <c r="A26" s="64"/>
      <c r="B26" s="63"/>
      <c r="F26" s="18" t="s">
        <v>125</v>
      </c>
      <c r="G26" s="17"/>
      <c r="H26" s="13" t="str">
        <f t="shared" si="1"/>
        <v/>
      </c>
      <c r="I26" s="13" t="str">
        <f t="shared" si="5"/>
        <v>一般会計、年金特別会計子ども・子育て支援勘定</v>
      </c>
      <c r="K26" s="13"/>
      <c r="L26" s="13"/>
      <c r="O26" s="13"/>
      <c r="P26" s="13"/>
      <c r="Q26" s="19"/>
      <c r="T26" s="13"/>
      <c r="U26" s="32" t="s">
        <v>546</v>
      </c>
      <c r="Y26" s="32" t="s">
        <v>301</v>
      </c>
      <c r="Z26" s="32" t="s">
        <v>430</v>
      </c>
      <c r="AA26" s="69" t="s">
        <v>395</v>
      </c>
      <c r="AB26" s="69" t="s">
        <v>524</v>
      </c>
      <c r="AC26" s="31"/>
      <c r="AD26" s="31"/>
      <c r="AE26" s="31"/>
      <c r="AF26" s="30"/>
      <c r="AK26" s="42" t="str">
        <f t="shared" si="7"/>
        <v>Y</v>
      </c>
    </row>
    <row r="27" spans="1:37" ht="13.5" customHeight="1" x14ac:dyDescent="0.15">
      <c r="A27" s="13" t="str">
        <f>IF(D24="", "-", D24)</f>
        <v>子ども・若者育成支援、少子化社会対策、男女共同参画</v>
      </c>
      <c r="B27" s="13"/>
      <c r="F27" s="18" t="s">
        <v>126</v>
      </c>
      <c r="G27" s="17"/>
      <c r="H27" s="13" t="str">
        <f t="shared" si="1"/>
        <v/>
      </c>
      <c r="I27" s="13" t="str">
        <f t="shared" si="5"/>
        <v>一般会計、年金特別会計子ども・子育て支援勘定</v>
      </c>
      <c r="K27" s="13"/>
      <c r="L27" s="13"/>
      <c r="O27" s="13"/>
      <c r="P27" s="13"/>
      <c r="Q27" s="19"/>
      <c r="T27" s="13"/>
      <c r="U27" s="32" t="s">
        <v>547</v>
      </c>
      <c r="Y27" s="32" t="s">
        <v>302</v>
      </c>
      <c r="Z27" s="32" t="s">
        <v>431</v>
      </c>
      <c r="AA27" s="69" t="s">
        <v>396</v>
      </c>
      <c r="AB27" s="69" t="s">
        <v>525</v>
      </c>
      <c r="AC27" s="31"/>
      <c r="AD27" s="31"/>
      <c r="AE27" s="31"/>
      <c r="AF27" s="30"/>
      <c r="AK27" s="42" t="str">
        <f>CHAR(CODE(AK26)+1)</f>
        <v>Z</v>
      </c>
    </row>
    <row r="28" spans="1:37" ht="13.5" customHeight="1" x14ac:dyDescent="0.15">
      <c r="B28" s="13"/>
      <c r="F28" s="18" t="s">
        <v>127</v>
      </c>
      <c r="G28" s="17"/>
      <c r="H28" s="13" t="str">
        <f t="shared" si="1"/>
        <v/>
      </c>
      <c r="I28" s="13" t="str">
        <f t="shared" si="5"/>
        <v>一般会計、年金特別会計子ども・子育て支援勘定</v>
      </c>
      <c r="K28" s="13"/>
      <c r="L28" s="13"/>
      <c r="O28" s="13"/>
      <c r="P28" s="13"/>
      <c r="Q28" s="19"/>
      <c r="T28" s="13"/>
      <c r="U28" s="32" t="s">
        <v>548</v>
      </c>
      <c r="Y28" s="32" t="s">
        <v>303</v>
      </c>
      <c r="Z28" s="32" t="s">
        <v>432</v>
      </c>
      <c r="AA28" s="69" t="s">
        <v>397</v>
      </c>
      <c r="AB28" s="69" t="s">
        <v>526</v>
      </c>
      <c r="AC28" s="31"/>
      <c r="AD28" s="31"/>
      <c r="AE28" s="31"/>
      <c r="AF28" s="30"/>
      <c r="AK28" s="42" t="s">
        <v>187</v>
      </c>
    </row>
    <row r="29" spans="1:37" ht="13.5" customHeight="1" x14ac:dyDescent="0.15">
      <c r="A29" s="13"/>
      <c r="B29" s="13"/>
      <c r="F29" s="18" t="s">
        <v>196</v>
      </c>
      <c r="G29" s="17"/>
      <c r="H29" s="13" t="str">
        <f t="shared" si="1"/>
        <v/>
      </c>
      <c r="I29" s="13" t="str">
        <f t="shared" si="5"/>
        <v>一般会計、年金特別会計子ども・子育て支援勘定</v>
      </c>
      <c r="K29" s="13"/>
      <c r="L29" s="13"/>
      <c r="O29" s="13"/>
      <c r="P29" s="13"/>
      <c r="Q29" s="19"/>
      <c r="T29" s="13"/>
      <c r="U29" s="32" t="s">
        <v>549</v>
      </c>
      <c r="Y29" s="32" t="s">
        <v>304</v>
      </c>
      <c r="Z29" s="32" t="s">
        <v>433</v>
      </c>
      <c r="AA29" s="69" t="s">
        <v>398</v>
      </c>
      <c r="AB29" s="69" t="s">
        <v>527</v>
      </c>
      <c r="AC29" s="31"/>
      <c r="AD29" s="31"/>
      <c r="AE29" s="31"/>
      <c r="AF29" s="30"/>
      <c r="AK29" s="42" t="str">
        <f t="shared" si="7"/>
        <v>b</v>
      </c>
    </row>
    <row r="30" spans="1:37" ht="13.5" customHeight="1" x14ac:dyDescent="0.15">
      <c r="A30" s="13"/>
      <c r="B30" s="13"/>
      <c r="F30" s="18" t="s">
        <v>197</v>
      </c>
      <c r="G30" s="17"/>
      <c r="H30" s="13" t="str">
        <f t="shared" si="1"/>
        <v/>
      </c>
      <c r="I30" s="13" t="str">
        <f t="shared" si="5"/>
        <v>一般会計、年金特別会計子ども・子育て支援勘定</v>
      </c>
      <c r="K30" s="13"/>
      <c r="L30" s="13"/>
      <c r="O30" s="13"/>
      <c r="P30" s="13"/>
      <c r="Q30" s="19"/>
      <c r="T30" s="13"/>
      <c r="U30" s="32" t="s">
        <v>550</v>
      </c>
      <c r="Y30" s="32" t="s">
        <v>305</v>
      </c>
      <c r="Z30" s="32" t="s">
        <v>434</v>
      </c>
      <c r="AA30" s="69" t="s">
        <v>399</v>
      </c>
      <c r="AB30" s="69" t="s">
        <v>528</v>
      </c>
      <c r="AC30" s="31"/>
      <c r="AD30" s="31"/>
      <c r="AE30" s="31"/>
      <c r="AF30" s="30"/>
      <c r="AK30" s="42" t="str">
        <f t="shared" si="7"/>
        <v>c</v>
      </c>
    </row>
    <row r="31" spans="1:37" ht="13.5" customHeight="1" x14ac:dyDescent="0.15">
      <c r="A31" s="13"/>
      <c r="B31" s="13"/>
      <c r="F31" s="18" t="s">
        <v>198</v>
      </c>
      <c r="G31" s="17"/>
      <c r="H31" s="13" t="str">
        <f t="shared" si="1"/>
        <v/>
      </c>
      <c r="I31" s="13" t="str">
        <f t="shared" si="5"/>
        <v>一般会計、年金特別会計子ども・子育て支援勘定</v>
      </c>
      <c r="K31" s="13"/>
      <c r="L31" s="13"/>
      <c r="O31" s="13"/>
      <c r="P31" s="13"/>
      <c r="Q31" s="19"/>
      <c r="T31" s="13"/>
      <c r="U31" s="32" t="s">
        <v>551</v>
      </c>
      <c r="Y31" s="32" t="s">
        <v>306</v>
      </c>
      <c r="Z31" s="32" t="s">
        <v>435</v>
      </c>
      <c r="AA31" s="69" t="s">
        <v>400</v>
      </c>
      <c r="AB31" s="69" t="s">
        <v>529</v>
      </c>
      <c r="AC31" s="31"/>
      <c r="AD31" s="31"/>
      <c r="AE31" s="31"/>
      <c r="AF31" s="30"/>
      <c r="AK31" s="42" t="str">
        <f t="shared" si="7"/>
        <v>d</v>
      </c>
    </row>
    <row r="32" spans="1:37" ht="13.5" customHeight="1" x14ac:dyDescent="0.15">
      <c r="A32" s="13"/>
      <c r="B32" s="13"/>
      <c r="F32" s="18" t="s">
        <v>199</v>
      </c>
      <c r="G32" s="17"/>
      <c r="H32" s="13" t="str">
        <f t="shared" si="1"/>
        <v/>
      </c>
      <c r="I32" s="13" t="str">
        <f t="shared" si="5"/>
        <v>一般会計、年金特別会計子ども・子育て支援勘定</v>
      </c>
      <c r="K32" s="13"/>
      <c r="L32" s="13"/>
      <c r="O32" s="13"/>
      <c r="P32" s="13"/>
      <c r="Q32" s="19"/>
      <c r="T32" s="13"/>
      <c r="U32" s="32" t="s">
        <v>552</v>
      </c>
      <c r="Y32" s="32" t="s">
        <v>307</v>
      </c>
      <c r="Z32" s="32" t="s">
        <v>436</v>
      </c>
      <c r="AA32" s="69" t="s">
        <v>64</v>
      </c>
      <c r="AB32" s="69" t="s">
        <v>64</v>
      </c>
      <c r="AC32" s="31"/>
      <c r="AD32" s="31"/>
      <c r="AE32" s="31"/>
      <c r="AF32" s="30"/>
      <c r="AK32" s="42" t="str">
        <f t="shared" si="7"/>
        <v>e</v>
      </c>
    </row>
    <row r="33" spans="1:37" ht="13.5" customHeight="1" x14ac:dyDescent="0.15">
      <c r="A33" s="13"/>
      <c r="B33" s="13"/>
      <c r="F33" s="18" t="s">
        <v>200</v>
      </c>
      <c r="G33" s="17"/>
      <c r="H33" s="13" t="str">
        <f t="shared" si="1"/>
        <v/>
      </c>
      <c r="I33" s="13" t="str">
        <f t="shared" si="5"/>
        <v>一般会計、年金特別会計子ども・子育て支援勘定</v>
      </c>
      <c r="K33" s="13"/>
      <c r="L33" s="13"/>
      <c r="O33" s="13"/>
      <c r="P33" s="13"/>
      <c r="Q33" s="19"/>
      <c r="T33" s="13"/>
      <c r="U33" s="32" t="s">
        <v>553</v>
      </c>
      <c r="Y33" s="32" t="s">
        <v>308</v>
      </c>
      <c r="Z33" s="32" t="s">
        <v>437</v>
      </c>
      <c r="AA33" s="55"/>
      <c r="AB33" s="31"/>
      <c r="AC33" s="31"/>
      <c r="AD33" s="31"/>
      <c r="AE33" s="31"/>
      <c r="AF33" s="30"/>
      <c r="AK33" s="42" t="str">
        <f t="shared" si="7"/>
        <v>f</v>
      </c>
    </row>
    <row r="34" spans="1:37" ht="13.5" customHeight="1" x14ac:dyDescent="0.15">
      <c r="A34" s="13"/>
      <c r="B34" s="13"/>
      <c r="F34" s="18" t="s">
        <v>201</v>
      </c>
      <c r="G34" s="17"/>
      <c r="H34" s="13" t="str">
        <f t="shared" si="1"/>
        <v/>
      </c>
      <c r="I34" s="13" t="str">
        <f t="shared" si="5"/>
        <v>一般会計、年金特別会計子ども・子育て支援勘定</v>
      </c>
      <c r="K34" s="13"/>
      <c r="L34" s="13"/>
      <c r="O34" s="13"/>
      <c r="P34" s="13"/>
      <c r="Q34" s="19"/>
      <c r="T34" s="13"/>
      <c r="U34" s="32" t="s">
        <v>554</v>
      </c>
      <c r="Y34" s="32" t="s">
        <v>309</v>
      </c>
      <c r="Z34" s="32" t="s">
        <v>438</v>
      </c>
      <c r="AB34" s="31"/>
      <c r="AC34" s="31"/>
      <c r="AD34" s="31"/>
      <c r="AE34" s="31"/>
      <c r="AF34" s="30"/>
      <c r="AK34" s="42" t="str">
        <f t="shared" si="7"/>
        <v>g</v>
      </c>
    </row>
    <row r="35" spans="1:37" ht="13.5" customHeight="1" x14ac:dyDescent="0.15">
      <c r="A35" s="13"/>
      <c r="B35" s="13"/>
      <c r="F35" s="18" t="s">
        <v>202</v>
      </c>
      <c r="G35" s="17"/>
      <c r="H35" s="13" t="str">
        <f t="shared" si="1"/>
        <v/>
      </c>
      <c r="I35" s="13" t="str">
        <f t="shared" si="5"/>
        <v>一般会計、年金特別会計子ども・子育て支援勘定</v>
      </c>
      <c r="K35" s="13"/>
      <c r="L35" s="13"/>
      <c r="O35" s="13"/>
      <c r="P35" s="13"/>
      <c r="Q35" s="19"/>
      <c r="T35" s="13"/>
      <c r="Y35" s="32" t="s">
        <v>310</v>
      </c>
      <c r="Z35" s="32" t="s">
        <v>439</v>
      </c>
      <c r="AC35" s="31"/>
      <c r="AF35" s="30"/>
      <c r="AK35" s="42" t="str">
        <f t="shared" si="7"/>
        <v>h</v>
      </c>
    </row>
    <row r="36" spans="1:37" ht="13.5" customHeight="1" x14ac:dyDescent="0.15">
      <c r="A36" s="13"/>
      <c r="B36" s="13"/>
      <c r="F36" s="18" t="s">
        <v>203</v>
      </c>
      <c r="G36" s="17"/>
      <c r="H36" s="13" t="str">
        <f t="shared" si="1"/>
        <v/>
      </c>
      <c r="I36" s="13" t="str">
        <f t="shared" si="5"/>
        <v>一般会計、年金特別会計子ども・子育て支援勘定</v>
      </c>
      <c r="K36" s="13"/>
      <c r="L36" s="13"/>
      <c r="O36" s="13"/>
      <c r="P36" s="13"/>
      <c r="Q36" s="19"/>
      <c r="T36" s="13"/>
      <c r="U36" s="32" t="s">
        <v>555</v>
      </c>
      <c r="Y36" s="32" t="s">
        <v>311</v>
      </c>
      <c r="Z36" s="32" t="s">
        <v>440</v>
      </c>
      <c r="AF36" s="30"/>
      <c r="AK36" s="42" t="str">
        <f t="shared" si="7"/>
        <v>i</v>
      </c>
    </row>
    <row r="37" spans="1:37" ht="13.5" customHeight="1" x14ac:dyDescent="0.15">
      <c r="A37" s="13"/>
      <c r="B37" s="13"/>
      <c r="F37" s="13"/>
      <c r="G37" s="19"/>
      <c r="H37" s="13" t="str">
        <f t="shared" si="1"/>
        <v/>
      </c>
      <c r="I37" s="13" t="str">
        <f t="shared" si="5"/>
        <v>一般会計、年金特別会計子ども・子育て支援勘定</v>
      </c>
      <c r="K37" s="13"/>
      <c r="L37" s="13"/>
      <c r="O37" s="13"/>
      <c r="P37" s="13"/>
      <c r="Q37" s="19"/>
      <c r="T37" s="13"/>
      <c r="U37" s="32"/>
      <c r="Y37" s="32" t="s">
        <v>312</v>
      </c>
      <c r="Z37" s="32" t="s">
        <v>441</v>
      </c>
      <c r="AF37" s="30"/>
      <c r="AK37" s="42" t="str">
        <f t="shared" si="7"/>
        <v>j</v>
      </c>
    </row>
    <row r="38" spans="1:37" x14ac:dyDescent="0.15">
      <c r="A38" s="13"/>
      <c r="B38" s="13"/>
      <c r="F38" s="13"/>
      <c r="G38" s="19"/>
      <c r="K38" s="13"/>
      <c r="L38" s="13"/>
      <c r="O38" s="13"/>
      <c r="P38" s="13"/>
      <c r="Q38" s="19"/>
      <c r="T38" s="13"/>
      <c r="U38" s="32" t="s">
        <v>254</v>
      </c>
      <c r="Y38" s="32" t="s">
        <v>313</v>
      </c>
      <c r="Z38" s="32" t="s">
        <v>442</v>
      </c>
      <c r="AF38" s="30"/>
      <c r="AK38" s="42" t="str">
        <f t="shared" si="7"/>
        <v>k</v>
      </c>
    </row>
    <row r="39" spans="1:37" x14ac:dyDescent="0.15">
      <c r="A39" s="13"/>
      <c r="B39" s="13"/>
      <c r="F39" s="13" t="str">
        <f>I37</f>
        <v>一般会計、年金特別会計子ども・子育て支援勘定</v>
      </c>
      <c r="G39" s="19"/>
      <c r="K39" s="13"/>
      <c r="L39" s="13"/>
      <c r="O39" s="13"/>
      <c r="P39" s="13"/>
      <c r="Q39" s="19"/>
      <c r="T39" s="13"/>
      <c r="U39" s="32" t="s">
        <v>264</v>
      </c>
      <c r="Y39" s="32" t="s">
        <v>314</v>
      </c>
      <c r="Z39" s="32" t="s">
        <v>443</v>
      </c>
      <c r="AF39" s="30"/>
      <c r="AK39" s="42" t="str">
        <f t="shared" si="7"/>
        <v>l</v>
      </c>
    </row>
    <row r="40" spans="1:37" x14ac:dyDescent="0.15">
      <c r="A40" s="13"/>
      <c r="B40" s="13"/>
      <c r="F40" s="13"/>
      <c r="G40" s="19"/>
      <c r="K40" s="13"/>
      <c r="L40" s="13"/>
      <c r="O40" s="13"/>
      <c r="P40" s="13"/>
      <c r="Q40" s="19"/>
      <c r="T40" s="13"/>
      <c r="Y40" s="32" t="s">
        <v>315</v>
      </c>
      <c r="Z40" s="32" t="s">
        <v>444</v>
      </c>
      <c r="AF40" s="30"/>
      <c r="AK40" s="42" t="str">
        <f t="shared" si="7"/>
        <v>m</v>
      </c>
    </row>
    <row r="41" spans="1:37" x14ac:dyDescent="0.15">
      <c r="A41" s="13"/>
      <c r="B41" s="13"/>
      <c r="F41" s="13"/>
      <c r="G41" s="19"/>
      <c r="K41" s="13"/>
      <c r="L41" s="13"/>
      <c r="O41" s="13"/>
      <c r="P41" s="13"/>
      <c r="Q41" s="19"/>
      <c r="T41" s="13"/>
      <c r="Y41" s="32" t="s">
        <v>316</v>
      </c>
      <c r="Z41" s="32" t="s">
        <v>445</v>
      </c>
      <c r="AF41" s="30"/>
      <c r="AK41" s="42" t="str">
        <f t="shared" si="7"/>
        <v>n</v>
      </c>
    </row>
    <row r="42" spans="1:37" x14ac:dyDescent="0.15">
      <c r="A42" s="13"/>
      <c r="B42" s="13"/>
      <c r="F42" s="13"/>
      <c r="G42" s="19"/>
      <c r="K42" s="13"/>
      <c r="L42" s="13"/>
      <c r="O42" s="13"/>
      <c r="P42" s="13"/>
      <c r="Q42" s="19"/>
      <c r="T42" s="13"/>
      <c r="Y42" s="32" t="s">
        <v>317</v>
      </c>
      <c r="Z42" s="32" t="s">
        <v>446</v>
      </c>
      <c r="AF42" s="30"/>
      <c r="AK42" s="42" t="str">
        <f t="shared" si="7"/>
        <v>o</v>
      </c>
    </row>
    <row r="43" spans="1:37" x14ac:dyDescent="0.15">
      <c r="A43" s="13"/>
      <c r="B43" s="13"/>
      <c r="F43" s="13"/>
      <c r="G43" s="19"/>
      <c r="K43" s="13"/>
      <c r="L43" s="13"/>
      <c r="O43" s="13"/>
      <c r="P43" s="13"/>
      <c r="Q43" s="19"/>
      <c r="T43" s="13"/>
      <c r="Y43" s="32" t="s">
        <v>318</v>
      </c>
      <c r="Z43" s="32" t="s">
        <v>447</v>
      </c>
      <c r="AF43" s="30"/>
      <c r="AK43" s="42" t="str">
        <f t="shared" si="7"/>
        <v>p</v>
      </c>
    </row>
    <row r="44" spans="1:37" x14ac:dyDescent="0.15">
      <c r="A44" s="13"/>
      <c r="B44" s="13"/>
      <c r="F44" s="13"/>
      <c r="G44" s="19"/>
      <c r="K44" s="13"/>
      <c r="L44" s="13"/>
      <c r="O44" s="13"/>
      <c r="P44" s="13"/>
      <c r="Q44" s="19"/>
      <c r="T44" s="13"/>
      <c r="Y44" s="32" t="s">
        <v>319</v>
      </c>
      <c r="Z44" s="32" t="s">
        <v>448</v>
      </c>
      <c r="AF44" s="30"/>
      <c r="AK44" s="42" t="str">
        <f t="shared" si="7"/>
        <v>q</v>
      </c>
    </row>
    <row r="45" spans="1:37" x14ac:dyDescent="0.15">
      <c r="A45" s="13"/>
      <c r="B45" s="13"/>
      <c r="F45" s="13"/>
      <c r="G45" s="19"/>
      <c r="K45" s="13"/>
      <c r="L45" s="13"/>
      <c r="O45" s="13"/>
      <c r="P45" s="13"/>
      <c r="Q45" s="19"/>
      <c r="T45" s="13"/>
      <c r="Y45" s="32" t="s">
        <v>320</v>
      </c>
      <c r="Z45" s="32" t="s">
        <v>449</v>
      </c>
      <c r="AF45" s="30"/>
      <c r="AK45" s="42" t="str">
        <f t="shared" si="7"/>
        <v>r</v>
      </c>
    </row>
    <row r="46" spans="1:37" x14ac:dyDescent="0.15">
      <c r="A46" s="13"/>
      <c r="B46" s="13"/>
      <c r="F46" s="13"/>
      <c r="G46" s="19"/>
      <c r="K46" s="13"/>
      <c r="L46" s="13"/>
      <c r="O46" s="13"/>
      <c r="P46" s="13"/>
      <c r="Q46" s="19"/>
      <c r="T46" s="13"/>
      <c r="Y46" s="32" t="s">
        <v>321</v>
      </c>
      <c r="Z46" s="32" t="s">
        <v>450</v>
      </c>
      <c r="AF46" s="30"/>
      <c r="AK46" s="42" t="str">
        <f t="shared" si="7"/>
        <v>s</v>
      </c>
    </row>
    <row r="47" spans="1:37" x14ac:dyDescent="0.15">
      <c r="A47" s="13"/>
      <c r="B47" s="13"/>
      <c r="F47" s="13"/>
      <c r="G47" s="19"/>
      <c r="K47" s="13"/>
      <c r="L47" s="13"/>
      <c r="O47" s="13"/>
      <c r="P47" s="13"/>
      <c r="Q47" s="19"/>
      <c r="T47" s="13"/>
      <c r="Y47" s="32" t="s">
        <v>322</v>
      </c>
      <c r="Z47" s="32" t="s">
        <v>451</v>
      </c>
      <c r="AF47" s="30"/>
      <c r="AK47" s="42" t="str">
        <f t="shared" si="7"/>
        <v>t</v>
      </c>
    </row>
    <row r="48" spans="1:37" x14ac:dyDescent="0.15">
      <c r="A48" s="13"/>
      <c r="B48" s="13"/>
      <c r="F48" s="13"/>
      <c r="G48" s="19"/>
      <c r="K48" s="13"/>
      <c r="L48" s="13"/>
      <c r="O48" s="13"/>
      <c r="P48" s="13"/>
      <c r="Q48" s="19"/>
      <c r="T48" s="13"/>
      <c r="Y48" s="32" t="s">
        <v>323</v>
      </c>
      <c r="Z48" s="32" t="s">
        <v>452</v>
      </c>
      <c r="AF48" s="30"/>
      <c r="AK48" s="42" t="str">
        <f t="shared" si="7"/>
        <v>u</v>
      </c>
    </row>
    <row r="49" spans="1:37" x14ac:dyDescent="0.15">
      <c r="A49" s="13"/>
      <c r="B49" s="13"/>
      <c r="F49" s="13"/>
      <c r="G49" s="19"/>
      <c r="K49" s="13"/>
      <c r="L49" s="13"/>
      <c r="O49" s="13"/>
      <c r="P49" s="13"/>
      <c r="Q49" s="19"/>
      <c r="T49" s="13"/>
      <c r="Y49" s="32" t="s">
        <v>324</v>
      </c>
      <c r="Z49" s="32" t="s">
        <v>453</v>
      </c>
      <c r="AF49" s="30"/>
      <c r="AK49" s="42" t="str">
        <f t="shared" si="7"/>
        <v>v</v>
      </c>
    </row>
    <row r="50" spans="1:37" x14ac:dyDescent="0.15">
      <c r="A50" s="13"/>
      <c r="B50" s="13"/>
      <c r="F50" s="13"/>
      <c r="G50" s="19"/>
      <c r="K50" s="13"/>
      <c r="L50" s="13"/>
      <c r="O50" s="13"/>
      <c r="P50" s="13"/>
      <c r="Q50" s="19"/>
      <c r="T50" s="13"/>
      <c r="Y50" s="32" t="s">
        <v>325</v>
      </c>
      <c r="Z50" s="32" t="s">
        <v>454</v>
      </c>
      <c r="AF50" s="30"/>
    </row>
    <row r="51" spans="1:37" x14ac:dyDescent="0.15">
      <c r="A51" s="13"/>
      <c r="B51" s="13"/>
      <c r="F51" s="13"/>
      <c r="G51" s="19"/>
      <c r="K51" s="13"/>
      <c r="L51" s="13"/>
      <c r="O51" s="13"/>
      <c r="P51" s="13"/>
      <c r="Q51" s="19"/>
      <c r="T51" s="13"/>
      <c r="Y51" s="32" t="s">
        <v>326</v>
      </c>
      <c r="Z51" s="32" t="s">
        <v>455</v>
      </c>
      <c r="AF51" s="30"/>
    </row>
    <row r="52" spans="1:37" x14ac:dyDescent="0.15">
      <c r="A52" s="13"/>
      <c r="B52" s="13"/>
      <c r="F52" s="13"/>
      <c r="G52" s="19"/>
      <c r="K52" s="13"/>
      <c r="L52" s="13"/>
      <c r="O52" s="13"/>
      <c r="P52" s="13"/>
      <c r="Q52" s="19"/>
      <c r="T52" s="13"/>
      <c r="Y52" s="32" t="s">
        <v>327</v>
      </c>
      <c r="Z52" s="32" t="s">
        <v>456</v>
      </c>
      <c r="AF52" s="30"/>
    </row>
    <row r="53" spans="1:37" x14ac:dyDescent="0.15">
      <c r="A53" s="13"/>
      <c r="B53" s="13"/>
      <c r="F53" s="13"/>
      <c r="G53" s="19"/>
      <c r="K53" s="13"/>
      <c r="L53" s="13"/>
      <c r="O53" s="13"/>
      <c r="P53" s="13"/>
      <c r="Q53" s="19"/>
      <c r="T53" s="13"/>
      <c r="Y53" s="32" t="s">
        <v>328</v>
      </c>
      <c r="Z53" s="32" t="s">
        <v>457</v>
      </c>
      <c r="AF53" s="30"/>
    </row>
    <row r="54" spans="1:37" x14ac:dyDescent="0.15">
      <c r="A54" s="13"/>
      <c r="B54" s="13"/>
      <c r="F54" s="13"/>
      <c r="G54" s="19"/>
      <c r="K54" s="13"/>
      <c r="L54" s="13"/>
      <c r="O54" s="13"/>
      <c r="P54" s="20"/>
      <c r="Q54" s="19"/>
      <c r="T54" s="13"/>
      <c r="Y54" s="32" t="s">
        <v>329</v>
      </c>
      <c r="Z54" s="32" t="s">
        <v>458</v>
      </c>
      <c r="AF54" s="30"/>
    </row>
    <row r="55" spans="1:37" x14ac:dyDescent="0.15">
      <c r="A55" s="13"/>
      <c r="B55" s="13"/>
      <c r="F55" s="13"/>
      <c r="G55" s="19"/>
      <c r="K55" s="13"/>
      <c r="L55" s="13"/>
      <c r="O55" s="13"/>
      <c r="P55" s="13"/>
      <c r="Q55" s="19"/>
      <c r="T55" s="13"/>
      <c r="Y55" s="32" t="s">
        <v>330</v>
      </c>
      <c r="Z55" s="32" t="s">
        <v>459</v>
      </c>
      <c r="AF55" s="30"/>
    </row>
    <row r="56" spans="1:37" x14ac:dyDescent="0.15">
      <c r="A56" s="13"/>
      <c r="B56" s="13"/>
      <c r="F56" s="13"/>
      <c r="G56" s="19"/>
      <c r="K56" s="13"/>
      <c r="L56" s="13"/>
      <c r="O56" s="13"/>
      <c r="P56" s="13"/>
      <c r="Q56" s="19"/>
      <c r="T56" s="13"/>
      <c r="Y56" s="32" t="s">
        <v>331</v>
      </c>
      <c r="Z56" s="32" t="s">
        <v>460</v>
      </c>
      <c r="AF56" s="30"/>
    </row>
    <row r="57" spans="1:37" x14ac:dyDescent="0.15">
      <c r="A57" s="13"/>
      <c r="B57" s="13"/>
      <c r="F57" s="13"/>
      <c r="G57" s="19"/>
      <c r="K57" s="13"/>
      <c r="L57" s="13"/>
      <c r="O57" s="13"/>
      <c r="P57" s="13"/>
      <c r="Q57" s="19"/>
      <c r="T57" s="13"/>
      <c r="Y57" s="32" t="s">
        <v>332</v>
      </c>
      <c r="Z57" s="32" t="s">
        <v>461</v>
      </c>
      <c r="AF57" s="30"/>
    </row>
    <row r="58" spans="1:37" x14ac:dyDescent="0.15">
      <c r="A58" s="13"/>
      <c r="B58" s="13"/>
      <c r="F58" s="13"/>
      <c r="G58" s="19"/>
      <c r="K58" s="13"/>
      <c r="L58" s="13"/>
      <c r="O58" s="13"/>
      <c r="P58" s="13"/>
      <c r="Q58" s="19"/>
      <c r="T58" s="13"/>
      <c r="Y58" s="32" t="s">
        <v>333</v>
      </c>
      <c r="Z58" s="32" t="s">
        <v>462</v>
      </c>
      <c r="AF58" s="30"/>
    </row>
    <row r="59" spans="1:37" x14ac:dyDescent="0.15">
      <c r="A59" s="13"/>
      <c r="B59" s="13"/>
      <c r="F59" s="13"/>
      <c r="G59" s="19"/>
      <c r="K59" s="13"/>
      <c r="L59" s="13"/>
      <c r="O59" s="13"/>
      <c r="P59" s="13"/>
      <c r="Q59" s="19"/>
      <c r="T59" s="13"/>
      <c r="Y59" s="32" t="s">
        <v>334</v>
      </c>
      <c r="Z59" s="32" t="s">
        <v>463</v>
      </c>
      <c r="AF59" s="30"/>
    </row>
    <row r="60" spans="1:37" x14ac:dyDescent="0.15">
      <c r="A60" s="13"/>
      <c r="B60" s="13"/>
      <c r="F60" s="13"/>
      <c r="G60" s="19"/>
      <c r="K60" s="13"/>
      <c r="L60" s="13"/>
      <c r="O60" s="13"/>
      <c r="P60" s="13"/>
      <c r="Q60" s="19"/>
      <c r="T60" s="13"/>
      <c r="Y60" s="32" t="s">
        <v>335</v>
      </c>
      <c r="Z60" s="32" t="s">
        <v>464</v>
      </c>
      <c r="AF60" s="30"/>
    </row>
    <row r="61" spans="1:37" x14ac:dyDescent="0.15">
      <c r="A61" s="13"/>
      <c r="B61" s="13"/>
      <c r="F61" s="13"/>
      <c r="G61" s="19"/>
      <c r="K61" s="13"/>
      <c r="L61" s="13"/>
      <c r="O61" s="13"/>
      <c r="P61" s="13"/>
      <c r="Q61" s="19"/>
      <c r="T61" s="13"/>
      <c r="Y61" s="32" t="s">
        <v>336</v>
      </c>
      <c r="Z61" s="32" t="s">
        <v>465</v>
      </c>
      <c r="AF61" s="30"/>
    </row>
    <row r="62" spans="1:37" x14ac:dyDescent="0.15">
      <c r="A62" s="13"/>
      <c r="B62" s="13"/>
      <c r="F62" s="13"/>
      <c r="G62" s="19"/>
      <c r="K62" s="13"/>
      <c r="L62" s="13"/>
      <c r="O62" s="13"/>
      <c r="P62" s="13"/>
      <c r="Q62" s="19"/>
      <c r="T62" s="13"/>
      <c r="Y62" s="32" t="s">
        <v>337</v>
      </c>
      <c r="Z62" s="32" t="s">
        <v>466</v>
      </c>
      <c r="AF62" s="30"/>
    </row>
    <row r="63" spans="1:37" x14ac:dyDescent="0.15">
      <c r="A63" s="13"/>
      <c r="B63" s="13"/>
      <c r="F63" s="13"/>
      <c r="G63" s="19"/>
      <c r="K63" s="13"/>
      <c r="L63" s="13"/>
      <c r="O63" s="13"/>
      <c r="P63" s="13"/>
      <c r="Q63" s="19"/>
      <c r="T63" s="13"/>
      <c r="Y63" s="32" t="s">
        <v>338</v>
      </c>
      <c r="Z63" s="32" t="s">
        <v>467</v>
      </c>
      <c r="AF63" s="30"/>
    </row>
    <row r="64" spans="1:37" x14ac:dyDescent="0.15">
      <c r="A64" s="13"/>
      <c r="B64" s="13"/>
      <c r="F64" s="13"/>
      <c r="G64" s="19"/>
      <c r="K64" s="13"/>
      <c r="L64" s="13"/>
      <c r="O64" s="13"/>
      <c r="P64" s="13"/>
      <c r="Q64" s="19"/>
      <c r="T64" s="13"/>
      <c r="Y64" s="32" t="s">
        <v>339</v>
      </c>
      <c r="Z64" s="32" t="s">
        <v>468</v>
      </c>
      <c r="AF64" s="30"/>
    </row>
    <row r="65" spans="1:32" x14ac:dyDescent="0.15">
      <c r="A65" s="13"/>
      <c r="B65" s="13"/>
      <c r="F65" s="13"/>
      <c r="G65" s="19"/>
      <c r="K65" s="13"/>
      <c r="L65" s="13"/>
      <c r="O65" s="13"/>
      <c r="P65" s="13"/>
      <c r="Q65" s="19"/>
      <c r="T65" s="13"/>
      <c r="Y65" s="32" t="s">
        <v>340</v>
      </c>
      <c r="Z65" s="32" t="s">
        <v>469</v>
      </c>
      <c r="AF65" s="30"/>
    </row>
    <row r="66" spans="1:32" x14ac:dyDescent="0.15">
      <c r="A66" s="13"/>
      <c r="B66" s="13"/>
      <c r="F66" s="13"/>
      <c r="G66" s="19"/>
      <c r="K66" s="13"/>
      <c r="L66" s="13"/>
      <c r="O66" s="13"/>
      <c r="P66" s="13"/>
      <c r="Q66" s="19"/>
      <c r="T66" s="13"/>
      <c r="Y66" s="32" t="s">
        <v>65</v>
      </c>
      <c r="Z66" s="32" t="s">
        <v>470</v>
      </c>
      <c r="AF66" s="30"/>
    </row>
    <row r="67" spans="1:32" x14ac:dyDescent="0.15">
      <c r="A67" s="13"/>
      <c r="B67" s="13"/>
      <c r="F67" s="13"/>
      <c r="G67" s="19"/>
      <c r="K67" s="13"/>
      <c r="L67" s="13"/>
      <c r="O67" s="13"/>
      <c r="P67" s="13"/>
      <c r="Q67" s="19"/>
      <c r="T67" s="13"/>
      <c r="Y67" s="32" t="s">
        <v>341</v>
      </c>
      <c r="Z67" s="32" t="s">
        <v>471</v>
      </c>
      <c r="AF67" s="30"/>
    </row>
    <row r="68" spans="1:32" x14ac:dyDescent="0.15">
      <c r="A68" s="13"/>
      <c r="B68" s="13"/>
      <c r="F68" s="13"/>
      <c r="G68" s="19"/>
      <c r="K68" s="13"/>
      <c r="L68" s="13"/>
      <c r="O68" s="13"/>
      <c r="P68" s="13"/>
      <c r="Q68" s="19"/>
      <c r="T68" s="13"/>
      <c r="Y68" s="32" t="s">
        <v>342</v>
      </c>
      <c r="Z68" s="32" t="s">
        <v>472</v>
      </c>
      <c r="AF68" s="30"/>
    </row>
    <row r="69" spans="1:32" x14ac:dyDescent="0.15">
      <c r="A69" s="13"/>
      <c r="B69" s="13"/>
      <c r="F69" s="13"/>
      <c r="G69" s="19"/>
      <c r="K69" s="13"/>
      <c r="L69" s="13"/>
      <c r="O69" s="13"/>
      <c r="P69" s="13"/>
      <c r="Q69" s="19"/>
      <c r="T69" s="13"/>
      <c r="Y69" s="32" t="s">
        <v>343</v>
      </c>
      <c r="Z69" s="32" t="s">
        <v>473</v>
      </c>
      <c r="AF69" s="30"/>
    </row>
    <row r="70" spans="1:32" x14ac:dyDescent="0.15">
      <c r="A70" s="13"/>
      <c r="B70" s="13"/>
      <c r="Y70" s="32" t="s">
        <v>344</v>
      </c>
      <c r="Z70" s="32" t="s">
        <v>474</v>
      </c>
    </row>
    <row r="71" spans="1:32" x14ac:dyDescent="0.15">
      <c r="Y71" s="32" t="s">
        <v>345</v>
      </c>
      <c r="Z71" s="32" t="s">
        <v>475</v>
      </c>
    </row>
    <row r="72" spans="1:32" x14ac:dyDescent="0.15">
      <c r="Y72" s="32" t="s">
        <v>346</v>
      </c>
      <c r="Z72" s="32" t="s">
        <v>476</v>
      </c>
    </row>
    <row r="73" spans="1:32" x14ac:dyDescent="0.15">
      <c r="Y73" s="32" t="s">
        <v>347</v>
      </c>
      <c r="Z73" s="32" t="s">
        <v>477</v>
      </c>
    </row>
    <row r="74" spans="1:32" x14ac:dyDescent="0.15">
      <c r="Y74" s="32" t="s">
        <v>348</v>
      </c>
      <c r="Z74" s="32" t="s">
        <v>478</v>
      </c>
    </row>
    <row r="75" spans="1:32" x14ac:dyDescent="0.15">
      <c r="Y75" s="32" t="s">
        <v>349</v>
      </c>
      <c r="Z75" s="32" t="s">
        <v>479</v>
      </c>
    </row>
    <row r="76" spans="1:32" x14ac:dyDescent="0.15">
      <c r="Y76" s="32" t="s">
        <v>350</v>
      </c>
      <c r="Z76" s="32" t="s">
        <v>480</v>
      </c>
    </row>
    <row r="77" spans="1:32" x14ac:dyDescent="0.15">
      <c r="Y77" s="32" t="s">
        <v>351</v>
      </c>
      <c r="Z77" s="32" t="s">
        <v>481</v>
      </c>
    </row>
    <row r="78" spans="1:32" x14ac:dyDescent="0.15">
      <c r="Y78" s="32" t="s">
        <v>352</v>
      </c>
      <c r="Z78" s="32" t="s">
        <v>482</v>
      </c>
    </row>
    <row r="79" spans="1:32" x14ac:dyDescent="0.15">
      <c r="Y79" s="32" t="s">
        <v>353</v>
      </c>
      <c r="Z79" s="32" t="s">
        <v>483</v>
      </c>
    </row>
    <row r="80" spans="1:32" x14ac:dyDescent="0.15">
      <c r="Y80" s="32" t="s">
        <v>354</v>
      </c>
      <c r="Z80" s="32" t="s">
        <v>484</v>
      </c>
    </row>
    <row r="81" spans="25:26" x14ac:dyDescent="0.15">
      <c r="Y81" s="32" t="s">
        <v>355</v>
      </c>
      <c r="Z81" s="32" t="s">
        <v>485</v>
      </c>
    </row>
    <row r="82" spans="25:26" x14ac:dyDescent="0.15">
      <c r="Y82" s="32" t="s">
        <v>356</v>
      </c>
      <c r="Z82" s="32" t="s">
        <v>486</v>
      </c>
    </row>
    <row r="83" spans="25:26" x14ac:dyDescent="0.15">
      <c r="Y83" s="32" t="s">
        <v>357</v>
      </c>
      <c r="Z83" s="32" t="s">
        <v>487</v>
      </c>
    </row>
    <row r="84" spans="25:26" x14ac:dyDescent="0.15">
      <c r="Y84" s="32" t="s">
        <v>358</v>
      </c>
      <c r="Z84" s="32" t="s">
        <v>488</v>
      </c>
    </row>
    <row r="85" spans="25:26" x14ac:dyDescent="0.15">
      <c r="Y85" s="32" t="s">
        <v>359</v>
      </c>
      <c r="Z85" s="32" t="s">
        <v>489</v>
      </c>
    </row>
    <row r="86" spans="25:26" x14ac:dyDescent="0.15">
      <c r="Y86" s="32" t="s">
        <v>360</v>
      </c>
      <c r="Z86" s="32" t="s">
        <v>490</v>
      </c>
    </row>
    <row r="87" spans="25:26" x14ac:dyDescent="0.15">
      <c r="Y87" s="32" t="s">
        <v>361</v>
      </c>
      <c r="Z87" s="32" t="s">
        <v>491</v>
      </c>
    </row>
    <row r="88" spans="25:26" x14ac:dyDescent="0.15">
      <c r="Y88" s="32" t="s">
        <v>362</v>
      </c>
      <c r="Z88" s="32" t="s">
        <v>492</v>
      </c>
    </row>
    <row r="89" spans="25:26" x14ac:dyDescent="0.15">
      <c r="Y89" s="32" t="s">
        <v>363</v>
      </c>
      <c r="Z89" s="32" t="s">
        <v>493</v>
      </c>
    </row>
    <row r="90" spans="25:26" x14ac:dyDescent="0.15">
      <c r="Y90" s="32" t="s">
        <v>364</v>
      </c>
      <c r="Z90" s="32" t="s">
        <v>494</v>
      </c>
    </row>
    <row r="91" spans="25:26" x14ac:dyDescent="0.15">
      <c r="Y91" s="32" t="s">
        <v>365</v>
      </c>
      <c r="Z91" s="32" t="s">
        <v>495</v>
      </c>
    </row>
    <row r="92" spans="25:26" x14ac:dyDescent="0.15">
      <c r="Y92" s="32" t="s">
        <v>366</v>
      </c>
      <c r="Z92" s="32" t="s">
        <v>496</v>
      </c>
    </row>
    <row r="93" spans="25:26" x14ac:dyDescent="0.15">
      <c r="Y93" s="32" t="s">
        <v>367</v>
      </c>
      <c r="Z93" s="32" t="s">
        <v>497</v>
      </c>
    </row>
    <row r="94" spans="25:26" x14ac:dyDescent="0.15">
      <c r="Y94" s="32" t="s">
        <v>368</v>
      </c>
      <c r="Z94" s="32" t="s">
        <v>498</v>
      </c>
    </row>
    <row r="95" spans="25:26" x14ac:dyDescent="0.15">
      <c r="Y95" s="32" t="s">
        <v>369</v>
      </c>
      <c r="Z95" s="32" t="s">
        <v>499</v>
      </c>
    </row>
    <row r="96" spans="25:26" x14ac:dyDescent="0.15">
      <c r="Y96" s="32" t="s">
        <v>271</v>
      </c>
      <c r="Z96" s="32" t="s">
        <v>500</v>
      </c>
    </row>
    <row r="97" spans="25:26" x14ac:dyDescent="0.15">
      <c r="Y97" s="32" t="s">
        <v>370</v>
      </c>
      <c r="Z97" s="32" t="s">
        <v>501</v>
      </c>
    </row>
    <row r="98" spans="25:26" x14ac:dyDescent="0.15">
      <c r="Y98" s="32" t="s">
        <v>371</v>
      </c>
      <c r="Z98" s="32" t="s">
        <v>502</v>
      </c>
    </row>
    <row r="99" spans="25:26" x14ac:dyDescent="0.15">
      <c r="Y99" s="32" t="s">
        <v>401</v>
      </c>
      <c r="Z99" s="32" t="s">
        <v>503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2021-08-31T14:29:20Z</dcterms:created>
  <dcterms:modified xsi:type="dcterms:W3CDTF">2021-08-31T15:51:04Z</dcterms:modified>
</cp:coreProperties>
</file>