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_FilterDatabase" localSheetId="0" hidden="1">行政事業レビューシート!$BF$1:$BF$121</definedName>
    <definedName name="_xlnm.Print_Area" localSheetId="0">行政事業レビューシート!$A$1:$AX$121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6" i="3" l="1"/>
  <c r="L69" i="3" l="1"/>
  <c r="I69" i="3"/>
  <c r="L68" i="3"/>
  <c r="I68" i="3"/>
  <c r="L67" i="3"/>
  <c r="I67" i="3"/>
  <c r="L66" i="3"/>
  <c r="I66" i="3"/>
  <c r="L65" i="3"/>
  <c r="I65" i="3"/>
  <c r="AY28" i="3" l="1"/>
  <c r="AY33" i="3" s="1"/>
  <c r="AY27" i="3"/>
  <c r="AY32" i="3" l="1"/>
  <c r="AY34" i="3"/>
  <c r="AY35" i="3"/>
  <c r="AY29" i="3"/>
  <c r="AY36" i="3"/>
  <c r="AY30" i="3"/>
  <c r="AY37" i="3"/>
  <c r="AY31" i="3"/>
  <c r="AW82" i="3"/>
  <c r="AT82" i="3"/>
  <c r="AQ82" i="3"/>
  <c r="AL82" i="3"/>
  <c r="AI82" i="3"/>
  <c r="AF82" i="3"/>
  <c r="Z82" i="3"/>
  <c r="W82" i="3"/>
  <c r="T82" i="3"/>
  <c r="N82" i="3"/>
  <c r="K82" i="3"/>
  <c r="H82" i="3"/>
  <c r="AW81" i="3"/>
  <c r="AT81" i="3"/>
  <c r="AQ81" i="3"/>
  <c r="AL81" i="3"/>
  <c r="AI81" i="3"/>
  <c r="AF81" i="3"/>
  <c r="Z81" i="3"/>
  <c r="W81" i="3"/>
  <c r="T81" i="3"/>
  <c r="N81" i="3"/>
  <c r="K81" i="3"/>
  <c r="H81" i="3"/>
  <c r="AV2" i="3" l="1"/>
  <c r="C12" i="4" l="1"/>
  <c r="W26"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<sst xmlns="http://schemas.openxmlformats.org/spreadsheetml/2006/main" count="611" uniqueCount="562">
  <si>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</si>
  <si>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</si>
  <si>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</si>
  <si>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</si>
  <si>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</si>
  <si>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</si>
  <si>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</si>
  <si>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</si>
  <si>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</si>
  <si>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</si>
  <si>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</si>
  <si>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</si>
  <si>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</si>
  <si>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</si>
  <si>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</si>
  <si>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</si>
  <si>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</si>
  <si>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</si>
  <si>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</si>
  <si>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</si>
  <si>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</si>
  <si>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</si>
  <si>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</si>
  <si>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</si>
  <si>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</si>
  <si>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</si>
  <si>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</si>
  <si>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</si>
  <si>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</si>
  <si>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</si>
  <si>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</si>
  <si>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</si>
  <si>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</si>
  <si>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</si>
  <si>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</si>
  <si>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</si>
  <si>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</si>
  <si>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</si>
  <si>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</si>
  <si>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</si>
  <si>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</si>
  <si>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</si>
  <si>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</si>
  <si>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</si>
  <si>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</si>
  <si>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</si>
  <si>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</si>
  <si>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</si>
  <si>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</si>
  <si>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</si>
  <si>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</si>
  <si>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</si>
  <si>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</si>
  <si>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</si>
  <si>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</si>
  <si>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</si>
  <si>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</si>
  <si>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</si>
  <si>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</si>
  <si>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</si>
  <si>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</si>
  <si>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</si>
  <si>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</si>
  <si>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</si>
  <si>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</si>
  <si>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</si>
  <si>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</si>
  <si>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</si>
  <si>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</si>
  <si>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</si>
  <si>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</si>
  <si>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</si>
  <si>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</si>
  <si>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</si>
  <si>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</si>
  <si>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</si>
  <si>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</si>
  <si>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</si>
  <si>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</si>
  <si>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</si>
  <si>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</si>
  <si>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</si>
  <si>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</si>
  <si>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</si>
  <si>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</si>
  <si>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</si>
  <si>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</si>
  <si>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</si>
  <si>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</si>
  <si>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</si>
  <si>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</si>
  <si>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</si>
  <si>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</si>
  <si>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</si>
  <si>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</si>
  <si>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</si>
  <si>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</si>
  <si>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</si>
  <si>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</si>
  <si>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</si>
  <si>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</si>
  <si>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</si>
  <si>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</si>
  <si>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</si>
  <si>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</si>
  <si>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</si>
  <si>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</si>
  <si>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</si>
  <si>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</si>
  <si>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</si>
  <si>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</si>
  <si>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</si>
  <si>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</si>
  <si>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</si>
  <si>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</si>
  <si>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</si>
  <si>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</si>
  <si>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</si>
  <si>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</si>
  <si>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</si>
  <si>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</si>
  <si>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</si>
  <si>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</si>
  <si>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</si>
  <si>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</si>
  <si>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</si>
  <si>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</si>
  <si>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</si>
  <si>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</si>
  <si>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</si>
  <si>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</si>
  <si>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</si>
  <si>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</si>
  <si>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</si>
  <si>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</si>
  <si>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</si>
  <si>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</si>
  <si>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</si>
  <si>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</si>
  <si>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</si>
  <si>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</si>
  <si>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</si>
  <si>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</si>
  <si>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</si>
  <si>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</si>
  <si>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</si>
  <si>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</si>
  <si>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</si>
  <si>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</si>
  <si>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</si>
  <si>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</si>
  <si>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</si>
  <si>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</si>
  <si>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</si>
  <si>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</si>
  <si>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</si>
  <si>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</si>
  <si>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</si>
  <si>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</si>
  <si>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</si>
  <si>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</si>
  <si>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</si>
  <si>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</si>
  <si>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</si>
  <si>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</si>
  <si>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</si>
  <si>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</si>
  <si>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</si>
  <si>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</si>
  <si>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</si>
  <si>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</si>
  <si>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</si>
  <si>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</si>
  <si>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</si>
  <si>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</si>
  <si>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</si>
  <si>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</si>
  <si>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</si>
  <si>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</si>
  <si>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</si>
  <si>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</si>
  <si>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</si>
  <si>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</si>
  <si>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</si>
  <si>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</si>
  <si>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</si>
  <si>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</si>
  <si>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</si>
  <si>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</si>
  <si>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</si>
  <si>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</si>
  <si>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</si>
  <si>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</si>
  <si>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</si>
  <si>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</si>
  <si>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</si>
  <si>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</si>
  <si>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</si>
  <si>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</si>
  <si>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</si>
  <si>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</si>
  <si>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</si>
  <si>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</si>
  <si>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</si>
  <si>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</si>
  <si>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</si>
  <si>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</si>
  <si>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</si>
  <si>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</si>
  <si>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</si>
  <si>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</si>
  <si>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</si>
  <si>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</si>
  <si>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</si>
  <si>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</si>
  <si>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</si>
  <si>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</si>
  <si>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</si>
  <si>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</si>
  <si>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</si>
  <si>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</si>
  <si>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</si>
  <si>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</si>
  <si>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</si>
  <si>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</si>
  <si>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</si>
  <si>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</si>
  <si>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</si>
  <si>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</si>
  <si>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</si>
  <si>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</si>
  <si>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</si>
  <si>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</si>
  <si>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</si>
  <si>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</si>
  <si>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</si>
  <si>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</si>
  <si>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</si>
  <si>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</si>
  <si>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</si>
  <si>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</si>
  <si>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</si>
  <si>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</si>
  <si>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</si>
  <si>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</si>
  <si>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</si>
  <si>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</si>
  <si>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</si>
  <si>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</si>
  <si>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</si>
  <si>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</si>
  <si>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</si>
  <si>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</si>
  <si>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</si>
  <si>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</si>
  <si>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</si>
  <si>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</si>
  <si>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</si>
  <si>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</si>
  <si>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</si>
  <si>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</si>
  <si>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</si>
  <si>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</si>
  <si>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</si>
  <si>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</si>
  <si>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</si>
  <si>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</si>
  <si>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</si>
  <si>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</si>
  <si>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</si>
  <si>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</si>
  <si>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</si>
  <si>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</si>
  <si>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</si>
  <si>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</si>
  <si>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</si>
  <si>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</si>
  <si>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</si>
  <si>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</si>
  <si>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</si>
  <si>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</si>
  <si>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</si>
  <si>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</si>
  <si>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</si>
  <si>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</si>
  <si>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</si>
  <si>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</si>
  <si>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</si>
  <si>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</si>
  <si>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</si>
  <si>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</si>
  <si>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</si>
  <si>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</si>
  <si>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</si>
  <si>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</si>
  <si>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</si>
  <si>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</si>
  <si>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</si>
  <si>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</si>
  <si>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</si>
  <si>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</si>
  <si>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</si>
  <si>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</si>
  <si>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</si>
  <si>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</si>
  <si>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</si>
  <si>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</si>
  <si>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</si>
  <si>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</si>
  <si>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</si>
  <si>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</si>
  <si>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</si>
  <si>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</si>
  <si>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</si>
  <si>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</si>
  <si>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</si>
  <si>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</si>
  <si>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</si>
  <si>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</si>
  <si>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</si>
  <si>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</si>
  <si>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</si>
  <si>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</si>
  <si>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</si>
  <si>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</si>
  <si>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</si>
  <si>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</si>
  <si>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</si>
  <si>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</si>
  <si>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</si>
  <si>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</si>
  <si>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</si>
  <si>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</si>
  <si>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</si>
  <si>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</si>
  <si>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</si>
  <si>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</si>
  <si>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</si>
  <si>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</si>
  <si>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</si>
  <si>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</si>
  <si>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</si>
  <si>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</si>
  <si>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</si>
  <si>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</si>
  <si>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</si>
  <si>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</si>
  <si>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</si>
  <si>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</si>
  <si>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</si>
  <si>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</si>
  <si>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</si>
  <si>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</si>
  <si>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</si>
  <si>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</si>
  <si>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</si>
  <si>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</si>
  <si>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</si>
  <si>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</si>
  <si>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</si>
  <si>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</si>
  <si>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</si>
  <si>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</si>
  <si>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</si>
  <si>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</si>
  <si>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</si>
  <si>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</si>
  <si>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</si>
  <si>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</si>
  <si>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</si>
  <si>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</si>
  <si>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</si>
  <si>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</si>
  <si>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</si>
  <si>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</si>
  <si>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</si>
  <si>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</si>
  <si>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</si>
  <si>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</si>
  <si>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</si>
  <si>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</si>
  <si>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</si>
  <si>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</si>
  <si>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</si>
  <si>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</si>
  <si>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</si>
  <si>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</si>
  <si>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</si>
  <si>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</si>
  <si>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</si>
  <si>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</si>
  <si>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</si>
  <si>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</si>
  <si>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</si>
  <si>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</si>
  <si>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</si>
  <si>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</si>
  <si>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</si>
  <si>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</si>
  <si>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</si>
  <si>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</si>
  <si>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</si>
  <si>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</si>
  <si>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</si>
  <si>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</si>
  <si>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</si>
  <si>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</si>
  <si>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</si>
  <si>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</si>
  <si>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</si>
  <si>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</si>
  <si>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</si>
  <si>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</si>
  <si>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</si>
  <si>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</si>
  <si>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</si>
  <si>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</si>
  <si>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</si>
  <si>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</si>
  <si>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</si>
  <si>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</si>
  <si>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</si>
  <si>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</si>
  <si>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</si>
  <si>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</si>
  <si>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</si>
  <si>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</si>
  <si>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</si>
  <si>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</si>
  <si>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</si>
  <si>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</si>
  <si>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</si>
  <si>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</si>
  <si>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</si>
  <si>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</si>
  <si>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</si>
  <si>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</si>
  <si>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</si>
  <si>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</si>
  <si>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</si>
  <si>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</si>
  <si>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</si>
  <si>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</si>
  <si>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</si>
  <si>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</si>
  <si>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</si>
  <si>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</si>
  <si>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</si>
  <si>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</si>
  <si>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</si>
  <si>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</si>
  <si>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</si>
  <si>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</si>
  <si>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</si>
  <si>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</si>
  <si>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</si>
  <si>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</si>
  <si>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</si>
  <si>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</si>
  <si>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</si>
  <si>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</si>
  <si>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</si>
  <si>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</si>
  <si>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</si>
  <si>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</si>
  <si>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</si>
  <si>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</si>
  <si>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</si>
  <si>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</si>
  <si>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</si>
  <si>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</si>
  <si>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</si>
  <si>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</si>
  <si>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</si>
  <si>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</si>
  <si>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</si>
  <si>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</si>
  <si>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</si>
  <si>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</si>
  <si>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</si>
  <si>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</si>
  <si>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</si>
  <si>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</si>
  <si>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</si>
  <si>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</si>
  <si>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</si>
  <si>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</si>
  <si>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</si>
  <si>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</si>
  <si>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</si>
  <si>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</si>
  <si>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</si>
  <si>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</si>
  <si>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</si>
  <si>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</si>
  <si>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</si>
  <si>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</si>
  <si>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</si>
  <si>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</si>
  <si>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</si>
  <si>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</si>
  <si>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</si>
  <si>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</si>
  <si>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</si>
  <si>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</si>
  <si>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</si>
  <si>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</si>
  <si>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</si>
  <si>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</si>
  <si>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</si>
  <si>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</si>
  <si>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</si>
  <si>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</si>
  <si>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</si>
  <si>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</si>
  <si>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</si>
  <si>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</si>
  <si>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</si>
  <si>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</si>
  <si>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</si>
  <si>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</si>
  <si>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</si>
  <si>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</si>
  <si>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</si>
  <si>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</si>
  <si>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</si>
  <si>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</si>
  <si>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</si>
  <si>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</si>
  <si>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</si>
  <si>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</si>
  <si>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</si>
  <si>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</si>
  <si>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</si>
  <si>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宇宙開発戦略推進事務局</t>
    <rPh sb="0" eb="2">
      <t>ウチュウ</t>
    </rPh>
    <rPh sb="2" eb="4">
      <t>カイハツ</t>
    </rPh>
    <rPh sb="4" eb="6">
      <t>センリャク</t>
    </rPh>
    <rPh sb="6" eb="8">
      <t>スイシン</t>
    </rPh>
    <rPh sb="8" eb="11">
      <t>ジムキョク</t>
    </rPh>
    <phoneticPr fontId="5"/>
  </si>
  <si>
    <t>○</t>
  </si>
  <si>
    <t>宇宙基本計画　(令和2年6月30日　閣議決定)</t>
    <phoneticPr fontId="5"/>
  </si>
  <si>
    <t>宇宙基本法(平成20年5月28日法律第43号)</t>
    <phoneticPr fontId="5"/>
  </si>
  <si>
    <t>内閣府</t>
  </si>
  <si>
    <t>近年、安全保障における宇宙空間の重要性や経済社会の宇宙システムへの依存度が高まっており、諸外国や民間の宇宙活動も活発化している。その中で、宇宙活動・利用の規模や幅が飛躍的に広がっており、多様な分野の高度な技術を結集することが不可欠になっている。これらを踏まえ、宇宙政策全体を俯瞰し、戦略的に取り組むべきプロジェクトを特定し、関係省庁の連携や産学の多様なプレーヤーの参画の下で取り組む研究開発を推進する。</t>
    <rPh sb="126" eb="127">
      <t>フ</t>
    </rPh>
    <rPh sb="162" eb="164">
      <t>カンケイ</t>
    </rPh>
    <rPh sb="164" eb="166">
      <t>ショウチョウ</t>
    </rPh>
    <rPh sb="167" eb="169">
      <t>レンケイ</t>
    </rPh>
    <rPh sb="173" eb="175">
      <t>タヨウ</t>
    </rPh>
    <rPh sb="182" eb="183">
      <t>サン</t>
    </rPh>
    <phoneticPr fontId="5"/>
  </si>
  <si>
    <t>宇宙開発利用推進研究開発委託費</t>
    <rPh sb="0" eb="2">
      <t>ウチュウ</t>
    </rPh>
    <rPh sb="2" eb="4">
      <t>カイハツ</t>
    </rPh>
    <rPh sb="4" eb="6">
      <t>リヨウ</t>
    </rPh>
    <rPh sb="6" eb="8">
      <t>スイシン</t>
    </rPh>
    <rPh sb="8" eb="10">
      <t>ケンキュウ</t>
    </rPh>
    <rPh sb="10" eb="12">
      <t>カイハツ</t>
    </rPh>
    <rPh sb="12" eb="15">
      <t>イタクヒ</t>
    </rPh>
    <phoneticPr fontId="5"/>
  </si>
  <si>
    <t>府</t>
  </si>
  <si>
    <t>宇宙開発利用推進調査委託費</t>
    <rPh sb="0" eb="2">
      <t>ウチュウ</t>
    </rPh>
    <rPh sb="2" eb="4">
      <t>カイハツ</t>
    </rPh>
    <rPh sb="4" eb="6">
      <t>リヨウ</t>
    </rPh>
    <rPh sb="6" eb="8">
      <t>スイシン</t>
    </rPh>
    <rPh sb="8" eb="10">
      <t>チョウサ</t>
    </rPh>
    <rPh sb="10" eb="13">
      <t>イタクヒ</t>
    </rPh>
    <phoneticPr fontId="5"/>
  </si>
  <si>
    <t>宇宙開発利用推進費</t>
    <rPh sb="0" eb="2">
      <t>ウチュウ</t>
    </rPh>
    <rPh sb="2" eb="4">
      <t>カイハツ</t>
    </rPh>
    <rPh sb="4" eb="6">
      <t>リヨウ</t>
    </rPh>
    <rPh sb="6" eb="9">
      <t>スイシンヒ</t>
    </rPh>
    <phoneticPr fontId="5"/>
  </si>
  <si>
    <t>宇宙基本計画（令和2年6月）や経済財政運営と改革の基本方針2020（令和2年6月）に基づく事業であり、適切かつ優先順位の高い事業である。</t>
    <phoneticPr fontId="5"/>
  </si>
  <si>
    <t>本事業は、安全保障や経済成長の観点から、我が国の宇宙活動の自立性を維持・確保するために、戦略的に取り組むべき優先度の高い技術開発を行うものであり、その規模や中長期的なリスクを考慮すれば、地方自治体や民間等に委ねることは困難である。ただし、提案公募等により、民間の創意と活力を最大限活用することとし、国の支援の下、民間参入を促進する官民一体の事業として実施していく。</t>
    <rPh sb="5" eb="7">
      <t>アンゼン</t>
    </rPh>
    <rPh sb="7" eb="9">
      <t>ホショウ</t>
    </rPh>
    <rPh sb="10" eb="12">
      <t>ケイザイ</t>
    </rPh>
    <rPh sb="12" eb="14">
      <t>セイチョウ</t>
    </rPh>
    <rPh sb="15" eb="17">
      <t>カンテン</t>
    </rPh>
    <rPh sb="20" eb="21">
      <t>ワ</t>
    </rPh>
    <rPh sb="22" eb="23">
      <t>クニ</t>
    </rPh>
    <rPh sb="24" eb="26">
      <t>ウチュウ</t>
    </rPh>
    <rPh sb="26" eb="28">
      <t>カツドウ</t>
    </rPh>
    <rPh sb="29" eb="32">
      <t>ジリツセイ</t>
    </rPh>
    <rPh sb="33" eb="35">
      <t>イジ</t>
    </rPh>
    <rPh sb="36" eb="38">
      <t>カクホ</t>
    </rPh>
    <rPh sb="44" eb="47">
      <t>センリャクテキ</t>
    </rPh>
    <rPh sb="48" eb="49">
      <t>ト</t>
    </rPh>
    <rPh sb="50" eb="51">
      <t>ク</t>
    </rPh>
    <rPh sb="54" eb="57">
      <t>ユウセンド</t>
    </rPh>
    <rPh sb="58" eb="59">
      <t>タカ</t>
    </rPh>
    <phoneticPr fontId="5"/>
  </si>
  <si>
    <t>本事業は、安全保障や経済成長などの観点から、我が国の宇宙活動の自立性を維持・確保するために戦略的に取り組むべきプロジェクトを特定し、関係省庁の連携や産学の多様なプレーヤーの参画の下で、技術開発に取り組む事業である。令和2年6月に、宇宙政策委員会での検討を経て閣議決定された「宇宙基本計画」に基づくものであり、国民や社会のニーズを的確に反映している。</t>
    <rPh sb="5" eb="7">
      <t>アンゼン</t>
    </rPh>
    <rPh sb="7" eb="9">
      <t>ホショウ</t>
    </rPh>
    <rPh sb="10" eb="12">
      <t>ケイザイ</t>
    </rPh>
    <rPh sb="12" eb="14">
      <t>セイチョウ</t>
    </rPh>
    <rPh sb="17" eb="19">
      <t>カンテン</t>
    </rPh>
    <rPh sb="22" eb="23">
      <t>ワ</t>
    </rPh>
    <rPh sb="24" eb="25">
      <t>クニ</t>
    </rPh>
    <rPh sb="26" eb="28">
      <t>ウチュウ</t>
    </rPh>
    <rPh sb="28" eb="30">
      <t>カツドウ</t>
    </rPh>
    <rPh sb="31" eb="34">
      <t>ジリツセイ</t>
    </rPh>
    <rPh sb="35" eb="37">
      <t>イジ</t>
    </rPh>
    <rPh sb="38" eb="40">
      <t>カクホ</t>
    </rPh>
    <rPh sb="45" eb="48">
      <t>センリャクテキ</t>
    </rPh>
    <rPh sb="49" eb="50">
      <t>ト</t>
    </rPh>
    <rPh sb="51" eb="52">
      <t>ク</t>
    </rPh>
    <rPh sb="62" eb="64">
      <t>トクテイ</t>
    </rPh>
    <rPh sb="66" eb="68">
      <t>カンケイ</t>
    </rPh>
    <rPh sb="68" eb="70">
      <t>ショウチョウ</t>
    </rPh>
    <rPh sb="71" eb="73">
      <t>レンケイ</t>
    </rPh>
    <rPh sb="74" eb="76">
      <t>サンガク</t>
    </rPh>
    <rPh sb="77" eb="79">
      <t>タヨウ</t>
    </rPh>
    <rPh sb="86" eb="87">
      <t>サン</t>
    </rPh>
    <phoneticPr fontId="5"/>
  </si>
  <si>
    <t>技術開発の着実な実施</t>
    <rPh sb="0" eb="2">
      <t>ギジュツ</t>
    </rPh>
    <rPh sb="2" eb="4">
      <t>カイハツ</t>
    </rPh>
    <rPh sb="5" eb="7">
      <t>チャクジツ</t>
    </rPh>
    <rPh sb="8" eb="10">
      <t>ジッシ</t>
    </rPh>
    <phoneticPr fontId="5"/>
  </si>
  <si>
    <t>衛星開発・実証小委員会での評価</t>
    <rPh sb="0" eb="2">
      <t>エイセイ</t>
    </rPh>
    <rPh sb="2" eb="4">
      <t>カイハツ</t>
    </rPh>
    <rPh sb="5" eb="7">
      <t>ジッショウ</t>
    </rPh>
    <rPh sb="7" eb="11">
      <t>ショウイインカイ</t>
    </rPh>
    <rPh sb="13" eb="15">
      <t>ヒョウカ</t>
    </rPh>
    <phoneticPr fontId="5"/>
  </si>
  <si>
    <t>定性的な成果目標：
・安全保障や経済成長などの観点から、自立性のある技術の獲得
・官民の共通基盤として活用される技術の獲得</t>
    <rPh sb="0" eb="3">
      <t>テイセイテキ</t>
    </rPh>
    <rPh sb="4" eb="6">
      <t>セイカ</t>
    </rPh>
    <rPh sb="6" eb="8">
      <t>モクヒョウ</t>
    </rPh>
    <rPh sb="11" eb="13">
      <t>アンゼン</t>
    </rPh>
    <rPh sb="13" eb="15">
      <t>ホショウ</t>
    </rPh>
    <rPh sb="16" eb="18">
      <t>ケイザイ</t>
    </rPh>
    <rPh sb="18" eb="20">
      <t>セイチョウ</t>
    </rPh>
    <rPh sb="23" eb="25">
      <t>カンテン</t>
    </rPh>
    <rPh sb="28" eb="31">
      <t>ジリツセイ</t>
    </rPh>
    <rPh sb="34" eb="36">
      <t>ギジュツ</t>
    </rPh>
    <rPh sb="37" eb="39">
      <t>カクトク</t>
    </rPh>
    <rPh sb="41" eb="43">
      <t>カンミン</t>
    </rPh>
    <rPh sb="44" eb="46">
      <t>キョウツウ</t>
    </rPh>
    <rPh sb="46" eb="48">
      <t>キバン</t>
    </rPh>
    <rPh sb="51" eb="53">
      <t>カツヨウ</t>
    </rPh>
    <rPh sb="56" eb="58">
      <t>ギジュツ</t>
    </rPh>
    <rPh sb="59" eb="61">
      <t>カクトク</t>
    </rPh>
    <phoneticPr fontId="5"/>
  </si>
  <si>
    <t>安全保障や経済分野での宇宙開発利用の重要性が増す中、デジタル化の進展等による市場環境の急激な変化への対応や衛星データを活用した安全・安心の確保など急務かつ即効性のある研究開発を推進、加速していく上で、以下の視点でプロジェクトを選定する。その上で、主担当省庁に予算を移し替えて事業を実施する。
①安全保障・経済成長の観点から、我が国の宇宙活動の自立性を維持・確保するために、戦略的に取り組むべき優先度の高い技術開発、②官民の多様な利用ニーズを踏まえた共通基盤として活用が期待される技術、又は、月面開発など地上での様々な分野の要素技術を結集・発展が必要な技術の開発、③関係省庁が縦割りを打破し、連携して取り組むことが必要な技術開発</t>
    <rPh sb="97" eb="98">
      <t>ウエ</t>
    </rPh>
    <rPh sb="100" eb="102">
      <t>イカ</t>
    </rPh>
    <rPh sb="103" eb="105">
      <t>シテン</t>
    </rPh>
    <rPh sb="113" eb="115">
      <t>センテイ</t>
    </rPh>
    <rPh sb="120" eb="121">
      <t>ウエ</t>
    </rPh>
    <rPh sb="123" eb="126">
      <t>シュタントウ</t>
    </rPh>
    <rPh sb="126" eb="128">
      <t>ショウチョウ</t>
    </rPh>
    <rPh sb="129" eb="131">
      <t>ヨサン</t>
    </rPh>
    <rPh sb="132" eb="133">
      <t>ウツ</t>
    </rPh>
    <rPh sb="134" eb="135">
      <t>ガ</t>
    </rPh>
    <rPh sb="137" eb="139">
      <t>ジギョウ</t>
    </rPh>
    <rPh sb="140" eb="142">
      <t>ジッシ</t>
    </rPh>
    <rPh sb="147" eb="149">
      <t>アンゼン</t>
    </rPh>
    <rPh sb="149" eb="151">
      <t>ホショウ</t>
    </rPh>
    <rPh sb="152" eb="154">
      <t>ケイザイ</t>
    </rPh>
    <rPh sb="154" eb="156">
      <t>セイチョウ</t>
    </rPh>
    <rPh sb="157" eb="159">
      <t>カンテン</t>
    </rPh>
    <phoneticPr fontId="5"/>
  </si>
  <si>
    <t>件</t>
    <rPh sb="0" eb="1">
      <t>ケン</t>
    </rPh>
    <phoneticPr fontId="5"/>
  </si>
  <si>
    <t>選定するプロジェクト数</t>
    <rPh sb="0" eb="2">
      <t>センテイ</t>
    </rPh>
    <rPh sb="10" eb="11">
      <t>スウ</t>
    </rPh>
    <phoneticPr fontId="5"/>
  </si>
  <si>
    <t>執行額（x）/プロジェクト件数（y）</t>
    <rPh sb="0" eb="2">
      <t>シッコウ</t>
    </rPh>
    <rPh sb="2" eb="3">
      <t>ガク</t>
    </rPh>
    <rPh sb="13" eb="15">
      <t>ケンスウ</t>
    </rPh>
    <phoneticPr fontId="5"/>
  </si>
  <si>
    <t>百万円</t>
    <rPh sb="0" eb="2">
      <t>ヒャクマン</t>
    </rPh>
    <rPh sb="2" eb="3">
      <t>エン</t>
    </rPh>
    <phoneticPr fontId="5"/>
  </si>
  <si>
    <t>1300百万円/10件</t>
    <rPh sb="4" eb="6">
      <t>ヒャクマン</t>
    </rPh>
    <rPh sb="6" eb="7">
      <t>エン</t>
    </rPh>
    <rPh sb="10" eb="11">
      <t>ケン</t>
    </rPh>
    <phoneticPr fontId="5"/>
  </si>
  <si>
    <t>　　x/y</t>
    <phoneticPr fontId="5"/>
  </si>
  <si>
    <t>本事業は、宇宙政策委員会の衛星開発・実証小委員会において、個別にプロジェクト選定を行い、各省にて執行するものであることから、プロジェクトの内容は様々であり、一律に定量目標を設定することは困難。</t>
    <rPh sb="0" eb="1">
      <t>ホン</t>
    </rPh>
    <rPh sb="1" eb="3">
      <t>ジギョウ</t>
    </rPh>
    <rPh sb="5" eb="7">
      <t>ウチュウ</t>
    </rPh>
    <rPh sb="7" eb="9">
      <t>セイサク</t>
    </rPh>
    <rPh sb="9" eb="12">
      <t>イインカイ</t>
    </rPh>
    <rPh sb="13" eb="15">
      <t>エイセイ</t>
    </rPh>
    <rPh sb="15" eb="17">
      <t>カイハツ</t>
    </rPh>
    <rPh sb="18" eb="20">
      <t>ジッショウ</t>
    </rPh>
    <rPh sb="20" eb="24">
      <t>ショウイインカイ</t>
    </rPh>
    <rPh sb="29" eb="31">
      <t>コベツ</t>
    </rPh>
    <rPh sb="38" eb="40">
      <t>センテイ</t>
    </rPh>
    <rPh sb="41" eb="42">
      <t>オコナ</t>
    </rPh>
    <rPh sb="44" eb="46">
      <t>カクショウ</t>
    </rPh>
    <rPh sb="48" eb="50">
      <t>シッコウ</t>
    </rPh>
    <rPh sb="69" eb="71">
      <t>ナイヨウ</t>
    </rPh>
    <rPh sb="72" eb="74">
      <t>サマザマ</t>
    </rPh>
    <rPh sb="78" eb="80">
      <t>イチリツ</t>
    </rPh>
    <rPh sb="81" eb="83">
      <t>テイリョウ</t>
    </rPh>
    <rPh sb="83" eb="85">
      <t>モクヒョウ</t>
    </rPh>
    <rPh sb="86" eb="88">
      <t>セッテイ</t>
    </rPh>
    <rPh sb="93" eb="95">
      <t>コンナン</t>
    </rPh>
    <phoneticPr fontId="5"/>
  </si>
  <si>
    <t>事業の適切な進捗管理、予算の効率的執行に努めるべき。</t>
    <phoneticPr fontId="5"/>
  </si>
  <si>
    <t>新たな成長推進枠：4,500</t>
    <rPh sb="0" eb="1">
      <t>アラ</t>
    </rPh>
    <rPh sb="3" eb="5">
      <t>セイチョウ</t>
    </rPh>
    <rPh sb="5" eb="7">
      <t>スイシン</t>
    </rPh>
    <rPh sb="7" eb="8">
      <t>ワク</t>
    </rPh>
    <phoneticPr fontId="5"/>
  </si>
  <si>
    <t>参事官　恒藤晃</t>
    <rPh sb="0" eb="3">
      <t>サンジカン</t>
    </rPh>
    <rPh sb="4" eb="6">
      <t>ツネトウ</t>
    </rPh>
    <rPh sb="6" eb="7">
      <t>アキラ</t>
    </rPh>
    <phoneticPr fontId="5"/>
  </si>
  <si>
    <t>宇宙政策委員会衛星開発・実証小委員会の下で、少なくとも年に一度、事業の進捗や成果を委員会に報告する機会を設定し、主担当省庁へ必要な改善等を指導するとともに、必要に応じて事業の見直しを行う事で、適切な進捗管理、予算の効率的執行に努めていく。</t>
    <rPh sb="0" eb="2">
      <t>ウチュウ</t>
    </rPh>
    <rPh sb="2" eb="4">
      <t>セイサク</t>
    </rPh>
    <rPh sb="4" eb="7">
      <t>イインカイ</t>
    </rPh>
    <rPh sb="7" eb="9">
      <t>エイセイ</t>
    </rPh>
    <rPh sb="9" eb="11">
      <t>カイハツ</t>
    </rPh>
    <rPh sb="12" eb="14">
      <t>ジッショウ</t>
    </rPh>
    <rPh sb="14" eb="18">
      <t>ショウイインカイ</t>
    </rPh>
    <rPh sb="19" eb="20">
      <t>モト</t>
    </rPh>
    <rPh sb="22" eb="23">
      <t>スク</t>
    </rPh>
    <rPh sb="27" eb="28">
      <t>ネン</t>
    </rPh>
    <rPh sb="29" eb="31">
      <t>イチド</t>
    </rPh>
    <rPh sb="32" eb="34">
      <t>ジギョウ</t>
    </rPh>
    <rPh sb="35" eb="37">
      <t>シンチョク</t>
    </rPh>
    <rPh sb="38" eb="40">
      <t>セイカ</t>
    </rPh>
    <rPh sb="41" eb="44">
      <t>イインカイ</t>
    </rPh>
    <rPh sb="45" eb="47">
      <t>ホウコク</t>
    </rPh>
    <rPh sb="49" eb="51">
      <t>キカイ</t>
    </rPh>
    <rPh sb="52" eb="54">
      <t>セッテイ</t>
    </rPh>
    <rPh sb="56" eb="57">
      <t>シュ</t>
    </rPh>
    <rPh sb="57" eb="59">
      <t>タントウ</t>
    </rPh>
    <rPh sb="59" eb="61">
      <t>ショウチョウ</t>
    </rPh>
    <rPh sb="62" eb="64">
      <t>ヒツヨウ</t>
    </rPh>
    <rPh sb="65" eb="67">
      <t>カイゼン</t>
    </rPh>
    <rPh sb="67" eb="68">
      <t>トウ</t>
    </rPh>
    <rPh sb="69" eb="71">
      <t>シドウ</t>
    </rPh>
    <rPh sb="78" eb="80">
      <t>ヒツヨウ</t>
    </rPh>
    <rPh sb="81" eb="82">
      <t>オウ</t>
    </rPh>
    <rPh sb="84" eb="86">
      <t>ジギョウ</t>
    </rPh>
    <rPh sb="87" eb="89">
      <t>ミナオ</t>
    </rPh>
    <rPh sb="91" eb="92">
      <t>オコナ</t>
    </rPh>
    <rPh sb="93" eb="94">
      <t>コト</t>
    </rPh>
    <rPh sb="96" eb="98">
      <t>テキセツ</t>
    </rPh>
    <rPh sb="99" eb="101">
      <t>シンチョク</t>
    </rPh>
    <rPh sb="101" eb="103">
      <t>カンリ</t>
    </rPh>
    <rPh sb="104" eb="106">
      <t>ヨサン</t>
    </rPh>
    <rPh sb="107" eb="110">
      <t>コウリツテキ</t>
    </rPh>
    <rPh sb="110" eb="112">
      <t>シッコウ</t>
    </rPh>
    <rPh sb="113" eb="11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</si>
</sst>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47">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38"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1"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4" xfId="0" applyNumberFormat="1" applyFont="1" applyFill="1" applyBorder="1" applyAlignment="1" applyProtection="1">
      <alignment vertical="center" wrapText="1"/>
      <protection locked="0"/>
    </xf>
    <xf numFmtId="0" fontId="0" fillId="3" borderId="38"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8" xfId="0" applyFont="1" applyBorder="1" applyAlignment="1" applyProtection="1">
      <alignment horizontal="center" vertical="center"/>
      <protection locked="0"/>
    </xf>
    <xf numFmtId="0" fontId="23" fillId="0" borderId="38"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9" fillId="2" borderId="41"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0" fontId="0" fillId="3" borderId="17" xfId="0" applyFont="1" applyFill="1" applyBorder="1" applyAlignment="1">
      <alignment horizontal="center" vertical="center"/>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0" fillId="3" borderId="3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1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4" xfId="0"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13"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center" vertical="center" shrinkToFit="1"/>
      <protection locked="0"/>
    </xf>
    <xf numFmtId="49" fontId="0" fillId="0" borderId="117"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177" fontId="0" fillId="0" borderId="37"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92"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0" fillId="0" borderId="70"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0" borderId="36"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16" fillId="2" borderId="2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85"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8" fillId="6" borderId="35" xfId="0" applyFont="1" applyFill="1" applyBorder="1" applyAlignment="1">
      <alignment horizontal="left" vertical="center" wrapText="1"/>
    </xf>
    <xf numFmtId="0" fontId="28" fillId="6" borderId="111" xfId="0" applyFont="1" applyFill="1" applyBorder="1" applyAlignment="1">
      <alignment horizontal="left" vertical="center" wrapText="1"/>
    </xf>
    <xf numFmtId="0" fontId="0" fillId="0" borderId="36" xfId="0" applyFont="1" applyFill="1" applyBorder="1" applyAlignment="1" applyProtection="1">
      <alignment horizontal="center" vertical="center" shrinkToFit="1"/>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88"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2" fillId="0" borderId="70"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2" fillId="0" borderId="37"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0" fillId="6" borderId="63"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3"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6"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69"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18" xfId="0" applyFont="1" applyFill="1" applyBorder="1" applyAlignment="1">
      <alignment vertical="center" wrapText="1"/>
    </xf>
    <xf numFmtId="0" fontId="0" fillId="5" borderId="102" xfId="0" applyFont="1" applyFill="1" applyBorder="1" applyAlignment="1">
      <alignment vertical="center" wrapText="1"/>
    </xf>
    <xf numFmtId="0" fontId="0" fillId="5" borderId="120"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6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21" xfId="0" applyFont="1" applyFill="1" applyBorder="1" applyAlignment="1">
      <alignment horizontal="center" vertical="center"/>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3"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0" fillId="0" borderId="96"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1"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0" fillId="6" borderId="41" xfId="3" applyFont="1" applyFill="1" applyBorder="1" applyAlignment="1" applyProtection="1">
      <alignment horizontal="center" vertical="center" wrapText="1" shrinkToFit="1"/>
    </xf>
    <xf numFmtId="0" fontId="10" fillId="6" borderId="38" xfId="3" applyFont="1" applyFill="1" applyBorder="1" applyAlignment="1" applyProtection="1">
      <alignment horizontal="center" vertical="center" wrapText="1" shrinkToFit="1"/>
    </xf>
    <xf numFmtId="0" fontId="10"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7" xfId="1" applyFont="1" applyFill="1" applyBorder="1" applyAlignment="1" applyProtection="1">
      <alignment horizontal="center" vertical="center"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9" fillId="2" borderId="46" xfId="3" applyFont="1" applyFill="1" applyBorder="1" applyAlignment="1" applyProtection="1">
      <alignment horizontal="center" vertical="center"/>
    </xf>
    <xf numFmtId="0" fontId="9" fillId="2" borderId="47"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0"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0" borderId="72" xfId="0"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5" borderId="90" xfId="0" applyFont="1" applyFill="1" applyBorder="1" applyAlignment="1" applyProtection="1">
      <alignment horizontal="center" vertical="center"/>
      <protection locked="0"/>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3" fillId="0" borderId="6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6" xfId="0" applyFont="1" applyBorder="1" applyAlignment="1">
      <alignment horizontal="center" vertical="center" wrapText="1"/>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6" borderId="70" xfId="0" applyFont="1" applyFill="1" applyBorder="1" applyAlignment="1">
      <alignment horizontal="center" vertical="center"/>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3" fillId="6" borderId="112" xfId="0" applyFont="1" applyFill="1" applyBorder="1" applyAlignment="1">
      <alignment horizontal="center" vertical="center" wrapText="1"/>
    </xf>
    <xf numFmtId="0" fontId="13" fillId="6" borderId="116" xfId="0" applyFont="1" applyFill="1" applyBorder="1" applyAlignment="1">
      <alignment horizontal="center" vertical="center" wrapText="1"/>
    </xf>
    <xf numFmtId="0" fontId="16" fillId="2" borderId="37" xfId="0" applyFont="1" applyFill="1" applyBorder="1" applyAlignment="1">
      <alignment horizontal="center" vertical="center" wrapText="1" shrinkToFit="1"/>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0" fontId="13" fillId="2" borderId="44"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6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2" borderId="123"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59"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20" fillId="5" borderId="105"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69"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1" xfId="0" applyFont="1" applyFill="1" applyBorder="1" applyAlignment="1" applyProtection="1">
      <alignment horizontal="center" vertical="center" wrapText="1"/>
      <protection locked="0"/>
    </xf>
    <xf numFmtId="0" fontId="29" fillId="2" borderId="87"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3"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48" xfId="0" applyFont="1" applyFill="1" applyBorder="1" applyAlignment="1">
      <alignment horizontal="center" vertical="center"/>
    </xf>
    <xf numFmtId="177" fontId="0" fillId="0" borderId="59" xfId="0" applyNumberFormat="1" applyFont="1" applyFill="1" applyBorder="1" applyAlignment="1" applyProtection="1">
      <alignment horizontal="center" vertical="center" shrinkToFit="1"/>
      <protection locked="0"/>
    </xf>
    <xf numFmtId="0" fontId="20" fillId="5" borderId="105"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69"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20" fillId="5" borderId="105"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1"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4"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98486</xdr:colOff>
      <xdr:row>86</xdr:row>
      <xdr:rowOff>164285</xdr:rowOff>
    </xdr:from>
    <xdr:ext cx="3861487" cy="692497"/>
    <xdr:sp macro="" textlink="">
      <xdr:nvSpPr>
        <xdr:cNvPr id="2" name="テキスト ボックス 1"/>
        <xdr:cNvSpPr txBox="1"/>
      </xdr:nvSpPr>
      <xdr:spPr>
        <a:xfrm>
          <a:off x="3898961" y="43969760"/>
          <a:ext cx="3861487" cy="69249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800"/>
            <a:t>内閣府宇宙開発戦略推進事務局</a:t>
          </a:r>
          <a:endParaRPr kumimoji="1" lang="en-US" altLang="ja-JP" sz="1800"/>
        </a:p>
        <a:p>
          <a:pPr algn="ctr"/>
          <a:r>
            <a:rPr kumimoji="1" lang="en-US" altLang="ja-JP" sz="1800"/>
            <a:t>4,620</a:t>
          </a:r>
          <a:r>
            <a:rPr kumimoji="1" lang="ja-JP" altLang="en-US" sz="1800"/>
            <a:t>百万円</a:t>
          </a:r>
          <a:endParaRPr kumimoji="1" lang="en-US" altLang="ja-JP" sz="1800"/>
        </a:p>
      </xdr:txBody>
    </xdr:sp>
    <xdr:clientData/>
  </xdr:oneCellAnchor>
  <xdr:twoCellAnchor>
    <xdr:from>
      <xdr:col>28</xdr:col>
      <xdr:colOff>199916</xdr:colOff>
      <xdr:row>94</xdr:row>
      <xdr:rowOff>244746</xdr:rowOff>
    </xdr:from>
    <xdr:to>
      <xdr:col>28</xdr:col>
      <xdr:colOff>199916</xdr:colOff>
      <xdr:row>96</xdr:row>
      <xdr:rowOff>189501</xdr:rowOff>
    </xdr:to>
    <xdr:cxnSp macro="">
      <xdr:nvCxnSpPr>
        <xdr:cNvPr id="3" name="直線矢印コネクタ 2"/>
        <xdr:cNvCxnSpPr/>
      </xdr:nvCxnSpPr>
      <xdr:spPr>
        <a:xfrm>
          <a:off x="5800616" y="46869621"/>
          <a:ext cx="0" cy="64960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91440</xdr:colOff>
      <xdr:row>97</xdr:row>
      <xdr:rowOff>72904</xdr:rowOff>
    </xdr:from>
    <xdr:ext cx="8585835" cy="3965696"/>
    <xdr:sp macro="" textlink="">
      <xdr:nvSpPr>
        <xdr:cNvPr id="4" name="テキスト ボックス 3"/>
        <xdr:cNvSpPr txBox="1"/>
      </xdr:nvSpPr>
      <xdr:spPr>
        <a:xfrm>
          <a:off x="1491615" y="39982654"/>
          <a:ext cx="8585835" cy="396569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600"/>
            <a:t>関係省庁（分野に応じて決定）</a:t>
          </a:r>
          <a:endParaRPr kumimoji="1" lang="en-US" altLang="ja-JP" sz="1600"/>
        </a:p>
      </xdr:txBody>
    </xdr:sp>
    <xdr:clientData/>
  </xdr:oneCellAnchor>
  <xdr:oneCellAnchor>
    <xdr:from>
      <xdr:col>19</xdr:col>
      <xdr:colOff>69626</xdr:colOff>
      <xdr:row>111</xdr:row>
      <xdr:rowOff>114296</xdr:rowOff>
    </xdr:from>
    <xdr:ext cx="3850676" cy="392415"/>
    <xdr:sp macro="" textlink="">
      <xdr:nvSpPr>
        <xdr:cNvPr id="5" name="テキスト ボックス 4"/>
        <xdr:cNvSpPr txBox="1"/>
      </xdr:nvSpPr>
      <xdr:spPr>
        <a:xfrm>
          <a:off x="3870101" y="53501921"/>
          <a:ext cx="3850676"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800"/>
            <a:t>実施主体（民間企業、大学・国研等）</a:t>
          </a:r>
          <a:endParaRPr kumimoji="1" lang="en-US" altLang="ja-JP" sz="1800"/>
        </a:p>
      </xdr:txBody>
    </xdr:sp>
    <xdr:clientData/>
  </xdr:oneCellAnchor>
  <xdr:oneCellAnchor>
    <xdr:from>
      <xdr:col>24</xdr:col>
      <xdr:colOff>150078</xdr:colOff>
      <xdr:row>95</xdr:row>
      <xdr:rowOff>2811</xdr:rowOff>
    </xdr:from>
    <xdr:ext cx="780214" cy="359073"/>
    <xdr:sp macro="" textlink="">
      <xdr:nvSpPr>
        <xdr:cNvPr id="6" name="テキスト ボックス 5"/>
        <xdr:cNvSpPr txBox="1"/>
      </xdr:nvSpPr>
      <xdr:spPr>
        <a:xfrm>
          <a:off x="4950678" y="46980111"/>
          <a:ext cx="78021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移替え</a:t>
          </a:r>
        </a:p>
      </xdr:txBody>
    </xdr:sp>
    <xdr:clientData/>
  </xdr:oneCellAnchor>
  <xdr:oneCellAnchor>
    <xdr:from>
      <xdr:col>25</xdr:col>
      <xdr:colOff>131402</xdr:colOff>
      <xdr:row>108</xdr:row>
      <xdr:rowOff>210369</xdr:rowOff>
    </xdr:from>
    <xdr:ext cx="595035" cy="359073"/>
    <xdr:sp macro="" textlink="">
      <xdr:nvSpPr>
        <xdr:cNvPr id="7" name="テキスト ボックス 6"/>
        <xdr:cNvSpPr txBox="1"/>
      </xdr:nvSpPr>
      <xdr:spPr>
        <a:xfrm>
          <a:off x="5132027" y="52655019"/>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委託</a:t>
          </a:r>
        </a:p>
      </xdr:txBody>
    </xdr:sp>
    <xdr:clientData/>
  </xdr:oneCellAnchor>
  <xdr:twoCellAnchor>
    <xdr:from>
      <xdr:col>28</xdr:col>
      <xdr:colOff>154003</xdr:colOff>
      <xdr:row>107</xdr:row>
      <xdr:rowOff>116775</xdr:rowOff>
    </xdr:from>
    <xdr:to>
      <xdr:col>28</xdr:col>
      <xdr:colOff>155388</xdr:colOff>
      <xdr:row>110</xdr:row>
      <xdr:rowOff>259494</xdr:rowOff>
    </xdr:to>
    <xdr:cxnSp macro="">
      <xdr:nvCxnSpPr>
        <xdr:cNvPr id="8" name="直線矢印コネクタ 7"/>
        <xdr:cNvCxnSpPr/>
      </xdr:nvCxnSpPr>
      <xdr:spPr>
        <a:xfrm flipH="1">
          <a:off x="5754703" y="52247100"/>
          <a:ext cx="1385" cy="108569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114300</xdr:colOff>
      <xdr:row>89</xdr:row>
      <xdr:rowOff>114300</xdr:rowOff>
    </xdr:from>
    <xdr:to>
      <xdr:col>39</xdr:col>
      <xdr:colOff>108477</xdr:colOff>
      <xdr:row>93</xdr:row>
      <xdr:rowOff>333375</xdr:rowOff>
    </xdr:to>
    <xdr:sp macro="" textlink="">
      <xdr:nvSpPr>
        <xdr:cNvPr id="9" name="大かっこ 8"/>
        <xdr:cNvSpPr/>
      </xdr:nvSpPr>
      <xdr:spPr>
        <a:xfrm>
          <a:off x="3714750" y="44977050"/>
          <a:ext cx="4194702" cy="1628775"/>
        </a:xfrm>
        <a:prstGeom prst="bracketPair">
          <a:avLst>
            <a:gd name="adj" fmla="val 100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28575</xdr:colOff>
      <xdr:row>89</xdr:row>
      <xdr:rowOff>65219</xdr:rowOff>
    </xdr:from>
    <xdr:ext cx="3829050" cy="1773106"/>
    <xdr:sp macro="" textlink="">
      <xdr:nvSpPr>
        <xdr:cNvPr id="10" name="テキスト ボックス 9"/>
        <xdr:cNvSpPr txBox="1"/>
      </xdr:nvSpPr>
      <xdr:spPr>
        <a:xfrm>
          <a:off x="3829050" y="44927969"/>
          <a:ext cx="3829050" cy="17731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安全保障や経済分野での宇宙開発利用の重要性が増す中、デジタル化の進展等による市場環境の急激な変化への対応や衛星データを活用した安全・安心の確保など急務かつ即効性のある研究開発を推進、加速していく上で、</a:t>
          </a:r>
          <a:r>
            <a:rPr kumimoji="1" lang="ja-JP" altLang="ja-JP" sz="1100">
              <a:solidFill>
                <a:schemeClr val="tx1"/>
              </a:solidFill>
              <a:effectLst/>
              <a:latin typeface="+mn-lt"/>
              <a:ea typeface="+mn-ea"/>
              <a:cs typeface="+mn-cs"/>
            </a:rPr>
            <a:t>安全保障や経済成長などの観点から、自立性を維持・確保する上での優先度が高い</a:t>
          </a:r>
          <a:r>
            <a:rPr kumimoji="1" lang="ja-JP" altLang="en-US" sz="1100">
              <a:solidFill>
                <a:schemeClr val="tx1"/>
              </a:solidFill>
              <a:effectLst/>
              <a:latin typeface="+mn-lt"/>
              <a:ea typeface="+mn-ea"/>
              <a:cs typeface="+mn-cs"/>
            </a:rPr>
            <a:t>技術開発。</a:t>
          </a:r>
          <a:r>
            <a:rPr kumimoji="1" lang="ja-JP" altLang="ja-JP" sz="1100">
              <a:solidFill>
                <a:schemeClr val="tx1"/>
              </a:solidFill>
              <a:effectLst/>
              <a:latin typeface="+mn-lt"/>
              <a:ea typeface="+mn-ea"/>
              <a:cs typeface="+mn-cs"/>
            </a:rPr>
            <a:t>官民の共通基盤として活用が期待される技術、又は、月面開発など様々な要素技術の結集・発展が必要な技術</a:t>
          </a:r>
          <a:r>
            <a:rPr kumimoji="1" lang="ja-JP" altLang="en-US" sz="1100">
              <a:solidFill>
                <a:schemeClr val="tx1"/>
              </a:solidFill>
              <a:effectLst/>
              <a:latin typeface="+mn-lt"/>
              <a:ea typeface="+mn-ea"/>
              <a:cs typeface="+mn-cs"/>
            </a:rPr>
            <a:t>開発。関係省庁が縦割りを打破し、連携して取り組むことが必要な技術開発を行う。</a:t>
          </a:r>
          <a:endParaRPr kumimoji="1" lang="en-US" altLang="ja-JP" sz="1100">
            <a:solidFill>
              <a:schemeClr val="tx1"/>
            </a:solidFill>
            <a:effectLst/>
            <a:latin typeface="+mn-lt"/>
            <a:ea typeface="+mn-ea"/>
            <a:cs typeface="+mn-cs"/>
          </a:endParaRPr>
        </a:p>
      </xdr:txBody>
    </xdr:sp>
    <xdr:clientData/>
  </xdr:oneCellAnchor>
  <xdr:oneCellAnchor>
    <xdr:from>
      <xdr:col>8</xdr:col>
      <xdr:colOff>104775</xdr:colOff>
      <xdr:row>99</xdr:row>
      <xdr:rowOff>47626</xdr:rowOff>
    </xdr:from>
    <xdr:ext cx="3009900" cy="1200149"/>
    <xdr:sp macro="" textlink="">
      <xdr:nvSpPr>
        <xdr:cNvPr id="12" name="テキスト ボックス 11"/>
        <xdr:cNvSpPr txBox="1"/>
      </xdr:nvSpPr>
      <xdr:spPr>
        <a:xfrm>
          <a:off x="1704975" y="48434626"/>
          <a:ext cx="3009900" cy="120014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国土交通省</a:t>
          </a:r>
          <a:endParaRPr kumimoji="1" lang="en-US" altLang="ja-JP" sz="1400"/>
        </a:p>
      </xdr:txBody>
    </xdr:sp>
    <xdr:clientData/>
  </xdr:oneCellAnchor>
  <xdr:oneCellAnchor>
    <xdr:from>
      <xdr:col>8</xdr:col>
      <xdr:colOff>200024</xdr:colOff>
      <xdr:row>99</xdr:row>
      <xdr:rowOff>457200</xdr:rowOff>
    </xdr:from>
    <xdr:ext cx="1276351" cy="609600"/>
    <xdr:sp macro="" textlink="">
      <xdr:nvSpPr>
        <xdr:cNvPr id="13" name="テキスト ボックス 12"/>
        <xdr:cNvSpPr txBox="1"/>
      </xdr:nvSpPr>
      <xdr:spPr>
        <a:xfrm>
          <a:off x="1800224" y="48844200"/>
          <a:ext cx="1276351" cy="6096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海上保安庁　　　　　　　　　　　　　　　　　　</a:t>
          </a:r>
          <a:r>
            <a:rPr kumimoji="1" lang="ja-JP" altLang="en-US" sz="1400">
              <a:latin typeface="+mn-ea"/>
              <a:ea typeface="+mn-ea"/>
            </a:rPr>
            <a:t>（</a:t>
          </a:r>
          <a:r>
            <a:rPr kumimoji="1" lang="en-US" altLang="ja-JP" sz="1400">
              <a:latin typeface="+mn-ea"/>
              <a:ea typeface="+mn-ea"/>
            </a:rPr>
            <a:t>450</a:t>
          </a:r>
          <a:r>
            <a:rPr kumimoji="1" lang="ja-JP" altLang="en-US" sz="1400">
              <a:latin typeface="+mn-ea"/>
              <a:ea typeface="+mn-ea"/>
            </a:rPr>
            <a:t>百万円）</a:t>
          </a:r>
          <a:endParaRPr kumimoji="1" lang="en-US" altLang="ja-JP" sz="1400">
            <a:latin typeface="+mn-ea"/>
            <a:ea typeface="+mn-ea"/>
          </a:endParaRPr>
        </a:p>
        <a:p>
          <a:pPr algn="ctr"/>
          <a:endParaRPr kumimoji="1" lang="en-US" altLang="ja-JP" sz="1400"/>
        </a:p>
      </xdr:txBody>
    </xdr:sp>
    <xdr:clientData/>
  </xdr:oneCellAnchor>
  <xdr:oneCellAnchor>
    <xdr:from>
      <xdr:col>16</xdr:col>
      <xdr:colOff>38100</xdr:colOff>
      <xdr:row>99</xdr:row>
      <xdr:rowOff>457200</xdr:rowOff>
    </xdr:from>
    <xdr:ext cx="1343025" cy="609600"/>
    <xdr:sp macro="" textlink="">
      <xdr:nvSpPr>
        <xdr:cNvPr id="14" name="テキスト ボックス 13"/>
        <xdr:cNvSpPr txBox="1"/>
      </xdr:nvSpPr>
      <xdr:spPr>
        <a:xfrm>
          <a:off x="3238500" y="48844200"/>
          <a:ext cx="1343025" cy="6096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気象庁　　　　　　　　　　　　　　　　　　</a:t>
          </a:r>
          <a:r>
            <a:rPr kumimoji="1" lang="ja-JP" altLang="en-US" sz="1400">
              <a:latin typeface="+mn-ea"/>
              <a:ea typeface="+mn-ea"/>
            </a:rPr>
            <a:t>（</a:t>
          </a:r>
          <a:r>
            <a:rPr kumimoji="1" lang="en-US" altLang="ja-JP" sz="1400">
              <a:latin typeface="+mn-ea"/>
              <a:ea typeface="+mn-ea"/>
            </a:rPr>
            <a:t>130</a:t>
          </a:r>
          <a:r>
            <a:rPr kumimoji="1" lang="ja-JP" altLang="en-US" sz="1400">
              <a:latin typeface="+mn-ea"/>
              <a:ea typeface="+mn-ea"/>
            </a:rPr>
            <a:t>百万円）</a:t>
          </a:r>
          <a:endParaRPr kumimoji="1" lang="en-US" altLang="ja-JP" sz="1400">
            <a:latin typeface="+mn-ea"/>
            <a:ea typeface="+mn-ea"/>
          </a:endParaRPr>
        </a:p>
        <a:p>
          <a:pPr algn="ctr"/>
          <a:endParaRPr kumimoji="1" lang="en-US" altLang="ja-JP" sz="1400"/>
        </a:p>
      </xdr:txBody>
    </xdr:sp>
    <xdr:clientData/>
  </xdr:oneCellAnchor>
  <xdr:oneCellAnchor>
    <xdr:from>
      <xdr:col>25</xdr:col>
      <xdr:colOff>95249</xdr:colOff>
      <xdr:row>99</xdr:row>
      <xdr:rowOff>38100</xdr:rowOff>
    </xdr:from>
    <xdr:ext cx="1524001" cy="1209675"/>
    <xdr:sp macro="" textlink="">
      <xdr:nvSpPr>
        <xdr:cNvPr id="15" name="テキスト ボックス 14"/>
        <xdr:cNvSpPr txBox="1"/>
      </xdr:nvSpPr>
      <xdr:spPr>
        <a:xfrm>
          <a:off x="5095874" y="48425100"/>
          <a:ext cx="1524001" cy="12096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経済産業省　　　　　　　　　　　　　　　　　　　　　　</a:t>
          </a:r>
          <a:r>
            <a:rPr kumimoji="1" lang="en-US" altLang="ja-JP" sz="1400">
              <a:latin typeface="+mn-ea"/>
              <a:ea typeface="+mn-ea"/>
            </a:rPr>
            <a:t>920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34</xdr:col>
      <xdr:colOff>19050</xdr:colOff>
      <xdr:row>99</xdr:row>
      <xdr:rowOff>38101</xdr:rowOff>
    </xdr:from>
    <xdr:ext cx="1457325" cy="1200150"/>
    <xdr:sp macro="" textlink="">
      <xdr:nvSpPr>
        <xdr:cNvPr id="19" name="テキスト ボックス 18"/>
        <xdr:cNvSpPr txBox="1"/>
      </xdr:nvSpPr>
      <xdr:spPr>
        <a:xfrm>
          <a:off x="6819900" y="48425101"/>
          <a:ext cx="1457325" cy="12001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文部科学省　　　　　　　　　　　　　　　　　　　　　　</a:t>
          </a:r>
          <a:r>
            <a:rPr kumimoji="1" lang="en-US" altLang="ja-JP" sz="1400">
              <a:latin typeface="+mn-ea"/>
              <a:ea typeface="+mn-ea"/>
            </a:rPr>
            <a:t>3,000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42</xdr:col>
      <xdr:colOff>76200</xdr:colOff>
      <xdr:row>99</xdr:row>
      <xdr:rowOff>28575</xdr:rowOff>
    </xdr:from>
    <xdr:ext cx="1381125" cy="1200150"/>
    <xdr:sp macro="" textlink="">
      <xdr:nvSpPr>
        <xdr:cNvPr id="20" name="テキスト ボックス 19"/>
        <xdr:cNvSpPr txBox="1"/>
      </xdr:nvSpPr>
      <xdr:spPr>
        <a:xfrm>
          <a:off x="8477250" y="48415575"/>
          <a:ext cx="1381125" cy="12001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総務省　　　　　　　　　　　　　　　　　　　　　　</a:t>
          </a:r>
          <a:r>
            <a:rPr kumimoji="1" lang="en-US" altLang="ja-JP" sz="1400">
              <a:latin typeface="+mn-ea"/>
              <a:ea typeface="+mn-ea"/>
            </a:rPr>
            <a:t>120</a:t>
          </a:r>
          <a:r>
            <a:rPr kumimoji="1" lang="ja-JP" altLang="en-US" sz="1400">
              <a:latin typeface="+mn-ea"/>
              <a:ea typeface="+mn-ea"/>
            </a:rPr>
            <a:t>百万円</a:t>
          </a:r>
          <a:endParaRPr kumimoji="1" lang="en-US" altLang="ja-JP" sz="1400">
            <a:latin typeface="+mn-ea"/>
            <a:ea typeface="+mn-ea"/>
          </a:endParaRPr>
        </a:p>
      </xdr:txBody>
    </xdr:sp>
    <xdr:clientData/>
  </xdr:oneCellAnchor>
  <xdr:twoCellAnchor editAs="oneCell">
    <xdr:from>
      <xdr:col>12</xdr:col>
      <xdr:colOff>190500</xdr:colOff>
      <xdr:row>101</xdr:row>
      <xdr:rowOff>133350</xdr:rowOff>
    </xdr:from>
    <xdr:to>
      <xdr:col>46</xdr:col>
      <xdr:colOff>1715</xdr:colOff>
      <xdr:row>105</xdr:row>
      <xdr:rowOff>156361</xdr:rowOff>
    </xdr:to>
    <xdr:pic>
      <xdr:nvPicPr>
        <xdr:cNvPr id="11" name="図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0800" y="269748000"/>
          <a:ext cx="6602540" cy="1737511"/>
        </a:xfrm>
        <a:prstGeom prst="rect">
          <a:avLst/>
        </a:prstGeom>
        <a:ln w="12700">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1"/>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5"/>
      <c r="B2" s="45"/>
      <c r="C2" s="45"/>
      <c r="D2" s="45"/>
      <c r="E2" s="45"/>
      <c r="F2" s="45"/>
      <c r="G2" s="45"/>
      <c r="H2" s="45"/>
      <c r="I2" s="45"/>
      <c r="J2" s="45"/>
      <c r="K2" s="45"/>
      <c r="L2" s="45"/>
      <c r="M2" s="45"/>
      <c r="N2" s="45"/>
      <c r="O2" s="45"/>
      <c r="P2" s="45"/>
      <c r="Q2" s="45"/>
      <c r="R2" s="45"/>
      <c r="S2" s="45"/>
      <c r="T2" s="45"/>
      <c r="U2" s="45"/>
      <c r="V2" s="45"/>
      <c r="W2" s="45"/>
      <c r="X2" s="54" t="s">
        <v>0</v>
      </c>
      <c r="Y2" s="45"/>
      <c r="Z2" s="35"/>
      <c r="AA2" s="35"/>
      <c r="AB2" s="35"/>
      <c r="AC2" s="35"/>
      <c r="AD2" s="137">
        <v>2021</v>
      </c>
      <c r="AE2" s="137"/>
      <c r="AF2" s="137"/>
      <c r="AG2" s="137"/>
      <c r="AH2" s="137"/>
      <c r="AI2" s="55" t="s">
        <v>236</v>
      </c>
      <c r="AJ2" s="137" t="s">
        <v>541</v>
      </c>
      <c r="AK2" s="137"/>
      <c r="AL2" s="137"/>
      <c r="AM2" s="137"/>
      <c r="AN2" s="55" t="s">
        <v>236</v>
      </c>
      <c r="AO2" s="137">
        <v>20</v>
      </c>
      <c r="AP2" s="137"/>
      <c r="AQ2" s="137"/>
      <c r="AR2" s="56" t="s">
        <v>533</v>
      </c>
      <c r="AS2" s="138">
        <v>139</v>
      </c>
      <c r="AT2" s="138"/>
      <c r="AU2" s="138"/>
      <c r="AV2" s="55" t="str">
        <f>IF(AW2="","","-")</f>
        <v/>
      </c>
      <c r="AW2" s="212"/>
      <c r="AX2" s="212"/>
    </row>
    <row r="3" spans="1:50" ht="21" customHeight="1" thickBot="1" x14ac:dyDescent="0.2">
      <c r="A3" s="250" t="s">
        <v>526</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15" t="s">
        <v>54</v>
      </c>
      <c r="AJ3" s="252" t="s">
        <v>538</v>
      </c>
      <c r="AK3" s="252"/>
      <c r="AL3" s="252"/>
      <c r="AM3" s="252"/>
      <c r="AN3" s="252"/>
      <c r="AO3" s="252"/>
      <c r="AP3" s="252"/>
      <c r="AQ3" s="252"/>
      <c r="AR3" s="252"/>
      <c r="AS3" s="252"/>
      <c r="AT3" s="252"/>
      <c r="AU3" s="252"/>
      <c r="AV3" s="252"/>
      <c r="AW3" s="252"/>
      <c r="AX3" s="16" t="s">
        <v>55</v>
      </c>
    </row>
    <row r="4" spans="1:50" ht="24.75" customHeight="1" x14ac:dyDescent="0.15">
      <c r="A4" s="417" t="s">
        <v>20</v>
      </c>
      <c r="B4" s="418"/>
      <c r="C4" s="418"/>
      <c r="D4" s="418"/>
      <c r="E4" s="418"/>
      <c r="F4" s="418"/>
      <c r="G4" s="393" t="s">
        <v>543</v>
      </c>
      <c r="H4" s="394"/>
      <c r="I4" s="394"/>
      <c r="J4" s="394"/>
      <c r="K4" s="394"/>
      <c r="L4" s="394"/>
      <c r="M4" s="394"/>
      <c r="N4" s="394"/>
      <c r="O4" s="394"/>
      <c r="P4" s="394"/>
      <c r="Q4" s="394"/>
      <c r="R4" s="394"/>
      <c r="S4" s="394"/>
      <c r="T4" s="394"/>
      <c r="U4" s="394"/>
      <c r="V4" s="394"/>
      <c r="W4" s="394"/>
      <c r="X4" s="394"/>
      <c r="Y4" s="395" t="s">
        <v>1</v>
      </c>
      <c r="Z4" s="396"/>
      <c r="AA4" s="396"/>
      <c r="AB4" s="396"/>
      <c r="AC4" s="396"/>
      <c r="AD4" s="397"/>
      <c r="AE4" s="398" t="s">
        <v>534</v>
      </c>
      <c r="AF4" s="399"/>
      <c r="AG4" s="399"/>
      <c r="AH4" s="399"/>
      <c r="AI4" s="399"/>
      <c r="AJ4" s="399"/>
      <c r="AK4" s="399"/>
      <c r="AL4" s="399"/>
      <c r="AM4" s="399"/>
      <c r="AN4" s="399"/>
      <c r="AO4" s="399"/>
      <c r="AP4" s="400"/>
      <c r="AQ4" s="401" t="s">
        <v>2</v>
      </c>
      <c r="AR4" s="396"/>
      <c r="AS4" s="396"/>
      <c r="AT4" s="396"/>
      <c r="AU4" s="396"/>
      <c r="AV4" s="396"/>
      <c r="AW4" s="396"/>
      <c r="AX4" s="402"/>
    </row>
    <row r="5" spans="1:50" ht="30" customHeight="1" x14ac:dyDescent="0.15">
      <c r="A5" s="403" t="s">
        <v>57</v>
      </c>
      <c r="B5" s="404"/>
      <c r="C5" s="404"/>
      <c r="D5" s="404"/>
      <c r="E5" s="404"/>
      <c r="F5" s="405"/>
      <c r="G5" s="272" t="s">
        <v>337</v>
      </c>
      <c r="H5" s="273"/>
      <c r="I5" s="273"/>
      <c r="J5" s="273"/>
      <c r="K5" s="273"/>
      <c r="L5" s="273"/>
      <c r="M5" s="274" t="s">
        <v>56</v>
      </c>
      <c r="N5" s="275"/>
      <c r="O5" s="275"/>
      <c r="P5" s="275"/>
      <c r="Q5" s="275"/>
      <c r="R5" s="276"/>
      <c r="S5" s="277" t="s">
        <v>60</v>
      </c>
      <c r="T5" s="273"/>
      <c r="U5" s="273"/>
      <c r="V5" s="273"/>
      <c r="W5" s="273"/>
      <c r="X5" s="278"/>
      <c r="Y5" s="409" t="s">
        <v>3</v>
      </c>
      <c r="Z5" s="410"/>
      <c r="AA5" s="410"/>
      <c r="AB5" s="410"/>
      <c r="AC5" s="410"/>
      <c r="AD5" s="411"/>
      <c r="AE5" s="412" t="s">
        <v>534</v>
      </c>
      <c r="AF5" s="412"/>
      <c r="AG5" s="412"/>
      <c r="AH5" s="412"/>
      <c r="AI5" s="412"/>
      <c r="AJ5" s="412"/>
      <c r="AK5" s="412"/>
      <c r="AL5" s="412"/>
      <c r="AM5" s="412"/>
      <c r="AN5" s="412"/>
      <c r="AO5" s="412"/>
      <c r="AP5" s="413"/>
      <c r="AQ5" s="414" t="s">
        <v>560</v>
      </c>
      <c r="AR5" s="415"/>
      <c r="AS5" s="415"/>
      <c r="AT5" s="415"/>
      <c r="AU5" s="415"/>
      <c r="AV5" s="415"/>
      <c r="AW5" s="415"/>
      <c r="AX5" s="416"/>
    </row>
    <row r="6" spans="1:50" ht="39" customHeight="1" x14ac:dyDescent="0.15">
      <c r="A6" s="419" t="s">
        <v>4</v>
      </c>
      <c r="B6" s="420"/>
      <c r="C6" s="420"/>
      <c r="D6" s="420"/>
      <c r="E6" s="420"/>
      <c r="F6" s="420"/>
      <c r="G6" s="509" t="str">
        <f>入力規則等!F39</f>
        <v>一般会計</v>
      </c>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0"/>
      <c r="AJ6" s="510"/>
      <c r="AK6" s="510"/>
      <c r="AL6" s="510"/>
      <c r="AM6" s="510"/>
      <c r="AN6" s="510"/>
      <c r="AO6" s="510"/>
      <c r="AP6" s="510"/>
      <c r="AQ6" s="510"/>
      <c r="AR6" s="510"/>
      <c r="AS6" s="510"/>
      <c r="AT6" s="510"/>
      <c r="AU6" s="510"/>
      <c r="AV6" s="510"/>
      <c r="AW6" s="510"/>
      <c r="AX6" s="511"/>
    </row>
    <row r="7" spans="1:50" ht="49.5" customHeight="1" x14ac:dyDescent="0.15">
      <c r="A7" s="492" t="s">
        <v>17</v>
      </c>
      <c r="B7" s="493"/>
      <c r="C7" s="493"/>
      <c r="D7" s="493"/>
      <c r="E7" s="493"/>
      <c r="F7" s="494"/>
      <c r="G7" s="495" t="s">
        <v>537</v>
      </c>
      <c r="H7" s="496"/>
      <c r="I7" s="496"/>
      <c r="J7" s="496"/>
      <c r="K7" s="496"/>
      <c r="L7" s="496"/>
      <c r="M7" s="496"/>
      <c r="N7" s="496"/>
      <c r="O7" s="496"/>
      <c r="P7" s="496"/>
      <c r="Q7" s="496"/>
      <c r="R7" s="496"/>
      <c r="S7" s="496"/>
      <c r="T7" s="496"/>
      <c r="U7" s="496"/>
      <c r="V7" s="496"/>
      <c r="W7" s="496"/>
      <c r="X7" s="497"/>
      <c r="Y7" s="210" t="s">
        <v>230</v>
      </c>
      <c r="Z7" s="165"/>
      <c r="AA7" s="165"/>
      <c r="AB7" s="165"/>
      <c r="AC7" s="165"/>
      <c r="AD7" s="211"/>
      <c r="AE7" s="204" t="s">
        <v>536</v>
      </c>
      <c r="AF7" s="205"/>
      <c r="AG7" s="205"/>
      <c r="AH7" s="205"/>
      <c r="AI7" s="205"/>
      <c r="AJ7" s="205"/>
      <c r="AK7" s="205"/>
      <c r="AL7" s="205"/>
      <c r="AM7" s="205"/>
      <c r="AN7" s="205"/>
      <c r="AO7" s="205"/>
      <c r="AP7" s="205"/>
      <c r="AQ7" s="205"/>
      <c r="AR7" s="205"/>
      <c r="AS7" s="205"/>
      <c r="AT7" s="205"/>
      <c r="AU7" s="205"/>
      <c r="AV7" s="205"/>
      <c r="AW7" s="205"/>
      <c r="AX7" s="206"/>
    </row>
    <row r="8" spans="1:50" ht="53.25" customHeight="1" x14ac:dyDescent="0.15">
      <c r="A8" s="492" t="s">
        <v>172</v>
      </c>
      <c r="B8" s="493"/>
      <c r="C8" s="493"/>
      <c r="D8" s="493"/>
      <c r="E8" s="493"/>
      <c r="F8" s="494"/>
      <c r="G8" s="143" t="str">
        <f>入力規則等!A27</f>
        <v>宇宙開発利用</v>
      </c>
      <c r="H8" s="144"/>
      <c r="I8" s="144"/>
      <c r="J8" s="144"/>
      <c r="K8" s="144"/>
      <c r="L8" s="144"/>
      <c r="M8" s="144"/>
      <c r="N8" s="144"/>
      <c r="O8" s="144"/>
      <c r="P8" s="144"/>
      <c r="Q8" s="144"/>
      <c r="R8" s="144"/>
      <c r="S8" s="144"/>
      <c r="T8" s="144"/>
      <c r="U8" s="144"/>
      <c r="V8" s="144"/>
      <c r="W8" s="144"/>
      <c r="X8" s="145"/>
      <c r="Y8" s="281" t="s">
        <v>173</v>
      </c>
      <c r="Z8" s="282"/>
      <c r="AA8" s="282"/>
      <c r="AB8" s="282"/>
      <c r="AC8" s="282"/>
      <c r="AD8" s="283"/>
      <c r="AE8" s="432" t="str">
        <f>入力規則等!K13</f>
        <v>文教及び科学振興</v>
      </c>
      <c r="AF8" s="144"/>
      <c r="AG8" s="144"/>
      <c r="AH8" s="144"/>
      <c r="AI8" s="144"/>
      <c r="AJ8" s="144"/>
      <c r="AK8" s="144"/>
      <c r="AL8" s="144"/>
      <c r="AM8" s="144"/>
      <c r="AN8" s="144"/>
      <c r="AO8" s="144"/>
      <c r="AP8" s="144"/>
      <c r="AQ8" s="144"/>
      <c r="AR8" s="144"/>
      <c r="AS8" s="144"/>
      <c r="AT8" s="144"/>
      <c r="AU8" s="144"/>
      <c r="AV8" s="144"/>
      <c r="AW8" s="144"/>
      <c r="AX8" s="433"/>
    </row>
    <row r="9" spans="1:50" ht="63" customHeight="1" x14ac:dyDescent="0.15">
      <c r="A9" s="72" t="s">
        <v>18</v>
      </c>
      <c r="B9" s="73"/>
      <c r="C9" s="73"/>
      <c r="D9" s="73"/>
      <c r="E9" s="73"/>
      <c r="F9" s="73"/>
      <c r="G9" s="284" t="s">
        <v>539</v>
      </c>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6"/>
    </row>
    <row r="10" spans="1:50" ht="77.25" customHeight="1" x14ac:dyDescent="0.15">
      <c r="A10" s="434" t="s">
        <v>21</v>
      </c>
      <c r="B10" s="435"/>
      <c r="C10" s="435"/>
      <c r="D10" s="435"/>
      <c r="E10" s="435"/>
      <c r="F10" s="435"/>
      <c r="G10" s="367" t="s">
        <v>550</v>
      </c>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9"/>
    </row>
    <row r="11" spans="1:50" ht="42" customHeight="1" x14ac:dyDescent="0.15">
      <c r="A11" s="434" t="s">
        <v>5</v>
      </c>
      <c r="B11" s="435"/>
      <c r="C11" s="435"/>
      <c r="D11" s="435"/>
      <c r="E11" s="435"/>
      <c r="F11" s="443"/>
      <c r="G11" s="406" t="str">
        <f>入力規則等!P10</f>
        <v>その他</v>
      </c>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8"/>
    </row>
    <row r="12" spans="1:50" ht="21" customHeight="1" x14ac:dyDescent="0.15">
      <c r="A12" s="66" t="s">
        <v>19</v>
      </c>
      <c r="B12" s="67"/>
      <c r="C12" s="67"/>
      <c r="D12" s="67"/>
      <c r="E12" s="67"/>
      <c r="F12" s="68"/>
      <c r="G12" s="373"/>
      <c r="H12" s="374"/>
      <c r="I12" s="374"/>
      <c r="J12" s="374"/>
      <c r="K12" s="374"/>
      <c r="L12" s="374"/>
      <c r="M12" s="374"/>
      <c r="N12" s="374"/>
      <c r="O12" s="374"/>
      <c r="P12" s="172" t="s">
        <v>231</v>
      </c>
      <c r="Q12" s="167"/>
      <c r="R12" s="167"/>
      <c r="S12" s="167"/>
      <c r="T12" s="167"/>
      <c r="U12" s="167"/>
      <c r="V12" s="168"/>
      <c r="W12" s="172" t="s">
        <v>240</v>
      </c>
      <c r="X12" s="167"/>
      <c r="Y12" s="167"/>
      <c r="Z12" s="167"/>
      <c r="AA12" s="167"/>
      <c r="AB12" s="167"/>
      <c r="AC12" s="168"/>
      <c r="AD12" s="172" t="s">
        <v>523</v>
      </c>
      <c r="AE12" s="167"/>
      <c r="AF12" s="167"/>
      <c r="AG12" s="167"/>
      <c r="AH12" s="167"/>
      <c r="AI12" s="167"/>
      <c r="AJ12" s="168"/>
      <c r="AK12" s="172" t="s">
        <v>527</v>
      </c>
      <c r="AL12" s="167"/>
      <c r="AM12" s="167"/>
      <c r="AN12" s="167"/>
      <c r="AO12" s="167"/>
      <c r="AP12" s="167"/>
      <c r="AQ12" s="168"/>
      <c r="AR12" s="172" t="s">
        <v>528</v>
      </c>
      <c r="AS12" s="167"/>
      <c r="AT12" s="167"/>
      <c r="AU12" s="167"/>
      <c r="AV12" s="167"/>
      <c r="AW12" s="167"/>
      <c r="AX12" s="436"/>
    </row>
    <row r="13" spans="1:50" ht="21" customHeight="1" x14ac:dyDescent="0.15">
      <c r="A13" s="69"/>
      <c r="B13" s="70"/>
      <c r="C13" s="70"/>
      <c r="D13" s="70"/>
      <c r="E13" s="70"/>
      <c r="F13" s="71"/>
      <c r="G13" s="437" t="s">
        <v>6</v>
      </c>
      <c r="H13" s="438"/>
      <c r="I13" s="340" t="s">
        <v>7</v>
      </c>
      <c r="J13" s="341"/>
      <c r="K13" s="341"/>
      <c r="L13" s="341"/>
      <c r="M13" s="341"/>
      <c r="N13" s="341"/>
      <c r="O13" s="342"/>
      <c r="P13" s="109"/>
      <c r="Q13" s="110"/>
      <c r="R13" s="110"/>
      <c r="S13" s="110"/>
      <c r="T13" s="110"/>
      <c r="U13" s="110"/>
      <c r="V13" s="111"/>
      <c r="W13" s="109"/>
      <c r="X13" s="110"/>
      <c r="Y13" s="110"/>
      <c r="Z13" s="110"/>
      <c r="AA13" s="110"/>
      <c r="AB13" s="110"/>
      <c r="AC13" s="111"/>
      <c r="AD13" s="109"/>
      <c r="AE13" s="110"/>
      <c r="AF13" s="110"/>
      <c r="AG13" s="110"/>
      <c r="AH13" s="110"/>
      <c r="AI13" s="110"/>
      <c r="AJ13" s="111"/>
      <c r="AK13" s="109">
        <v>1300</v>
      </c>
      <c r="AL13" s="110"/>
      <c r="AM13" s="110"/>
      <c r="AN13" s="110"/>
      <c r="AO13" s="110"/>
      <c r="AP13" s="110"/>
      <c r="AQ13" s="111"/>
      <c r="AR13" s="106">
        <v>5800</v>
      </c>
      <c r="AS13" s="107"/>
      <c r="AT13" s="107"/>
      <c r="AU13" s="107"/>
      <c r="AV13" s="107"/>
      <c r="AW13" s="107"/>
      <c r="AX13" s="209"/>
    </row>
    <row r="14" spans="1:50" ht="21" customHeight="1" x14ac:dyDescent="0.15">
      <c r="A14" s="69"/>
      <c r="B14" s="70"/>
      <c r="C14" s="70"/>
      <c r="D14" s="70"/>
      <c r="E14" s="70"/>
      <c r="F14" s="71"/>
      <c r="G14" s="439"/>
      <c r="H14" s="440"/>
      <c r="I14" s="287" t="s">
        <v>8</v>
      </c>
      <c r="J14" s="338"/>
      <c r="K14" s="338"/>
      <c r="L14" s="338"/>
      <c r="M14" s="338"/>
      <c r="N14" s="338"/>
      <c r="O14" s="339"/>
      <c r="P14" s="109"/>
      <c r="Q14" s="110"/>
      <c r="R14" s="110"/>
      <c r="S14" s="110"/>
      <c r="T14" s="110"/>
      <c r="U14" s="110"/>
      <c r="V14" s="111"/>
      <c r="W14" s="109"/>
      <c r="X14" s="110"/>
      <c r="Y14" s="110"/>
      <c r="Z14" s="110"/>
      <c r="AA14" s="110"/>
      <c r="AB14" s="110"/>
      <c r="AC14" s="111"/>
      <c r="AD14" s="109">
        <v>5700</v>
      </c>
      <c r="AE14" s="110"/>
      <c r="AF14" s="110"/>
      <c r="AG14" s="110"/>
      <c r="AH14" s="110"/>
      <c r="AI14" s="110"/>
      <c r="AJ14" s="111"/>
      <c r="AK14" s="109"/>
      <c r="AL14" s="110"/>
      <c r="AM14" s="110"/>
      <c r="AN14" s="110"/>
      <c r="AO14" s="110"/>
      <c r="AP14" s="110"/>
      <c r="AQ14" s="111"/>
      <c r="AR14" s="357"/>
      <c r="AS14" s="357"/>
      <c r="AT14" s="357"/>
      <c r="AU14" s="357"/>
      <c r="AV14" s="357"/>
      <c r="AW14" s="357"/>
      <c r="AX14" s="358"/>
    </row>
    <row r="15" spans="1:50" ht="21" customHeight="1" x14ac:dyDescent="0.15">
      <c r="A15" s="69"/>
      <c r="B15" s="70"/>
      <c r="C15" s="70"/>
      <c r="D15" s="70"/>
      <c r="E15" s="70"/>
      <c r="F15" s="71"/>
      <c r="G15" s="439"/>
      <c r="H15" s="440"/>
      <c r="I15" s="287" t="s">
        <v>42</v>
      </c>
      <c r="J15" s="288"/>
      <c r="K15" s="288"/>
      <c r="L15" s="288"/>
      <c r="M15" s="288"/>
      <c r="N15" s="288"/>
      <c r="O15" s="289"/>
      <c r="P15" s="109"/>
      <c r="Q15" s="110"/>
      <c r="R15" s="110"/>
      <c r="S15" s="110"/>
      <c r="T15" s="110"/>
      <c r="U15" s="110"/>
      <c r="V15" s="111"/>
      <c r="W15" s="109"/>
      <c r="X15" s="110"/>
      <c r="Y15" s="110"/>
      <c r="Z15" s="110"/>
      <c r="AA15" s="110"/>
      <c r="AB15" s="110"/>
      <c r="AC15" s="111"/>
      <c r="AD15" s="109"/>
      <c r="AE15" s="110"/>
      <c r="AF15" s="110"/>
      <c r="AG15" s="110"/>
      <c r="AH15" s="110"/>
      <c r="AI15" s="110"/>
      <c r="AJ15" s="111"/>
      <c r="AK15" s="109">
        <v>1080</v>
      </c>
      <c r="AL15" s="110"/>
      <c r="AM15" s="110"/>
      <c r="AN15" s="110"/>
      <c r="AO15" s="110"/>
      <c r="AP15" s="110"/>
      <c r="AQ15" s="111"/>
      <c r="AR15" s="109"/>
      <c r="AS15" s="110"/>
      <c r="AT15" s="110"/>
      <c r="AU15" s="110"/>
      <c r="AV15" s="110"/>
      <c r="AW15" s="110"/>
      <c r="AX15" s="337"/>
    </row>
    <row r="16" spans="1:50" ht="21" customHeight="1" x14ac:dyDescent="0.15">
      <c r="A16" s="69"/>
      <c r="B16" s="70"/>
      <c r="C16" s="70"/>
      <c r="D16" s="70"/>
      <c r="E16" s="70"/>
      <c r="F16" s="71"/>
      <c r="G16" s="439"/>
      <c r="H16" s="440"/>
      <c r="I16" s="287" t="s">
        <v>43</v>
      </c>
      <c r="J16" s="288"/>
      <c r="K16" s="288"/>
      <c r="L16" s="288"/>
      <c r="M16" s="288"/>
      <c r="N16" s="288"/>
      <c r="O16" s="289"/>
      <c r="P16" s="109"/>
      <c r="Q16" s="110"/>
      <c r="R16" s="110"/>
      <c r="S16" s="110"/>
      <c r="T16" s="110"/>
      <c r="U16" s="110"/>
      <c r="V16" s="111"/>
      <c r="W16" s="109"/>
      <c r="X16" s="110"/>
      <c r="Y16" s="110"/>
      <c r="Z16" s="110"/>
      <c r="AA16" s="110"/>
      <c r="AB16" s="110"/>
      <c r="AC16" s="111"/>
      <c r="AD16" s="109">
        <v>-1080</v>
      </c>
      <c r="AE16" s="110"/>
      <c r="AF16" s="110"/>
      <c r="AG16" s="110"/>
      <c r="AH16" s="110"/>
      <c r="AI16" s="110"/>
      <c r="AJ16" s="111"/>
      <c r="AK16" s="109"/>
      <c r="AL16" s="110"/>
      <c r="AM16" s="110"/>
      <c r="AN16" s="110"/>
      <c r="AO16" s="110"/>
      <c r="AP16" s="110"/>
      <c r="AQ16" s="111"/>
      <c r="AR16" s="370"/>
      <c r="AS16" s="371"/>
      <c r="AT16" s="371"/>
      <c r="AU16" s="371"/>
      <c r="AV16" s="371"/>
      <c r="AW16" s="371"/>
      <c r="AX16" s="372"/>
    </row>
    <row r="17" spans="1:51" ht="24.75" customHeight="1" x14ac:dyDescent="0.15">
      <c r="A17" s="69"/>
      <c r="B17" s="70"/>
      <c r="C17" s="70"/>
      <c r="D17" s="70"/>
      <c r="E17" s="70"/>
      <c r="F17" s="71"/>
      <c r="G17" s="439"/>
      <c r="H17" s="440"/>
      <c r="I17" s="287" t="s">
        <v>41</v>
      </c>
      <c r="J17" s="338"/>
      <c r="K17" s="338"/>
      <c r="L17" s="338"/>
      <c r="M17" s="338"/>
      <c r="N17" s="338"/>
      <c r="O17" s="339"/>
      <c r="P17" s="109"/>
      <c r="Q17" s="110"/>
      <c r="R17" s="110"/>
      <c r="S17" s="110"/>
      <c r="T17" s="110"/>
      <c r="U17" s="110"/>
      <c r="V17" s="111"/>
      <c r="W17" s="109"/>
      <c r="X17" s="110"/>
      <c r="Y17" s="110"/>
      <c r="Z17" s="110"/>
      <c r="AA17" s="110"/>
      <c r="AB17" s="110"/>
      <c r="AC17" s="111"/>
      <c r="AD17" s="109"/>
      <c r="AE17" s="110"/>
      <c r="AF17" s="110"/>
      <c r="AG17" s="110"/>
      <c r="AH17" s="110"/>
      <c r="AI17" s="110"/>
      <c r="AJ17" s="111"/>
      <c r="AK17" s="109"/>
      <c r="AL17" s="110"/>
      <c r="AM17" s="110"/>
      <c r="AN17" s="110"/>
      <c r="AO17" s="110"/>
      <c r="AP17" s="110"/>
      <c r="AQ17" s="111"/>
      <c r="AR17" s="207"/>
      <c r="AS17" s="207"/>
      <c r="AT17" s="207"/>
      <c r="AU17" s="207"/>
      <c r="AV17" s="207"/>
      <c r="AW17" s="207"/>
      <c r="AX17" s="208"/>
    </row>
    <row r="18" spans="1:51" ht="24.75" customHeight="1" x14ac:dyDescent="0.15">
      <c r="A18" s="69"/>
      <c r="B18" s="70"/>
      <c r="C18" s="70"/>
      <c r="D18" s="70"/>
      <c r="E18" s="70"/>
      <c r="F18" s="71"/>
      <c r="G18" s="441"/>
      <c r="H18" s="442"/>
      <c r="I18" s="429" t="s">
        <v>16</v>
      </c>
      <c r="J18" s="430"/>
      <c r="K18" s="430"/>
      <c r="L18" s="430"/>
      <c r="M18" s="430"/>
      <c r="N18" s="430"/>
      <c r="O18" s="431"/>
      <c r="P18" s="115">
        <f>SUM(P13:V17)</f>
        <v>0</v>
      </c>
      <c r="Q18" s="116"/>
      <c r="R18" s="116"/>
      <c r="S18" s="116"/>
      <c r="T18" s="116"/>
      <c r="U18" s="116"/>
      <c r="V18" s="117"/>
      <c r="W18" s="115">
        <f>SUM(W13:AC17)</f>
        <v>0</v>
      </c>
      <c r="X18" s="116"/>
      <c r="Y18" s="116"/>
      <c r="Z18" s="116"/>
      <c r="AA18" s="116"/>
      <c r="AB18" s="116"/>
      <c r="AC18" s="117"/>
      <c r="AD18" s="115">
        <f>SUM(AD13:AJ17)</f>
        <v>4620</v>
      </c>
      <c r="AE18" s="116"/>
      <c r="AF18" s="116"/>
      <c r="AG18" s="116"/>
      <c r="AH18" s="116"/>
      <c r="AI18" s="116"/>
      <c r="AJ18" s="117"/>
      <c r="AK18" s="115">
        <f>SUM(AK13:AQ17)</f>
        <v>2380</v>
      </c>
      <c r="AL18" s="116"/>
      <c r="AM18" s="116"/>
      <c r="AN18" s="116"/>
      <c r="AO18" s="116"/>
      <c r="AP18" s="116"/>
      <c r="AQ18" s="117"/>
      <c r="AR18" s="115">
        <f>SUM(AR13:AX17)</f>
        <v>5800</v>
      </c>
      <c r="AS18" s="116"/>
      <c r="AT18" s="116"/>
      <c r="AU18" s="116"/>
      <c r="AV18" s="116"/>
      <c r="AW18" s="116"/>
      <c r="AX18" s="264"/>
    </row>
    <row r="19" spans="1:51" ht="24.75" customHeight="1" x14ac:dyDescent="0.15">
      <c r="A19" s="69"/>
      <c r="B19" s="70"/>
      <c r="C19" s="70"/>
      <c r="D19" s="70"/>
      <c r="E19" s="70"/>
      <c r="F19" s="71"/>
      <c r="G19" s="262" t="s">
        <v>9</v>
      </c>
      <c r="H19" s="263"/>
      <c r="I19" s="263"/>
      <c r="J19" s="263"/>
      <c r="K19" s="263"/>
      <c r="L19" s="263"/>
      <c r="M19" s="263"/>
      <c r="N19" s="263"/>
      <c r="O19" s="263"/>
      <c r="P19" s="109"/>
      <c r="Q19" s="110"/>
      <c r="R19" s="110"/>
      <c r="S19" s="110"/>
      <c r="T19" s="110"/>
      <c r="U19" s="110"/>
      <c r="V19" s="111"/>
      <c r="W19" s="109"/>
      <c r="X19" s="110"/>
      <c r="Y19" s="110"/>
      <c r="Z19" s="110"/>
      <c r="AA19" s="110"/>
      <c r="AB19" s="110"/>
      <c r="AC19" s="111"/>
      <c r="AD19" s="109">
        <v>4620</v>
      </c>
      <c r="AE19" s="110"/>
      <c r="AF19" s="110"/>
      <c r="AG19" s="110"/>
      <c r="AH19" s="110"/>
      <c r="AI19" s="110"/>
      <c r="AJ19" s="111"/>
      <c r="AK19" s="230"/>
      <c r="AL19" s="230"/>
      <c r="AM19" s="230"/>
      <c r="AN19" s="230"/>
      <c r="AO19" s="230"/>
      <c r="AP19" s="230"/>
      <c r="AQ19" s="230"/>
      <c r="AR19" s="230"/>
      <c r="AS19" s="230"/>
      <c r="AT19" s="230"/>
      <c r="AU19" s="230"/>
      <c r="AV19" s="230"/>
      <c r="AW19" s="230"/>
      <c r="AX19" s="265"/>
    </row>
    <row r="20" spans="1:51" ht="24.75" customHeight="1" x14ac:dyDescent="0.15">
      <c r="A20" s="69"/>
      <c r="B20" s="70"/>
      <c r="C20" s="70"/>
      <c r="D20" s="70"/>
      <c r="E20" s="70"/>
      <c r="F20" s="71"/>
      <c r="G20" s="262" t="s">
        <v>10</v>
      </c>
      <c r="H20" s="263"/>
      <c r="I20" s="263"/>
      <c r="J20" s="263"/>
      <c r="K20" s="263"/>
      <c r="L20" s="263"/>
      <c r="M20" s="263"/>
      <c r="N20" s="263"/>
      <c r="O20" s="263"/>
      <c r="P20" s="266" t="str">
        <f>IF(P18=0, "-", SUM(P19)/P18)</f>
        <v>-</v>
      </c>
      <c r="Q20" s="266"/>
      <c r="R20" s="266"/>
      <c r="S20" s="266"/>
      <c r="T20" s="266"/>
      <c r="U20" s="266"/>
      <c r="V20" s="266"/>
      <c r="W20" s="266" t="str">
        <f t="shared" ref="W20" si="0">IF(W18=0, "-", SUM(W19)/W18)</f>
        <v>-</v>
      </c>
      <c r="X20" s="266"/>
      <c r="Y20" s="266"/>
      <c r="Z20" s="266"/>
      <c r="AA20" s="266"/>
      <c r="AB20" s="266"/>
      <c r="AC20" s="266"/>
      <c r="AD20" s="266">
        <f t="shared" ref="AD20" si="1">IF(AD18=0, "-", SUM(AD19)/AD18)</f>
        <v>1</v>
      </c>
      <c r="AE20" s="266"/>
      <c r="AF20" s="266"/>
      <c r="AG20" s="266"/>
      <c r="AH20" s="266"/>
      <c r="AI20" s="266"/>
      <c r="AJ20" s="266"/>
      <c r="AK20" s="230"/>
      <c r="AL20" s="230"/>
      <c r="AM20" s="230"/>
      <c r="AN20" s="230"/>
      <c r="AO20" s="230"/>
      <c r="AP20" s="230"/>
      <c r="AQ20" s="231"/>
      <c r="AR20" s="231"/>
      <c r="AS20" s="231"/>
      <c r="AT20" s="231"/>
      <c r="AU20" s="230"/>
      <c r="AV20" s="230"/>
      <c r="AW20" s="230"/>
      <c r="AX20" s="265"/>
    </row>
    <row r="21" spans="1:51" ht="25.5" customHeight="1" x14ac:dyDescent="0.15">
      <c r="A21" s="72"/>
      <c r="B21" s="73"/>
      <c r="C21" s="73"/>
      <c r="D21" s="73"/>
      <c r="E21" s="73"/>
      <c r="F21" s="74"/>
      <c r="G21" s="527" t="s">
        <v>209</v>
      </c>
      <c r="H21" s="528"/>
      <c r="I21" s="528"/>
      <c r="J21" s="528"/>
      <c r="K21" s="528"/>
      <c r="L21" s="528"/>
      <c r="M21" s="528"/>
      <c r="N21" s="528"/>
      <c r="O21" s="528"/>
      <c r="P21" s="266" t="str">
        <f>IF(P19=0, "-", SUM(P19)/SUM(P13,P14))</f>
        <v>-</v>
      </c>
      <c r="Q21" s="266"/>
      <c r="R21" s="266"/>
      <c r="S21" s="266"/>
      <c r="T21" s="266"/>
      <c r="U21" s="266"/>
      <c r="V21" s="266"/>
      <c r="W21" s="266" t="str">
        <f t="shared" ref="W21" si="2">IF(W19=0, "-", SUM(W19)/SUM(W13,W14))</f>
        <v>-</v>
      </c>
      <c r="X21" s="266"/>
      <c r="Y21" s="266"/>
      <c r="Z21" s="266"/>
      <c r="AA21" s="266"/>
      <c r="AB21" s="266"/>
      <c r="AC21" s="266"/>
      <c r="AD21" s="266">
        <f t="shared" ref="AD21" si="3">IF(AD19=0, "-", SUM(AD19)/SUM(AD13,AD14))</f>
        <v>0.81052631578947365</v>
      </c>
      <c r="AE21" s="266"/>
      <c r="AF21" s="266"/>
      <c r="AG21" s="266"/>
      <c r="AH21" s="266"/>
      <c r="AI21" s="266"/>
      <c r="AJ21" s="266"/>
      <c r="AK21" s="230"/>
      <c r="AL21" s="230"/>
      <c r="AM21" s="230"/>
      <c r="AN21" s="230"/>
      <c r="AO21" s="230"/>
      <c r="AP21" s="230"/>
      <c r="AQ21" s="231"/>
      <c r="AR21" s="231"/>
      <c r="AS21" s="231"/>
      <c r="AT21" s="231"/>
      <c r="AU21" s="230"/>
      <c r="AV21" s="230"/>
      <c r="AW21" s="230"/>
      <c r="AX21" s="265"/>
    </row>
    <row r="22" spans="1:51" ht="18.75" customHeight="1" x14ac:dyDescent="0.15">
      <c r="A22" s="87" t="s">
        <v>531</v>
      </c>
      <c r="B22" s="88"/>
      <c r="C22" s="88"/>
      <c r="D22" s="88"/>
      <c r="E22" s="88"/>
      <c r="F22" s="89"/>
      <c r="G22" s="78" t="s">
        <v>198</v>
      </c>
      <c r="H22" s="79"/>
      <c r="I22" s="79"/>
      <c r="J22" s="79"/>
      <c r="K22" s="79"/>
      <c r="L22" s="79"/>
      <c r="M22" s="79"/>
      <c r="N22" s="79"/>
      <c r="O22" s="80"/>
      <c r="P22" s="96" t="s">
        <v>529</v>
      </c>
      <c r="Q22" s="79"/>
      <c r="R22" s="79"/>
      <c r="S22" s="79"/>
      <c r="T22" s="79"/>
      <c r="U22" s="79"/>
      <c r="V22" s="80"/>
      <c r="W22" s="96" t="s">
        <v>530</v>
      </c>
      <c r="X22" s="79"/>
      <c r="Y22" s="79"/>
      <c r="Z22" s="79"/>
      <c r="AA22" s="79"/>
      <c r="AB22" s="79"/>
      <c r="AC22" s="80"/>
      <c r="AD22" s="96" t="s">
        <v>197</v>
      </c>
      <c r="AE22" s="79"/>
      <c r="AF22" s="79"/>
      <c r="AG22" s="79"/>
      <c r="AH22" s="79"/>
      <c r="AI22" s="79"/>
      <c r="AJ22" s="79"/>
      <c r="AK22" s="79"/>
      <c r="AL22" s="79"/>
      <c r="AM22" s="79"/>
      <c r="AN22" s="79"/>
      <c r="AO22" s="79"/>
      <c r="AP22" s="79"/>
      <c r="AQ22" s="79"/>
      <c r="AR22" s="79"/>
      <c r="AS22" s="79"/>
      <c r="AT22" s="79"/>
      <c r="AU22" s="79"/>
      <c r="AV22" s="79"/>
      <c r="AW22" s="79"/>
      <c r="AX22" s="97"/>
    </row>
    <row r="23" spans="1:51" ht="33.75" customHeight="1" x14ac:dyDescent="0.15">
      <c r="A23" s="90"/>
      <c r="B23" s="91"/>
      <c r="C23" s="91"/>
      <c r="D23" s="91"/>
      <c r="E23" s="91"/>
      <c r="F23" s="92"/>
      <c r="G23" s="81" t="s">
        <v>540</v>
      </c>
      <c r="H23" s="82"/>
      <c r="I23" s="82"/>
      <c r="J23" s="82"/>
      <c r="K23" s="82"/>
      <c r="L23" s="82"/>
      <c r="M23" s="82"/>
      <c r="N23" s="82"/>
      <c r="O23" s="83"/>
      <c r="P23" s="106">
        <v>1200</v>
      </c>
      <c r="Q23" s="107"/>
      <c r="R23" s="107"/>
      <c r="S23" s="107"/>
      <c r="T23" s="107"/>
      <c r="U23" s="107"/>
      <c r="V23" s="108"/>
      <c r="W23" s="106">
        <v>5600</v>
      </c>
      <c r="X23" s="107"/>
      <c r="Y23" s="107"/>
      <c r="Z23" s="107"/>
      <c r="AA23" s="107"/>
      <c r="AB23" s="107"/>
      <c r="AC23" s="108"/>
      <c r="AD23" s="98" t="s">
        <v>559</v>
      </c>
      <c r="AE23" s="99"/>
      <c r="AF23" s="99"/>
      <c r="AG23" s="99"/>
      <c r="AH23" s="99"/>
      <c r="AI23" s="99"/>
      <c r="AJ23" s="99"/>
      <c r="AK23" s="99"/>
      <c r="AL23" s="99"/>
      <c r="AM23" s="99"/>
      <c r="AN23" s="99"/>
      <c r="AO23" s="99"/>
      <c r="AP23" s="99"/>
      <c r="AQ23" s="99"/>
      <c r="AR23" s="99"/>
      <c r="AS23" s="99"/>
      <c r="AT23" s="99"/>
      <c r="AU23" s="99"/>
      <c r="AV23" s="99"/>
      <c r="AW23" s="99"/>
      <c r="AX23" s="100"/>
    </row>
    <row r="24" spans="1:51" ht="33.6" customHeight="1" x14ac:dyDescent="0.15">
      <c r="A24" s="90"/>
      <c r="B24" s="91"/>
      <c r="C24" s="91"/>
      <c r="D24" s="91"/>
      <c r="E24" s="91"/>
      <c r="F24" s="92"/>
      <c r="G24" s="81" t="s">
        <v>542</v>
      </c>
      <c r="H24" s="82"/>
      <c r="I24" s="82"/>
      <c r="J24" s="82"/>
      <c r="K24" s="82"/>
      <c r="L24" s="82"/>
      <c r="M24" s="82"/>
      <c r="N24" s="82"/>
      <c r="O24" s="83"/>
      <c r="P24" s="109">
        <v>100</v>
      </c>
      <c r="Q24" s="110"/>
      <c r="R24" s="110"/>
      <c r="S24" s="110"/>
      <c r="T24" s="110"/>
      <c r="U24" s="110"/>
      <c r="V24" s="111"/>
      <c r="W24" s="109">
        <v>200</v>
      </c>
      <c r="X24" s="110"/>
      <c r="Y24" s="110"/>
      <c r="Z24" s="110"/>
      <c r="AA24" s="110"/>
      <c r="AB24" s="110"/>
      <c r="AC24" s="111"/>
      <c r="AD24" s="101"/>
      <c r="AE24" s="102"/>
      <c r="AF24" s="102"/>
      <c r="AG24" s="102"/>
      <c r="AH24" s="102"/>
      <c r="AI24" s="102"/>
      <c r="AJ24" s="102"/>
      <c r="AK24" s="102"/>
      <c r="AL24" s="102"/>
      <c r="AM24" s="102"/>
      <c r="AN24" s="102"/>
      <c r="AO24" s="102"/>
      <c r="AP24" s="102"/>
      <c r="AQ24" s="102"/>
      <c r="AR24" s="102"/>
      <c r="AS24" s="102"/>
      <c r="AT24" s="102"/>
      <c r="AU24" s="102"/>
      <c r="AV24" s="102"/>
      <c r="AW24" s="102"/>
      <c r="AX24" s="103"/>
    </row>
    <row r="25" spans="1:51" ht="25.5" customHeight="1" x14ac:dyDescent="0.15">
      <c r="A25" s="90"/>
      <c r="B25" s="91"/>
      <c r="C25" s="91"/>
      <c r="D25" s="91"/>
      <c r="E25" s="91"/>
      <c r="F25" s="92"/>
      <c r="G25" s="84"/>
      <c r="H25" s="85"/>
      <c r="I25" s="85"/>
      <c r="J25" s="85"/>
      <c r="K25" s="85"/>
      <c r="L25" s="85"/>
      <c r="M25" s="85"/>
      <c r="N25" s="85"/>
      <c r="O25" s="86"/>
      <c r="P25" s="109"/>
      <c r="Q25" s="110"/>
      <c r="R25" s="110"/>
      <c r="S25" s="110"/>
      <c r="T25" s="110"/>
      <c r="U25" s="110"/>
      <c r="V25" s="111"/>
      <c r="W25" s="109"/>
      <c r="X25" s="110"/>
      <c r="Y25" s="110"/>
      <c r="Z25" s="110"/>
      <c r="AA25" s="110"/>
      <c r="AB25" s="110"/>
      <c r="AC25" s="111"/>
      <c r="AD25" s="101"/>
      <c r="AE25" s="102"/>
      <c r="AF25" s="102"/>
      <c r="AG25" s="102"/>
      <c r="AH25" s="102"/>
      <c r="AI25" s="102"/>
      <c r="AJ25" s="102"/>
      <c r="AK25" s="102"/>
      <c r="AL25" s="102"/>
      <c r="AM25" s="102"/>
      <c r="AN25" s="102"/>
      <c r="AO25" s="102"/>
      <c r="AP25" s="102"/>
      <c r="AQ25" s="102"/>
      <c r="AR25" s="102"/>
      <c r="AS25" s="102"/>
      <c r="AT25" s="102"/>
      <c r="AU25" s="102"/>
      <c r="AV25" s="102"/>
      <c r="AW25" s="102"/>
      <c r="AX25" s="103"/>
    </row>
    <row r="26" spans="1:51" ht="30.6" customHeight="1" thickBot="1" x14ac:dyDescent="0.2">
      <c r="A26" s="93"/>
      <c r="B26" s="94"/>
      <c r="C26" s="94"/>
      <c r="D26" s="94"/>
      <c r="E26" s="94"/>
      <c r="F26" s="95"/>
      <c r="G26" s="146" t="s">
        <v>199</v>
      </c>
      <c r="H26" s="147"/>
      <c r="I26" s="147"/>
      <c r="J26" s="147"/>
      <c r="K26" s="147"/>
      <c r="L26" s="147"/>
      <c r="M26" s="147"/>
      <c r="N26" s="147"/>
      <c r="O26" s="148"/>
      <c r="P26" s="139">
        <f>AK13</f>
        <v>1300</v>
      </c>
      <c r="Q26" s="140"/>
      <c r="R26" s="140"/>
      <c r="S26" s="140"/>
      <c r="T26" s="140"/>
      <c r="U26" s="140"/>
      <c r="V26" s="141"/>
      <c r="W26" s="139">
        <f>AR13</f>
        <v>5800</v>
      </c>
      <c r="X26" s="140"/>
      <c r="Y26" s="140"/>
      <c r="Z26" s="140"/>
      <c r="AA26" s="140"/>
      <c r="AB26" s="140"/>
      <c r="AC26" s="141"/>
      <c r="AD26" s="104"/>
      <c r="AE26" s="104"/>
      <c r="AF26" s="104"/>
      <c r="AG26" s="104"/>
      <c r="AH26" s="104"/>
      <c r="AI26" s="104"/>
      <c r="AJ26" s="104"/>
      <c r="AK26" s="104"/>
      <c r="AL26" s="104"/>
      <c r="AM26" s="104"/>
      <c r="AN26" s="104"/>
      <c r="AO26" s="104"/>
      <c r="AP26" s="104"/>
      <c r="AQ26" s="104"/>
      <c r="AR26" s="104"/>
      <c r="AS26" s="104"/>
      <c r="AT26" s="104"/>
      <c r="AU26" s="104"/>
      <c r="AV26" s="104"/>
      <c r="AW26" s="104"/>
      <c r="AX26" s="105"/>
    </row>
    <row r="27" spans="1:51" ht="18.75" customHeight="1" x14ac:dyDescent="0.15">
      <c r="A27" s="486" t="s">
        <v>137</v>
      </c>
      <c r="B27" s="487"/>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487"/>
      <c r="AG27" s="487"/>
      <c r="AH27" s="487"/>
      <c r="AI27" s="487"/>
      <c r="AJ27" s="487"/>
      <c r="AK27" s="487"/>
      <c r="AL27" s="487"/>
      <c r="AM27" s="487"/>
      <c r="AN27" s="487"/>
      <c r="AO27" s="75" t="s">
        <v>204</v>
      </c>
      <c r="AP27" s="76"/>
      <c r="AQ27" s="76"/>
      <c r="AR27" s="37"/>
      <c r="AS27" s="75"/>
      <c r="AT27" s="76"/>
      <c r="AU27" s="76"/>
      <c r="AV27" s="76"/>
      <c r="AW27" s="76"/>
      <c r="AX27" s="77"/>
      <c r="AY27">
        <f>COUNTIF($AR$27,"☑")</f>
        <v>0</v>
      </c>
    </row>
    <row r="28" spans="1:51" ht="18.75" customHeight="1" x14ac:dyDescent="0.15">
      <c r="A28" s="247" t="s">
        <v>136</v>
      </c>
      <c r="B28" s="503" t="s">
        <v>202</v>
      </c>
      <c r="C28" s="504"/>
      <c r="D28" s="504"/>
      <c r="E28" s="504"/>
      <c r="F28" s="505"/>
      <c r="G28" s="466" t="s">
        <v>129</v>
      </c>
      <c r="H28" s="466"/>
      <c r="I28" s="466"/>
      <c r="J28" s="466"/>
      <c r="K28" s="466"/>
      <c r="L28" s="466"/>
      <c r="M28" s="466"/>
      <c r="N28" s="466"/>
      <c r="O28" s="466"/>
      <c r="P28" s="466"/>
      <c r="Q28" s="466"/>
      <c r="R28" s="466"/>
      <c r="S28" s="466"/>
      <c r="T28" s="466"/>
      <c r="U28" s="466"/>
      <c r="V28" s="466"/>
      <c r="W28" s="466"/>
      <c r="X28" s="466"/>
      <c r="Y28" s="466"/>
      <c r="Z28" s="466"/>
      <c r="AA28" s="467"/>
      <c r="AB28" s="465" t="s">
        <v>524</v>
      </c>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512"/>
      <c r="AY28">
        <f>COUNTA($G$30)</f>
        <v>1</v>
      </c>
    </row>
    <row r="29" spans="1:51" ht="22.5" customHeight="1" x14ac:dyDescent="0.15">
      <c r="A29" s="248"/>
      <c r="B29" s="506"/>
      <c r="C29" s="268"/>
      <c r="D29" s="268"/>
      <c r="E29" s="268"/>
      <c r="F29" s="269"/>
      <c r="G29" s="202"/>
      <c r="H29" s="202"/>
      <c r="I29" s="202"/>
      <c r="J29" s="202"/>
      <c r="K29" s="202"/>
      <c r="L29" s="202"/>
      <c r="M29" s="202"/>
      <c r="N29" s="202"/>
      <c r="O29" s="202"/>
      <c r="P29" s="202"/>
      <c r="Q29" s="202"/>
      <c r="R29" s="202"/>
      <c r="S29" s="202"/>
      <c r="T29" s="202"/>
      <c r="U29" s="202"/>
      <c r="V29" s="202"/>
      <c r="W29" s="202"/>
      <c r="X29" s="202"/>
      <c r="Y29" s="202"/>
      <c r="Z29" s="202"/>
      <c r="AA29" s="280"/>
      <c r="AB29" s="290"/>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3"/>
      <c r="AY29">
        <f>$AY$28</f>
        <v>1</v>
      </c>
    </row>
    <row r="30" spans="1:51" ht="22.5" customHeight="1" x14ac:dyDescent="0.15">
      <c r="A30" s="248"/>
      <c r="B30" s="506"/>
      <c r="C30" s="268"/>
      <c r="D30" s="268"/>
      <c r="E30" s="268"/>
      <c r="F30" s="269"/>
      <c r="G30" s="239" t="s">
        <v>557</v>
      </c>
      <c r="H30" s="239"/>
      <c r="I30" s="239"/>
      <c r="J30" s="239"/>
      <c r="K30" s="239"/>
      <c r="L30" s="239"/>
      <c r="M30" s="239"/>
      <c r="N30" s="239"/>
      <c r="O30" s="239"/>
      <c r="P30" s="239"/>
      <c r="Q30" s="239"/>
      <c r="R30" s="239"/>
      <c r="S30" s="239"/>
      <c r="T30" s="239"/>
      <c r="U30" s="239"/>
      <c r="V30" s="239"/>
      <c r="W30" s="239"/>
      <c r="X30" s="239"/>
      <c r="Y30" s="239"/>
      <c r="Z30" s="239"/>
      <c r="AA30" s="444"/>
      <c r="AB30" s="238" t="s">
        <v>549</v>
      </c>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40"/>
      <c r="AY30">
        <f t="shared" ref="AY30:AY37" si="4">$AY$28</f>
        <v>1</v>
      </c>
    </row>
    <row r="31" spans="1:51" ht="22.5" customHeight="1" x14ac:dyDescent="0.15">
      <c r="A31" s="248"/>
      <c r="B31" s="506"/>
      <c r="C31" s="268"/>
      <c r="D31" s="268"/>
      <c r="E31" s="268"/>
      <c r="F31" s="269"/>
      <c r="G31" s="242"/>
      <c r="H31" s="242"/>
      <c r="I31" s="242"/>
      <c r="J31" s="242"/>
      <c r="K31" s="242"/>
      <c r="L31" s="242"/>
      <c r="M31" s="242"/>
      <c r="N31" s="242"/>
      <c r="O31" s="242"/>
      <c r="P31" s="242"/>
      <c r="Q31" s="242"/>
      <c r="R31" s="242"/>
      <c r="S31" s="242"/>
      <c r="T31" s="242"/>
      <c r="U31" s="242"/>
      <c r="V31" s="242"/>
      <c r="W31" s="242"/>
      <c r="X31" s="242"/>
      <c r="Y31" s="242"/>
      <c r="Z31" s="242"/>
      <c r="AA31" s="445"/>
      <c r="AB31" s="241"/>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3"/>
      <c r="AY31">
        <f t="shared" si="4"/>
        <v>1</v>
      </c>
    </row>
    <row r="32" spans="1:51" ht="27" customHeight="1" x14ac:dyDescent="0.15">
      <c r="A32" s="248"/>
      <c r="B32" s="507"/>
      <c r="C32" s="270"/>
      <c r="D32" s="270"/>
      <c r="E32" s="270"/>
      <c r="F32" s="271"/>
      <c r="G32" s="245"/>
      <c r="H32" s="245"/>
      <c r="I32" s="245"/>
      <c r="J32" s="245"/>
      <c r="K32" s="245"/>
      <c r="L32" s="245"/>
      <c r="M32" s="245"/>
      <c r="N32" s="245"/>
      <c r="O32" s="245"/>
      <c r="P32" s="245"/>
      <c r="Q32" s="245"/>
      <c r="R32" s="245"/>
      <c r="S32" s="245"/>
      <c r="T32" s="245"/>
      <c r="U32" s="245"/>
      <c r="V32" s="245"/>
      <c r="W32" s="245"/>
      <c r="X32" s="245"/>
      <c r="Y32" s="245"/>
      <c r="Z32" s="245"/>
      <c r="AA32" s="446"/>
      <c r="AB32" s="244"/>
      <c r="AC32" s="245"/>
      <c r="AD32" s="245"/>
      <c r="AE32" s="242"/>
      <c r="AF32" s="242"/>
      <c r="AG32" s="242"/>
      <c r="AH32" s="242"/>
      <c r="AI32" s="242"/>
      <c r="AJ32" s="242"/>
      <c r="AK32" s="242"/>
      <c r="AL32" s="242"/>
      <c r="AM32" s="242"/>
      <c r="AN32" s="242"/>
      <c r="AO32" s="242"/>
      <c r="AP32" s="242"/>
      <c r="AQ32" s="242"/>
      <c r="AR32" s="242"/>
      <c r="AS32" s="242"/>
      <c r="AT32" s="242"/>
      <c r="AU32" s="245"/>
      <c r="AV32" s="245"/>
      <c r="AW32" s="245"/>
      <c r="AX32" s="246"/>
      <c r="AY32">
        <f t="shared" si="4"/>
        <v>1</v>
      </c>
    </row>
    <row r="33" spans="1:60" ht="18.75" customHeight="1" x14ac:dyDescent="0.15">
      <c r="A33" s="248"/>
      <c r="B33" s="268" t="s">
        <v>135</v>
      </c>
      <c r="C33" s="268"/>
      <c r="D33" s="268"/>
      <c r="E33" s="268"/>
      <c r="F33" s="269"/>
      <c r="G33" s="476" t="s">
        <v>51</v>
      </c>
      <c r="H33" s="466"/>
      <c r="I33" s="466"/>
      <c r="J33" s="466"/>
      <c r="K33" s="466"/>
      <c r="L33" s="466"/>
      <c r="M33" s="466"/>
      <c r="N33" s="466"/>
      <c r="O33" s="467"/>
      <c r="P33" s="465" t="s">
        <v>53</v>
      </c>
      <c r="Q33" s="466"/>
      <c r="R33" s="466"/>
      <c r="S33" s="466"/>
      <c r="T33" s="466"/>
      <c r="U33" s="466"/>
      <c r="V33" s="466"/>
      <c r="W33" s="466"/>
      <c r="X33" s="467"/>
      <c r="Y33" s="134"/>
      <c r="Z33" s="135"/>
      <c r="AA33" s="136"/>
      <c r="AB33" s="219" t="s">
        <v>11</v>
      </c>
      <c r="AC33" s="220"/>
      <c r="AD33" s="221"/>
      <c r="AE33" s="179" t="s">
        <v>231</v>
      </c>
      <c r="AF33" s="179"/>
      <c r="AG33" s="179"/>
      <c r="AH33" s="179"/>
      <c r="AI33" s="179" t="s">
        <v>240</v>
      </c>
      <c r="AJ33" s="179"/>
      <c r="AK33" s="179"/>
      <c r="AL33" s="179"/>
      <c r="AM33" s="179" t="s">
        <v>337</v>
      </c>
      <c r="AN33" s="179"/>
      <c r="AO33" s="179"/>
      <c r="AP33" s="179"/>
      <c r="AQ33" s="142" t="s">
        <v>165</v>
      </c>
      <c r="AR33" s="131"/>
      <c r="AS33" s="131"/>
      <c r="AT33" s="132"/>
      <c r="AU33" s="198" t="s">
        <v>124</v>
      </c>
      <c r="AV33" s="198"/>
      <c r="AW33" s="198"/>
      <c r="AX33" s="199"/>
      <c r="AY33">
        <f t="shared" si="4"/>
        <v>1</v>
      </c>
      <c r="AZ33" s="4"/>
      <c r="BA33" s="4"/>
      <c r="BB33" s="4"/>
      <c r="BC33" s="4"/>
    </row>
    <row r="34" spans="1:60" ht="18.75" customHeight="1" x14ac:dyDescent="0.15">
      <c r="A34" s="248"/>
      <c r="B34" s="268"/>
      <c r="C34" s="268"/>
      <c r="D34" s="268"/>
      <c r="E34" s="268"/>
      <c r="F34" s="269"/>
      <c r="G34" s="279"/>
      <c r="H34" s="202"/>
      <c r="I34" s="202"/>
      <c r="J34" s="202"/>
      <c r="K34" s="202"/>
      <c r="L34" s="202"/>
      <c r="M34" s="202"/>
      <c r="N34" s="202"/>
      <c r="O34" s="280"/>
      <c r="P34" s="290"/>
      <c r="Q34" s="202"/>
      <c r="R34" s="202"/>
      <c r="S34" s="202"/>
      <c r="T34" s="202"/>
      <c r="U34" s="202"/>
      <c r="V34" s="202"/>
      <c r="W34" s="202"/>
      <c r="X34" s="280"/>
      <c r="Y34" s="134"/>
      <c r="Z34" s="135"/>
      <c r="AA34" s="136"/>
      <c r="AB34" s="176"/>
      <c r="AC34" s="177"/>
      <c r="AD34" s="178"/>
      <c r="AE34" s="179"/>
      <c r="AF34" s="179"/>
      <c r="AG34" s="179"/>
      <c r="AH34" s="179"/>
      <c r="AI34" s="179"/>
      <c r="AJ34" s="179"/>
      <c r="AK34" s="179"/>
      <c r="AL34" s="179"/>
      <c r="AM34" s="179"/>
      <c r="AN34" s="179"/>
      <c r="AO34" s="179"/>
      <c r="AP34" s="179"/>
      <c r="AQ34" s="156"/>
      <c r="AR34" s="157"/>
      <c r="AS34" s="118" t="s">
        <v>166</v>
      </c>
      <c r="AT34" s="133"/>
      <c r="AU34" s="157"/>
      <c r="AV34" s="157"/>
      <c r="AW34" s="202" t="s">
        <v>164</v>
      </c>
      <c r="AX34" s="203"/>
      <c r="AY34">
        <f t="shared" si="4"/>
        <v>1</v>
      </c>
      <c r="AZ34" s="4"/>
      <c r="BA34" s="4"/>
      <c r="BB34" s="4"/>
      <c r="BC34" s="4"/>
      <c r="BD34" s="4"/>
      <c r="BE34" s="4"/>
      <c r="BG34" s="4"/>
      <c r="BH34" s="4"/>
    </row>
    <row r="35" spans="1:60" ht="23.25" customHeight="1" x14ac:dyDescent="0.15">
      <c r="A35" s="248"/>
      <c r="B35" s="268"/>
      <c r="C35" s="268"/>
      <c r="D35" s="268"/>
      <c r="E35" s="268"/>
      <c r="F35" s="269"/>
      <c r="G35" s="149" t="s">
        <v>547</v>
      </c>
      <c r="H35" s="126"/>
      <c r="I35" s="126"/>
      <c r="J35" s="126"/>
      <c r="K35" s="126"/>
      <c r="L35" s="126"/>
      <c r="M35" s="126"/>
      <c r="N35" s="126"/>
      <c r="O35" s="150"/>
      <c r="P35" s="126" t="s">
        <v>548</v>
      </c>
      <c r="Q35" s="481"/>
      <c r="R35" s="481"/>
      <c r="S35" s="481"/>
      <c r="T35" s="481"/>
      <c r="U35" s="481"/>
      <c r="V35" s="481"/>
      <c r="W35" s="481"/>
      <c r="X35" s="482"/>
      <c r="Y35" s="447" t="s">
        <v>52</v>
      </c>
      <c r="Z35" s="448"/>
      <c r="AA35" s="449"/>
      <c r="AB35" s="267"/>
      <c r="AC35" s="267"/>
      <c r="AD35" s="267"/>
      <c r="AE35" s="195"/>
      <c r="AF35" s="196"/>
      <c r="AG35" s="196"/>
      <c r="AH35" s="196"/>
      <c r="AI35" s="195"/>
      <c r="AJ35" s="196"/>
      <c r="AK35" s="196"/>
      <c r="AL35" s="196"/>
      <c r="AM35" s="195"/>
      <c r="AN35" s="196"/>
      <c r="AO35" s="196"/>
      <c r="AP35" s="196"/>
      <c r="AQ35" s="112"/>
      <c r="AR35" s="113"/>
      <c r="AS35" s="113"/>
      <c r="AT35" s="114"/>
      <c r="AU35" s="196"/>
      <c r="AV35" s="196"/>
      <c r="AW35" s="196"/>
      <c r="AX35" s="197"/>
      <c r="AY35">
        <f t="shared" si="4"/>
        <v>1</v>
      </c>
    </row>
    <row r="36" spans="1:60" ht="23.25" customHeight="1" x14ac:dyDescent="0.15">
      <c r="A36" s="248"/>
      <c r="B36" s="268"/>
      <c r="C36" s="268"/>
      <c r="D36" s="268"/>
      <c r="E36" s="268"/>
      <c r="F36" s="269"/>
      <c r="G36" s="151"/>
      <c r="H36" s="152"/>
      <c r="I36" s="152"/>
      <c r="J36" s="152"/>
      <c r="K36" s="152"/>
      <c r="L36" s="152"/>
      <c r="M36" s="152"/>
      <c r="N36" s="152"/>
      <c r="O36" s="153"/>
      <c r="P36" s="483"/>
      <c r="Q36" s="483"/>
      <c r="R36" s="483"/>
      <c r="S36" s="483"/>
      <c r="T36" s="483"/>
      <c r="U36" s="483"/>
      <c r="V36" s="483"/>
      <c r="W36" s="483"/>
      <c r="X36" s="484"/>
      <c r="Y36" s="424" t="s">
        <v>45</v>
      </c>
      <c r="Z36" s="425"/>
      <c r="AA36" s="426"/>
      <c r="AB36" s="249"/>
      <c r="AC36" s="249"/>
      <c r="AD36" s="249"/>
      <c r="AE36" s="195"/>
      <c r="AF36" s="196"/>
      <c r="AG36" s="196"/>
      <c r="AH36" s="196"/>
      <c r="AI36" s="195"/>
      <c r="AJ36" s="196"/>
      <c r="AK36" s="196"/>
      <c r="AL36" s="196"/>
      <c r="AM36" s="195"/>
      <c r="AN36" s="196"/>
      <c r="AO36" s="196"/>
      <c r="AP36" s="196"/>
      <c r="AQ36" s="112"/>
      <c r="AR36" s="113"/>
      <c r="AS36" s="113"/>
      <c r="AT36" s="114"/>
      <c r="AU36" s="196"/>
      <c r="AV36" s="196"/>
      <c r="AW36" s="196"/>
      <c r="AX36" s="197"/>
      <c r="AY36">
        <f t="shared" si="4"/>
        <v>1</v>
      </c>
      <c r="AZ36" s="4"/>
      <c r="BA36" s="4"/>
      <c r="BB36" s="4"/>
      <c r="BC36" s="4"/>
    </row>
    <row r="37" spans="1:60" ht="23.25" customHeight="1" thickBot="1" x14ac:dyDescent="0.2">
      <c r="A37" s="248"/>
      <c r="B37" s="270"/>
      <c r="C37" s="270"/>
      <c r="D37" s="270"/>
      <c r="E37" s="270"/>
      <c r="F37" s="271"/>
      <c r="G37" s="154"/>
      <c r="H37" s="129"/>
      <c r="I37" s="129"/>
      <c r="J37" s="129"/>
      <c r="K37" s="129"/>
      <c r="L37" s="129"/>
      <c r="M37" s="129"/>
      <c r="N37" s="129"/>
      <c r="O37" s="155"/>
      <c r="P37" s="173"/>
      <c r="Q37" s="173"/>
      <c r="R37" s="173"/>
      <c r="S37" s="173"/>
      <c r="T37" s="173"/>
      <c r="U37" s="173"/>
      <c r="V37" s="173"/>
      <c r="W37" s="173"/>
      <c r="X37" s="485"/>
      <c r="Y37" s="424" t="s">
        <v>12</v>
      </c>
      <c r="Z37" s="425"/>
      <c r="AA37" s="426"/>
      <c r="AB37" s="222" t="s">
        <v>13</v>
      </c>
      <c r="AC37" s="222"/>
      <c r="AD37" s="222"/>
      <c r="AE37" s="200"/>
      <c r="AF37" s="201"/>
      <c r="AG37" s="201"/>
      <c r="AH37" s="201"/>
      <c r="AI37" s="200"/>
      <c r="AJ37" s="201"/>
      <c r="AK37" s="201"/>
      <c r="AL37" s="201"/>
      <c r="AM37" s="200"/>
      <c r="AN37" s="201"/>
      <c r="AO37" s="201"/>
      <c r="AP37" s="201"/>
      <c r="AQ37" s="112"/>
      <c r="AR37" s="113"/>
      <c r="AS37" s="113"/>
      <c r="AT37" s="114"/>
      <c r="AU37" s="196"/>
      <c r="AV37" s="196"/>
      <c r="AW37" s="196"/>
      <c r="AX37" s="197"/>
      <c r="AY37">
        <f t="shared" si="4"/>
        <v>1</v>
      </c>
      <c r="AZ37" s="4"/>
      <c r="BA37" s="4"/>
      <c r="BB37" s="4"/>
      <c r="BC37" s="4"/>
      <c r="BD37" s="4"/>
      <c r="BE37" s="4"/>
      <c r="BG37" s="4"/>
      <c r="BH37" s="4"/>
    </row>
    <row r="38" spans="1:60" ht="31.5" customHeight="1" x14ac:dyDescent="0.15">
      <c r="A38" s="498" t="s">
        <v>207</v>
      </c>
      <c r="B38" s="499"/>
      <c r="C38" s="499"/>
      <c r="D38" s="499"/>
      <c r="E38" s="499"/>
      <c r="F38" s="500"/>
      <c r="G38" s="501" t="s">
        <v>50</v>
      </c>
      <c r="H38" s="501"/>
      <c r="I38" s="501"/>
      <c r="J38" s="501"/>
      <c r="K38" s="501"/>
      <c r="L38" s="501"/>
      <c r="M38" s="501"/>
      <c r="N38" s="501"/>
      <c r="O38" s="501"/>
      <c r="P38" s="501"/>
      <c r="Q38" s="501"/>
      <c r="R38" s="501"/>
      <c r="S38" s="501"/>
      <c r="T38" s="501"/>
      <c r="U38" s="501"/>
      <c r="V38" s="501"/>
      <c r="W38" s="501"/>
      <c r="X38" s="502"/>
      <c r="Y38" s="223"/>
      <c r="Z38" s="224"/>
      <c r="AA38" s="225"/>
      <c r="AB38" s="508" t="s">
        <v>11</v>
      </c>
      <c r="AC38" s="508"/>
      <c r="AD38" s="508"/>
      <c r="AE38" s="489" t="s">
        <v>231</v>
      </c>
      <c r="AF38" s="490"/>
      <c r="AG38" s="490"/>
      <c r="AH38" s="491"/>
      <c r="AI38" s="489" t="s">
        <v>240</v>
      </c>
      <c r="AJ38" s="490"/>
      <c r="AK38" s="490"/>
      <c r="AL38" s="491"/>
      <c r="AM38" s="489" t="s">
        <v>337</v>
      </c>
      <c r="AN38" s="490"/>
      <c r="AO38" s="490"/>
      <c r="AP38" s="491"/>
      <c r="AQ38" s="529" t="s">
        <v>245</v>
      </c>
      <c r="AR38" s="530"/>
      <c r="AS38" s="530"/>
      <c r="AT38" s="531"/>
      <c r="AU38" s="529" t="s">
        <v>369</v>
      </c>
      <c r="AV38" s="530"/>
      <c r="AW38" s="530"/>
      <c r="AX38" s="532"/>
    </row>
    <row r="39" spans="1:60" ht="23.25" customHeight="1" x14ac:dyDescent="0.15">
      <c r="A39" s="232"/>
      <c r="B39" s="233"/>
      <c r="C39" s="233"/>
      <c r="D39" s="233"/>
      <c r="E39" s="233"/>
      <c r="F39" s="234"/>
      <c r="G39" s="126" t="s">
        <v>552</v>
      </c>
      <c r="H39" s="126"/>
      <c r="I39" s="126"/>
      <c r="J39" s="126"/>
      <c r="K39" s="126"/>
      <c r="L39" s="126"/>
      <c r="M39" s="126"/>
      <c r="N39" s="126"/>
      <c r="O39" s="126"/>
      <c r="P39" s="126"/>
      <c r="Q39" s="126"/>
      <c r="R39" s="126"/>
      <c r="S39" s="126"/>
      <c r="T39" s="126"/>
      <c r="U39" s="126"/>
      <c r="V39" s="126"/>
      <c r="W39" s="126"/>
      <c r="X39" s="150"/>
      <c r="Y39" s="488" t="s">
        <v>46</v>
      </c>
      <c r="Z39" s="410"/>
      <c r="AA39" s="411"/>
      <c r="AB39" s="267" t="s">
        <v>551</v>
      </c>
      <c r="AC39" s="267"/>
      <c r="AD39" s="267"/>
      <c r="AE39" s="194"/>
      <c r="AF39" s="194"/>
      <c r="AG39" s="194"/>
      <c r="AH39" s="194"/>
      <c r="AI39" s="194"/>
      <c r="AJ39" s="194"/>
      <c r="AK39" s="194"/>
      <c r="AL39" s="194"/>
      <c r="AM39" s="194"/>
      <c r="AN39" s="194"/>
      <c r="AO39" s="194"/>
      <c r="AP39" s="194"/>
      <c r="AQ39" s="194"/>
      <c r="AR39" s="194"/>
      <c r="AS39" s="194"/>
      <c r="AT39" s="194"/>
      <c r="AU39" s="195"/>
      <c r="AV39" s="196"/>
      <c r="AW39" s="196"/>
      <c r="AX39" s="197"/>
    </row>
    <row r="40" spans="1:60" ht="23.25" customHeight="1" x14ac:dyDescent="0.15">
      <c r="A40" s="235"/>
      <c r="B40" s="236"/>
      <c r="C40" s="236"/>
      <c r="D40" s="236"/>
      <c r="E40" s="236"/>
      <c r="F40" s="237"/>
      <c r="G40" s="129"/>
      <c r="H40" s="129"/>
      <c r="I40" s="129"/>
      <c r="J40" s="129"/>
      <c r="K40" s="129"/>
      <c r="L40" s="129"/>
      <c r="M40" s="129"/>
      <c r="N40" s="129"/>
      <c r="O40" s="129"/>
      <c r="P40" s="129"/>
      <c r="Q40" s="129"/>
      <c r="R40" s="129"/>
      <c r="S40" s="129"/>
      <c r="T40" s="129"/>
      <c r="U40" s="129"/>
      <c r="V40" s="129"/>
      <c r="W40" s="129"/>
      <c r="X40" s="155"/>
      <c r="Y40" s="226" t="s">
        <v>47</v>
      </c>
      <c r="Z40" s="184"/>
      <c r="AA40" s="185"/>
      <c r="AB40" s="267" t="s">
        <v>551</v>
      </c>
      <c r="AC40" s="267"/>
      <c r="AD40" s="267"/>
      <c r="AE40" s="194"/>
      <c r="AF40" s="194"/>
      <c r="AG40" s="194"/>
      <c r="AH40" s="194"/>
      <c r="AI40" s="194"/>
      <c r="AJ40" s="194"/>
      <c r="AK40" s="194"/>
      <c r="AL40" s="194"/>
      <c r="AM40" s="194"/>
      <c r="AN40" s="194"/>
      <c r="AO40" s="194"/>
      <c r="AP40" s="194"/>
      <c r="AQ40" s="194">
        <v>10</v>
      </c>
      <c r="AR40" s="194"/>
      <c r="AS40" s="194"/>
      <c r="AT40" s="194"/>
      <c r="AU40" s="200">
        <v>10</v>
      </c>
      <c r="AV40" s="201"/>
      <c r="AW40" s="201"/>
      <c r="AX40" s="533"/>
    </row>
    <row r="41" spans="1:60" ht="23.25" customHeight="1" x14ac:dyDescent="0.15">
      <c r="A41" s="158" t="s">
        <v>14</v>
      </c>
      <c r="B41" s="159"/>
      <c r="C41" s="159"/>
      <c r="D41" s="159"/>
      <c r="E41" s="159"/>
      <c r="F41" s="160"/>
      <c r="G41" s="167" t="s">
        <v>15</v>
      </c>
      <c r="H41" s="167"/>
      <c r="I41" s="167"/>
      <c r="J41" s="167"/>
      <c r="K41" s="167"/>
      <c r="L41" s="167"/>
      <c r="M41" s="167"/>
      <c r="N41" s="167"/>
      <c r="O41" s="167"/>
      <c r="P41" s="167"/>
      <c r="Q41" s="167"/>
      <c r="R41" s="167"/>
      <c r="S41" s="167"/>
      <c r="T41" s="167"/>
      <c r="U41" s="167"/>
      <c r="V41" s="167"/>
      <c r="W41" s="167"/>
      <c r="X41" s="168"/>
      <c r="Y41" s="227"/>
      <c r="Z41" s="228"/>
      <c r="AA41" s="229"/>
      <c r="AB41" s="172" t="s">
        <v>11</v>
      </c>
      <c r="AC41" s="167"/>
      <c r="AD41" s="168"/>
      <c r="AE41" s="179" t="s">
        <v>231</v>
      </c>
      <c r="AF41" s="179"/>
      <c r="AG41" s="179"/>
      <c r="AH41" s="179"/>
      <c r="AI41" s="179" t="s">
        <v>240</v>
      </c>
      <c r="AJ41" s="179"/>
      <c r="AK41" s="179"/>
      <c r="AL41" s="179"/>
      <c r="AM41" s="179" t="s">
        <v>337</v>
      </c>
      <c r="AN41" s="179"/>
      <c r="AO41" s="179"/>
      <c r="AP41" s="179"/>
      <c r="AQ41" s="180" t="s">
        <v>370</v>
      </c>
      <c r="AR41" s="181"/>
      <c r="AS41" s="181"/>
      <c r="AT41" s="181"/>
      <c r="AU41" s="181"/>
      <c r="AV41" s="181"/>
      <c r="AW41" s="181"/>
      <c r="AX41" s="182"/>
    </row>
    <row r="42" spans="1:60" ht="23.25" customHeight="1" x14ac:dyDescent="0.15">
      <c r="A42" s="161"/>
      <c r="B42" s="162"/>
      <c r="C42" s="162"/>
      <c r="D42" s="162"/>
      <c r="E42" s="162"/>
      <c r="F42" s="163"/>
      <c r="G42" s="189" t="s">
        <v>553</v>
      </c>
      <c r="H42" s="189"/>
      <c r="I42" s="189"/>
      <c r="J42" s="189"/>
      <c r="K42" s="189"/>
      <c r="L42" s="189"/>
      <c r="M42" s="189"/>
      <c r="N42" s="189"/>
      <c r="O42" s="189"/>
      <c r="P42" s="189"/>
      <c r="Q42" s="189"/>
      <c r="R42" s="189"/>
      <c r="S42" s="189"/>
      <c r="T42" s="189"/>
      <c r="U42" s="189"/>
      <c r="V42" s="189"/>
      <c r="W42" s="189"/>
      <c r="X42" s="189"/>
      <c r="Y42" s="191" t="s">
        <v>14</v>
      </c>
      <c r="Z42" s="192"/>
      <c r="AA42" s="193"/>
      <c r="AB42" s="169" t="s">
        <v>554</v>
      </c>
      <c r="AC42" s="170"/>
      <c r="AD42" s="171"/>
      <c r="AE42" s="194"/>
      <c r="AF42" s="194"/>
      <c r="AG42" s="194"/>
      <c r="AH42" s="194"/>
      <c r="AI42" s="194"/>
      <c r="AJ42" s="194"/>
      <c r="AK42" s="194"/>
      <c r="AL42" s="194"/>
      <c r="AM42" s="194"/>
      <c r="AN42" s="194"/>
      <c r="AO42" s="194"/>
      <c r="AP42" s="194"/>
      <c r="AQ42" s="195">
        <v>130</v>
      </c>
      <c r="AR42" s="196"/>
      <c r="AS42" s="196"/>
      <c r="AT42" s="196"/>
      <c r="AU42" s="196"/>
      <c r="AV42" s="196"/>
      <c r="AW42" s="196"/>
      <c r="AX42" s="197"/>
    </row>
    <row r="43" spans="1:60" ht="46.5" customHeight="1" thickBot="1" x14ac:dyDescent="0.2">
      <c r="A43" s="164"/>
      <c r="B43" s="165"/>
      <c r="C43" s="165"/>
      <c r="D43" s="165"/>
      <c r="E43" s="165"/>
      <c r="F43" s="166"/>
      <c r="G43" s="190"/>
      <c r="H43" s="190"/>
      <c r="I43" s="190"/>
      <c r="J43" s="190"/>
      <c r="K43" s="190"/>
      <c r="L43" s="190"/>
      <c r="M43" s="190"/>
      <c r="N43" s="190"/>
      <c r="O43" s="190"/>
      <c r="P43" s="190"/>
      <c r="Q43" s="190"/>
      <c r="R43" s="190"/>
      <c r="S43" s="190"/>
      <c r="T43" s="190"/>
      <c r="U43" s="190"/>
      <c r="V43" s="190"/>
      <c r="W43" s="190"/>
      <c r="X43" s="190"/>
      <c r="Y43" s="183" t="s">
        <v>40</v>
      </c>
      <c r="Z43" s="184"/>
      <c r="AA43" s="185"/>
      <c r="AB43" s="186" t="s">
        <v>556</v>
      </c>
      <c r="AC43" s="187"/>
      <c r="AD43" s="188"/>
      <c r="AE43" s="174"/>
      <c r="AF43" s="174"/>
      <c r="AG43" s="174"/>
      <c r="AH43" s="174"/>
      <c r="AI43" s="174"/>
      <c r="AJ43" s="174"/>
      <c r="AK43" s="174"/>
      <c r="AL43" s="174"/>
      <c r="AM43" s="174"/>
      <c r="AN43" s="174"/>
      <c r="AO43" s="174"/>
      <c r="AP43" s="174"/>
      <c r="AQ43" s="174" t="s">
        <v>555</v>
      </c>
      <c r="AR43" s="174"/>
      <c r="AS43" s="174"/>
      <c r="AT43" s="174"/>
      <c r="AU43" s="174"/>
      <c r="AV43" s="174"/>
      <c r="AW43" s="174"/>
      <c r="AX43" s="175"/>
    </row>
    <row r="44" spans="1:60" ht="27" customHeight="1" x14ac:dyDescent="0.15">
      <c r="A44" s="215" t="s">
        <v>38</v>
      </c>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7"/>
    </row>
    <row r="45" spans="1:60" ht="27" customHeight="1" x14ac:dyDescent="0.15">
      <c r="A45" s="2"/>
      <c r="B45" s="3"/>
      <c r="C45" s="513" t="s">
        <v>23</v>
      </c>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514"/>
      <c r="AD45" s="318" t="s">
        <v>27</v>
      </c>
      <c r="AE45" s="318"/>
      <c r="AF45" s="318"/>
      <c r="AG45" s="317" t="s">
        <v>22</v>
      </c>
      <c r="AH45" s="318"/>
      <c r="AI45" s="318"/>
      <c r="AJ45" s="318"/>
      <c r="AK45" s="318"/>
      <c r="AL45" s="318"/>
      <c r="AM45" s="318"/>
      <c r="AN45" s="318"/>
      <c r="AO45" s="318"/>
      <c r="AP45" s="318"/>
      <c r="AQ45" s="318"/>
      <c r="AR45" s="318"/>
      <c r="AS45" s="318"/>
      <c r="AT45" s="318"/>
      <c r="AU45" s="318"/>
      <c r="AV45" s="318"/>
      <c r="AW45" s="318"/>
      <c r="AX45" s="319"/>
    </row>
    <row r="46" spans="1:60" ht="127.5" customHeight="1" x14ac:dyDescent="0.15">
      <c r="A46" s="256" t="s">
        <v>130</v>
      </c>
      <c r="B46" s="257"/>
      <c r="C46" s="421" t="s">
        <v>131</v>
      </c>
      <c r="D46" s="422"/>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3"/>
      <c r="AD46" s="518" t="s">
        <v>535</v>
      </c>
      <c r="AE46" s="519"/>
      <c r="AF46" s="519"/>
      <c r="AG46" s="515" t="s">
        <v>546</v>
      </c>
      <c r="AH46" s="516"/>
      <c r="AI46" s="516"/>
      <c r="AJ46" s="516"/>
      <c r="AK46" s="516"/>
      <c r="AL46" s="516"/>
      <c r="AM46" s="516"/>
      <c r="AN46" s="516"/>
      <c r="AO46" s="516"/>
      <c r="AP46" s="516"/>
      <c r="AQ46" s="516"/>
      <c r="AR46" s="516"/>
      <c r="AS46" s="516"/>
      <c r="AT46" s="516"/>
      <c r="AU46" s="516"/>
      <c r="AV46" s="516"/>
      <c r="AW46" s="516"/>
      <c r="AX46" s="517"/>
    </row>
    <row r="47" spans="1:60" ht="110.25" customHeight="1" x14ac:dyDescent="0.15">
      <c r="A47" s="258"/>
      <c r="B47" s="259"/>
      <c r="C47" s="308" t="s">
        <v>28</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298"/>
      <c r="AD47" s="122" t="s">
        <v>535</v>
      </c>
      <c r="AE47" s="123"/>
      <c r="AF47" s="123"/>
      <c r="AG47" s="359" t="s">
        <v>545</v>
      </c>
      <c r="AH47" s="360"/>
      <c r="AI47" s="360"/>
      <c r="AJ47" s="360"/>
      <c r="AK47" s="360"/>
      <c r="AL47" s="360"/>
      <c r="AM47" s="360"/>
      <c r="AN47" s="360"/>
      <c r="AO47" s="360"/>
      <c r="AP47" s="360"/>
      <c r="AQ47" s="360"/>
      <c r="AR47" s="360"/>
      <c r="AS47" s="360"/>
      <c r="AT47" s="360"/>
      <c r="AU47" s="360"/>
      <c r="AV47" s="360"/>
      <c r="AW47" s="360"/>
      <c r="AX47" s="361"/>
    </row>
    <row r="48" spans="1:60" ht="60" customHeight="1" x14ac:dyDescent="0.15">
      <c r="A48" s="260"/>
      <c r="B48" s="261"/>
      <c r="C48" s="310" t="s">
        <v>132</v>
      </c>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2"/>
      <c r="AD48" s="295" t="s">
        <v>535</v>
      </c>
      <c r="AE48" s="296"/>
      <c r="AF48" s="296"/>
      <c r="AG48" s="213" t="s">
        <v>544</v>
      </c>
      <c r="AH48" s="152"/>
      <c r="AI48" s="152"/>
      <c r="AJ48" s="152"/>
      <c r="AK48" s="152"/>
      <c r="AL48" s="152"/>
      <c r="AM48" s="152"/>
      <c r="AN48" s="152"/>
      <c r="AO48" s="152"/>
      <c r="AP48" s="152"/>
      <c r="AQ48" s="152"/>
      <c r="AR48" s="152"/>
      <c r="AS48" s="152"/>
      <c r="AT48" s="152"/>
      <c r="AU48" s="152"/>
      <c r="AV48" s="152"/>
      <c r="AW48" s="152"/>
      <c r="AX48" s="214"/>
    </row>
    <row r="49" spans="1:50" ht="27" customHeight="1" x14ac:dyDescent="0.15">
      <c r="A49" s="330" t="s">
        <v>30</v>
      </c>
      <c r="B49" s="456"/>
      <c r="C49" s="313" t="s">
        <v>32</v>
      </c>
      <c r="D49" s="314"/>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6"/>
      <c r="AD49" s="427"/>
      <c r="AE49" s="428"/>
      <c r="AF49" s="428"/>
      <c r="AG49" s="125"/>
      <c r="AH49" s="126"/>
      <c r="AI49" s="126"/>
      <c r="AJ49" s="126"/>
      <c r="AK49" s="126"/>
      <c r="AL49" s="126"/>
      <c r="AM49" s="126"/>
      <c r="AN49" s="126"/>
      <c r="AO49" s="126"/>
      <c r="AP49" s="126"/>
      <c r="AQ49" s="126"/>
      <c r="AR49" s="126"/>
      <c r="AS49" s="126"/>
      <c r="AT49" s="126"/>
      <c r="AU49" s="126"/>
      <c r="AV49" s="126"/>
      <c r="AW49" s="126"/>
      <c r="AX49" s="127"/>
    </row>
    <row r="50" spans="1:50" ht="35.25" customHeight="1" x14ac:dyDescent="0.15">
      <c r="A50" s="350"/>
      <c r="B50" s="457"/>
      <c r="C50" s="323"/>
      <c r="D50" s="324"/>
      <c r="E50" s="378" t="s">
        <v>224</v>
      </c>
      <c r="F50" s="379"/>
      <c r="G50" s="379"/>
      <c r="H50" s="379"/>
      <c r="I50" s="379"/>
      <c r="J50" s="379"/>
      <c r="K50" s="379"/>
      <c r="L50" s="379"/>
      <c r="M50" s="379"/>
      <c r="N50" s="379"/>
      <c r="O50" s="379"/>
      <c r="P50" s="379"/>
      <c r="Q50" s="379"/>
      <c r="R50" s="379"/>
      <c r="S50" s="379"/>
      <c r="T50" s="379"/>
      <c r="U50" s="379"/>
      <c r="V50" s="379"/>
      <c r="W50" s="379"/>
      <c r="X50" s="379"/>
      <c r="Y50" s="379"/>
      <c r="Z50" s="379"/>
      <c r="AA50" s="379"/>
      <c r="AB50" s="379"/>
      <c r="AC50" s="380"/>
      <c r="AD50" s="122"/>
      <c r="AE50" s="123"/>
      <c r="AF50" s="124"/>
      <c r="AG50" s="213"/>
      <c r="AH50" s="152"/>
      <c r="AI50" s="152"/>
      <c r="AJ50" s="152"/>
      <c r="AK50" s="152"/>
      <c r="AL50" s="152"/>
      <c r="AM50" s="152"/>
      <c r="AN50" s="152"/>
      <c r="AO50" s="152"/>
      <c r="AP50" s="152"/>
      <c r="AQ50" s="152"/>
      <c r="AR50" s="152"/>
      <c r="AS50" s="152"/>
      <c r="AT50" s="152"/>
      <c r="AU50" s="152"/>
      <c r="AV50" s="152"/>
      <c r="AW50" s="152"/>
      <c r="AX50" s="214"/>
    </row>
    <row r="51" spans="1:50" ht="26.25" customHeight="1" x14ac:dyDescent="0.15">
      <c r="A51" s="350"/>
      <c r="B51" s="457"/>
      <c r="C51" s="325"/>
      <c r="D51" s="326"/>
      <c r="E51" s="381" t="s">
        <v>192</v>
      </c>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3"/>
      <c r="AD51" s="293"/>
      <c r="AE51" s="294"/>
      <c r="AF51" s="294"/>
      <c r="AG51" s="213"/>
      <c r="AH51" s="152"/>
      <c r="AI51" s="152"/>
      <c r="AJ51" s="152"/>
      <c r="AK51" s="152"/>
      <c r="AL51" s="152"/>
      <c r="AM51" s="152"/>
      <c r="AN51" s="152"/>
      <c r="AO51" s="152"/>
      <c r="AP51" s="152"/>
      <c r="AQ51" s="152"/>
      <c r="AR51" s="152"/>
      <c r="AS51" s="152"/>
      <c r="AT51" s="152"/>
      <c r="AU51" s="152"/>
      <c r="AV51" s="152"/>
      <c r="AW51" s="152"/>
      <c r="AX51" s="214"/>
    </row>
    <row r="52" spans="1:50" ht="26.25" customHeight="1" x14ac:dyDescent="0.15">
      <c r="A52" s="350"/>
      <c r="B52" s="351"/>
      <c r="C52" s="306" t="s">
        <v>33</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62"/>
      <c r="AE52" s="363"/>
      <c r="AF52" s="363"/>
      <c r="AG52" s="253"/>
      <c r="AH52" s="254"/>
      <c r="AI52" s="254"/>
      <c r="AJ52" s="254"/>
      <c r="AK52" s="254"/>
      <c r="AL52" s="254"/>
      <c r="AM52" s="254"/>
      <c r="AN52" s="254"/>
      <c r="AO52" s="254"/>
      <c r="AP52" s="254"/>
      <c r="AQ52" s="254"/>
      <c r="AR52" s="254"/>
      <c r="AS52" s="254"/>
      <c r="AT52" s="254"/>
      <c r="AU52" s="254"/>
      <c r="AV52" s="254"/>
      <c r="AW52" s="254"/>
      <c r="AX52" s="255"/>
    </row>
    <row r="53" spans="1:50" ht="26.25" customHeight="1" x14ac:dyDescent="0.15">
      <c r="A53" s="350"/>
      <c r="B53" s="351"/>
      <c r="C53" s="297" t="s">
        <v>133</v>
      </c>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122"/>
      <c r="AE53" s="123"/>
      <c r="AF53" s="123"/>
      <c r="AG53" s="359"/>
      <c r="AH53" s="360"/>
      <c r="AI53" s="360"/>
      <c r="AJ53" s="360"/>
      <c r="AK53" s="360"/>
      <c r="AL53" s="360"/>
      <c r="AM53" s="360"/>
      <c r="AN53" s="360"/>
      <c r="AO53" s="360"/>
      <c r="AP53" s="360"/>
      <c r="AQ53" s="360"/>
      <c r="AR53" s="360"/>
      <c r="AS53" s="360"/>
      <c r="AT53" s="360"/>
      <c r="AU53" s="360"/>
      <c r="AV53" s="360"/>
      <c r="AW53" s="360"/>
      <c r="AX53" s="361"/>
    </row>
    <row r="54" spans="1:50" ht="26.25" customHeight="1" x14ac:dyDescent="0.15">
      <c r="A54" s="350"/>
      <c r="B54" s="351"/>
      <c r="C54" s="297" t="s">
        <v>29</v>
      </c>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122"/>
      <c r="AE54" s="123"/>
      <c r="AF54" s="123"/>
      <c r="AG54" s="359"/>
      <c r="AH54" s="360"/>
      <c r="AI54" s="360"/>
      <c r="AJ54" s="360"/>
      <c r="AK54" s="360"/>
      <c r="AL54" s="360"/>
      <c r="AM54" s="360"/>
      <c r="AN54" s="360"/>
      <c r="AO54" s="360"/>
      <c r="AP54" s="360"/>
      <c r="AQ54" s="360"/>
      <c r="AR54" s="360"/>
      <c r="AS54" s="360"/>
      <c r="AT54" s="360"/>
      <c r="AU54" s="360"/>
      <c r="AV54" s="360"/>
      <c r="AW54" s="360"/>
      <c r="AX54" s="361"/>
    </row>
    <row r="55" spans="1:50" ht="26.25" customHeight="1" x14ac:dyDescent="0.15">
      <c r="A55" s="350"/>
      <c r="B55" s="351"/>
      <c r="C55" s="297" t="s">
        <v>34</v>
      </c>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9"/>
      <c r="AD55" s="122"/>
      <c r="AE55" s="123"/>
      <c r="AF55" s="123"/>
      <c r="AG55" s="359"/>
      <c r="AH55" s="360"/>
      <c r="AI55" s="360"/>
      <c r="AJ55" s="360"/>
      <c r="AK55" s="360"/>
      <c r="AL55" s="360"/>
      <c r="AM55" s="360"/>
      <c r="AN55" s="360"/>
      <c r="AO55" s="360"/>
      <c r="AP55" s="360"/>
      <c r="AQ55" s="360"/>
      <c r="AR55" s="360"/>
      <c r="AS55" s="360"/>
      <c r="AT55" s="360"/>
      <c r="AU55" s="360"/>
      <c r="AV55" s="360"/>
      <c r="AW55" s="360"/>
      <c r="AX55" s="361"/>
    </row>
    <row r="56" spans="1:50" ht="26.25" customHeight="1" x14ac:dyDescent="0.15">
      <c r="A56" s="350"/>
      <c r="B56" s="351"/>
      <c r="C56" s="297" t="s">
        <v>205</v>
      </c>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9"/>
      <c r="AD56" s="295"/>
      <c r="AE56" s="296"/>
      <c r="AF56" s="296"/>
      <c r="AG56" s="303"/>
      <c r="AH56" s="304"/>
      <c r="AI56" s="304"/>
      <c r="AJ56" s="304"/>
      <c r="AK56" s="304"/>
      <c r="AL56" s="304"/>
      <c r="AM56" s="304"/>
      <c r="AN56" s="304"/>
      <c r="AO56" s="304"/>
      <c r="AP56" s="304"/>
      <c r="AQ56" s="304"/>
      <c r="AR56" s="304"/>
      <c r="AS56" s="304"/>
      <c r="AT56" s="304"/>
      <c r="AU56" s="304"/>
      <c r="AV56" s="304"/>
      <c r="AW56" s="304"/>
      <c r="AX56" s="305"/>
    </row>
    <row r="57" spans="1:50" ht="26.25" customHeight="1" x14ac:dyDescent="0.15">
      <c r="A57" s="350"/>
      <c r="B57" s="351"/>
      <c r="C57" s="119" t="s">
        <v>206</v>
      </c>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1"/>
      <c r="AD57" s="122"/>
      <c r="AE57" s="123"/>
      <c r="AF57" s="124"/>
      <c r="AG57" s="359"/>
      <c r="AH57" s="360"/>
      <c r="AI57" s="360"/>
      <c r="AJ57" s="360"/>
      <c r="AK57" s="360"/>
      <c r="AL57" s="360"/>
      <c r="AM57" s="360"/>
      <c r="AN57" s="360"/>
      <c r="AO57" s="360"/>
      <c r="AP57" s="360"/>
      <c r="AQ57" s="360"/>
      <c r="AR57" s="360"/>
      <c r="AS57" s="360"/>
      <c r="AT57" s="360"/>
      <c r="AU57" s="360"/>
      <c r="AV57" s="360"/>
      <c r="AW57" s="360"/>
      <c r="AX57" s="361"/>
    </row>
    <row r="58" spans="1:50" ht="26.25" customHeight="1" x14ac:dyDescent="0.15">
      <c r="A58" s="352"/>
      <c r="B58" s="353"/>
      <c r="C58" s="458" t="s">
        <v>193</v>
      </c>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60"/>
      <c r="AD58" s="300"/>
      <c r="AE58" s="301"/>
      <c r="AF58" s="302"/>
      <c r="AG58" s="384"/>
      <c r="AH58" s="385"/>
      <c r="AI58" s="385"/>
      <c r="AJ58" s="385"/>
      <c r="AK58" s="385"/>
      <c r="AL58" s="385"/>
      <c r="AM58" s="385"/>
      <c r="AN58" s="385"/>
      <c r="AO58" s="385"/>
      <c r="AP58" s="385"/>
      <c r="AQ58" s="385"/>
      <c r="AR58" s="385"/>
      <c r="AS58" s="385"/>
      <c r="AT58" s="385"/>
      <c r="AU58" s="385"/>
      <c r="AV58" s="385"/>
      <c r="AW58" s="385"/>
      <c r="AX58" s="386"/>
    </row>
    <row r="59" spans="1:50" ht="27" customHeight="1" x14ac:dyDescent="0.15">
      <c r="A59" s="330" t="s">
        <v>31</v>
      </c>
      <c r="B59" s="349"/>
      <c r="C59" s="354" t="s">
        <v>194</v>
      </c>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6"/>
      <c r="AD59" s="362"/>
      <c r="AE59" s="363"/>
      <c r="AF59" s="464"/>
      <c r="AG59" s="253"/>
      <c r="AH59" s="254"/>
      <c r="AI59" s="254"/>
      <c r="AJ59" s="254"/>
      <c r="AK59" s="254"/>
      <c r="AL59" s="254"/>
      <c r="AM59" s="254"/>
      <c r="AN59" s="254"/>
      <c r="AO59" s="254"/>
      <c r="AP59" s="254"/>
      <c r="AQ59" s="254"/>
      <c r="AR59" s="254"/>
      <c r="AS59" s="254"/>
      <c r="AT59" s="254"/>
      <c r="AU59" s="254"/>
      <c r="AV59" s="254"/>
      <c r="AW59" s="254"/>
      <c r="AX59" s="255"/>
    </row>
    <row r="60" spans="1:50" ht="35.25" customHeight="1" x14ac:dyDescent="0.15">
      <c r="A60" s="350"/>
      <c r="B60" s="351"/>
      <c r="C60" s="471" t="s">
        <v>36</v>
      </c>
      <c r="D60" s="472"/>
      <c r="E60" s="472"/>
      <c r="F60" s="472"/>
      <c r="G60" s="472"/>
      <c r="H60" s="472"/>
      <c r="I60" s="472"/>
      <c r="J60" s="472"/>
      <c r="K60" s="472"/>
      <c r="L60" s="472"/>
      <c r="M60" s="472"/>
      <c r="N60" s="472"/>
      <c r="O60" s="472"/>
      <c r="P60" s="472"/>
      <c r="Q60" s="472"/>
      <c r="R60" s="472"/>
      <c r="S60" s="472"/>
      <c r="T60" s="472"/>
      <c r="U60" s="472"/>
      <c r="V60" s="472"/>
      <c r="W60" s="472"/>
      <c r="X60" s="472"/>
      <c r="Y60" s="472"/>
      <c r="Z60" s="472"/>
      <c r="AA60" s="472"/>
      <c r="AB60" s="472"/>
      <c r="AC60" s="473"/>
      <c r="AD60" s="450"/>
      <c r="AE60" s="451"/>
      <c r="AF60" s="451"/>
      <c r="AG60" s="359"/>
      <c r="AH60" s="360"/>
      <c r="AI60" s="360"/>
      <c r="AJ60" s="360"/>
      <c r="AK60" s="360"/>
      <c r="AL60" s="360"/>
      <c r="AM60" s="360"/>
      <c r="AN60" s="360"/>
      <c r="AO60" s="360"/>
      <c r="AP60" s="360"/>
      <c r="AQ60" s="360"/>
      <c r="AR60" s="360"/>
      <c r="AS60" s="360"/>
      <c r="AT60" s="360"/>
      <c r="AU60" s="360"/>
      <c r="AV60" s="360"/>
      <c r="AW60" s="360"/>
      <c r="AX60" s="361"/>
    </row>
    <row r="61" spans="1:50" ht="27" customHeight="1" x14ac:dyDescent="0.15">
      <c r="A61" s="350"/>
      <c r="B61" s="351"/>
      <c r="C61" s="297" t="s">
        <v>167</v>
      </c>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122"/>
      <c r="AE61" s="123"/>
      <c r="AF61" s="123"/>
      <c r="AG61" s="359"/>
      <c r="AH61" s="360"/>
      <c r="AI61" s="360"/>
      <c r="AJ61" s="360"/>
      <c r="AK61" s="360"/>
      <c r="AL61" s="360"/>
      <c r="AM61" s="360"/>
      <c r="AN61" s="360"/>
      <c r="AO61" s="360"/>
      <c r="AP61" s="360"/>
      <c r="AQ61" s="360"/>
      <c r="AR61" s="360"/>
      <c r="AS61" s="360"/>
      <c r="AT61" s="360"/>
      <c r="AU61" s="360"/>
      <c r="AV61" s="360"/>
      <c r="AW61" s="360"/>
      <c r="AX61" s="361"/>
    </row>
    <row r="62" spans="1:50" ht="27" customHeight="1" x14ac:dyDescent="0.15">
      <c r="A62" s="352"/>
      <c r="B62" s="353"/>
      <c r="C62" s="297" t="s">
        <v>35</v>
      </c>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122"/>
      <c r="AE62" s="123"/>
      <c r="AF62" s="123"/>
      <c r="AG62" s="128"/>
      <c r="AH62" s="129"/>
      <c r="AI62" s="129"/>
      <c r="AJ62" s="129"/>
      <c r="AK62" s="129"/>
      <c r="AL62" s="129"/>
      <c r="AM62" s="129"/>
      <c r="AN62" s="129"/>
      <c r="AO62" s="129"/>
      <c r="AP62" s="129"/>
      <c r="AQ62" s="129"/>
      <c r="AR62" s="129"/>
      <c r="AS62" s="129"/>
      <c r="AT62" s="129"/>
      <c r="AU62" s="129"/>
      <c r="AV62" s="129"/>
      <c r="AW62" s="129"/>
      <c r="AX62" s="130"/>
    </row>
    <row r="63" spans="1:50" ht="41.25" customHeight="1" x14ac:dyDescent="0.15">
      <c r="A63" s="343" t="s">
        <v>49</v>
      </c>
      <c r="B63" s="344"/>
      <c r="C63" s="474" t="s">
        <v>134</v>
      </c>
      <c r="D63" s="475"/>
      <c r="E63" s="475"/>
      <c r="F63" s="475"/>
      <c r="G63" s="475"/>
      <c r="H63" s="475"/>
      <c r="I63" s="475"/>
      <c r="J63" s="475"/>
      <c r="K63" s="475"/>
      <c r="L63" s="475"/>
      <c r="M63" s="475"/>
      <c r="N63" s="475"/>
      <c r="O63" s="475"/>
      <c r="P63" s="475"/>
      <c r="Q63" s="475"/>
      <c r="R63" s="475"/>
      <c r="S63" s="475"/>
      <c r="T63" s="475"/>
      <c r="U63" s="475"/>
      <c r="V63" s="475"/>
      <c r="W63" s="475"/>
      <c r="X63" s="475"/>
      <c r="Y63" s="475"/>
      <c r="Z63" s="475"/>
      <c r="AA63" s="475"/>
      <c r="AB63" s="475"/>
      <c r="AC63" s="315"/>
      <c r="AD63" s="362"/>
      <c r="AE63" s="363"/>
      <c r="AF63" s="363"/>
      <c r="AG63" s="125"/>
      <c r="AH63" s="126"/>
      <c r="AI63" s="126"/>
      <c r="AJ63" s="126"/>
      <c r="AK63" s="126"/>
      <c r="AL63" s="126"/>
      <c r="AM63" s="126"/>
      <c r="AN63" s="126"/>
      <c r="AO63" s="126"/>
      <c r="AP63" s="126"/>
      <c r="AQ63" s="126"/>
      <c r="AR63" s="126"/>
      <c r="AS63" s="126"/>
      <c r="AT63" s="126"/>
      <c r="AU63" s="126"/>
      <c r="AV63" s="126"/>
      <c r="AW63" s="126"/>
      <c r="AX63" s="127"/>
    </row>
    <row r="64" spans="1:50" ht="19.7" customHeight="1" x14ac:dyDescent="0.15">
      <c r="A64" s="345"/>
      <c r="B64" s="346"/>
      <c r="C64" s="537" t="s">
        <v>200</v>
      </c>
      <c r="D64" s="535"/>
      <c r="E64" s="535"/>
      <c r="F64" s="538"/>
      <c r="G64" s="534" t="s">
        <v>201</v>
      </c>
      <c r="H64" s="535"/>
      <c r="I64" s="535"/>
      <c r="J64" s="535"/>
      <c r="K64" s="535"/>
      <c r="L64" s="535"/>
      <c r="M64" s="535"/>
      <c r="N64" s="534" t="s">
        <v>203</v>
      </c>
      <c r="O64" s="535"/>
      <c r="P64" s="535"/>
      <c r="Q64" s="535"/>
      <c r="R64" s="535"/>
      <c r="S64" s="535"/>
      <c r="T64" s="535"/>
      <c r="U64" s="535"/>
      <c r="V64" s="535"/>
      <c r="W64" s="535"/>
      <c r="X64" s="535"/>
      <c r="Y64" s="535"/>
      <c r="Z64" s="535"/>
      <c r="AA64" s="535"/>
      <c r="AB64" s="535"/>
      <c r="AC64" s="535"/>
      <c r="AD64" s="535"/>
      <c r="AE64" s="535"/>
      <c r="AF64" s="536"/>
      <c r="AG64" s="213"/>
      <c r="AH64" s="152"/>
      <c r="AI64" s="152"/>
      <c r="AJ64" s="152"/>
      <c r="AK64" s="152"/>
      <c r="AL64" s="152"/>
      <c r="AM64" s="152"/>
      <c r="AN64" s="152"/>
      <c r="AO64" s="152"/>
      <c r="AP64" s="152"/>
      <c r="AQ64" s="152"/>
      <c r="AR64" s="152"/>
      <c r="AS64" s="152"/>
      <c r="AT64" s="152"/>
      <c r="AU64" s="152"/>
      <c r="AV64" s="152"/>
      <c r="AW64" s="152"/>
      <c r="AX64" s="214"/>
    </row>
    <row r="65" spans="1:52" ht="24.75" customHeight="1" x14ac:dyDescent="0.15">
      <c r="A65" s="345"/>
      <c r="B65" s="346"/>
      <c r="C65" s="524"/>
      <c r="D65" s="525"/>
      <c r="E65" s="525"/>
      <c r="F65" s="526"/>
      <c r="G65" s="539"/>
      <c r="H65" s="540"/>
      <c r="I65" s="38" t="str">
        <f>IF(OR(G65="　", G65=""), "", "-")</f>
        <v/>
      </c>
      <c r="J65" s="523"/>
      <c r="K65" s="523"/>
      <c r="L65" s="38" t="str">
        <f>IF(M65="","","-")</f>
        <v/>
      </c>
      <c r="M65" s="39"/>
      <c r="N65" s="520"/>
      <c r="O65" s="521"/>
      <c r="P65" s="521"/>
      <c r="Q65" s="521"/>
      <c r="R65" s="521"/>
      <c r="S65" s="521"/>
      <c r="T65" s="521"/>
      <c r="U65" s="521"/>
      <c r="V65" s="521"/>
      <c r="W65" s="521"/>
      <c r="X65" s="521"/>
      <c r="Y65" s="521"/>
      <c r="Z65" s="521"/>
      <c r="AA65" s="521"/>
      <c r="AB65" s="521"/>
      <c r="AC65" s="521"/>
      <c r="AD65" s="521"/>
      <c r="AE65" s="521"/>
      <c r="AF65" s="522"/>
      <c r="AG65" s="213"/>
      <c r="AH65" s="152"/>
      <c r="AI65" s="152"/>
      <c r="AJ65" s="152"/>
      <c r="AK65" s="152"/>
      <c r="AL65" s="152"/>
      <c r="AM65" s="152"/>
      <c r="AN65" s="152"/>
      <c r="AO65" s="152"/>
      <c r="AP65" s="152"/>
      <c r="AQ65" s="152"/>
      <c r="AR65" s="152"/>
      <c r="AS65" s="152"/>
      <c r="AT65" s="152"/>
      <c r="AU65" s="152"/>
      <c r="AV65" s="152"/>
      <c r="AW65" s="152"/>
      <c r="AX65" s="214"/>
    </row>
    <row r="66" spans="1:52" ht="24.75" customHeight="1" x14ac:dyDescent="0.15">
      <c r="A66" s="345"/>
      <c r="B66" s="346"/>
      <c r="C66" s="524"/>
      <c r="D66" s="525"/>
      <c r="E66" s="525"/>
      <c r="F66" s="526"/>
      <c r="G66" s="539"/>
      <c r="H66" s="540"/>
      <c r="I66" s="38" t="str">
        <f t="shared" ref="I66:I69" si="5">IF(OR(G66="　", G66=""), "", "-")</f>
        <v/>
      </c>
      <c r="J66" s="523"/>
      <c r="K66" s="523"/>
      <c r="L66" s="38" t="str">
        <f t="shared" ref="L66:L69" si="6">IF(M66="","","-")</f>
        <v/>
      </c>
      <c r="M66" s="39"/>
      <c r="N66" s="520"/>
      <c r="O66" s="521"/>
      <c r="P66" s="521"/>
      <c r="Q66" s="521"/>
      <c r="R66" s="521"/>
      <c r="S66" s="521"/>
      <c r="T66" s="521"/>
      <c r="U66" s="521"/>
      <c r="V66" s="521"/>
      <c r="W66" s="521"/>
      <c r="X66" s="521"/>
      <c r="Y66" s="521"/>
      <c r="Z66" s="521"/>
      <c r="AA66" s="521"/>
      <c r="AB66" s="521"/>
      <c r="AC66" s="521"/>
      <c r="AD66" s="521"/>
      <c r="AE66" s="521"/>
      <c r="AF66" s="522"/>
      <c r="AG66" s="213"/>
      <c r="AH66" s="152"/>
      <c r="AI66" s="152"/>
      <c r="AJ66" s="152"/>
      <c r="AK66" s="152"/>
      <c r="AL66" s="152"/>
      <c r="AM66" s="152"/>
      <c r="AN66" s="152"/>
      <c r="AO66" s="152"/>
      <c r="AP66" s="152"/>
      <c r="AQ66" s="152"/>
      <c r="AR66" s="152"/>
      <c r="AS66" s="152"/>
      <c r="AT66" s="152"/>
      <c r="AU66" s="152"/>
      <c r="AV66" s="152"/>
      <c r="AW66" s="152"/>
      <c r="AX66" s="214"/>
    </row>
    <row r="67" spans="1:52" ht="24.75" customHeight="1" x14ac:dyDescent="0.15">
      <c r="A67" s="345"/>
      <c r="B67" s="346"/>
      <c r="C67" s="524"/>
      <c r="D67" s="525"/>
      <c r="E67" s="525"/>
      <c r="F67" s="526"/>
      <c r="G67" s="539"/>
      <c r="H67" s="540"/>
      <c r="I67" s="38" t="str">
        <f t="shared" si="5"/>
        <v/>
      </c>
      <c r="J67" s="523"/>
      <c r="K67" s="523"/>
      <c r="L67" s="38" t="str">
        <f t="shared" si="6"/>
        <v/>
      </c>
      <c r="M67" s="39"/>
      <c r="N67" s="520"/>
      <c r="O67" s="521"/>
      <c r="P67" s="521"/>
      <c r="Q67" s="521"/>
      <c r="R67" s="521"/>
      <c r="S67" s="521"/>
      <c r="T67" s="521"/>
      <c r="U67" s="521"/>
      <c r="V67" s="521"/>
      <c r="W67" s="521"/>
      <c r="X67" s="521"/>
      <c r="Y67" s="521"/>
      <c r="Z67" s="521"/>
      <c r="AA67" s="521"/>
      <c r="AB67" s="521"/>
      <c r="AC67" s="521"/>
      <c r="AD67" s="521"/>
      <c r="AE67" s="521"/>
      <c r="AF67" s="522"/>
      <c r="AG67" s="213"/>
      <c r="AH67" s="152"/>
      <c r="AI67" s="152"/>
      <c r="AJ67" s="152"/>
      <c r="AK67" s="152"/>
      <c r="AL67" s="152"/>
      <c r="AM67" s="152"/>
      <c r="AN67" s="152"/>
      <c r="AO67" s="152"/>
      <c r="AP67" s="152"/>
      <c r="AQ67" s="152"/>
      <c r="AR67" s="152"/>
      <c r="AS67" s="152"/>
      <c r="AT67" s="152"/>
      <c r="AU67" s="152"/>
      <c r="AV67" s="152"/>
      <c r="AW67" s="152"/>
      <c r="AX67" s="214"/>
    </row>
    <row r="68" spans="1:52" ht="24.75" customHeight="1" x14ac:dyDescent="0.15">
      <c r="A68" s="345"/>
      <c r="B68" s="346"/>
      <c r="C68" s="524"/>
      <c r="D68" s="525"/>
      <c r="E68" s="525"/>
      <c r="F68" s="526"/>
      <c r="G68" s="539"/>
      <c r="H68" s="540"/>
      <c r="I68" s="38" t="str">
        <f t="shared" si="5"/>
        <v/>
      </c>
      <c r="J68" s="523"/>
      <c r="K68" s="523"/>
      <c r="L68" s="38" t="str">
        <f t="shared" si="6"/>
        <v/>
      </c>
      <c r="M68" s="39"/>
      <c r="N68" s="520"/>
      <c r="O68" s="521"/>
      <c r="P68" s="521"/>
      <c r="Q68" s="521"/>
      <c r="R68" s="521"/>
      <c r="S68" s="521"/>
      <c r="T68" s="521"/>
      <c r="U68" s="521"/>
      <c r="V68" s="521"/>
      <c r="W68" s="521"/>
      <c r="X68" s="521"/>
      <c r="Y68" s="521"/>
      <c r="Z68" s="521"/>
      <c r="AA68" s="521"/>
      <c r="AB68" s="521"/>
      <c r="AC68" s="521"/>
      <c r="AD68" s="521"/>
      <c r="AE68" s="521"/>
      <c r="AF68" s="522"/>
      <c r="AG68" s="213"/>
      <c r="AH68" s="152"/>
      <c r="AI68" s="152"/>
      <c r="AJ68" s="152"/>
      <c r="AK68" s="152"/>
      <c r="AL68" s="152"/>
      <c r="AM68" s="152"/>
      <c r="AN68" s="152"/>
      <c r="AO68" s="152"/>
      <c r="AP68" s="152"/>
      <c r="AQ68" s="152"/>
      <c r="AR68" s="152"/>
      <c r="AS68" s="152"/>
      <c r="AT68" s="152"/>
      <c r="AU68" s="152"/>
      <c r="AV68" s="152"/>
      <c r="AW68" s="152"/>
      <c r="AX68" s="214"/>
    </row>
    <row r="69" spans="1:52" ht="24.75" customHeight="1" x14ac:dyDescent="0.15">
      <c r="A69" s="347"/>
      <c r="B69" s="348"/>
      <c r="C69" s="524"/>
      <c r="D69" s="525"/>
      <c r="E69" s="525"/>
      <c r="F69" s="526"/>
      <c r="G69" s="544"/>
      <c r="H69" s="545"/>
      <c r="I69" s="40" t="str">
        <f t="shared" si="5"/>
        <v/>
      </c>
      <c r="J69" s="546"/>
      <c r="K69" s="546"/>
      <c r="L69" s="40" t="str">
        <f t="shared" si="6"/>
        <v/>
      </c>
      <c r="M69" s="41"/>
      <c r="N69" s="541"/>
      <c r="O69" s="542"/>
      <c r="P69" s="542"/>
      <c r="Q69" s="542"/>
      <c r="R69" s="542"/>
      <c r="S69" s="542"/>
      <c r="T69" s="542"/>
      <c r="U69" s="542"/>
      <c r="V69" s="542"/>
      <c r="W69" s="542"/>
      <c r="X69" s="542"/>
      <c r="Y69" s="542"/>
      <c r="Z69" s="542"/>
      <c r="AA69" s="542"/>
      <c r="AB69" s="542"/>
      <c r="AC69" s="542"/>
      <c r="AD69" s="542"/>
      <c r="AE69" s="542"/>
      <c r="AF69" s="543"/>
      <c r="AG69" s="128"/>
      <c r="AH69" s="129"/>
      <c r="AI69" s="129"/>
      <c r="AJ69" s="129"/>
      <c r="AK69" s="129"/>
      <c r="AL69" s="129"/>
      <c r="AM69" s="129"/>
      <c r="AN69" s="129"/>
      <c r="AO69" s="129"/>
      <c r="AP69" s="129"/>
      <c r="AQ69" s="129"/>
      <c r="AR69" s="129"/>
      <c r="AS69" s="129"/>
      <c r="AT69" s="129"/>
      <c r="AU69" s="129"/>
      <c r="AV69" s="129"/>
      <c r="AW69" s="129"/>
      <c r="AX69" s="130"/>
    </row>
    <row r="70" spans="1:52" ht="67.5" customHeight="1" x14ac:dyDescent="0.15">
      <c r="A70" s="330" t="s">
        <v>39</v>
      </c>
      <c r="B70" s="331"/>
      <c r="C70" s="218" t="s">
        <v>44</v>
      </c>
      <c r="D70" s="291"/>
      <c r="E70" s="291"/>
      <c r="F70" s="292"/>
      <c r="G70" s="479"/>
      <c r="H70" s="479"/>
      <c r="I70" s="479"/>
      <c r="J70" s="479"/>
      <c r="K70" s="479"/>
      <c r="L70" s="479"/>
      <c r="M70" s="479"/>
      <c r="N70" s="479"/>
      <c r="O70" s="479"/>
      <c r="P70" s="479"/>
      <c r="Q70" s="479"/>
      <c r="R70" s="479"/>
      <c r="S70" s="479"/>
      <c r="T70" s="479"/>
      <c r="U70" s="479"/>
      <c r="V70" s="479"/>
      <c r="W70" s="479"/>
      <c r="X70" s="479"/>
      <c r="Y70" s="479"/>
      <c r="Z70" s="479"/>
      <c r="AA70" s="479"/>
      <c r="AB70" s="479"/>
      <c r="AC70" s="479"/>
      <c r="AD70" s="479"/>
      <c r="AE70" s="479"/>
      <c r="AF70" s="479"/>
      <c r="AG70" s="479"/>
      <c r="AH70" s="479"/>
      <c r="AI70" s="479"/>
      <c r="AJ70" s="479"/>
      <c r="AK70" s="479"/>
      <c r="AL70" s="479"/>
      <c r="AM70" s="479"/>
      <c r="AN70" s="479"/>
      <c r="AO70" s="479"/>
      <c r="AP70" s="479"/>
      <c r="AQ70" s="479"/>
      <c r="AR70" s="479"/>
      <c r="AS70" s="479"/>
      <c r="AT70" s="479"/>
      <c r="AU70" s="479"/>
      <c r="AV70" s="479"/>
      <c r="AW70" s="479"/>
      <c r="AX70" s="480"/>
    </row>
    <row r="71" spans="1:52" ht="67.5" customHeight="1" thickBot="1" x14ac:dyDescent="0.2">
      <c r="A71" s="332"/>
      <c r="B71" s="333"/>
      <c r="C71" s="390" t="s">
        <v>48</v>
      </c>
      <c r="D71" s="391"/>
      <c r="E71" s="391"/>
      <c r="F71" s="392"/>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8"/>
    </row>
    <row r="72" spans="1:52" ht="24" customHeight="1" x14ac:dyDescent="0.15">
      <c r="A72" s="387" t="s">
        <v>24</v>
      </c>
      <c r="B72" s="388"/>
      <c r="C72" s="388"/>
      <c r="D72" s="388"/>
      <c r="E72" s="388"/>
      <c r="F72" s="388"/>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388"/>
      <c r="AE72" s="388"/>
      <c r="AF72" s="388"/>
      <c r="AG72" s="388"/>
      <c r="AH72" s="388"/>
      <c r="AI72" s="388"/>
      <c r="AJ72" s="388"/>
      <c r="AK72" s="388"/>
      <c r="AL72" s="388"/>
      <c r="AM72" s="388"/>
      <c r="AN72" s="388"/>
      <c r="AO72" s="388"/>
      <c r="AP72" s="388"/>
      <c r="AQ72" s="388"/>
      <c r="AR72" s="388"/>
      <c r="AS72" s="388"/>
      <c r="AT72" s="388"/>
      <c r="AU72" s="388"/>
      <c r="AV72" s="388"/>
      <c r="AW72" s="388"/>
      <c r="AX72" s="389"/>
    </row>
    <row r="73" spans="1:52" ht="67.5" customHeight="1" thickBot="1" x14ac:dyDescent="0.2">
      <c r="A73" s="452"/>
      <c r="B73" s="376"/>
      <c r="C73" s="376"/>
      <c r="D73" s="376"/>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7"/>
    </row>
    <row r="74" spans="1:52" ht="24.75" customHeight="1" x14ac:dyDescent="0.15">
      <c r="A74" s="334" t="s">
        <v>25</v>
      </c>
      <c r="B74" s="335"/>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c r="AV74" s="335"/>
      <c r="AW74" s="335"/>
      <c r="AX74" s="336"/>
    </row>
    <row r="75" spans="1:52" ht="67.5" customHeight="1" thickBot="1" x14ac:dyDescent="0.2">
      <c r="A75" s="327" t="s">
        <v>128</v>
      </c>
      <c r="B75" s="328"/>
      <c r="C75" s="328"/>
      <c r="D75" s="328"/>
      <c r="E75" s="329"/>
      <c r="F75" s="375" t="s">
        <v>558</v>
      </c>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7"/>
    </row>
    <row r="76" spans="1:52" ht="24.75" customHeight="1" x14ac:dyDescent="0.15">
      <c r="A76" s="334" t="s">
        <v>37</v>
      </c>
      <c r="B76" s="335"/>
      <c r="C76" s="335"/>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c r="AV76" s="335"/>
      <c r="AW76" s="335"/>
      <c r="AX76" s="336"/>
    </row>
    <row r="77" spans="1:52" ht="66" customHeight="1" thickBot="1" x14ac:dyDescent="0.2">
      <c r="A77" s="327" t="s">
        <v>128</v>
      </c>
      <c r="B77" s="328"/>
      <c r="C77" s="328"/>
      <c r="D77" s="328"/>
      <c r="E77" s="329"/>
      <c r="F77" s="453" t="s">
        <v>561</v>
      </c>
      <c r="G77" s="454"/>
      <c r="H77" s="454"/>
      <c r="I77" s="454"/>
      <c r="J77" s="454"/>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4"/>
      <c r="AI77" s="454"/>
      <c r="AJ77" s="454"/>
      <c r="AK77" s="454"/>
      <c r="AL77" s="454"/>
      <c r="AM77" s="454"/>
      <c r="AN77" s="454"/>
      <c r="AO77" s="454"/>
      <c r="AP77" s="454"/>
      <c r="AQ77" s="454"/>
      <c r="AR77" s="454"/>
      <c r="AS77" s="454"/>
      <c r="AT77" s="454"/>
      <c r="AU77" s="454"/>
      <c r="AV77" s="454"/>
      <c r="AW77" s="454"/>
      <c r="AX77" s="455"/>
    </row>
    <row r="78" spans="1:52" ht="24.75" customHeight="1" x14ac:dyDescent="0.15">
      <c r="A78" s="364" t="s">
        <v>26</v>
      </c>
      <c r="B78" s="365"/>
      <c r="C78" s="365"/>
      <c r="D78" s="365"/>
      <c r="E78" s="365"/>
      <c r="F78" s="365"/>
      <c r="G78" s="365"/>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365"/>
      <c r="AL78" s="365"/>
      <c r="AM78" s="365"/>
      <c r="AN78" s="365"/>
      <c r="AO78" s="365"/>
      <c r="AP78" s="365"/>
      <c r="AQ78" s="365"/>
      <c r="AR78" s="365"/>
      <c r="AS78" s="365"/>
      <c r="AT78" s="365"/>
      <c r="AU78" s="365"/>
      <c r="AV78" s="365"/>
      <c r="AW78" s="365"/>
      <c r="AX78" s="366"/>
    </row>
    <row r="79" spans="1:52" ht="67.5" customHeight="1" thickBot="1" x14ac:dyDescent="0.2">
      <c r="A79" s="320"/>
      <c r="B79" s="321"/>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2"/>
    </row>
    <row r="80" spans="1:52" ht="24.75" customHeight="1" x14ac:dyDescent="0.15">
      <c r="A80" s="461" t="s">
        <v>208</v>
      </c>
      <c r="B80" s="462"/>
      <c r="C80" s="462"/>
      <c r="D80" s="462"/>
      <c r="E80" s="462"/>
      <c r="F80" s="462"/>
      <c r="G80" s="462"/>
      <c r="H80" s="462"/>
      <c r="I80" s="462"/>
      <c r="J80" s="462"/>
      <c r="K80" s="462"/>
      <c r="L80" s="462"/>
      <c r="M80" s="462"/>
      <c r="N80" s="462"/>
      <c r="O80" s="462"/>
      <c r="P80" s="462"/>
      <c r="Q80" s="462"/>
      <c r="R80" s="462"/>
      <c r="S80" s="462"/>
      <c r="T80" s="462"/>
      <c r="U80" s="462"/>
      <c r="V80" s="462"/>
      <c r="W80" s="462"/>
      <c r="X80" s="462"/>
      <c r="Y80" s="462"/>
      <c r="Z80" s="462"/>
      <c r="AA80" s="462"/>
      <c r="AB80" s="462"/>
      <c r="AC80" s="462"/>
      <c r="AD80" s="462"/>
      <c r="AE80" s="462"/>
      <c r="AF80" s="462"/>
      <c r="AG80" s="462"/>
      <c r="AH80" s="462"/>
      <c r="AI80" s="462"/>
      <c r="AJ80" s="462"/>
      <c r="AK80" s="462"/>
      <c r="AL80" s="462"/>
      <c r="AM80" s="462"/>
      <c r="AN80" s="462"/>
      <c r="AO80" s="462"/>
      <c r="AP80" s="462"/>
      <c r="AQ80" s="462"/>
      <c r="AR80" s="462"/>
      <c r="AS80" s="462"/>
      <c r="AT80" s="462"/>
      <c r="AU80" s="462"/>
      <c r="AV80" s="462"/>
      <c r="AW80" s="462"/>
      <c r="AX80" s="463"/>
      <c r="AZ80" s="4"/>
    </row>
    <row r="81" spans="1:50" ht="24.75" customHeight="1" x14ac:dyDescent="0.15">
      <c r="A81" s="61" t="s">
        <v>371</v>
      </c>
      <c r="B81" s="61"/>
      <c r="C81" s="61"/>
      <c r="D81" s="61"/>
      <c r="E81" s="64"/>
      <c r="F81" s="65"/>
      <c r="G81" s="65"/>
      <c r="H81" s="57" t="str">
        <f>IF(E81="","","-")</f>
        <v/>
      </c>
      <c r="I81" s="65"/>
      <c r="J81" s="65"/>
      <c r="K81" s="57" t="str">
        <f>IF(I81="","","-")</f>
        <v/>
      </c>
      <c r="L81" s="60"/>
      <c r="M81" s="60"/>
      <c r="N81" s="57" t="str">
        <f>IF(O81="","","-")</f>
        <v/>
      </c>
      <c r="O81" s="62"/>
      <c r="P81" s="63"/>
      <c r="Q81" s="64"/>
      <c r="R81" s="65"/>
      <c r="S81" s="65"/>
      <c r="T81" s="57" t="str">
        <f>IF(Q81="","","-")</f>
        <v/>
      </c>
      <c r="U81" s="65"/>
      <c r="V81" s="65"/>
      <c r="W81" s="57" t="str">
        <f>IF(U81="","","-")</f>
        <v/>
      </c>
      <c r="X81" s="60"/>
      <c r="Y81" s="60"/>
      <c r="Z81" s="57" t="str">
        <f>IF(AA81="","","-")</f>
        <v/>
      </c>
      <c r="AA81" s="62"/>
      <c r="AB81" s="63"/>
      <c r="AC81" s="64"/>
      <c r="AD81" s="65"/>
      <c r="AE81" s="65"/>
      <c r="AF81" s="57" t="str">
        <f>IF(AC81="","","-")</f>
        <v/>
      </c>
      <c r="AG81" s="65"/>
      <c r="AH81" s="65"/>
      <c r="AI81" s="57" t="str">
        <f>IF(AG81="","","-")</f>
        <v/>
      </c>
      <c r="AJ81" s="60"/>
      <c r="AK81" s="60"/>
      <c r="AL81" s="57" t="str">
        <f>IF(AM81="","","-")</f>
        <v/>
      </c>
      <c r="AM81" s="62"/>
      <c r="AN81" s="63"/>
      <c r="AO81" s="64"/>
      <c r="AP81" s="65"/>
      <c r="AQ81" s="57" t="str">
        <f>IF(AO81="","","-")</f>
        <v/>
      </c>
      <c r="AR81" s="65"/>
      <c r="AS81" s="65"/>
      <c r="AT81" s="57" t="str">
        <f>IF(AR81="","","-")</f>
        <v/>
      </c>
      <c r="AU81" s="60"/>
      <c r="AV81" s="60"/>
      <c r="AW81" s="57" t="str">
        <f>IF(AX81="","","-")</f>
        <v/>
      </c>
      <c r="AX81" s="59"/>
    </row>
    <row r="82" spans="1:50" ht="24.75" customHeight="1" x14ac:dyDescent="0.15">
      <c r="A82" s="61" t="s">
        <v>337</v>
      </c>
      <c r="B82" s="61"/>
      <c r="C82" s="61"/>
      <c r="D82" s="61"/>
      <c r="E82" s="64"/>
      <c r="F82" s="65"/>
      <c r="G82" s="65"/>
      <c r="H82" s="57" t="str">
        <f>IF(E82="","","-")</f>
        <v/>
      </c>
      <c r="I82" s="65"/>
      <c r="J82" s="65"/>
      <c r="K82" s="57" t="str">
        <f>IF(I82="","","-")</f>
        <v/>
      </c>
      <c r="L82" s="60"/>
      <c r="M82" s="60"/>
      <c r="N82" s="57" t="str">
        <f>IF(O82="","","-")</f>
        <v/>
      </c>
      <c r="O82" s="62"/>
      <c r="P82" s="63"/>
      <c r="Q82" s="64"/>
      <c r="R82" s="65"/>
      <c r="S82" s="65"/>
      <c r="T82" s="57" t="str">
        <f>IF(Q82="","","-")</f>
        <v/>
      </c>
      <c r="U82" s="65"/>
      <c r="V82" s="65"/>
      <c r="W82" s="57" t="str">
        <f>IF(U82="","","-")</f>
        <v/>
      </c>
      <c r="X82" s="60"/>
      <c r="Y82" s="60"/>
      <c r="Z82" s="57" t="str">
        <f>IF(AA82="","","-")</f>
        <v/>
      </c>
      <c r="AA82" s="62"/>
      <c r="AB82" s="63"/>
      <c r="AC82" s="64"/>
      <c r="AD82" s="65"/>
      <c r="AE82" s="65"/>
      <c r="AF82" s="57" t="str">
        <f>IF(AC82="","","-")</f>
        <v/>
      </c>
      <c r="AG82" s="65"/>
      <c r="AH82" s="65"/>
      <c r="AI82" s="57" t="str">
        <f>IF(AG82="","","-")</f>
        <v/>
      </c>
      <c r="AJ82" s="60"/>
      <c r="AK82" s="60"/>
      <c r="AL82" s="57" t="str">
        <f>IF(AM82="","","-")</f>
        <v/>
      </c>
      <c r="AM82" s="62"/>
      <c r="AN82" s="63"/>
      <c r="AO82" s="64"/>
      <c r="AP82" s="65"/>
      <c r="AQ82" s="57" t="str">
        <f>IF(AO82="","","-")</f>
        <v/>
      </c>
      <c r="AR82" s="65"/>
      <c r="AS82" s="65"/>
      <c r="AT82" s="57" t="str">
        <f>IF(AR82="","","-")</f>
        <v/>
      </c>
      <c r="AU82" s="60"/>
      <c r="AV82" s="60"/>
      <c r="AW82" s="57" t="str">
        <f>IF(AX82="","","-")</f>
        <v/>
      </c>
      <c r="AX82" s="59"/>
    </row>
    <row r="83" spans="1:50" ht="28.35" customHeight="1" x14ac:dyDescent="0.15">
      <c r="A83" s="69" t="s">
        <v>226</v>
      </c>
      <c r="B83" s="70"/>
      <c r="C83" s="70"/>
      <c r="D83" s="70"/>
      <c r="E83" s="70"/>
      <c r="F83" s="71"/>
      <c r="G83" s="44" t="s">
        <v>532</v>
      </c>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9"/>
    </row>
    <row r="84" spans="1:50" ht="28.35" customHeight="1" x14ac:dyDescent="0.15">
      <c r="A84" s="69"/>
      <c r="B84" s="70"/>
      <c r="C84" s="70"/>
      <c r="D84" s="70"/>
      <c r="E84" s="70"/>
      <c r="F84" s="71"/>
      <c r="G84" s="27"/>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0" ht="28.35" customHeight="1" x14ac:dyDescent="0.15">
      <c r="A85" s="69"/>
      <c r="B85" s="70"/>
      <c r="C85" s="70"/>
      <c r="D85" s="70"/>
      <c r="E85" s="70"/>
      <c r="F85" s="71"/>
      <c r="G85" s="27"/>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28.35" customHeight="1" x14ac:dyDescent="0.15">
      <c r="A86" s="69"/>
      <c r="B86" s="70"/>
      <c r="C86" s="70"/>
      <c r="D86" s="70"/>
      <c r="E86" s="70"/>
      <c r="F86" s="71"/>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27.75" customHeight="1" x14ac:dyDescent="0.15">
      <c r="A87" s="69"/>
      <c r="B87" s="70"/>
      <c r="C87" s="70"/>
      <c r="D87" s="70"/>
      <c r="E87" s="70"/>
      <c r="F87" s="71"/>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28.35" customHeight="1" x14ac:dyDescent="0.15">
      <c r="A88" s="69"/>
      <c r="B88" s="70"/>
      <c r="C88" s="70"/>
      <c r="D88" s="70"/>
      <c r="E88" s="70"/>
      <c r="F88" s="71"/>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28.35" customHeight="1" x14ac:dyDescent="0.15">
      <c r="A89" s="69"/>
      <c r="B89" s="70"/>
      <c r="C89" s="70"/>
      <c r="D89" s="70"/>
      <c r="E89" s="70"/>
      <c r="F89" s="71"/>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27.75" customHeight="1" x14ac:dyDescent="0.15">
      <c r="A90" s="69"/>
      <c r="B90" s="70"/>
      <c r="C90" s="70"/>
      <c r="D90" s="70"/>
      <c r="E90" s="70"/>
      <c r="F90" s="71"/>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28.35" customHeight="1" x14ac:dyDescent="0.15">
      <c r="A91" s="69"/>
      <c r="B91" s="70"/>
      <c r="C91" s="70"/>
      <c r="D91" s="70"/>
      <c r="E91" s="70"/>
      <c r="F91" s="71"/>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28.35" customHeight="1" x14ac:dyDescent="0.15">
      <c r="A92" s="69"/>
      <c r="B92" s="70"/>
      <c r="C92" s="70"/>
      <c r="D92" s="70"/>
      <c r="E92" s="70"/>
      <c r="F92" s="71"/>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8.35" customHeight="1" x14ac:dyDescent="0.15">
      <c r="A93" s="69"/>
      <c r="B93" s="70"/>
      <c r="C93" s="70"/>
      <c r="D93" s="70"/>
      <c r="E93" s="70"/>
      <c r="F93" s="71"/>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8.35" customHeight="1" x14ac:dyDescent="0.15">
      <c r="A94" s="69"/>
      <c r="B94" s="70"/>
      <c r="C94" s="70"/>
      <c r="D94" s="70"/>
      <c r="E94" s="70"/>
      <c r="F94" s="71"/>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8.35" customHeight="1" x14ac:dyDescent="0.15">
      <c r="A95" s="69"/>
      <c r="B95" s="70"/>
      <c r="C95" s="70"/>
      <c r="D95" s="70"/>
      <c r="E95" s="70"/>
      <c r="F95" s="71"/>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7.75" customHeight="1" x14ac:dyDescent="0.15">
      <c r="A96" s="69"/>
      <c r="B96" s="70"/>
      <c r="C96" s="70"/>
      <c r="D96" s="70"/>
      <c r="E96" s="70"/>
      <c r="F96" s="71"/>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69"/>
      <c r="B97" s="70"/>
      <c r="C97" s="70"/>
      <c r="D97" s="70"/>
      <c r="E97" s="70"/>
      <c r="F97" s="71"/>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69"/>
      <c r="B98" s="70"/>
      <c r="C98" s="70"/>
      <c r="D98" s="70"/>
      <c r="E98" s="70"/>
      <c r="F98" s="71"/>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69"/>
      <c r="B99" s="70"/>
      <c r="C99" s="70"/>
      <c r="D99" s="70"/>
      <c r="E99" s="70"/>
      <c r="F99" s="71"/>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52.5" customHeight="1" x14ac:dyDescent="0.15">
      <c r="A100" s="69"/>
      <c r="B100" s="70"/>
      <c r="C100" s="70"/>
      <c r="D100" s="70"/>
      <c r="E100" s="70"/>
      <c r="F100" s="71"/>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52.5" customHeight="1" x14ac:dyDescent="0.15">
      <c r="A101" s="69"/>
      <c r="B101" s="70"/>
      <c r="C101" s="70"/>
      <c r="D101" s="70"/>
      <c r="E101" s="70"/>
      <c r="F101" s="71"/>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52.5" customHeight="1" x14ac:dyDescent="0.15">
      <c r="A102" s="69"/>
      <c r="B102" s="70"/>
      <c r="C102" s="70"/>
      <c r="D102" s="70"/>
      <c r="E102" s="70"/>
      <c r="F102" s="71"/>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9.25" customHeight="1" x14ac:dyDescent="0.15">
      <c r="A103" s="69"/>
      <c r="B103" s="70"/>
      <c r="C103" s="70"/>
      <c r="D103" s="70"/>
      <c r="E103" s="70"/>
      <c r="F103" s="71"/>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18.399999999999999" customHeight="1" x14ac:dyDescent="0.15">
      <c r="A104" s="69"/>
      <c r="B104" s="70"/>
      <c r="C104" s="70"/>
      <c r="D104" s="70"/>
      <c r="E104" s="70"/>
      <c r="F104" s="71"/>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35.25" customHeight="1" x14ac:dyDescent="0.15">
      <c r="A105" s="69"/>
      <c r="B105" s="70"/>
      <c r="C105" s="70"/>
      <c r="D105" s="70"/>
      <c r="E105" s="70"/>
      <c r="F105" s="71"/>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30" customHeight="1" x14ac:dyDescent="0.15">
      <c r="A106" s="69"/>
      <c r="B106" s="70"/>
      <c r="C106" s="70"/>
      <c r="D106" s="70"/>
      <c r="E106" s="70"/>
      <c r="F106" s="71"/>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4.75" customHeight="1" x14ac:dyDescent="0.15">
      <c r="A107" s="69"/>
      <c r="B107" s="70"/>
      <c r="C107" s="70"/>
      <c r="D107" s="70"/>
      <c r="E107" s="70"/>
      <c r="F107" s="71"/>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4.75" customHeight="1" x14ac:dyDescent="0.15">
      <c r="A108" s="69"/>
      <c r="B108" s="70"/>
      <c r="C108" s="70"/>
      <c r="D108" s="70"/>
      <c r="E108" s="70"/>
      <c r="F108" s="71"/>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4.75" customHeight="1" x14ac:dyDescent="0.15">
      <c r="A109" s="69"/>
      <c r="B109" s="70"/>
      <c r="C109" s="70"/>
      <c r="D109" s="70"/>
      <c r="E109" s="70"/>
      <c r="F109" s="71"/>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4.75" customHeight="1" x14ac:dyDescent="0.15">
      <c r="A110" s="69"/>
      <c r="B110" s="70"/>
      <c r="C110" s="70"/>
      <c r="D110" s="70"/>
      <c r="E110" s="70"/>
      <c r="F110" s="71"/>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4.75" customHeight="1" x14ac:dyDescent="0.15">
      <c r="A111" s="69"/>
      <c r="B111" s="70"/>
      <c r="C111" s="70"/>
      <c r="D111" s="70"/>
      <c r="E111" s="70"/>
      <c r="F111" s="71"/>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4.75" customHeight="1" x14ac:dyDescent="0.15">
      <c r="A112" s="69"/>
      <c r="B112" s="70"/>
      <c r="C112" s="70"/>
      <c r="D112" s="70"/>
      <c r="E112" s="70"/>
      <c r="F112" s="71"/>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4.75" customHeight="1" x14ac:dyDescent="0.15">
      <c r="A113" s="69"/>
      <c r="B113" s="70"/>
      <c r="C113" s="70"/>
      <c r="D113" s="70"/>
      <c r="E113" s="70"/>
      <c r="F113" s="71"/>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4.75" customHeight="1" x14ac:dyDescent="0.15">
      <c r="A114" s="69"/>
      <c r="B114" s="70"/>
      <c r="C114" s="70"/>
      <c r="D114" s="70"/>
      <c r="E114" s="70"/>
      <c r="F114" s="71"/>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4.75" customHeight="1" x14ac:dyDescent="0.15">
      <c r="A115" s="69"/>
      <c r="B115" s="70"/>
      <c r="C115" s="70"/>
      <c r="D115" s="70"/>
      <c r="E115" s="70"/>
      <c r="F115" s="71"/>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4.75" customHeight="1" x14ac:dyDescent="0.15">
      <c r="A116" s="69"/>
      <c r="B116" s="70"/>
      <c r="C116" s="70"/>
      <c r="D116" s="70"/>
      <c r="E116" s="70"/>
      <c r="F116" s="71"/>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4.75" customHeight="1" x14ac:dyDescent="0.15">
      <c r="A117" s="69"/>
      <c r="B117" s="70"/>
      <c r="C117" s="70"/>
      <c r="D117" s="70"/>
      <c r="E117" s="70"/>
      <c r="F117" s="71"/>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4.75" customHeight="1" x14ac:dyDescent="0.15">
      <c r="A118" s="69"/>
      <c r="B118" s="70"/>
      <c r="C118" s="70"/>
      <c r="D118" s="70"/>
      <c r="E118" s="70"/>
      <c r="F118" s="71"/>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4.75" customHeight="1" x14ac:dyDescent="0.15">
      <c r="A119" s="69"/>
      <c r="B119" s="70"/>
      <c r="C119" s="70"/>
      <c r="D119" s="70"/>
      <c r="E119" s="70"/>
      <c r="F119" s="71"/>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5.5" customHeight="1" x14ac:dyDescent="0.15">
      <c r="A120" s="69"/>
      <c r="B120" s="70"/>
      <c r="C120" s="70"/>
      <c r="D120" s="70"/>
      <c r="E120" s="70"/>
      <c r="F120" s="71"/>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4.75" customHeight="1" thickBot="1" x14ac:dyDescent="0.2">
      <c r="A121" s="468"/>
      <c r="B121" s="469"/>
      <c r="C121" s="469"/>
      <c r="D121" s="469"/>
      <c r="E121" s="469"/>
      <c r="F121" s="470"/>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2"/>
    </row>
  </sheetData>
  <sheetProtection formatRows="0"/>
  <dataConsolidate/>
  <mergeCells count="339">
    <mergeCell ref="AG57:AX57"/>
    <mergeCell ref="N69:AF69"/>
    <mergeCell ref="AO27:AQ27"/>
    <mergeCell ref="G66:H66"/>
    <mergeCell ref="G67:H67"/>
    <mergeCell ref="G68:H68"/>
    <mergeCell ref="G69:H69"/>
    <mergeCell ref="J66:K66"/>
    <mergeCell ref="J67:K67"/>
    <mergeCell ref="J68:K68"/>
    <mergeCell ref="J69:K69"/>
    <mergeCell ref="C65:F65"/>
    <mergeCell ref="G64:M64"/>
    <mergeCell ref="N64:AF64"/>
    <mergeCell ref="C64:F64"/>
    <mergeCell ref="G65:H65"/>
    <mergeCell ref="N66:AF66"/>
    <mergeCell ref="N67:AF67"/>
    <mergeCell ref="N68:AF68"/>
    <mergeCell ref="G21:O21"/>
    <mergeCell ref="P21:V21"/>
    <mergeCell ref="W21:AC21"/>
    <mergeCell ref="AD21:AJ21"/>
    <mergeCell ref="AQ38:AT38"/>
    <mergeCell ref="AU38:AX38"/>
    <mergeCell ref="AQ39:AT39"/>
    <mergeCell ref="AQ40:AT40"/>
    <mergeCell ref="AU39:AX39"/>
    <mergeCell ref="AU40:AX40"/>
    <mergeCell ref="N65:AF65"/>
    <mergeCell ref="J65:K65"/>
    <mergeCell ref="C66:F66"/>
    <mergeCell ref="C67:F67"/>
    <mergeCell ref="C68:F68"/>
    <mergeCell ref="C69:F69"/>
    <mergeCell ref="AD55:AF55"/>
    <mergeCell ref="AG54:AX54"/>
    <mergeCell ref="AK21:AQ21"/>
    <mergeCell ref="AR21:AX21"/>
    <mergeCell ref="AG47:AX47"/>
    <mergeCell ref="AD46:AF46"/>
    <mergeCell ref="AD45:AF45"/>
    <mergeCell ref="C45:AC45"/>
    <mergeCell ref="AG46:AX46"/>
    <mergeCell ref="C61:AC61"/>
    <mergeCell ref="G6:AX6"/>
    <mergeCell ref="AW34:AX34"/>
    <mergeCell ref="AB28:AX29"/>
    <mergeCell ref="A41:F43"/>
    <mergeCell ref="G41:X41"/>
    <mergeCell ref="Y40:AA40"/>
    <mergeCell ref="Y37:AA37"/>
    <mergeCell ref="AB39:AD39"/>
    <mergeCell ref="Y43:AA43"/>
    <mergeCell ref="AB43:AD43"/>
    <mergeCell ref="AB38:AD38"/>
    <mergeCell ref="A7:F7"/>
    <mergeCell ref="G7:X7"/>
    <mergeCell ref="A8:F8"/>
    <mergeCell ref="A38:F40"/>
    <mergeCell ref="G38:X38"/>
    <mergeCell ref="AQ35:AT35"/>
    <mergeCell ref="AU35:AX35"/>
    <mergeCell ref="B28:F32"/>
    <mergeCell ref="AE39:AH39"/>
    <mergeCell ref="AI39:AL39"/>
    <mergeCell ref="AM39:AP39"/>
    <mergeCell ref="AU37:AX37"/>
    <mergeCell ref="AE38:AH38"/>
    <mergeCell ref="AI38:AL38"/>
    <mergeCell ref="AM38:AP38"/>
    <mergeCell ref="AI37:AL37"/>
    <mergeCell ref="AM37:AP37"/>
    <mergeCell ref="AQ37:AT37"/>
    <mergeCell ref="Y39:AA39"/>
    <mergeCell ref="AM41:AP41"/>
    <mergeCell ref="AB42:AD42"/>
    <mergeCell ref="G39:X40"/>
    <mergeCell ref="AB33:AD34"/>
    <mergeCell ref="P35:X37"/>
    <mergeCell ref="AB36:AD36"/>
    <mergeCell ref="Y36:AA36"/>
    <mergeCell ref="AE35:AH35"/>
    <mergeCell ref="AI35:AL35"/>
    <mergeCell ref="AE36:AH36"/>
    <mergeCell ref="AI36:AL36"/>
    <mergeCell ref="Y35:AA35"/>
    <mergeCell ref="A27:AN27"/>
    <mergeCell ref="AM42:AP42"/>
    <mergeCell ref="G71:AX71"/>
    <mergeCell ref="G70:AX70"/>
    <mergeCell ref="G28:AA29"/>
    <mergeCell ref="AD53:AF53"/>
    <mergeCell ref="AB40:AD40"/>
    <mergeCell ref="G33:O34"/>
    <mergeCell ref="AI43:AL43"/>
    <mergeCell ref="AB35:AD35"/>
    <mergeCell ref="AB37:AD37"/>
    <mergeCell ref="AQ43:AX43"/>
    <mergeCell ref="AQ41:AX41"/>
    <mergeCell ref="AE42:AH42"/>
    <mergeCell ref="AI42:AL42"/>
    <mergeCell ref="P33:X34"/>
    <mergeCell ref="Y33:AA34"/>
    <mergeCell ref="AQ33:AT33"/>
    <mergeCell ref="AQ34:AR34"/>
    <mergeCell ref="AD63:AF63"/>
    <mergeCell ref="AG62:AX62"/>
    <mergeCell ref="C56:AC56"/>
    <mergeCell ref="A83:F121"/>
    <mergeCell ref="AG63:AX69"/>
    <mergeCell ref="C60:AC60"/>
    <mergeCell ref="AG60:AX60"/>
    <mergeCell ref="C63:AC63"/>
    <mergeCell ref="AD61:AF61"/>
    <mergeCell ref="AD60:AF60"/>
    <mergeCell ref="A73:AX73"/>
    <mergeCell ref="F77:AX77"/>
    <mergeCell ref="A49:B58"/>
    <mergeCell ref="C58:AC58"/>
    <mergeCell ref="A80:AX80"/>
    <mergeCell ref="AD62:AF62"/>
    <mergeCell ref="AG49:AX51"/>
    <mergeCell ref="C54:AC54"/>
    <mergeCell ref="AD59:AF59"/>
    <mergeCell ref="W13:AC13"/>
    <mergeCell ref="A11:F11"/>
    <mergeCell ref="AD50:AF50"/>
    <mergeCell ref="A77:E77"/>
    <mergeCell ref="G30:AA32"/>
    <mergeCell ref="P12:V12"/>
    <mergeCell ref="G4:X4"/>
    <mergeCell ref="Y4:AD4"/>
    <mergeCell ref="AE4:AP4"/>
    <mergeCell ref="AQ4:AX4"/>
    <mergeCell ref="A5:F5"/>
    <mergeCell ref="C53:AC53"/>
    <mergeCell ref="G11:AX11"/>
    <mergeCell ref="Y5:AD5"/>
    <mergeCell ref="AE5:AP5"/>
    <mergeCell ref="AQ5:AX5"/>
    <mergeCell ref="A4:F4"/>
    <mergeCell ref="A6:F6"/>
    <mergeCell ref="AK12:AQ12"/>
    <mergeCell ref="W14:AC14"/>
    <mergeCell ref="AG48:AX48"/>
    <mergeCell ref="AG53:AX53"/>
    <mergeCell ref="C46:AC46"/>
    <mergeCell ref="I16:O16"/>
    <mergeCell ref="P16:V16"/>
    <mergeCell ref="AD49:AF49"/>
    <mergeCell ref="I18:O18"/>
    <mergeCell ref="AD12:AJ12"/>
    <mergeCell ref="AE8:AX8"/>
    <mergeCell ref="W16:AC16"/>
    <mergeCell ref="A10:F10"/>
    <mergeCell ref="AR12:AX12"/>
    <mergeCell ref="G13:H18"/>
    <mergeCell ref="F75:AX75"/>
    <mergeCell ref="E50:AC50"/>
    <mergeCell ref="E51:AC51"/>
    <mergeCell ref="AG58:AX58"/>
    <mergeCell ref="A74:AX74"/>
    <mergeCell ref="AG59:AX59"/>
    <mergeCell ref="AD47:AF47"/>
    <mergeCell ref="AG55:AX55"/>
    <mergeCell ref="A72:AX72"/>
    <mergeCell ref="C71:F71"/>
    <mergeCell ref="W12:AC12"/>
    <mergeCell ref="AR20:AX20"/>
    <mergeCell ref="A78:AX78"/>
    <mergeCell ref="B33:F37"/>
    <mergeCell ref="AD54:AF54"/>
    <mergeCell ref="C62:AC62"/>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63:B69"/>
    <mergeCell ref="AD56:AF56"/>
    <mergeCell ref="Y41:AA41"/>
    <mergeCell ref="AB41:AD41"/>
    <mergeCell ref="G42:X43"/>
    <mergeCell ref="Y42:AA42"/>
    <mergeCell ref="A59:B62"/>
    <mergeCell ref="C59:AC59"/>
    <mergeCell ref="AR14:AX14"/>
    <mergeCell ref="AK15:AQ15"/>
    <mergeCell ref="AG61:AX61"/>
    <mergeCell ref="AD52:AF52"/>
    <mergeCell ref="AD15:AJ15"/>
    <mergeCell ref="P19:V19"/>
    <mergeCell ref="A79:AX79"/>
    <mergeCell ref="C50:D51"/>
    <mergeCell ref="A75:E75"/>
    <mergeCell ref="A70:B71"/>
    <mergeCell ref="A76:AX76"/>
    <mergeCell ref="AR15:AX15"/>
    <mergeCell ref="C55:AC55"/>
    <mergeCell ref="AD58:AF58"/>
    <mergeCell ref="AG56:AX56"/>
    <mergeCell ref="C52:AC52"/>
    <mergeCell ref="C47:AC47"/>
    <mergeCell ref="C48:AC48"/>
    <mergeCell ref="C49:AC49"/>
    <mergeCell ref="AG45:AX45"/>
    <mergeCell ref="AD51:AF51"/>
    <mergeCell ref="AD48:AF48"/>
    <mergeCell ref="C70:F70"/>
    <mergeCell ref="G5:L5"/>
    <mergeCell ref="M5:R5"/>
    <mergeCell ref="S5:X5"/>
    <mergeCell ref="Y8:AD8"/>
    <mergeCell ref="A9:F9"/>
    <mergeCell ref="G9:AX9"/>
    <mergeCell ref="I15:O15"/>
    <mergeCell ref="P15:V15"/>
    <mergeCell ref="W15:AC15"/>
    <mergeCell ref="A28:A37"/>
    <mergeCell ref="A3:AH3"/>
    <mergeCell ref="AJ3:AW3"/>
    <mergeCell ref="AG52:AX52"/>
    <mergeCell ref="A46:B4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5:O37"/>
    <mergeCell ref="AK20:AQ20"/>
    <mergeCell ref="AM35:AP35"/>
    <mergeCell ref="AE40:AH40"/>
    <mergeCell ref="AI40:AL40"/>
    <mergeCell ref="AM40:AP40"/>
    <mergeCell ref="AU34:AV34"/>
    <mergeCell ref="AE33:AH34"/>
    <mergeCell ref="AI33:AL34"/>
    <mergeCell ref="AM33:AP34"/>
    <mergeCell ref="AB30:AX32"/>
    <mergeCell ref="AQ36:AT36"/>
    <mergeCell ref="AU36:AX36"/>
    <mergeCell ref="AE37:AH37"/>
    <mergeCell ref="AM36:AP36"/>
    <mergeCell ref="Y38:AA38"/>
    <mergeCell ref="AE43:AH43"/>
    <mergeCell ref="AI41:AL41"/>
    <mergeCell ref="AM43:AP43"/>
    <mergeCell ref="A44:AX44"/>
    <mergeCell ref="AW2:AX2"/>
    <mergeCell ref="AE7:AX7"/>
    <mergeCell ref="AD17:AJ17"/>
    <mergeCell ref="AK17:AQ17"/>
    <mergeCell ref="AR17:AX17"/>
    <mergeCell ref="AK13:AQ13"/>
    <mergeCell ref="AR13:AX13"/>
    <mergeCell ref="Y7:AD7"/>
    <mergeCell ref="AU33:AX33"/>
    <mergeCell ref="AS34:AT34"/>
    <mergeCell ref="AQ42:AX42"/>
    <mergeCell ref="AE41:AH41"/>
    <mergeCell ref="P22:V22"/>
    <mergeCell ref="P23:V23"/>
    <mergeCell ref="P24:V24"/>
    <mergeCell ref="P25:V25"/>
    <mergeCell ref="G26:O26"/>
    <mergeCell ref="W25:AC25"/>
    <mergeCell ref="AD2:AH2"/>
    <mergeCell ref="AJ2:AM2"/>
    <mergeCell ref="G8:X8"/>
    <mergeCell ref="C57:AC57"/>
    <mergeCell ref="AD57:AF57"/>
    <mergeCell ref="AO2:AQ2"/>
    <mergeCell ref="AS2:AU2"/>
    <mergeCell ref="P26:V26"/>
    <mergeCell ref="W26:AC26"/>
    <mergeCell ref="W23:AC23"/>
    <mergeCell ref="W24:AC24"/>
    <mergeCell ref="AG82:AH82"/>
    <mergeCell ref="AJ82:AK82"/>
    <mergeCell ref="A82:D82"/>
    <mergeCell ref="E82:G82"/>
    <mergeCell ref="I82:J82"/>
    <mergeCell ref="L82:M82"/>
    <mergeCell ref="Q82:S82"/>
    <mergeCell ref="U82:V82"/>
    <mergeCell ref="X82:Y82"/>
    <mergeCell ref="AC82:AE82"/>
    <mergeCell ref="U81:V81"/>
    <mergeCell ref="X81:Y81"/>
    <mergeCell ref="AA81:AB81"/>
    <mergeCell ref="AC81:AE81"/>
    <mergeCell ref="AG81:AH81"/>
    <mergeCell ref="AJ81:AK81"/>
    <mergeCell ref="AM81:AN81"/>
    <mergeCell ref="AO81:AP81"/>
    <mergeCell ref="AR81:AS81"/>
    <mergeCell ref="A12:F21"/>
    <mergeCell ref="AS27:AX27"/>
    <mergeCell ref="G22:O22"/>
    <mergeCell ref="G23:O23"/>
    <mergeCell ref="G24:O24"/>
    <mergeCell ref="G25:O25"/>
    <mergeCell ref="A22:F26"/>
    <mergeCell ref="AD22:AX22"/>
    <mergeCell ref="AD23:AX26"/>
    <mergeCell ref="W22:AC22"/>
    <mergeCell ref="AU81:AV81"/>
    <mergeCell ref="O82:P82"/>
    <mergeCell ref="AA82:AB82"/>
    <mergeCell ref="AM82:AN82"/>
    <mergeCell ref="AO82:AP82"/>
    <mergeCell ref="AR82:AS82"/>
    <mergeCell ref="AU82:AV82"/>
    <mergeCell ref="A81:D81"/>
    <mergeCell ref="E81:G81"/>
    <mergeCell ref="I81:J81"/>
    <mergeCell ref="L81:M81"/>
    <mergeCell ref="O81:P81"/>
    <mergeCell ref="Q81:S81"/>
  </mergeCells>
  <phoneticPr fontId="5"/>
  <conditionalFormatting sqref="P14:AQ14">
    <cfRule type="expression" dxfId="69" priority="14003">
      <formula>IF(RIGHT(TEXT(P14,"0.#"),1)=".",FALSE,TRUE)</formula>
    </cfRule>
    <cfRule type="expression" dxfId="68" priority="14004">
      <formula>IF(RIGHT(TEXT(P14,"0.#"),1)=".",TRUE,FALSE)</formula>
    </cfRule>
  </conditionalFormatting>
  <conditionalFormatting sqref="P18:AX18">
    <cfRule type="expression" dxfId="67" priority="13879">
      <formula>IF(RIGHT(TEXT(P18,"0.#"),1)=".",FALSE,TRUE)</formula>
    </cfRule>
    <cfRule type="expression" dxfId="66" priority="13880">
      <formula>IF(RIGHT(TEXT(P18,"0.#"),1)=".",TRUE,FALSE)</formula>
    </cfRule>
  </conditionalFormatting>
  <conditionalFormatting sqref="P16:AQ17 P15:AX15 P13:AX13">
    <cfRule type="expression" dxfId="65" priority="13701">
      <formula>IF(RIGHT(TEXT(P13,"0.#"),1)=".",FALSE,TRUE)</formula>
    </cfRule>
    <cfRule type="expression" dxfId="64" priority="13702">
      <formula>IF(RIGHT(TEXT(P13,"0.#"),1)=".",TRUE,FALSE)</formula>
    </cfRule>
  </conditionalFormatting>
  <conditionalFormatting sqref="P19:AJ19">
    <cfRule type="expression" dxfId="63" priority="13699">
      <formula>IF(RIGHT(TEXT(P19,"0.#"),1)=".",FALSE,TRUE)</formula>
    </cfRule>
    <cfRule type="expression" dxfId="62" priority="13700">
      <formula>IF(RIGHT(TEXT(P19,"0.#"),1)=".",TRUE,FALSE)</formula>
    </cfRule>
  </conditionalFormatting>
  <conditionalFormatting sqref="AE39 AQ39">
    <cfRule type="expression" dxfId="61" priority="13691">
      <formula>IF(RIGHT(TEXT(AE39,"0.#"),1)=".",FALSE,TRUE)</formula>
    </cfRule>
    <cfRule type="expression" dxfId="60" priority="13692">
      <formula>IF(RIGHT(TEXT(AE39,"0.#"),1)=".",TRUE,FALSE)</formula>
    </cfRule>
  </conditionalFormatting>
  <conditionalFormatting sqref="AM35">
    <cfRule type="expression" dxfId="59" priority="13301">
      <formula>IF(RIGHT(TEXT(AM35,"0.#"),1)=".",FALSE,TRUE)</formula>
    </cfRule>
    <cfRule type="expression" dxfId="58" priority="13302">
      <formula>IF(RIGHT(TEXT(AM35,"0.#"),1)=".",TRUE,FALSE)</formula>
    </cfRule>
  </conditionalFormatting>
  <conditionalFormatting sqref="AE35">
    <cfRule type="expression" dxfId="57" priority="13313">
      <formula>IF(RIGHT(TEXT(AE35,"0.#"),1)=".",FALSE,TRUE)</formula>
    </cfRule>
    <cfRule type="expression" dxfId="56" priority="13314">
      <formula>IF(RIGHT(TEXT(AE35,"0.#"),1)=".",TRUE,FALSE)</formula>
    </cfRule>
  </conditionalFormatting>
  <conditionalFormatting sqref="AE36">
    <cfRule type="expression" dxfId="55" priority="13311">
      <formula>IF(RIGHT(TEXT(AE36,"0.#"),1)=".",FALSE,TRUE)</formula>
    </cfRule>
    <cfRule type="expression" dxfId="54" priority="13312">
      <formula>IF(RIGHT(TEXT(AE36,"0.#"),1)=".",TRUE,FALSE)</formula>
    </cfRule>
  </conditionalFormatting>
  <conditionalFormatting sqref="AE37">
    <cfRule type="expression" dxfId="53" priority="13309">
      <formula>IF(RIGHT(TEXT(AE37,"0.#"),1)=".",FALSE,TRUE)</formula>
    </cfRule>
    <cfRule type="expression" dxfId="52" priority="13310">
      <formula>IF(RIGHT(TEXT(AE37,"0.#"),1)=".",TRUE,FALSE)</formula>
    </cfRule>
  </conditionalFormatting>
  <conditionalFormatting sqref="AI37">
    <cfRule type="expression" dxfId="51" priority="13307">
      <formula>IF(RIGHT(TEXT(AI37,"0.#"),1)=".",FALSE,TRUE)</formula>
    </cfRule>
    <cfRule type="expression" dxfId="50" priority="13308">
      <formula>IF(RIGHT(TEXT(AI37,"0.#"),1)=".",TRUE,FALSE)</formula>
    </cfRule>
  </conditionalFormatting>
  <conditionalFormatting sqref="AI36">
    <cfRule type="expression" dxfId="49" priority="13305">
      <formula>IF(RIGHT(TEXT(AI36,"0.#"),1)=".",FALSE,TRUE)</formula>
    </cfRule>
    <cfRule type="expression" dxfId="48" priority="13306">
      <formula>IF(RIGHT(TEXT(AI36,"0.#"),1)=".",TRUE,FALSE)</formula>
    </cfRule>
  </conditionalFormatting>
  <conditionalFormatting sqref="AI35">
    <cfRule type="expression" dxfId="47" priority="13303">
      <formula>IF(RIGHT(TEXT(AI35,"0.#"),1)=".",FALSE,TRUE)</formula>
    </cfRule>
    <cfRule type="expression" dxfId="46" priority="13304">
      <formula>IF(RIGHT(TEXT(AI35,"0.#"),1)=".",TRUE,FALSE)</formula>
    </cfRule>
  </conditionalFormatting>
  <conditionalFormatting sqref="AM36">
    <cfRule type="expression" dxfId="45" priority="13299">
      <formula>IF(RIGHT(TEXT(AM36,"0.#"),1)=".",FALSE,TRUE)</formula>
    </cfRule>
    <cfRule type="expression" dxfId="44" priority="13300">
      <formula>IF(RIGHT(TEXT(AM36,"0.#"),1)=".",TRUE,FALSE)</formula>
    </cfRule>
  </conditionalFormatting>
  <conditionalFormatting sqref="AM37">
    <cfRule type="expression" dxfId="43" priority="13297">
      <formula>IF(RIGHT(TEXT(AM37,"0.#"),1)=".",FALSE,TRUE)</formula>
    </cfRule>
    <cfRule type="expression" dxfId="42" priority="13298">
      <formula>IF(RIGHT(TEXT(AM37,"0.#"),1)=".",TRUE,FALSE)</formula>
    </cfRule>
  </conditionalFormatting>
  <conditionalFormatting sqref="AI39">
    <cfRule type="expression" dxfId="41" priority="13223">
      <formula>IF(RIGHT(TEXT(AI39,"0.#"),1)=".",FALSE,TRUE)</formula>
    </cfRule>
    <cfRule type="expression" dxfId="40" priority="13224">
      <formula>IF(RIGHT(TEXT(AI39,"0.#"),1)=".",TRUE,FALSE)</formula>
    </cfRule>
  </conditionalFormatting>
  <conditionalFormatting sqref="AM39">
    <cfRule type="expression" dxfId="39" priority="13221">
      <formula>IF(RIGHT(TEXT(AM39,"0.#"),1)=".",FALSE,TRUE)</formula>
    </cfRule>
    <cfRule type="expression" dxfId="38" priority="13222">
      <formula>IF(RIGHT(TEXT(AM39,"0.#"),1)=".",TRUE,FALSE)</formula>
    </cfRule>
  </conditionalFormatting>
  <conditionalFormatting sqref="AE40">
    <cfRule type="expression" dxfId="37" priority="13219">
      <formula>IF(RIGHT(TEXT(AE40,"0.#"),1)=".",FALSE,TRUE)</formula>
    </cfRule>
    <cfRule type="expression" dxfId="36" priority="13220">
      <formula>IF(RIGHT(TEXT(AE40,"0.#"),1)=".",TRUE,FALSE)</formula>
    </cfRule>
  </conditionalFormatting>
  <conditionalFormatting sqref="AI40">
    <cfRule type="expression" dxfId="35" priority="13217">
      <formula>IF(RIGHT(TEXT(AI40,"0.#"),1)=".",FALSE,TRUE)</formula>
    </cfRule>
    <cfRule type="expression" dxfId="34" priority="13218">
      <formula>IF(RIGHT(TEXT(AI40,"0.#"),1)=".",TRUE,FALSE)</formula>
    </cfRule>
  </conditionalFormatting>
  <conditionalFormatting sqref="AM40">
    <cfRule type="expression" dxfId="33" priority="13215">
      <formula>IF(RIGHT(TEXT(AM40,"0.#"),1)=".",FALSE,TRUE)</formula>
    </cfRule>
    <cfRule type="expression" dxfId="32" priority="13216">
      <formula>IF(RIGHT(TEXT(AM40,"0.#"),1)=".",TRUE,FALSE)</formula>
    </cfRule>
  </conditionalFormatting>
  <conditionalFormatting sqref="AQ40">
    <cfRule type="expression" dxfId="31" priority="13213">
      <formula>IF(RIGHT(TEXT(AQ40,"0.#"),1)=".",FALSE,TRUE)</formula>
    </cfRule>
    <cfRule type="expression" dxfId="30" priority="13214">
      <formula>IF(RIGHT(TEXT(AQ40,"0.#"),1)=".",TRUE,FALSE)</formula>
    </cfRule>
  </conditionalFormatting>
  <conditionalFormatting sqref="AE42 AQ42">
    <cfRule type="expression" dxfId="29" priority="13155">
      <formula>IF(RIGHT(TEXT(AE42,"0.#"),1)=".",FALSE,TRUE)</formula>
    </cfRule>
    <cfRule type="expression" dxfId="28" priority="13156">
      <formula>IF(RIGHT(TEXT(AE42,"0.#"),1)=".",TRUE,FALSE)</formula>
    </cfRule>
  </conditionalFormatting>
  <conditionalFormatting sqref="AI42">
    <cfRule type="expression" dxfId="27" priority="13153">
      <formula>IF(RIGHT(TEXT(AI42,"0.#"),1)=".",FALSE,TRUE)</formula>
    </cfRule>
    <cfRule type="expression" dxfId="26" priority="13154">
      <formula>IF(RIGHT(TEXT(AI42,"0.#"),1)=".",TRUE,FALSE)</formula>
    </cfRule>
  </conditionalFormatting>
  <conditionalFormatting sqref="AM42">
    <cfRule type="expression" dxfId="25" priority="13151">
      <formula>IF(RIGHT(TEXT(AM42,"0.#"),1)=".",FALSE,TRUE)</formula>
    </cfRule>
    <cfRule type="expression" dxfId="24" priority="13152">
      <formula>IF(RIGHT(TEXT(AM42,"0.#"),1)=".",TRUE,FALSE)</formula>
    </cfRule>
  </conditionalFormatting>
  <conditionalFormatting sqref="AE43 AM43">
    <cfRule type="expression" dxfId="23" priority="13149">
      <formula>IF(RIGHT(TEXT(AE43,"0.#"),1)=".",FALSE,TRUE)</formula>
    </cfRule>
    <cfRule type="expression" dxfId="22" priority="13150">
      <formula>IF(RIGHT(TEXT(AE43,"0.#"),1)=".",TRUE,FALSE)</formula>
    </cfRule>
  </conditionalFormatting>
  <conditionalFormatting sqref="AI43">
    <cfRule type="expression" dxfId="21" priority="13147">
      <formula>IF(RIGHT(TEXT(AI43,"0.#"),1)=".",FALSE,TRUE)</formula>
    </cfRule>
    <cfRule type="expression" dxfId="20" priority="13148">
      <formula>IF(RIGHT(TEXT(AI43,"0.#"),1)=".",TRUE,FALSE)</formula>
    </cfRule>
  </conditionalFormatting>
  <conditionalFormatting sqref="AQ43">
    <cfRule type="expression" dxfId="19" priority="13143">
      <formula>IF(RIGHT(TEXT(AQ43,"0.#"),1)=".",FALSE,TRUE)</formula>
    </cfRule>
    <cfRule type="expression" dxfId="18" priority="13144">
      <formula>IF(RIGHT(TEXT(AQ43,"0.#"),1)=".",TRUE,FALSE)</formula>
    </cfRule>
  </conditionalFormatting>
  <conditionalFormatting sqref="AQ35:AQ37">
    <cfRule type="expression" dxfId="17" priority="4635">
      <formula>IF(RIGHT(TEXT(AQ35,"0.#"),1)=".",FALSE,TRUE)</formula>
    </cfRule>
    <cfRule type="expression" dxfId="16" priority="4636">
      <formula>IF(RIGHT(TEXT(AQ35,"0.#"),1)=".",TRUE,FALSE)</formula>
    </cfRule>
  </conditionalFormatting>
  <conditionalFormatting sqref="AU35:AU37">
    <cfRule type="expression" dxfId="15" priority="4633">
      <formula>IF(RIGHT(TEXT(AU35,"0.#"),1)=".",FALSE,TRUE)</formula>
    </cfRule>
    <cfRule type="expression" dxfId="14" priority="4634">
      <formula>IF(RIGHT(TEXT(AU35,"0.#"),1)=".",TRUE,FALSE)</formula>
    </cfRule>
  </conditionalFormatting>
  <conditionalFormatting sqref="W23">
    <cfRule type="expression" dxfId="13" priority="2305">
      <formula>IF(RIGHT(TEXT(W23,"0.#"),1)=".",FALSE,TRUE)</formula>
    </cfRule>
    <cfRule type="expression" dxfId="12" priority="2306">
      <formula>IF(RIGHT(TEXT(W23,"0.#"),1)=".",TRUE,FALSE)</formula>
    </cfRule>
  </conditionalFormatting>
  <conditionalFormatting sqref="W24:W25">
    <cfRule type="expression" dxfId="11" priority="2303">
      <formula>IF(RIGHT(TEXT(W24,"0.#"),1)=".",FALSE,TRUE)</formula>
    </cfRule>
    <cfRule type="expression" dxfId="10" priority="2304">
      <formula>IF(RIGHT(TEXT(W24,"0.#"),1)=".",TRUE,FALSE)</formula>
    </cfRule>
  </conditionalFormatting>
  <conditionalFormatting sqref="P23">
    <cfRule type="expression" dxfId="9" priority="2293">
      <formula>IF(RIGHT(TEXT(P23,"0.#"),1)=".",FALSE,TRUE)</formula>
    </cfRule>
    <cfRule type="expression" dxfId="8" priority="2294">
      <formula>IF(RIGHT(TEXT(P23,"0.#"),1)=".",TRUE,FALSE)</formula>
    </cfRule>
  </conditionalFormatting>
  <conditionalFormatting sqref="P24:P25">
    <cfRule type="expression" dxfId="7" priority="2291">
      <formula>IF(RIGHT(TEXT(P24,"0.#"),1)=".",FALSE,TRUE)</formula>
    </cfRule>
    <cfRule type="expression" dxfId="6" priority="2292">
      <formula>IF(RIGHT(TEXT(P24,"0.#"),1)=".",TRUE,FALSE)</formula>
    </cfRule>
  </conditionalFormatting>
  <conditionalFormatting sqref="AU39">
    <cfRule type="expression" dxfId="5" priority="457">
      <formula>IF(RIGHT(TEXT(AU39,"0.#"),1)=".",FALSE,TRUE)</formula>
    </cfRule>
    <cfRule type="expression" dxfId="4" priority="458">
      <formula>IF(RIGHT(TEXT(AU39,"0.#"),1)=".",TRUE,FALSE)</formula>
    </cfRule>
  </conditionalFormatting>
  <conditionalFormatting sqref="AU40">
    <cfRule type="expression" dxfId="3" priority="455">
      <formula>IF(RIGHT(TEXT(AU40,"0.#"),1)=".",FALSE,TRUE)</formula>
    </cfRule>
    <cfRule type="expression" dxfId="2" priority="456">
      <formula>IF(RIGHT(TEXT(AU40,"0.#"),1)=".",TRUE,FALSE)</formula>
    </cfRule>
  </conditionalFormatting>
  <conditionalFormatting sqref="P26:AC26">
    <cfRule type="expression" dxfId="1" priority="1">
      <formula>IF(RIGHT(TEXT(P26,"0.#"),1)=".",FALSE,TRUE)</formula>
    </cfRule>
    <cfRule type="expression" dxfId="0" priority="2">
      <formula>IF(RIGHT(TEXT(P26,"0.#"),1)=".",TRUE,FALSE)</formula>
    </cfRule>
  </conditionalFormatting>
  <dataValidations count="16">
    <dataValidation type="custom" imeMode="disabled" allowBlank="1" showInputMessage="1" showErrorMessage="1" sqref="AY23 J65:K69 P13:AX13 AR15:AX15 P14:AQ18 AR18:AX18 P19:AJ19 AQ34:AR34 AU34:AX34 AE35:AX37 AE39:AX40 AE42:AX42 P23:AC26">
      <formula1>OR(ISNUMBER(J13), J13="-")</formula1>
    </dataValidation>
    <dataValidation type="list" allowBlank="1" showInputMessage="1" showErrorMessage="1" sqref="G65:H69">
      <formula1>T事業番号</formula1>
    </dataValidation>
    <dataValidation type="list" allowBlank="1" showInputMessage="1" showErrorMessage="1" sqref="S5:X5">
      <formula1>T終了年度</formula1>
    </dataValidation>
    <dataValidation type="list" allowBlank="1" showInputMessage="1" showErrorMessage="1" sqref="AR27">
      <formula1>"　, ☑"</formula1>
    </dataValidation>
    <dataValidation type="list" allowBlank="1" showInputMessage="1" showErrorMessage="1" error="プルダウンリストから選択してください。" sqref="AD46:AF49 AD52:AD63 AE52:AF56 AE58:AF63">
      <formula1>"○,△,×,‐"</formula1>
    </dataValidation>
    <dataValidation type="list" allowBlank="1" showInputMessage="1" showErrorMessage="1" error="プルダウンリストから選択してください。" sqref="AD50:AF51">
      <formula1>"有,無"</formula1>
    </dataValidation>
    <dataValidation type="list" allowBlank="1" showInputMessage="1" showErrorMessage="1" sqref="A77:E77">
      <formula1>T所見を踏まえた改善点</formula1>
    </dataValidation>
    <dataValidation imeMode="disabled" allowBlank="1" showInputMessage="1" showErrorMessage="1" sqref="L65:L69"/>
    <dataValidation type="whole" imeMode="disabled" allowBlank="1" showInputMessage="1" showErrorMessage="1" sqref="M65:M69 AW2:AX2">
      <formula1>0</formula1>
      <formula2>99</formula2>
    </dataValidation>
    <dataValidation type="list" allowBlank="1" showInputMessage="1" showErrorMessage="1" sqref="A75:E7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5:F69">
      <formula1>T省庁</formula1>
    </dataValidation>
    <dataValidation type="whole" imeMode="disabled" allowBlank="1" showInputMessage="1" showErrorMessage="1" sqref="AS2:AU2">
      <formula1>0</formula1>
      <formula2>9999</formula2>
    </dataValidation>
    <dataValidation type="whole" allowBlank="1" showInputMessage="1" showErrorMessage="1" sqref="L81:M82 X81:Y82 AJ81:AK82 AU81:AV82">
      <formula1>0</formula1>
      <formula2>9999</formula2>
    </dataValidation>
    <dataValidation type="whole" allowBlank="1" showInputMessage="1" showErrorMessage="1" sqref="O81:P82 AA81:AB82 AM81:AN82 AX81:AX8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49" man="1"/>
    <brk id="69" max="49" man="1"/>
    <brk id="82" max="49" man="1"/>
  </rowBreaks>
  <ignoredErrors>
    <ignoredError sqref="W26"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AO82 E81:G82 Q81:S82 AC81:AE82 AO81:AP81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I81:J81 U81:V81 AG81:AH81 AR81:AS81</xm:sqref>
        </x14:dataValidation>
        <x14:dataValidation type="list" allowBlank="1" showInputMessage="1" showErrorMessage="1">
          <x14:formula1>
            <xm:f>入力規則等!$U$7:$U$9</xm:f>
          </x14:formula1>
          <xm:sqref>I82:J82 U82:V82 AG82:AH82 AR82:AS82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73</v>
      </c>
      <c r="B1" s="17" t="s">
        <v>74</v>
      </c>
      <c r="F1" s="18" t="s">
        <v>4</v>
      </c>
      <c r="G1" s="18" t="s">
        <v>63</v>
      </c>
      <c r="K1" s="19" t="s">
        <v>92</v>
      </c>
      <c r="L1" s="17" t="s">
        <v>74</v>
      </c>
      <c r="O1" s="7"/>
      <c r="P1" s="18" t="s">
        <v>5</v>
      </c>
      <c r="Q1" s="18" t="s">
        <v>63</v>
      </c>
      <c r="T1" s="7"/>
      <c r="U1" s="21" t="s">
        <v>158</v>
      </c>
      <c r="W1" s="21" t="s">
        <v>157</v>
      </c>
      <c r="Y1" s="21" t="s">
        <v>71</v>
      </c>
      <c r="Z1" s="21" t="s">
        <v>372</v>
      </c>
      <c r="AA1" s="21" t="s">
        <v>72</v>
      </c>
      <c r="AB1" s="21" t="s">
        <v>373</v>
      </c>
      <c r="AC1" s="21" t="s">
        <v>25</v>
      </c>
      <c r="AD1" s="20"/>
      <c r="AE1" s="21" t="s">
        <v>37</v>
      </c>
      <c r="AF1" s="22"/>
      <c r="AG1" s="33" t="s">
        <v>168</v>
      </c>
      <c r="AI1" s="33" t="s">
        <v>170</v>
      </c>
      <c r="AK1" s="33" t="s">
        <v>174</v>
      </c>
      <c r="AM1" s="43"/>
      <c r="AN1" s="43"/>
      <c r="AP1" s="20" t="s">
        <v>210</v>
      </c>
    </row>
    <row r="2" spans="1:42" ht="13.5" customHeight="1" x14ac:dyDescent="0.15">
      <c r="A2" s="8" t="s">
        <v>75</v>
      </c>
      <c r="B2" s="9"/>
      <c r="C2" s="7" t="str">
        <f>IF(B2="","",A2)</f>
        <v/>
      </c>
      <c r="D2" s="7" t="str">
        <f>IF(C2="","",IF(D1&lt;&gt;"",CONCATENATE(D1,"、",C2),C2))</f>
        <v/>
      </c>
      <c r="F2" s="6" t="s">
        <v>62</v>
      </c>
      <c r="G2" s="11" t="s">
        <v>535</v>
      </c>
      <c r="H2" s="7" t="str">
        <f>IF(G2="","",F2)</f>
        <v>一般会計</v>
      </c>
      <c r="I2" s="7" t="str">
        <f>IF(H2="","",IF(I1&lt;&gt;"",CONCATENATE(I1,"、",H2),H2))</f>
        <v>一般会計</v>
      </c>
      <c r="K2" s="8" t="s">
        <v>93</v>
      </c>
      <c r="L2" s="9"/>
      <c r="M2" s="7" t="str">
        <f>IF(L2="","",K2)</f>
        <v/>
      </c>
      <c r="N2" s="7" t="str">
        <f>IF(M2="","",IF(N1&lt;&gt;"",CONCATENATE(N1,"、",M2),M2))</f>
        <v/>
      </c>
      <c r="O2" s="7"/>
      <c r="P2" s="6" t="s">
        <v>64</v>
      </c>
      <c r="Q2" s="11"/>
      <c r="R2" s="7" t="str">
        <f>IF(Q2="","",P2)</f>
        <v/>
      </c>
      <c r="S2" s="7" t="str">
        <f>IF(R2="","",IF(S1&lt;&gt;"",CONCATENATE(S1,"、",R2),R2))</f>
        <v/>
      </c>
      <c r="T2" s="7"/>
      <c r="U2" s="58">
        <v>20</v>
      </c>
      <c r="W2" s="24" t="s">
        <v>163</v>
      </c>
      <c r="Y2" s="24" t="s">
        <v>58</v>
      </c>
      <c r="Z2" s="24" t="s">
        <v>58</v>
      </c>
      <c r="AA2" s="52" t="s">
        <v>239</v>
      </c>
      <c r="AB2" s="52" t="s">
        <v>467</v>
      </c>
      <c r="AC2" s="53" t="s">
        <v>125</v>
      </c>
      <c r="AD2" s="20"/>
      <c r="AE2" s="26" t="s">
        <v>159</v>
      </c>
      <c r="AF2" s="22"/>
      <c r="AG2" s="34" t="s">
        <v>216</v>
      </c>
      <c r="AI2" s="33" t="s">
        <v>236</v>
      </c>
      <c r="AK2" s="33" t="s">
        <v>175</v>
      </c>
      <c r="AM2" s="43"/>
      <c r="AN2" s="43"/>
      <c r="AP2" s="34" t="s">
        <v>216</v>
      </c>
    </row>
    <row r="3" spans="1:42" ht="13.5" customHeight="1" x14ac:dyDescent="0.15">
      <c r="A3" s="8" t="s">
        <v>76</v>
      </c>
      <c r="B3" s="9" t="s">
        <v>535</v>
      </c>
      <c r="C3" s="7" t="str">
        <f t="shared" ref="C3:C11" si="0">IF(B3="","",A3)</f>
        <v>宇宙開発利用</v>
      </c>
      <c r="D3" s="7" t="str">
        <f>IF(C3="",D2,IF(D2&lt;&gt;"",CONCATENATE(D2,"、",C3),C3))</f>
        <v>宇宙開発利用</v>
      </c>
      <c r="F3" s="12" t="s">
        <v>102</v>
      </c>
      <c r="G3" s="11"/>
      <c r="H3" s="7" t="str">
        <f t="shared" ref="H3:H37" si="1">IF(G3="","",F3)</f>
        <v/>
      </c>
      <c r="I3" s="7" t="str">
        <f>IF(H3="",I2,IF(I2&lt;&gt;"",CONCATENATE(I2,"、",H3),H3))</f>
        <v>一般会計</v>
      </c>
      <c r="K3" s="8" t="s">
        <v>94</v>
      </c>
      <c r="L3" s="9" t="s">
        <v>535</v>
      </c>
      <c r="M3" s="7" t="str">
        <f t="shared" ref="M3:M11" si="2">IF(L3="","",K3)</f>
        <v>文教及び科学振興</v>
      </c>
      <c r="N3" s="7" t="str">
        <f>IF(M3="",N2,IF(N2&lt;&gt;"",CONCATENATE(N2,"、",M3),M3))</f>
        <v>文教及び科学振興</v>
      </c>
      <c r="O3" s="7"/>
      <c r="P3" s="6" t="s">
        <v>65</v>
      </c>
      <c r="Q3" s="11"/>
      <c r="R3" s="7" t="str">
        <f t="shared" ref="R3:R8" si="3">IF(Q3="","",P3)</f>
        <v/>
      </c>
      <c r="S3" s="7" t="str">
        <f t="shared" ref="S3:S8" si="4">IF(R3="",S2,IF(S2&lt;&gt;"",CONCATENATE(S2,"、",R3),R3))</f>
        <v/>
      </c>
      <c r="T3" s="7"/>
      <c r="U3" s="24" t="s">
        <v>497</v>
      </c>
      <c r="W3" s="24" t="s">
        <v>138</v>
      </c>
      <c r="Y3" s="24" t="s">
        <v>59</v>
      </c>
      <c r="Z3" s="24" t="s">
        <v>374</v>
      </c>
      <c r="AA3" s="52" t="s">
        <v>339</v>
      </c>
      <c r="AB3" s="52" t="s">
        <v>468</v>
      </c>
      <c r="AC3" s="53" t="s">
        <v>126</v>
      </c>
      <c r="AD3" s="20"/>
      <c r="AE3" s="26" t="s">
        <v>160</v>
      </c>
      <c r="AF3" s="22"/>
      <c r="AG3" s="34" t="s">
        <v>217</v>
      </c>
      <c r="AI3" s="33" t="s">
        <v>169</v>
      </c>
      <c r="AK3" s="33" t="str">
        <f>CHAR(CODE(AK2)+1)</f>
        <v>B</v>
      </c>
      <c r="AM3" s="43"/>
      <c r="AN3" s="43"/>
      <c r="AP3" s="34" t="s">
        <v>217</v>
      </c>
    </row>
    <row r="4" spans="1:42" ht="13.5" customHeight="1" x14ac:dyDescent="0.15">
      <c r="A4" s="8" t="s">
        <v>77</v>
      </c>
      <c r="B4" s="9"/>
      <c r="C4" s="7" t="str">
        <f t="shared" si="0"/>
        <v/>
      </c>
      <c r="D4" s="7" t="str">
        <f>IF(C4="",D3,IF(D3&lt;&gt;"",CONCATENATE(D3,"、",C4),C4))</f>
        <v>宇宙開発利用</v>
      </c>
      <c r="F4" s="12" t="s">
        <v>103</v>
      </c>
      <c r="G4" s="11"/>
      <c r="H4" s="7" t="str">
        <f t="shared" si="1"/>
        <v/>
      </c>
      <c r="I4" s="7" t="str">
        <f t="shared" ref="I4:I37" si="5">IF(H4="",I3,IF(I3&lt;&gt;"",CONCATENATE(I3,"、",H4),H4))</f>
        <v>一般会計</v>
      </c>
      <c r="K4" s="8" t="s">
        <v>95</v>
      </c>
      <c r="L4" s="9"/>
      <c r="M4" s="7" t="str">
        <f t="shared" si="2"/>
        <v/>
      </c>
      <c r="N4" s="7" t="str">
        <f t="shared" ref="N4:N11" si="6">IF(M4="",N3,IF(N3&lt;&gt;"",CONCATENATE(N3,"、",M4),M4))</f>
        <v>文教及び科学振興</v>
      </c>
      <c r="O4" s="7"/>
      <c r="P4" s="6" t="s">
        <v>66</v>
      </c>
      <c r="Q4" s="11"/>
      <c r="R4" s="7" t="str">
        <f t="shared" si="3"/>
        <v/>
      </c>
      <c r="S4" s="7" t="str">
        <f t="shared" si="4"/>
        <v/>
      </c>
      <c r="T4" s="7"/>
      <c r="U4" s="24" t="s">
        <v>498</v>
      </c>
      <c r="W4" s="24" t="s">
        <v>139</v>
      </c>
      <c r="Y4" s="24" t="s">
        <v>246</v>
      </c>
      <c r="Z4" s="24" t="s">
        <v>375</v>
      </c>
      <c r="AA4" s="52" t="s">
        <v>340</v>
      </c>
      <c r="AB4" s="52" t="s">
        <v>469</v>
      </c>
      <c r="AC4" s="52" t="s">
        <v>127</v>
      </c>
      <c r="AD4" s="20"/>
      <c r="AE4" s="26" t="s">
        <v>161</v>
      </c>
      <c r="AF4" s="22"/>
      <c r="AG4" s="34" t="s">
        <v>218</v>
      </c>
      <c r="AI4" s="33" t="s">
        <v>171</v>
      </c>
      <c r="AK4" s="33" t="str">
        <f t="shared" ref="AK4:AK49" si="7">CHAR(CODE(AK3)+1)</f>
        <v>C</v>
      </c>
      <c r="AM4" s="43"/>
      <c r="AN4" s="43"/>
      <c r="AP4" s="34" t="s">
        <v>218</v>
      </c>
    </row>
    <row r="5" spans="1:42" ht="13.5" customHeight="1" x14ac:dyDescent="0.15">
      <c r="A5" s="8" t="s">
        <v>78</v>
      </c>
      <c r="B5" s="9"/>
      <c r="C5" s="7" t="str">
        <f t="shared" si="0"/>
        <v/>
      </c>
      <c r="D5" s="7" t="str">
        <f>IF(C5="",D4,IF(D4&lt;&gt;"",CONCATENATE(D4,"、",C5),C5))</f>
        <v>宇宙開発利用</v>
      </c>
      <c r="F5" s="12" t="s">
        <v>104</v>
      </c>
      <c r="G5" s="11"/>
      <c r="H5" s="7" t="str">
        <f t="shared" si="1"/>
        <v/>
      </c>
      <c r="I5" s="7" t="str">
        <f t="shared" si="5"/>
        <v>一般会計</v>
      </c>
      <c r="K5" s="8" t="s">
        <v>96</v>
      </c>
      <c r="L5" s="9"/>
      <c r="M5" s="7" t="str">
        <f t="shared" si="2"/>
        <v/>
      </c>
      <c r="N5" s="7" t="str">
        <f t="shared" si="6"/>
        <v>文教及び科学振興</v>
      </c>
      <c r="O5" s="7"/>
      <c r="P5" s="6" t="s">
        <v>67</v>
      </c>
      <c r="Q5" s="11"/>
      <c r="R5" s="7" t="str">
        <f t="shared" si="3"/>
        <v/>
      </c>
      <c r="S5" s="7" t="str">
        <f t="shared" si="4"/>
        <v/>
      </c>
      <c r="T5" s="7"/>
      <c r="W5" s="24" t="s">
        <v>522</v>
      </c>
      <c r="Y5" s="24" t="s">
        <v>247</v>
      </c>
      <c r="Z5" s="24" t="s">
        <v>376</v>
      </c>
      <c r="AA5" s="52" t="s">
        <v>341</v>
      </c>
      <c r="AB5" s="52" t="s">
        <v>470</v>
      </c>
      <c r="AC5" s="52" t="s">
        <v>162</v>
      </c>
      <c r="AD5" s="23"/>
      <c r="AE5" s="26" t="s">
        <v>227</v>
      </c>
      <c r="AF5" s="22"/>
      <c r="AG5" s="34" t="s">
        <v>219</v>
      </c>
      <c r="AI5" s="33" t="s">
        <v>243</v>
      </c>
      <c r="AK5" s="33" t="str">
        <f t="shared" si="7"/>
        <v>D</v>
      </c>
      <c r="AP5" s="34" t="s">
        <v>219</v>
      </c>
    </row>
    <row r="6" spans="1:42" ht="13.5" customHeight="1" x14ac:dyDescent="0.15">
      <c r="A6" s="8" t="s">
        <v>79</v>
      </c>
      <c r="B6" s="9"/>
      <c r="C6" s="7" t="str">
        <f t="shared" si="0"/>
        <v/>
      </c>
      <c r="D6" s="7" t="str">
        <f t="shared" ref="D6:D21" si="8">IF(C6="",D5,IF(D5&lt;&gt;"",CONCATENATE(D5,"、",C6),C6))</f>
        <v>宇宙開発利用</v>
      </c>
      <c r="F6" s="12" t="s">
        <v>105</v>
      </c>
      <c r="G6" s="11"/>
      <c r="H6" s="7" t="str">
        <f t="shared" si="1"/>
        <v/>
      </c>
      <c r="I6" s="7" t="str">
        <f t="shared" si="5"/>
        <v>一般会計</v>
      </c>
      <c r="K6" s="8" t="s">
        <v>97</v>
      </c>
      <c r="L6" s="9"/>
      <c r="M6" s="7" t="str">
        <f t="shared" si="2"/>
        <v/>
      </c>
      <c r="N6" s="7" t="str">
        <f t="shared" si="6"/>
        <v>文教及び科学振興</v>
      </c>
      <c r="O6" s="7"/>
      <c r="P6" s="6" t="s">
        <v>68</v>
      </c>
      <c r="Q6" s="11"/>
      <c r="R6" s="7" t="str">
        <f t="shared" si="3"/>
        <v/>
      </c>
      <c r="S6" s="7" t="str">
        <f t="shared" si="4"/>
        <v/>
      </c>
      <c r="T6" s="7"/>
      <c r="U6" s="24" t="s">
        <v>228</v>
      </c>
      <c r="W6" s="24" t="s">
        <v>140</v>
      </c>
      <c r="Y6" s="24" t="s">
        <v>248</v>
      </c>
      <c r="Z6" s="24" t="s">
        <v>377</v>
      </c>
      <c r="AA6" s="52" t="s">
        <v>342</v>
      </c>
      <c r="AB6" s="52" t="s">
        <v>471</v>
      </c>
      <c r="AC6" s="52" t="s">
        <v>128</v>
      </c>
      <c r="AD6" s="23"/>
      <c r="AE6" s="26" t="s">
        <v>225</v>
      </c>
      <c r="AF6" s="22"/>
      <c r="AG6" s="34" t="s">
        <v>220</v>
      </c>
      <c r="AI6" s="33" t="s">
        <v>244</v>
      </c>
      <c r="AK6" s="33" t="str">
        <f>CHAR(CODE(AK5)+1)</f>
        <v>E</v>
      </c>
      <c r="AP6" s="34" t="s">
        <v>220</v>
      </c>
    </row>
    <row r="7" spans="1:42" ht="13.5" customHeight="1" x14ac:dyDescent="0.15">
      <c r="A7" s="8" t="s">
        <v>80</v>
      </c>
      <c r="B7" s="9"/>
      <c r="C7" s="7" t="str">
        <f t="shared" si="0"/>
        <v/>
      </c>
      <c r="D7" s="7" t="str">
        <f t="shared" si="8"/>
        <v>宇宙開発利用</v>
      </c>
      <c r="F7" s="12" t="s">
        <v>177</v>
      </c>
      <c r="G7" s="11"/>
      <c r="H7" s="7" t="str">
        <f t="shared" si="1"/>
        <v/>
      </c>
      <c r="I7" s="7" t="str">
        <f t="shared" si="5"/>
        <v>一般会計</v>
      </c>
      <c r="K7" s="8" t="s">
        <v>98</v>
      </c>
      <c r="L7" s="9"/>
      <c r="M7" s="7" t="str">
        <f t="shared" si="2"/>
        <v/>
      </c>
      <c r="N7" s="7" t="str">
        <f t="shared" si="6"/>
        <v>文教及び科学振興</v>
      </c>
      <c r="O7" s="7"/>
      <c r="P7" s="6" t="s">
        <v>69</v>
      </c>
      <c r="Q7" s="11"/>
      <c r="R7" s="7" t="str">
        <f t="shared" si="3"/>
        <v/>
      </c>
      <c r="S7" s="7" t="str">
        <f t="shared" si="4"/>
        <v/>
      </c>
      <c r="T7" s="7"/>
      <c r="U7" s="24"/>
      <c r="W7" s="24" t="s">
        <v>141</v>
      </c>
      <c r="Y7" s="24" t="s">
        <v>249</v>
      </c>
      <c r="Z7" s="24" t="s">
        <v>378</v>
      </c>
      <c r="AA7" s="52" t="s">
        <v>343</v>
      </c>
      <c r="AB7" s="52" t="s">
        <v>472</v>
      </c>
      <c r="AC7" s="23"/>
      <c r="AD7" s="23"/>
      <c r="AE7" s="24" t="s">
        <v>128</v>
      </c>
      <c r="AF7" s="22"/>
      <c r="AG7" s="34" t="s">
        <v>221</v>
      </c>
      <c r="AH7" s="46"/>
      <c r="AI7" s="34" t="s">
        <v>233</v>
      </c>
      <c r="AK7" s="33" t="str">
        <f>CHAR(CODE(AK6)+1)</f>
        <v>F</v>
      </c>
      <c r="AP7" s="34" t="s">
        <v>221</v>
      </c>
    </row>
    <row r="8" spans="1:42" ht="13.5" customHeight="1" x14ac:dyDescent="0.15">
      <c r="A8" s="8" t="s">
        <v>81</v>
      </c>
      <c r="B8" s="9"/>
      <c r="C8" s="7" t="str">
        <f t="shared" si="0"/>
        <v/>
      </c>
      <c r="D8" s="7" t="str">
        <f t="shared" si="8"/>
        <v>宇宙開発利用</v>
      </c>
      <c r="F8" s="12" t="s">
        <v>106</v>
      </c>
      <c r="G8" s="11"/>
      <c r="H8" s="7" t="str">
        <f t="shared" si="1"/>
        <v/>
      </c>
      <c r="I8" s="7" t="str">
        <f t="shared" si="5"/>
        <v>一般会計</v>
      </c>
      <c r="K8" s="8" t="s">
        <v>99</v>
      </c>
      <c r="L8" s="9"/>
      <c r="M8" s="7" t="str">
        <f t="shared" si="2"/>
        <v/>
      </c>
      <c r="N8" s="7" t="str">
        <f t="shared" si="6"/>
        <v>文教及び科学振興</v>
      </c>
      <c r="O8" s="7"/>
      <c r="P8" s="6" t="s">
        <v>70</v>
      </c>
      <c r="Q8" s="11" t="s">
        <v>535</v>
      </c>
      <c r="R8" s="7" t="str">
        <f t="shared" si="3"/>
        <v>その他</v>
      </c>
      <c r="S8" s="7" t="str">
        <f t="shared" si="4"/>
        <v>その他</v>
      </c>
      <c r="T8" s="7"/>
      <c r="U8" s="24" t="s">
        <v>241</v>
      </c>
      <c r="W8" s="24" t="s">
        <v>142</v>
      </c>
      <c r="Y8" s="24" t="s">
        <v>250</v>
      </c>
      <c r="Z8" s="24" t="s">
        <v>379</v>
      </c>
      <c r="AA8" s="52" t="s">
        <v>344</v>
      </c>
      <c r="AB8" s="52" t="s">
        <v>473</v>
      </c>
      <c r="AC8" s="23"/>
      <c r="AD8" s="23"/>
      <c r="AE8" s="23"/>
      <c r="AF8" s="22"/>
      <c r="AG8" s="34" t="s">
        <v>222</v>
      </c>
      <c r="AI8" s="33" t="s">
        <v>234</v>
      </c>
      <c r="AK8" s="33" t="str">
        <f t="shared" si="7"/>
        <v>G</v>
      </c>
      <c r="AP8" s="34" t="s">
        <v>222</v>
      </c>
    </row>
    <row r="9" spans="1:42" ht="13.5" customHeight="1" x14ac:dyDescent="0.15">
      <c r="A9" s="8" t="s">
        <v>82</v>
      </c>
      <c r="B9" s="9"/>
      <c r="C9" s="7" t="str">
        <f t="shared" si="0"/>
        <v/>
      </c>
      <c r="D9" s="7" t="str">
        <f t="shared" si="8"/>
        <v>宇宙開発利用</v>
      </c>
      <c r="F9" s="12" t="s">
        <v>178</v>
      </c>
      <c r="G9" s="11"/>
      <c r="H9" s="7" t="str">
        <f t="shared" si="1"/>
        <v/>
      </c>
      <c r="I9" s="7" t="str">
        <f t="shared" si="5"/>
        <v>一般会計</v>
      </c>
      <c r="K9" s="8" t="s">
        <v>100</v>
      </c>
      <c r="L9" s="9"/>
      <c r="M9" s="7" t="str">
        <f t="shared" si="2"/>
        <v/>
      </c>
      <c r="N9" s="7" t="str">
        <f t="shared" si="6"/>
        <v>文教及び科学振興</v>
      </c>
      <c r="O9" s="7"/>
      <c r="P9" s="7"/>
      <c r="Q9" s="13"/>
      <c r="T9" s="7"/>
      <c r="U9" s="24" t="s">
        <v>242</v>
      </c>
      <c r="W9" s="24" t="s">
        <v>143</v>
      </c>
      <c r="Y9" s="24" t="s">
        <v>251</v>
      </c>
      <c r="Z9" s="24" t="s">
        <v>380</v>
      </c>
      <c r="AA9" s="52" t="s">
        <v>345</v>
      </c>
      <c r="AB9" s="52" t="s">
        <v>474</v>
      </c>
      <c r="AC9" s="23"/>
      <c r="AD9" s="23"/>
      <c r="AE9" s="23"/>
      <c r="AF9" s="22"/>
      <c r="AG9" s="34" t="s">
        <v>223</v>
      </c>
      <c r="AI9" s="42"/>
      <c r="AK9" s="33" t="str">
        <f t="shared" si="7"/>
        <v>H</v>
      </c>
      <c r="AP9" s="34" t="s">
        <v>223</v>
      </c>
    </row>
    <row r="10" spans="1:42" ht="13.5" customHeight="1" x14ac:dyDescent="0.15">
      <c r="A10" s="8" t="s">
        <v>195</v>
      </c>
      <c r="B10" s="9"/>
      <c r="C10" s="7" t="str">
        <f t="shared" si="0"/>
        <v/>
      </c>
      <c r="D10" s="7" t="str">
        <f t="shared" si="8"/>
        <v>宇宙開発利用</v>
      </c>
      <c r="F10" s="12" t="s">
        <v>107</v>
      </c>
      <c r="G10" s="11"/>
      <c r="H10" s="7" t="str">
        <f t="shared" si="1"/>
        <v/>
      </c>
      <c r="I10" s="7" t="str">
        <f t="shared" si="5"/>
        <v>一般会計</v>
      </c>
      <c r="K10" s="8" t="s">
        <v>196</v>
      </c>
      <c r="L10" s="9"/>
      <c r="M10" s="7" t="str">
        <f t="shared" si="2"/>
        <v/>
      </c>
      <c r="N10" s="7" t="str">
        <f t="shared" si="6"/>
        <v>文教及び科学振興</v>
      </c>
      <c r="O10" s="7"/>
      <c r="P10" s="7" t="str">
        <f>S8</f>
        <v>その他</v>
      </c>
      <c r="Q10" s="13"/>
      <c r="T10" s="7"/>
      <c r="W10" s="24" t="s">
        <v>144</v>
      </c>
      <c r="Y10" s="24" t="s">
        <v>252</v>
      </c>
      <c r="Z10" s="24" t="s">
        <v>381</v>
      </c>
      <c r="AA10" s="52" t="s">
        <v>346</v>
      </c>
      <c r="AB10" s="52" t="s">
        <v>475</v>
      </c>
      <c r="AC10" s="23"/>
      <c r="AD10" s="23"/>
      <c r="AE10" s="23"/>
      <c r="AF10" s="22"/>
      <c r="AG10" s="34" t="s">
        <v>212</v>
      </c>
      <c r="AK10" s="33" t="str">
        <f t="shared" si="7"/>
        <v>I</v>
      </c>
      <c r="AP10" s="33" t="s">
        <v>211</v>
      </c>
    </row>
    <row r="11" spans="1:42" ht="13.5" customHeight="1" x14ac:dyDescent="0.15">
      <c r="A11" s="8" t="s">
        <v>83</v>
      </c>
      <c r="B11" s="9"/>
      <c r="C11" s="7" t="str">
        <f t="shared" si="0"/>
        <v/>
      </c>
      <c r="D11" s="7" t="str">
        <f t="shared" si="8"/>
        <v>宇宙開発利用</v>
      </c>
      <c r="F11" s="12" t="s">
        <v>108</v>
      </c>
      <c r="G11" s="11"/>
      <c r="H11" s="7" t="str">
        <f t="shared" si="1"/>
        <v/>
      </c>
      <c r="I11" s="7" t="str">
        <f t="shared" si="5"/>
        <v>一般会計</v>
      </c>
      <c r="K11" s="8" t="s">
        <v>101</v>
      </c>
      <c r="L11" s="9"/>
      <c r="M11" s="7" t="str">
        <f t="shared" si="2"/>
        <v/>
      </c>
      <c r="N11" s="7" t="str">
        <f t="shared" si="6"/>
        <v>文教及び科学振興</v>
      </c>
      <c r="O11" s="7"/>
      <c r="P11" s="7"/>
      <c r="Q11" s="13"/>
      <c r="T11" s="7"/>
      <c r="W11" s="24" t="s">
        <v>145</v>
      </c>
      <c r="Y11" s="24" t="s">
        <v>253</v>
      </c>
      <c r="Z11" s="24" t="s">
        <v>382</v>
      </c>
      <c r="AA11" s="52" t="s">
        <v>347</v>
      </c>
      <c r="AB11" s="52" t="s">
        <v>476</v>
      </c>
      <c r="AC11" s="23"/>
      <c r="AD11" s="23"/>
      <c r="AE11" s="23"/>
      <c r="AF11" s="22"/>
      <c r="AG11" s="33" t="s">
        <v>215</v>
      </c>
      <c r="AK11" s="33" t="str">
        <f t="shared" si="7"/>
        <v>J</v>
      </c>
    </row>
    <row r="12" spans="1:42" ht="13.5" customHeight="1" x14ac:dyDescent="0.15">
      <c r="A12" s="8" t="s">
        <v>84</v>
      </c>
      <c r="B12" s="9"/>
      <c r="C12" s="7" t="str">
        <f t="shared" ref="C12:C24" si="9">IF(B12="","",A12)</f>
        <v/>
      </c>
      <c r="D12" s="7" t="str">
        <f t="shared" si="8"/>
        <v>宇宙開発利用</v>
      </c>
      <c r="F12" s="12" t="s">
        <v>109</v>
      </c>
      <c r="G12" s="11"/>
      <c r="H12" s="7" t="str">
        <f t="shared" si="1"/>
        <v/>
      </c>
      <c r="I12" s="7" t="str">
        <f t="shared" si="5"/>
        <v>一般会計</v>
      </c>
      <c r="K12" s="7"/>
      <c r="L12" s="7"/>
      <c r="O12" s="7"/>
      <c r="P12" s="7"/>
      <c r="Q12" s="13"/>
      <c r="T12" s="7"/>
      <c r="U12" s="21" t="s">
        <v>499</v>
      </c>
      <c r="W12" s="24" t="s">
        <v>146</v>
      </c>
      <c r="Y12" s="24" t="s">
        <v>254</v>
      </c>
      <c r="Z12" s="24" t="s">
        <v>383</v>
      </c>
      <c r="AA12" s="52" t="s">
        <v>348</v>
      </c>
      <c r="AB12" s="52" t="s">
        <v>477</v>
      </c>
      <c r="AC12" s="23"/>
      <c r="AD12" s="23"/>
      <c r="AE12" s="23"/>
      <c r="AF12" s="22"/>
      <c r="AG12" s="33" t="s">
        <v>213</v>
      </c>
      <c r="AK12" s="33" t="str">
        <f t="shared" si="7"/>
        <v>K</v>
      </c>
    </row>
    <row r="13" spans="1:42" ht="13.5" customHeight="1" x14ac:dyDescent="0.15">
      <c r="A13" s="8" t="s">
        <v>85</v>
      </c>
      <c r="B13" s="9"/>
      <c r="C13" s="7" t="str">
        <f t="shared" si="9"/>
        <v/>
      </c>
      <c r="D13" s="7" t="str">
        <f t="shared" si="8"/>
        <v>宇宙開発利用</v>
      </c>
      <c r="F13" s="12" t="s">
        <v>110</v>
      </c>
      <c r="G13" s="11"/>
      <c r="H13" s="7" t="str">
        <f t="shared" si="1"/>
        <v/>
      </c>
      <c r="I13" s="7" t="str">
        <f t="shared" si="5"/>
        <v>一般会計</v>
      </c>
      <c r="K13" s="7" t="str">
        <f>N11</f>
        <v>文教及び科学振興</v>
      </c>
      <c r="L13" s="7"/>
      <c r="O13" s="7"/>
      <c r="P13" s="7"/>
      <c r="Q13" s="13"/>
      <c r="T13" s="7"/>
      <c r="U13" s="24" t="s">
        <v>163</v>
      </c>
      <c r="W13" s="24" t="s">
        <v>147</v>
      </c>
      <c r="Y13" s="24" t="s">
        <v>255</v>
      </c>
      <c r="Z13" s="24" t="s">
        <v>384</v>
      </c>
      <c r="AA13" s="52" t="s">
        <v>349</v>
      </c>
      <c r="AB13" s="52" t="s">
        <v>478</v>
      </c>
      <c r="AC13" s="23"/>
      <c r="AD13" s="23"/>
      <c r="AE13" s="23"/>
      <c r="AF13" s="22"/>
      <c r="AG13" s="33" t="s">
        <v>214</v>
      </c>
      <c r="AK13" s="33" t="str">
        <f t="shared" si="7"/>
        <v>L</v>
      </c>
    </row>
    <row r="14" spans="1:42" ht="13.5" customHeight="1" x14ac:dyDescent="0.15">
      <c r="A14" s="8" t="s">
        <v>86</v>
      </c>
      <c r="B14" s="9"/>
      <c r="C14" s="7" t="str">
        <f t="shared" si="9"/>
        <v/>
      </c>
      <c r="D14" s="7" t="str">
        <f t="shared" si="8"/>
        <v>宇宙開発利用</v>
      </c>
      <c r="F14" s="12" t="s">
        <v>111</v>
      </c>
      <c r="G14" s="11"/>
      <c r="H14" s="7" t="str">
        <f t="shared" si="1"/>
        <v/>
      </c>
      <c r="I14" s="7" t="str">
        <f t="shared" si="5"/>
        <v>一般会計</v>
      </c>
      <c r="K14" s="7"/>
      <c r="L14" s="7"/>
      <c r="O14" s="7"/>
      <c r="P14" s="7"/>
      <c r="Q14" s="13"/>
      <c r="T14" s="7"/>
      <c r="U14" s="24" t="s">
        <v>500</v>
      </c>
      <c r="W14" s="24" t="s">
        <v>148</v>
      </c>
      <c r="Y14" s="24" t="s">
        <v>256</v>
      </c>
      <c r="Z14" s="24" t="s">
        <v>385</v>
      </c>
      <c r="AA14" s="52" t="s">
        <v>350</v>
      </c>
      <c r="AB14" s="52" t="s">
        <v>479</v>
      </c>
      <c r="AC14" s="23"/>
      <c r="AD14" s="23"/>
      <c r="AE14" s="23"/>
      <c r="AF14" s="22"/>
      <c r="AG14" s="42"/>
      <c r="AK14" s="33" t="str">
        <f t="shared" si="7"/>
        <v>M</v>
      </c>
    </row>
    <row r="15" spans="1:42" ht="13.5" customHeight="1" x14ac:dyDescent="0.15">
      <c r="A15" s="8" t="s">
        <v>87</v>
      </c>
      <c r="B15" s="9"/>
      <c r="C15" s="7" t="str">
        <f t="shared" si="9"/>
        <v/>
      </c>
      <c r="D15" s="7" t="str">
        <f t="shared" si="8"/>
        <v>宇宙開発利用</v>
      </c>
      <c r="F15" s="12" t="s">
        <v>112</v>
      </c>
      <c r="G15" s="11"/>
      <c r="H15" s="7" t="str">
        <f t="shared" si="1"/>
        <v/>
      </c>
      <c r="I15" s="7" t="str">
        <f t="shared" si="5"/>
        <v>一般会計</v>
      </c>
      <c r="K15" s="7"/>
      <c r="L15" s="7"/>
      <c r="O15" s="7"/>
      <c r="P15" s="7"/>
      <c r="Q15" s="13"/>
      <c r="T15" s="7"/>
      <c r="U15" s="24" t="s">
        <v>501</v>
      </c>
      <c r="W15" s="24" t="s">
        <v>149</v>
      </c>
      <c r="Y15" s="24" t="s">
        <v>257</v>
      </c>
      <c r="Z15" s="24" t="s">
        <v>386</v>
      </c>
      <c r="AA15" s="52" t="s">
        <v>351</v>
      </c>
      <c r="AB15" s="52" t="s">
        <v>480</v>
      </c>
      <c r="AC15" s="23"/>
      <c r="AD15" s="23"/>
      <c r="AE15" s="23"/>
      <c r="AF15" s="22"/>
      <c r="AG15" s="43"/>
      <c r="AK15" s="33" t="str">
        <f t="shared" si="7"/>
        <v>N</v>
      </c>
    </row>
    <row r="16" spans="1:42" ht="13.5" customHeight="1" x14ac:dyDescent="0.15">
      <c r="A16" s="8" t="s">
        <v>88</v>
      </c>
      <c r="B16" s="9"/>
      <c r="C16" s="7" t="str">
        <f t="shared" si="9"/>
        <v/>
      </c>
      <c r="D16" s="7" t="str">
        <f t="shared" si="8"/>
        <v>宇宙開発利用</v>
      </c>
      <c r="F16" s="12" t="s">
        <v>113</v>
      </c>
      <c r="G16" s="11"/>
      <c r="H16" s="7" t="str">
        <f t="shared" si="1"/>
        <v/>
      </c>
      <c r="I16" s="7" t="str">
        <f t="shared" si="5"/>
        <v>一般会計</v>
      </c>
      <c r="K16" s="7"/>
      <c r="L16" s="7"/>
      <c r="O16" s="7"/>
      <c r="P16" s="7"/>
      <c r="Q16" s="13"/>
      <c r="T16" s="7"/>
      <c r="U16" s="24" t="s">
        <v>502</v>
      </c>
      <c r="W16" s="24" t="s">
        <v>150</v>
      </c>
      <c r="Y16" s="24" t="s">
        <v>258</v>
      </c>
      <c r="Z16" s="24" t="s">
        <v>387</v>
      </c>
      <c r="AA16" s="52" t="s">
        <v>352</v>
      </c>
      <c r="AB16" s="52" t="s">
        <v>481</v>
      </c>
      <c r="AC16" s="23"/>
      <c r="AD16" s="23"/>
      <c r="AE16" s="23"/>
      <c r="AF16" s="22"/>
      <c r="AG16" s="43"/>
      <c r="AK16" s="33" t="str">
        <f t="shared" si="7"/>
        <v>O</v>
      </c>
    </row>
    <row r="17" spans="1:37" ht="13.5" customHeight="1" x14ac:dyDescent="0.15">
      <c r="A17" s="8" t="s">
        <v>89</v>
      </c>
      <c r="B17" s="9"/>
      <c r="C17" s="7" t="str">
        <f t="shared" si="9"/>
        <v/>
      </c>
      <c r="D17" s="7" t="str">
        <f t="shared" si="8"/>
        <v>宇宙開発利用</v>
      </c>
      <c r="F17" s="12" t="s">
        <v>114</v>
      </c>
      <c r="G17" s="11"/>
      <c r="H17" s="7" t="str">
        <f t="shared" si="1"/>
        <v/>
      </c>
      <c r="I17" s="7" t="str">
        <f t="shared" si="5"/>
        <v>一般会計</v>
      </c>
      <c r="K17" s="7"/>
      <c r="L17" s="7"/>
      <c r="O17" s="7"/>
      <c r="P17" s="7"/>
      <c r="Q17" s="13"/>
      <c r="T17" s="7"/>
      <c r="U17" s="24" t="s">
        <v>503</v>
      </c>
      <c r="W17" s="24" t="s">
        <v>151</v>
      </c>
      <c r="Y17" s="24" t="s">
        <v>259</v>
      </c>
      <c r="Z17" s="24" t="s">
        <v>388</v>
      </c>
      <c r="AA17" s="52" t="s">
        <v>353</v>
      </c>
      <c r="AB17" s="52" t="s">
        <v>482</v>
      </c>
      <c r="AC17" s="23"/>
      <c r="AD17" s="23"/>
      <c r="AE17" s="23"/>
      <c r="AF17" s="22"/>
      <c r="AG17" s="43"/>
      <c r="AK17" s="33" t="str">
        <f t="shared" si="7"/>
        <v>P</v>
      </c>
    </row>
    <row r="18" spans="1:37" ht="13.5" customHeight="1" x14ac:dyDescent="0.15">
      <c r="A18" s="8" t="s">
        <v>90</v>
      </c>
      <c r="B18" s="9"/>
      <c r="C18" s="7" t="str">
        <f t="shared" si="9"/>
        <v/>
      </c>
      <c r="D18" s="7" t="str">
        <f t="shared" si="8"/>
        <v>宇宙開発利用</v>
      </c>
      <c r="F18" s="12" t="s">
        <v>115</v>
      </c>
      <c r="G18" s="11"/>
      <c r="H18" s="7" t="str">
        <f t="shared" si="1"/>
        <v/>
      </c>
      <c r="I18" s="7" t="str">
        <f t="shared" si="5"/>
        <v>一般会計</v>
      </c>
      <c r="K18" s="7"/>
      <c r="L18" s="7"/>
      <c r="O18" s="7"/>
      <c r="P18" s="7"/>
      <c r="Q18" s="13"/>
      <c r="T18" s="7"/>
      <c r="U18" s="24" t="s">
        <v>504</v>
      </c>
      <c r="W18" s="24" t="s">
        <v>152</v>
      </c>
      <c r="Y18" s="24" t="s">
        <v>260</v>
      </c>
      <c r="Z18" s="24" t="s">
        <v>389</v>
      </c>
      <c r="AA18" s="52" t="s">
        <v>354</v>
      </c>
      <c r="AB18" s="52" t="s">
        <v>483</v>
      </c>
      <c r="AC18" s="23"/>
      <c r="AD18" s="23"/>
      <c r="AE18" s="23"/>
      <c r="AF18" s="22"/>
      <c r="AK18" s="33" t="str">
        <f t="shared" si="7"/>
        <v>Q</v>
      </c>
    </row>
    <row r="19" spans="1:37" ht="13.5" customHeight="1" x14ac:dyDescent="0.15">
      <c r="A19" s="8" t="s">
        <v>91</v>
      </c>
      <c r="B19" s="9"/>
      <c r="C19" s="7" t="str">
        <f t="shared" si="9"/>
        <v/>
      </c>
      <c r="D19" s="7" t="str">
        <f t="shared" si="8"/>
        <v>宇宙開発利用</v>
      </c>
      <c r="F19" s="12" t="s">
        <v>116</v>
      </c>
      <c r="G19" s="11"/>
      <c r="H19" s="7" t="str">
        <f t="shared" si="1"/>
        <v/>
      </c>
      <c r="I19" s="7" t="str">
        <f t="shared" si="5"/>
        <v>一般会計</v>
      </c>
      <c r="K19" s="7"/>
      <c r="L19" s="7"/>
      <c r="O19" s="7"/>
      <c r="P19" s="7"/>
      <c r="Q19" s="13"/>
      <c r="T19" s="7"/>
      <c r="U19" s="24" t="s">
        <v>505</v>
      </c>
      <c r="W19" s="24" t="s">
        <v>153</v>
      </c>
      <c r="Y19" s="24" t="s">
        <v>261</v>
      </c>
      <c r="Z19" s="24" t="s">
        <v>390</v>
      </c>
      <c r="AA19" s="52" t="s">
        <v>355</v>
      </c>
      <c r="AB19" s="52" t="s">
        <v>484</v>
      </c>
      <c r="AC19" s="23"/>
      <c r="AD19" s="23"/>
      <c r="AE19" s="23"/>
      <c r="AF19" s="22"/>
      <c r="AK19" s="33" t="str">
        <f t="shared" si="7"/>
        <v>R</v>
      </c>
    </row>
    <row r="20" spans="1:37" ht="13.5" customHeight="1" x14ac:dyDescent="0.15">
      <c r="A20" s="8" t="s">
        <v>188</v>
      </c>
      <c r="B20" s="9"/>
      <c r="C20" s="7" t="str">
        <f t="shared" si="9"/>
        <v/>
      </c>
      <c r="D20" s="7" t="str">
        <f t="shared" si="8"/>
        <v>宇宙開発利用</v>
      </c>
      <c r="F20" s="12" t="s">
        <v>187</v>
      </c>
      <c r="G20" s="11"/>
      <c r="H20" s="7" t="str">
        <f t="shared" si="1"/>
        <v/>
      </c>
      <c r="I20" s="7" t="str">
        <f t="shared" si="5"/>
        <v>一般会計</v>
      </c>
      <c r="K20" s="7"/>
      <c r="L20" s="7"/>
      <c r="O20" s="7"/>
      <c r="P20" s="7"/>
      <c r="Q20" s="13"/>
      <c r="T20" s="7"/>
      <c r="U20" s="24" t="s">
        <v>506</v>
      </c>
      <c r="W20" s="24" t="s">
        <v>154</v>
      </c>
      <c r="Y20" s="24" t="s">
        <v>262</v>
      </c>
      <c r="Z20" s="24" t="s">
        <v>391</v>
      </c>
      <c r="AA20" s="52" t="s">
        <v>356</v>
      </c>
      <c r="AB20" s="52" t="s">
        <v>485</v>
      </c>
      <c r="AC20" s="23"/>
      <c r="AD20" s="23"/>
      <c r="AE20" s="23"/>
      <c r="AF20" s="22"/>
      <c r="AK20" s="33" t="str">
        <f t="shared" si="7"/>
        <v>S</v>
      </c>
    </row>
    <row r="21" spans="1:37" ht="13.5" customHeight="1" x14ac:dyDescent="0.15">
      <c r="A21" s="8" t="s">
        <v>189</v>
      </c>
      <c r="B21" s="9"/>
      <c r="C21" s="7" t="str">
        <f t="shared" si="9"/>
        <v/>
      </c>
      <c r="D21" s="7" t="str">
        <f t="shared" si="8"/>
        <v>宇宙開発利用</v>
      </c>
      <c r="F21" s="12" t="s">
        <v>117</v>
      </c>
      <c r="G21" s="11"/>
      <c r="H21" s="7" t="str">
        <f t="shared" si="1"/>
        <v/>
      </c>
      <c r="I21" s="7" t="str">
        <f t="shared" si="5"/>
        <v>一般会計</v>
      </c>
      <c r="K21" s="7"/>
      <c r="L21" s="7"/>
      <c r="O21" s="7"/>
      <c r="P21" s="7"/>
      <c r="Q21" s="13"/>
      <c r="T21" s="7"/>
      <c r="U21" s="24" t="s">
        <v>507</v>
      </c>
      <c r="W21" s="24" t="s">
        <v>155</v>
      </c>
      <c r="Y21" s="24" t="s">
        <v>263</v>
      </c>
      <c r="Z21" s="24" t="s">
        <v>392</v>
      </c>
      <c r="AA21" s="52" t="s">
        <v>357</v>
      </c>
      <c r="AB21" s="52" t="s">
        <v>486</v>
      </c>
      <c r="AC21" s="23"/>
      <c r="AD21" s="23"/>
      <c r="AE21" s="23"/>
      <c r="AF21" s="22"/>
      <c r="AK21" s="33" t="str">
        <f t="shared" si="7"/>
        <v>T</v>
      </c>
    </row>
    <row r="22" spans="1:37" ht="13.5" customHeight="1" x14ac:dyDescent="0.15">
      <c r="A22" s="8" t="s">
        <v>190</v>
      </c>
      <c r="B22" s="9"/>
      <c r="C22" s="7" t="str">
        <f t="shared" si="9"/>
        <v/>
      </c>
      <c r="D22" s="7" t="str">
        <f>IF(C22="",D21,IF(D21&lt;&gt;"",CONCATENATE(D21,"、",C22),C22))</f>
        <v>宇宙開発利用</v>
      </c>
      <c r="F22" s="12" t="s">
        <v>118</v>
      </c>
      <c r="G22" s="11"/>
      <c r="H22" s="7" t="str">
        <f t="shared" si="1"/>
        <v/>
      </c>
      <c r="I22" s="7" t="str">
        <f t="shared" si="5"/>
        <v>一般会計</v>
      </c>
      <c r="K22" s="7"/>
      <c r="L22" s="7"/>
      <c r="O22" s="7"/>
      <c r="P22" s="7"/>
      <c r="Q22" s="13"/>
      <c r="T22" s="7"/>
      <c r="U22" s="24" t="s">
        <v>508</v>
      </c>
      <c r="W22" s="24" t="s">
        <v>156</v>
      </c>
      <c r="Y22" s="24" t="s">
        <v>264</v>
      </c>
      <c r="Z22" s="24" t="s">
        <v>393</v>
      </c>
      <c r="AA22" s="52" t="s">
        <v>358</v>
      </c>
      <c r="AB22" s="52" t="s">
        <v>487</v>
      </c>
      <c r="AC22" s="23"/>
      <c r="AD22" s="23"/>
      <c r="AE22" s="23"/>
      <c r="AF22" s="22"/>
      <c r="AK22" s="33" t="str">
        <f t="shared" si="7"/>
        <v>U</v>
      </c>
    </row>
    <row r="23" spans="1:37" ht="13.5" customHeight="1" x14ac:dyDescent="0.15">
      <c r="A23" s="8" t="s">
        <v>191</v>
      </c>
      <c r="B23" s="9"/>
      <c r="C23" s="7" t="str">
        <f t="shared" si="9"/>
        <v/>
      </c>
      <c r="D23" s="7" t="str">
        <f>IF(C23="",D22,IF(D22&lt;&gt;"",CONCATENATE(D22,"、",C23),C23))</f>
        <v>宇宙開発利用</v>
      </c>
      <c r="F23" s="12" t="s">
        <v>119</v>
      </c>
      <c r="G23" s="11"/>
      <c r="H23" s="7" t="str">
        <f t="shared" si="1"/>
        <v/>
      </c>
      <c r="I23" s="7" t="str">
        <f t="shared" si="5"/>
        <v>一般会計</v>
      </c>
      <c r="K23" s="7"/>
      <c r="L23" s="7"/>
      <c r="O23" s="7"/>
      <c r="P23" s="7"/>
      <c r="Q23" s="13"/>
      <c r="T23" s="7"/>
      <c r="U23" s="24" t="s">
        <v>509</v>
      </c>
      <c r="W23" s="24" t="s">
        <v>525</v>
      </c>
      <c r="Y23" s="24" t="s">
        <v>265</v>
      </c>
      <c r="Z23" s="24" t="s">
        <v>394</v>
      </c>
      <c r="AA23" s="52" t="s">
        <v>359</v>
      </c>
      <c r="AB23" s="52" t="s">
        <v>488</v>
      </c>
      <c r="AC23" s="23"/>
      <c r="AD23" s="23"/>
      <c r="AE23" s="23"/>
      <c r="AF23" s="22"/>
      <c r="AK23" s="33" t="str">
        <f t="shared" si="7"/>
        <v>V</v>
      </c>
    </row>
    <row r="24" spans="1:37" ht="13.5" customHeight="1" x14ac:dyDescent="0.15">
      <c r="A24" s="49" t="s">
        <v>235</v>
      </c>
      <c r="B24" s="9"/>
      <c r="C24" s="7" t="str">
        <f t="shared" si="9"/>
        <v/>
      </c>
      <c r="D24" s="7" t="str">
        <f>IF(C24="",D23,IF(D23&lt;&gt;"",CONCATENATE(D23,"、",C24),C24))</f>
        <v>宇宙開発利用</v>
      </c>
      <c r="F24" s="12" t="s">
        <v>237</v>
      </c>
      <c r="G24" s="11"/>
      <c r="H24" s="7" t="str">
        <f t="shared" si="1"/>
        <v/>
      </c>
      <c r="I24" s="7" t="str">
        <f t="shared" si="5"/>
        <v>一般会計</v>
      </c>
      <c r="K24" s="7"/>
      <c r="L24" s="7"/>
      <c r="O24" s="7"/>
      <c r="P24" s="7"/>
      <c r="Q24" s="13"/>
      <c r="T24" s="7"/>
      <c r="U24" s="24" t="s">
        <v>510</v>
      </c>
      <c r="Y24" s="24" t="s">
        <v>266</v>
      </c>
      <c r="Z24" s="24" t="s">
        <v>395</v>
      </c>
      <c r="AA24" s="52" t="s">
        <v>360</v>
      </c>
      <c r="AB24" s="52" t="s">
        <v>489</v>
      </c>
      <c r="AC24" s="23"/>
      <c r="AD24" s="23"/>
      <c r="AE24" s="23"/>
      <c r="AF24" s="22"/>
      <c r="AK24" s="33" t="str">
        <f>CHAR(CODE(AK23)+1)</f>
        <v>W</v>
      </c>
    </row>
    <row r="25" spans="1:37" ht="13.5" customHeight="1" x14ac:dyDescent="0.15">
      <c r="A25" s="51"/>
      <c r="B25" s="50"/>
      <c r="F25" s="12" t="s">
        <v>120</v>
      </c>
      <c r="G25" s="11"/>
      <c r="H25" s="7" t="str">
        <f t="shared" si="1"/>
        <v/>
      </c>
      <c r="I25" s="7" t="str">
        <f t="shared" si="5"/>
        <v>一般会計</v>
      </c>
      <c r="K25" s="7"/>
      <c r="L25" s="7"/>
      <c r="O25" s="7"/>
      <c r="P25" s="7"/>
      <c r="Q25" s="13"/>
      <c r="T25" s="7"/>
      <c r="U25" s="24" t="s">
        <v>511</v>
      </c>
      <c r="Y25" s="24" t="s">
        <v>267</v>
      </c>
      <c r="Z25" s="24" t="s">
        <v>396</v>
      </c>
      <c r="AA25" s="52" t="s">
        <v>361</v>
      </c>
      <c r="AB25" s="52" t="s">
        <v>490</v>
      </c>
      <c r="AC25" s="23"/>
      <c r="AD25" s="23"/>
      <c r="AE25" s="23"/>
      <c r="AF25" s="22"/>
      <c r="AK25" s="33" t="str">
        <f t="shared" si="7"/>
        <v>X</v>
      </c>
    </row>
    <row r="26" spans="1:37" ht="13.5" customHeight="1" x14ac:dyDescent="0.15">
      <c r="A26" s="48"/>
      <c r="B26" s="47"/>
      <c r="F26" s="12" t="s">
        <v>121</v>
      </c>
      <c r="G26" s="11"/>
      <c r="H26" s="7" t="str">
        <f t="shared" si="1"/>
        <v/>
      </c>
      <c r="I26" s="7" t="str">
        <f t="shared" si="5"/>
        <v>一般会計</v>
      </c>
      <c r="K26" s="7"/>
      <c r="L26" s="7"/>
      <c r="O26" s="7"/>
      <c r="P26" s="7"/>
      <c r="Q26" s="13"/>
      <c r="T26" s="7"/>
      <c r="U26" s="24" t="s">
        <v>512</v>
      </c>
      <c r="Y26" s="24" t="s">
        <v>268</v>
      </c>
      <c r="Z26" s="24" t="s">
        <v>397</v>
      </c>
      <c r="AA26" s="52" t="s">
        <v>362</v>
      </c>
      <c r="AB26" s="52" t="s">
        <v>491</v>
      </c>
      <c r="AC26" s="23"/>
      <c r="AD26" s="23"/>
      <c r="AE26" s="23"/>
      <c r="AF26" s="22"/>
      <c r="AK26" s="33" t="str">
        <f t="shared" si="7"/>
        <v>Y</v>
      </c>
    </row>
    <row r="27" spans="1:37" ht="13.5" customHeight="1" x14ac:dyDescent="0.15">
      <c r="A27" s="7" t="str">
        <f>IF(D24="", "-", D24)</f>
        <v>宇宙開発利用</v>
      </c>
      <c r="B27" s="7"/>
      <c r="F27" s="12" t="s">
        <v>122</v>
      </c>
      <c r="G27" s="11"/>
      <c r="H27" s="7" t="str">
        <f t="shared" si="1"/>
        <v/>
      </c>
      <c r="I27" s="7" t="str">
        <f t="shared" si="5"/>
        <v>一般会計</v>
      </c>
      <c r="K27" s="7"/>
      <c r="L27" s="7"/>
      <c r="O27" s="7"/>
      <c r="P27" s="7"/>
      <c r="Q27" s="13"/>
      <c r="T27" s="7"/>
      <c r="U27" s="24" t="s">
        <v>513</v>
      </c>
      <c r="Y27" s="24" t="s">
        <v>269</v>
      </c>
      <c r="Z27" s="24" t="s">
        <v>398</v>
      </c>
      <c r="AA27" s="52" t="s">
        <v>363</v>
      </c>
      <c r="AB27" s="52" t="s">
        <v>492</v>
      </c>
      <c r="AC27" s="23"/>
      <c r="AD27" s="23"/>
      <c r="AE27" s="23"/>
      <c r="AF27" s="22"/>
      <c r="AK27" s="33" t="str">
        <f>CHAR(CODE(AK26)+1)</f>
        <v>Z</v>
      </c>
    </row>
    <row r="28" spans="1:37" ht="13.5" customHeight="1" x14ac:dyDescent="0.15">
      <c r="B28" s="7"/>
      <c r="F28" s="12" t="s">
        <v>123</v>
      </c>
      <c r="G28" s="11"/>
      <c r="H28" s="7" t="str">
        <f t="shared" si="1"/>
        <v/>
      </c>
      <c r="I28" s="7" t="str">
        <f t="shared" si="5"/>
        <v>一般会計</v>
      </c>
      <c r="K28" s="7"/>
      <c r="L28" s="7"/>
      <c r="O28" s="7"/>
      <c r="P28" s="7"/>
      <c r="Q28" s="13"/>
      <c r="T28" s="7"/>
      <c r="U28" s="24" t="s">
        <v>514</v>
      </c>
      <c r="Y28" s="24" t="s">
        <v>270</v>
      </c>
      <c r="Z28" s="24" t="s">
        <v>399</v>
      </c>
      <c r="AA28" s="52" t="s">
        <v>364</v>
      </c>
      <c r="AB28" s="52" t="s">
        <v>493</v>
      </c>
      <c r="AC28" s="23"/>
      <c r="AD28" s="23"/>
      <c r="AE28" s="23"/>
      <c r="AF28" s="22"/>
      <c r="AK28" s="33" t="s">
        <v>176</v>
      </c>
    </row>
    <row r="29" spans="1:37" ht="13.5" customHeight="1" x14ac:dyDescent="0.15">
      <c r="A29" s="7"/>
      <c r="B29" s="7"/>
      <c r="F29" s="12" t="s">
        <v>179</v>
      </c>
      <c r="G29" s="11"/>
      <c r="H29" s="7" t="str">
        <f t="shared" si="1"/>
        <v/>
      </c>
      <c r="I29" s="7" t="str">
        <f t="shared" si="5"/>
        <v>一般会計</v>
      </c>
      <c r="K29" s="7"/>
      <c r="L29" s="7"/>
      <c r="O29" s="7"/>
      <c r="P29" s="7"/>
      <c r="Q29" s="13"/>
      <c r="T29" s="7"/>
      <c r="U29" s="24" t="s">
        <v>515</v>
      </c>
      <c r="Y29" s="24" t="s">
        <v>271</v>
      </c>
      <c r="Z29" s="24" t="s">
        <v>400</v>
      </c>
      <c r="AA29" s="52" t="s">
        <v>365</v>
      </c>
      <c r="AB29" s="52" t="s">
        <v>494</v>
      </c>
      <c r="AC29" s="23"/>
      <c r="AD29" s="23"/>
      <c r="AE29" s="23"/>
      <c r="AF29" s="22"/>
      <c r="AK29" s="33" t="str">
        <f t="shared" si="7"/>
        <v>b</v>
      </c>
    </row>
    <row r="30" spans="1:37" ht="13.5" customHeight="1" x14ac:dyDescent="0.15">
      <c r="A30" s="7"/>
      <c r="B30" s="7"/>
      <c r="F30" s="12" t="s">
        <v>180</v>
      </c>
      <c r="G30" s="11"/>
      <c r="H30" s="7" t="str">
        <f t="shared" si="1"/>
        <v/>
      </c>
      <c r="I30" s="7" t="str">
        <f t="shared" si="5"/>
        <v>一般会計</v>
      </c>
      <c r="K30" s="7"/>
      <c r="L30" s="7"/>
      <c r="O30" s="7"/>
      <c r="P30" s="7"/>
      <c r="Q30" s="13"/>
      <c r="T30" s="7"/>
      <c r="U30" s="24" t="s">
        <v>516</v>
      </c>
      <c r="Y30" s="24" t="s">
        <v>272</v>
      </c>
      <c r="Z30" s="24" t="s">
        <v>401</v>
      </c>
      <c r="AA30" s="52" t="s">
        <v>366</v>
      </c>
      <c r="AB30" s="52" t="s">
        <v>495</v>
      </c>
      <c r="AC30" s="23"/>
      <c r="AD30" s="23"/>
      <c r="AE30" s="23"/>
      <c r="AF30" s="22"/>
      <c r="AK30" s="33" t="str">
        <f t="shared" si="7"/>
        <v>c</v>
      </c>
    </row>
    <row r="31" spans="1:37" ht="13.5" customHeight="1" x14ac:dyDescent="0.15">
      <c r="A31" s="7"/>
      <c r="B31" s="7"/>
      <c r="F31" s="12" t="s">
        <v>181</v>
      </c>
      <c r="G31" s="11"/>
      <c r="H31" s="7" t="str">
        <f t="shared" si="1"/>
        <v/>
      </c>
      <c r="I31" s="7" t="str">
        <f t="shared" si="5"/>
        <v>一般会計</v>
      </c>
      <c r="K31" s="7"/>
      <c r="L31" s="7"/>
      <c r="O31" s="7"/>
      <c r="P31" s="7"/>
      <c r="Q31" s="13"/>
      <c r="T31" s="7"/>
      <c r="U31" s="24" t="s">
        <v>517</v>
      </c>
      <c r="Y31" s="24" t="s">
        <v>273</v>
      </c>
      <c r="Z31" s="24" t="s">
        <v>402</v>
      </c>
      <c r="AA31" s="52" t="s">
        <v>367</v>
      </c>
      <c r="AB31" s="52" t="s">
        <v>496</v>
      </c>
      <c r="AC31" s="23"/>
      <c r="AD31" s="23"/>
      <c r="AE31" s="23"/>
      <c r="AF31" s="22"/>
      <c r="AK31" s="33" t="str">
        <f t="shared" si="7"/>
        <v>d</v>
      </c>
    </row>
    <row r="32" spans="1:37" ht="13.5" customHeight="1" x14ac:dyDescent="0.15">
      <c r="A32" s="7"/>
      <c r="B32" s="7"/>
      <c r="F32" s="12" t="s">
        <v>182</v>
      </c>
      <c r="G32" s="11"/>
      <c r="H32" s="7" t="str">
        <f t="shared" si="1"/>
        <v/>
      </c>
      <c r="I32" s="7" t="str">
        <f t="shared" si="5"/>
        <v>一般会計</v>
      </c>
      <c r="K32" s="7"/>
      <c r="L32" s="7"/>
      <c r="O32" s="7"/>
      <c r="P32" s="7"/>
      <c r="Q32" s="13"/>
      <c r="T32" s="7"/>
      <c r="U32" s="24" t="s">
        <v>518</v>
      </c>
      <c r="Y32" s="24" t="s">
        <v>274</v>
      </c>
      <c r="Z32" s="24" t="s">
        <v>403</v>
      </c>
      <c r="AA32" s="52" t="s">
        <v>60</v>
      </c>
      <c r="AB32" s="52" t="s">
        <v>60</v>
      </c>
      <c r="AC32" s="23"/>
      <c r="AD32" s="23"/>
      <c r="AE32" s="23"/>
      <c r="AF32" s="22"/>
      <c r="AK32" s="33" t="str">
        <f t="shared" si="7"/>
        <v>e</v>
      </c>
    </row>
    <row r="33" spans="1:37" ht="13.5" customHeight="1" x14ac:dyDescent="0.15">
      <c r="A33" s="7"/>
      <c r="B33" s="7"/>
      <c r="F33" s="12" t="s">
        <v>183</v>
      </c>
      <c r="G33" s="11"/>
      <c r="H33" s="7" t="str">
        <f t="shared" si="1"/>
        <v/>
      </c>
      <c r="I33" s="7" t="str">
        <f t="shared" si="5"/>
        <v>一般会計</v>
      </c>
      <c r="K33" s="7"/>
      <c r="L33" s="7"/>
      <c r="O33" s="7"/>
      <c r="P33" s="7"/>
      <c r="Q33" s="13"/>
      <c r="T33" s="7"/>
      <c r="U33" s="24" t="s">
        <v>519</v>
      </c>
      <c r="Y33" s="24" t="s">
        <v>275</v>
      </c>
      <c r="Z33" s="24" t="s">
        <v>404</v>
      </c>
      <c r="AA33" s="36"/>
      <c r="AB33" s="23"/>
      <c r="AC33" s="23"/>
      <c r="AD33" s="23"/>
      <c r="AE33" s="23"/>
      <c r="AF33" s="22"/>
      <c r="AK33" s="33" t="str">
        <f t="shared" si="7"/>
        <v>f</v>
      </c>
    </row>
    <row r="34" spans="1:37" ht="13.5" customHeight="1" x14ac:dyDescent="0.15">
      <c r="A34" s="7"/>
      <c r="B34" s="7"/>
      <c r="F34" s="12" t="s">
        <v>184</v>
      </c>
      <c r="G34" s="11"/>
      <c r="H34" s="7" t="str">
        <f t="shared" si="1"/>
        <v/>
      </c>
      <c r="I34" s="7" t="str">
        <f t="shared" si="5"/>
        <v>一般会計</v>
      </c>
      <c r="K34" s="7"/>
      <c r="L34" s="7"/>
      <c r="O34" s="7"/>
      <c r="P34" s="7"/>
      <c r="Q34" s="13"/>
      <c r="T34" s="7"/>
      <c r="U34" s="24" t="s">
        <v>520</v>
      </c>
      <c r="Y34" s="24" t="s">
        <v>276</v>
      </c>
      <c r="Z34" s="24" t="s">
        <v>405</v>
      </c>
      <c r="AB34" s="23"/>
      <c r="AC34" s="23"/>
      <c r="AD34" s="23"/>
      <c r="AE34" s="23"/>
      <c r="AF34" s="22"/>
      <c r="AK34" s="33" t="str">
        <f t="shared" si="7"/>
        <v>g</v>
      </c>
    </row>
    <row r="35" spans="1:37" ht="13.5" customHeight="1" x14ac:dyDescent="0.15">
      <c r="A35" s="7"/>
      <c r="B35" s="7"/>
      <c r="F35" s="12" t="s">
        <v>185</v>
      </c>
      <c r="G35" s="11"/>
      <c r="H35" s="7" t="str">
        <f t="shared" si="1"/>
        <v/>
      </c>
      <c r="I35" s="7" t="str">
        <f t="shared" si="5"/>
        <v>一般会計</v>
      </c>
      <c r="K35" s="7"/>
      <c r="L35" s="7"/>
      <c r="O35" s="7"/>
      <c r="P35" s="7"/>
      <c r="Q35" s="13"/>
      <c r="T35" s="7"/>
      <c r="Y35" s="24" t="s">
        <v>277</v>
      </c>
      <c r="Z35" s="24" t="s">
        <v>406</v>
      </c>
      <c r="AC35" s="23"/>
      <c r="AF35" s="22"/>
      <c r="AK35" s="33" t="str">
        <f t="shared" si="7"/>
        <v>h</v>
      </c>
    </row>
    <row r="36" spans="1:37" ht="13.5" customHeight="1" x14ac:dyDescent="0.15">
      <c r="A36" s="7"/>
      <c r="B36" s="7"/>
      <c r="F36" s="12" t="s">
        <v>186</v>
      </c>
      <c r="G36" s="11"/>
      <c r="H36" s="7" t="str">
        <f t="shared" si="1"/>
        <v/>
      </c>
      <c r="I36" s="7" t="str">
        <f t="shared" si="5"/>
        <v>一般会計</v>
      </c>
      <c r="K36" s="7"/>
      <c r="L36" s="7"/>
      <c r="O36" s="7"/>
      <c r="P36" s="7"/>
      <c r="Q36" s="13"/>
      <c r="T36" s="7"/>
      <c r="U36" s="24" t="s">
        <v>521</v>
      </c>
      <c r="Y36" s="24" t="s">
        <v>278</v>
      </c>
      <c r="Z36" s="24" t="s">
        <v>407</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279</v>
      </c>
      <c r="Z37" s="24" t="s">
        <v>408</v>
      </c>
      <c r="AF37" s="22"/>
      <c r="AK37" s="33" t="str">
        <f t="shared" si="7"/>
        <v>j</v>
      </c>
    </row>
    <row r="38" spans="1:37" x14ac:dyDescent="0.15">
      <c r="A38" s="7"/>
      <c r="B38" s="7"/>
      <c r="F38" s="7"/>
      <c r="G38" s="13"/>
      <c r="K38" s="7"/>
      <c r="L38" s="7"/>
      <c r="O38" s="7"/>
      <c r="P38" s="7"/>
      <c r="Q38" s="13"/>
      <c r="T38" s="7"/>
      <c r="U38" s="24" t="s">
        <v>229</v>
      </c>
      <c r="Y38" s="24" t="s">
        <v>280</v>
      </c>
      <c r="Z38" s="24" t="s">
        <v>409</v>
      </c>
      <c r="AF38" s="22"/>
      <c r="AK38" s="33" t="str">
        <f t="shared" si="7"/>
        <v>k</v>
      </c>
    </row>
    <row r="39" spans="1:37" x14ac:dyDescent="0.15">
      <c r="A39" s="7"/>
      <c r="B39" s="7"/>
      <c r="F39" s="7" t="str">
        <f>I37</f>
        <v>一般会計</v>
      </c>
      <c r="G39" s="13"/>
      <c r="K39" s="7"/>
      <c r="L39" s="7"/>
      <c r="O39" s="7"/>
      <c r="P39" s="7"/>
      <c r="Q39" s="13"/>
      <c r="T39" s="7"/>
      <c r="U39" s="24" t="s">
        <v>232</v>
      </c>
      <c r="Y39" s="24" t="s">
        <v>281</v>
      </c>
      <c r="Z39" s="24" t="s">
        <v>410</v>
      </c>
      <c r="AF39" s="22"/>
      <c r="AK39" s="33" t="str">
        <f t="shared" si="7"/>
        <v>l</v>
      </c>
    </row>
    <row r="40" spans="1:37" x14ac:dyDescent="0.15">
      <c r="A40" s="7"/>
      <c r="B40" s="7"/>
      <c r="F40" s="7"/>
      <c r="G40" s="13"/>
      <c r="K40" s="7"/>
      <c r="L40" s="7"/>
      <c r="O40" s="7"/>
      <c r="P40" s="7"/>
      <c r="Q40" s="13"/>
      <c r="T40" s="7"/>
      <c r="Y40" s="24" t="s">
        <v>282</v>
      </c>
      <c r="Z40" s="24" t="s">
        <v>411</v>
      </c>
      <c r="AF40" s="22"/>
      <c r="AK40" s="33" t="str">
        <f t="shared" si="7"/>
        <v>m</v>
      </c>
    </row>
    <row r="41" spans="1:37" x14ac:dyDescent="0.15">
      <c r="A41" s="7"/>
      <c r="B41" s="7"/>
      <c r="F41" s="7"/>
      <c r="G41" s="13"/>
      <c r="K41" s="7"/>
      <c r="L41" s="7"/>
      <c r="O41" s="7"/>
      <c r="P41" s="7"/>
      <c r="Q41" s="13"/>
      <c r="T41" s="7"/>
      <c r="Y41" s="24" t="s">
        <v>283</v>
      </c>
      <c r="Z41" s="24" t="s">
        <v>412</v>
      </c>
      <c r="AF41" s="22"/>
      <c r="AK41" s="33" t="str">
        <f t="shared" si="7"/>
        <v>n</v>
      </c>
    </row>
    <row r="42" spans="1:37" x14ac:dyDescent="0.15">
      <c r="A42" s="7"/>
      <c r="B42" s="7"/>
      <c r="F42" s="7"/>
      <c r="G42" s="13"/>
      <c r="K42" s="7"/>
      <c r="L42" s="7"/>
      <c r="O42" s="7"/>
      <c r="P42" s="7"/>
      <c r="Q42" s="13"/>
      <c r="T42" s="7"/>
      <c r="Y42" s="24" t="s">
        <v>284</v>
      </c>
      <c r="Z42" s="24" t="s">
        <v>413</v>
      </c>
      <c r="AF42" s="22"/>
      <c r="AK42" s="33" t="str">
        <f t="shared" si="7"/>
        <v>o</v>
      </c>
    </row>
    <row r="43" spans="1:37" x14ac:dyDescent="0.15">
      <c r="A43" s="7"/>
      <c r="B43" s="7"/>
      <c r="F43" s="7"/>
      <c r="G43" s="13"/>
      <c r="K43" s="7"/>
      <c r="L43" s="7"/>
      <c r="O43" s="7"/>
      <c r="P43" s="7"/>
      <c r="Q43" s="13"/>
      <c r="T43" s="7"/>
      <c r="Y43" s="24" t="s">
        <v>285</v>
      </c>
      <c r="Z43" s="24" t="s">
        <v>414</v>
      </c>
      <c r="AF43" s="22"/>
      <c r="AK43" s="33" t="str">
        <f t="shared" si="7"/>
        <v>p</v>
      </c>
    </row>
    <row r="44" spans="1:37" x14ac:dyDescent="0.15">
      <c r="A44" s="7"/>
      <c r="B44" s="7"/>
      <c r="F44" s="7"/>
      <c r="G44" s="13"/>
      <c r="K44" s="7"/>
      <c r="L44" s="7"/>
      <c r="O44" s="7"/>
      <c r="P44" s="7"/>
      <c r="Q44" s="13"/>
      <c r="T44" s="7"/>
      <c r="Y44" s="24" t="s">
        <v>286</v>
      </c>
      <c r="Z44" s="24" t="s">
        <v>415</v>
      </c>
      <c r="AF44" s="22"/>
      <c r="AK44" s="33" t="str">
        <f t="shared" si="7"/>
        <v>q</v>
      </c>
    </row>
    <row r="45" spans="1:37" x14ac:dyDescent="0.15">
      <c r="A45" s="7"/>
      <c r="B45" s="7"/>
      <c r="F45" s="7"/>
      <c r="G45" s="13"/>
      <c r="K45" s="7"/>
      <c r="L45" s="7"/>
      <c r="O45" s="7"/>
      <c r="P45" s="7"/>
      <c r="Q45" s="13"/>
      <c r="T45" s="7"/>
      <c r="Y45" s="24" t="s">
        <v>287</v>
      </c>
      <c r="Z45" s="24" t="s">
        <v>416</v>
      </c>
      <c r="AF45" s="22"/>
      <c r="AK45" s="33" t="str">
        <f t="shared" si="7"/>
        <v>r</v>
      </c>
    </row>
    <row r="46" spans="1:37" x14ac:dyDescent="0.15">
      <c r="A46" s="7"/>
      <c r="B46" s="7"/>
      <c r="F46" s="7"/>
      <c r="G46" s="13"/>
      <c r="K46" s="7"/>
      <c r="L46" s="7"/>
      <c r="O46" s="7"/>
      <c r="P46" s="7"/>
      <c r="Q46" s="13"/>
      <c r="T46" s="7"/>
      <c r="Y46" s="24" t="s">
        <v>288</v>
      </c>
      <c r="Z46" s="24" t="s">
        <v>417</v>
      </c>
      <c r="AF46" s="22"/>
      <c r="AK46" s="33" t="str">
        <f t="shared" si="7"/>
        <v>s</v>
      </c>
    </row>
    <row r="47" spans="1:37" x14ac:dyDescent="0.15">
      <c r="A47" s="7"/>
      <c r="B47" s="7"/>
      <c r="F47" s="7"/>
      <c r="G47" s="13"/>
      <c r="K47" s="7"/>
      <c r="L47" s="7"/>
      <c r="O47" s="7"/>
      <c r="P47" s="7"/>
      <c r="Q47" s="13"/>
      <c r="T47" s="7"/>
      <c r="Y47" s="24" t="s">
        <v>289</v>
      </c>
      <c r="Z47" s="24" t="s">
        <v>418</v>
      </c>
      <c r="AF47" s="22"/>
      <c r="AK47" s="33" t="str">
        <f t="shared" si="7"/>
        <v>t</v>
      </c>
    </row>
    <row r="48" spans="1:37" x14ac:dyDescent="0.15">
      <c r="A48" s="7"/>
      <c r="B48" s="7"/>
      <c r="F48" s="7"/>
      <c r="G48" s="13"/>
      <c r="K48" s="7"/>
      <c r="L48" s="7"/>
      <c r="O48" s="7"/>
      <c r="P48" s="7"/>
      <c r="Q48" s="13"/>
      <c r="T48" s="7"/>
      <c r="Y48" s="24" t="s">
        <v>290</v>
      </c>
      <c r="Z48" s="24" t="s">
        <v>419</v>
      </c>
      <c r="AF48" s="22"/>
      <c r="AK48" s="33" t="str">
        <f t="shared" si="7"/>
        <v>u</v>
      </c>
    </row>
    <row r="49" spans="1:37" x14ac:dyDescent="0.15">
      <c r="A49" s="7"/>
      <c r="B49" s="7"/>
      <c r="F49" s="7"/>
      <c r="G49" s="13"/>
      <c r="K49" s="7"/>
      <c r="L49" s="7"/>
      <c r="O49" s="7"/>
      <c r="P49" s="7"/>
      <c r="Q49" s="13"/>
      <c r="T49" s="7"/>
      <c r="Y49" s="24" t="s">
        <v>291</v>
      </c>
      <c r="Z49" s="24" t="s">
        <v>420</v>
      </c>
      <c r="AF49" s="22"/>
      <c r="AK49" s="33" t="str">
        <f t="shared" si="7"/>
        <v>v</v>
      </c>
    </row>
    <row r="50" spans="1:37" x14ac:dyDescent="0.15">
      <c r="A50" s="7"/>
      <c r="B50" s="7"/>
      <c r="F50" s="7"/>
      <c r="G50" s="13"/>
      <c r="K50" s="7"/>
      <c r="L50" s="7"/>
      <c r="O50" s="7"/>
      <c r="P50" s="7"/>
      <c r="Q50" s="13"/>
      <c r="T50" s="7"/>
      <c r="Y50" s="24" t="s">
        <v>292</v>
      </c>
      <c r="Z50" s="24" t="s">
        <v>421</v>
      </c>
      <c r="AF50" s="22"/>
    </row>
    <row r="51" spans="1:37" x14ac:dyDescent="0.15">
      <c r="A51" s="7"/>
      <c r="B51" s="7"/>
      <c r="F51" s="7"/>
      <c r="G51" s="13"/>
      <c r="K51" s="7"/>
      <c r="L51" s="7"/>
      <c r="O51" s="7"/>
      <c r="P51" s="7"/>
      <c r="Q51" s="13"/>
      <c r="T51" s="7"/>
      <c r="Y51" s="24" t="s">
        <v>293</v>
      </c>
      <c r="Z51" s="24" t="s">
        <v>422</v>
      </c>
      <c r="AF51" s="22"/>
    </row>
    <row r="52" spans="1:37" x14ac:dyDescent="0.15">
      <c r="A52" s="7"/>
      <c r="B52" s="7"/>
      <c r="F52" s="7"/>
      <c r="G52" s="13"/>
      <c r="K52" s="7"/>
      <c r="L52" s="7"/>
      <c r="O52" s="7"/>
      <c r="P52" s="7"/>
      <c r="Q52" s="13"/>
      <c r="T52" s="7"/>
      <c r="Y52" s="24" t="s">
        <v>294</v>
      </c>
      <c r="Z52" s="24" t="s">
        <v>423</v>
      </c>
      <c r="AF52" s="22"/>
    </row>
    <row r="53" spans="1:37" x14ac:dyDescent="0.15">
      <c r="A53" s="7"/>
      <c r="B53" s="7"/>
      <c r="F53" s="7"/>
      <c r="G53" s="13"/>
      <c r="K53" s="7"/>
      <c r="L53" s="7"/>
      <c r="O53" s="7"/>
      <c r="P53" s="7"/>
      <c r="Q53" s="13"/>
      <c r="T53" s="7"/>
      <c r="Y53" s="24" t="s">
        <v>295</v>
      </c>
      <c r="Z53" s="24" t="s">
        <v>424</v>
      </c>
      <c r="AF53" s="22"/>
    </row>
    <row r="54" spans="1:37" x14ac:dyDescent="0.15">
      <c r="A54" s="7"/>
      <c r="B54" s="7"/>
      <c r="F54" s="7"/>
      <c r="G54" s="13"/>
      <c r="K54" s="7"/>
      <c r="L54" s="7"/>
      <c r="O54" s="7"/>
      <c r="P54" s="14"/>
      <c r="Q54" s="13"/>
      <c r="T54" s="7"/>
      <c r="Y54" s="24" t="s">
        <v>296</v>
      </c>
      <c r="Z54" s="24" t="s">
        <v>425</v>
      </c>
      <c r="AF54" s="22"/>
    </row>
    <row r="55" spans="1:37" x14ac:dyDescent="0.15">
      <c r="A55" s="7"/>
      <c r="B55" s="7"/>
      <c r="F55" s="7"/>
      <c r="G55" s="13"/>
      <c r="K55" s="7"/>
      <c r="L55" s="7"/>
      <c r="O55" s="7"/>
      <c r="P55" s="7"/>
      <c r="Q55" s="13"/>
      <c r="T55" s="7"/>
      <c r="Y55" s="24" t="s">
        <v>297</v>
      </c>
      <c r="Z55" s="24" t="s">
        <v>426</v>
      </c>
      <c r="AF55" s="22"/>
    </row>
    <row r="56" spans="1:37" x14ac:dyDescent="0.15">
      <c r="A56" s="7"/>
      <c r="B56" s="7"/>
      <c r="F56" s="7"/>
      <c r="G56" s="13"/>
      <c r="K56" s="7"/>
      <c r="L56" s="7"/>
      <c r="O56" s="7"/>
      <c r="P56" s="7"/>
      <c r="Q56" s="13"/>
      <c r="T56" s="7"/>
      <c r="Y56" s="24" t="s">
        <v>298</v>
      </c>
      <c r="Z56" s="24" t="s">
        <v>427</v>
      </c>
      <c r="AF56" s="22"/>
    </row>
    <row r="57" spans="1:37" x14ac:dyDescent="0.15">
      <c r="A57" s="7"/>
      <c r="B57" s="7"/>
      <c r="F57" s="7"/>
      <c r="G57" s="13"/>
      <c r="K57" s="7"/>
      <c r="L57" s="7"/>
      <c r="O57" s="7"/>
      <c r="P57" s="7"/>
      <c r="Q57" s="13"/>
      <c r="T57" s="7"/>
      <c r="Y57" s="24" t="s">
        <v>299</v>
      </c>
      <c r="Z57" s="24" t="s">
        <v>428</v>
      </c>
      <c r="AF57" s="22"/>
    </row>
    <row r="58" spans="1:37" x14ac:dyDescent="0.15">
      <c r="A58" s="7"/>
      <c r="B58" s="7"/>
      <c r="F58" s="7"/>
      <c r="G58" s="13"/>
      <c r="K58" s="7"/>
      <c r="L58" s="7"/>
      <c r="O58" s="7"/>
      <c r="P58" s="7"/>
      <c r="Q58" s="13"/>
      <c r="T58" s="7"/>
      <c r="Y58" s="24" t="s">
        <v>300</v>
      </c>
      <c r="Z58" s="24" t="s">
        <v>429</v>
      </c>
      <c r="AF58" s="22"/>
    </row>
    <row r="59" spans="1:37" x14ac:dyDescent="0.15">
      <c r="A59" s="7"/>
      <c r="B59" s="7"/>
      <c r="F59" s="7"/>
      <c r="G59" s="13"/>
      <c r="K59" s="7"/>
      <c r="L59" s="7"/>
      <c r="O59" s="7"/>
      <c r="P59" s="7"/>
      <c r="Q59" s="13"/>
      <c r="T59" s="7"/>
      <c r="Y59" s="24" t="s">
        <v>301</v>
      </c>
      <c r="Z59" s="24" t="s">
        <v>430</v>
      </c>
      <c r="AF59" s="22"/>
    </row>
    <row r="60" spans="1:37" x14ac:dyDescent="0.15">
      <c r="A60" s="7"/>
      <c r="B60" s="7"/>
      <c r="F60" s="7"/>
      <c r="G60" s="13"/>
      <c r="K60" s="7"/>
      <c r="L60" s="7"/>
      <c r="O60" s="7"/>
      <c r="P60" s="7"/>
      <c r="Q60" s="13"/>
      <c r="T60" s="7"/>
      <c r="Y60" s="24" t="s">
        <v>302</v>
      </c>
      <c r="Z60" s="24" t="s">
        <v>431</v>
      </c>
      <c r="AF60" s="22"/>
    </row>
    <row r="61" spans="1:37" x14ac:dyDescent="0.15">
      <c r="A61" s="7"/>
      <c r="B61" s="7"/>
      <c r="F61" s="7"/>
      <c r="G61" s="13"/>
      <c r="K61" s="7"/>
      <c r="L61" s="7"/>
      <c r="O61" s="7"/>
      <c r="P61" s="7"/>
      <c r="Q61" s="13"/>
      <c r="T61" s="7"/>
      <c r="Y61" s="24" t="s">
        <v>303</v>
      </c>
      <c r="Z61" s="24" t="s">
        <v>432</v>
      </c>
      <c r="AF61" s="22"/>
    </row>
    <row r="62" spans="1:37" x14ac:dyDescent="0.15">
      <c r="A62" s="7"/>
      <c r="B62" s="7"/>
      <c r="F62" s="7"/>
      <c r="G62" s="13"/>
      <c r="K62" s="7"/>
      <c r="L62" s="7"/>
      <c r="O62" s="7"/>
      <c r="P62" s="7"/>
      <c r="Q62" s="13"/>
      <c r="T62" s="7"/>
      <c r="Y62" s="24" t="s">
        <v>304</v>
      </c>
      <c r="Z62" s="24" t="s">
        <v>433</v>
      </c>
      <c r="AF62" s="22"/>
    </row>
    <row r="63" spans="1:37" x14ac:dyDescent="0.15">
      <c r="A63" s="7"/>
      <c r="B63" s="7"/>
      <c r="F63" s="7"/>
      <c r="G63" s="13"/>
      <c r="K63" s="7"/>
      <c r="L63" s="7"/>
      <c r="O63" s="7"/>
      <c r="P63" s="7"/>
      <c r="Q63" s="13"/>
      <c r="T63" s="7"/>
      <c r="Y63" s="24" t="s">
        <v>305</v>
      </c>
      <c r="Z63" s="24" t="s">
        <v>434</v>
      </c>
      <c r="AF63" s="22"/>
    </row>
    <row r="64" spans="1:37" x14ac:dyDescent="0.15">
      <c r="A64" s="7"/>
      <c r="B64" s="7"/>
      <c r="F64" s="7"/>
      <c r="G64" s="13"/>
      <c r="K64" s="7"/>
      <c r="L64" s="7"/>
      <c r="O64" s="7"/>
      <c r="P64" s="7"/>
      <c r="Q64" s="13"/>
      <c r="T64" s="7"/>
      <c r="Y64" s="24" t="s">
        <v>306</v>
      </c>
      <c r="Z64" s="24" t="s">
        <v>435</v>
      </c>
      <c r="AF64" s="22"/>
    </row>
    <row r="65" spans="1:32" x14ac:dyDescent="0.15">
      <c r="A65" s="7"/>
      <c r="B65" s="7"/>
      <c r="F65" s="7"/>
      <c r="G65" s="13"/>
      <c r="K65" s="7"/>
      <c r="L65" s="7"/>
      <c r="O65" s="7"/>
      <c r="P65" s="7"/>
      <c r="Q65" s="13"/>
      <c r="T65" s="7"/>
      <c r="Y65" s="24" t="s">
        <v>307</v>
      </c>
      <c r="Z65" s="24" t="s">
        <v>436</v>
      </c>
      <c r="AF65" s="22"/>
    </row>
    <row r="66" spans="1:32" x14ac:dyDescent="0.15">
      <c r="A66" s="7"/>
      <c r="B66" s="7"/>
      <c r="F66" s="7"/>
      <c r="G66" s="13"/>
      <c r="K66" s="7"/>
      <c r="L66" s="7"/>
      <c r="O66" s="7"/>
      <c r="P66" s="7"/>
      <c r="Q66" s="13"/>
      <c r="T66" s="7"/>
      <c r="Y66" s="24" t="s">
        <v>61</v>
      </c>
      <c r="Z66" s="24" t="s">
        <v>437</v>
      </c>
      <c r="AF66" s="22"/>
    </row>
    <row r="67" spans="1:32" x14ac:dyDescent="0.15">
      <c r="A67" s="7"/>
      <c r="B67" s="7"/>
      <c r="F67" s="7"/>
      <c r="G67" s="13"/>
      <c r="K67" s="7"/>
      <c r="L67" s="7"/>
      <c r="O67" s="7"/>
      <c r="P67" s="7"/>
      <c r="Q67" s="13"/>
      <c r="T67" s="7"/>
      <c r="Y67" s="24" t="s">
        <v>308</v>
      </c>
      <c r="Z67" s="24" t="s">
        <v>438</v>
      </c>
      <c r="AF67" s="22"/>
    </row>
    <row r="68" spans="1:32" x14ac:dyDescent="0.15">
      <c r="A68" s="7"/>
      <c r="B68" s="7"/>
      <c r="F68" s="7"/>
      <c r="G68" s="13"/>
      <c r="K68" s="7"/>
      <c r="L68" s="7"/>
      <c r="O68" s="7"/>
      <c r="P68" s="7"/>
      <c r="Q68" s="13"/>
      <c r="T68" s="7"/>
      <c r="Y68" s="24" t="s">
        <v>309</v>
      </c>
      <c r="Z68" s="24" t="s">
        <v>439</v>
      </c>
      <c r="AF68" s="22"/>
    </row>
    <row r="69" spans="1:32" x14ac:dyDescent="0.15">
      <c r="A69" s="7"/>
      <c r="B69" s="7"/>
      <c r="F69" s="7"/>
      <c r="G69" s="13"/>
      <c r="K69" s="7"/>
      <c r="L69" s="7"/>
      <c r="O69" s="7"/>
      <c r="P69" s="7"/>
      <c r="Q69" s="13"/>
      <c r="T69" s="7"/>
      <c r="Y69" s="24" t="s">
        <v>310</v>
      </c>
      <c r="Z69" s="24" t="s">
        <v>440</v>
      </c>
      <c r="AF69" s="22"/>
    </row>
    <row r="70" spans="1:32" x14ac:dyDescent="0.15">
      <c r="A70" s="7"/>
      <c r="B70" s="7"/>
      <c r="Y70" s="24" t="s">
        <v>311</v>
      </c>
      <c r="Z70" s="24" t="s">
        <v>441</v>
      </c>
    </row>
    <row r="71" spans="1:32" x14ac:dyDescent="0.15">
      <c r="Y71" s="24" t="s">
        <v>312</v>
      </c>
      <c r="Z71" s="24" t="s">
        <v>442</v>
      </c>
    </row>
    <row r="72" spans="1:32" x14ac:dyDescent="0.15">
      <c r="Y72" s="24" t="s">
        <v>313</v>
      </c>
      <c r="Z72" s="24" t="s">
        <v>443</v>
      </c>
    </row>
    <row r="73" spans="1:32" x14ac:dyDescent="0.15">
      <c r="Y73" s="24" t="s">
        <v>314</v>
      </c>
      <c r="Z73" s="24" t="s">
        <v>444</v>
      </c>
    </row>
    <row r="74" spans="1:32" x14ac:dyDescent="0.15">
      <c r="Y74" s="24" t="s">
        <v>315</v>
      </c>
      <c r="Z74" s="24" t="s">
        <v>445</v>
      </c>
    </row>
    <row r="75" spans="1:32" x14ac:dyDescent="0.15">
      <c r="Y75" s="24" t="s">
        <v>316</v>
      </c>
      <c r="Z75" s="24" t="s">
        <v>446</v>
      </c>
    </row>
    <row r="76" spans="1:32" x14ac:dyDescent="0.15">
      <c r="Y76" s="24" t="s">
        <v>317</v>
      </c>
      <c r="Z76" s="24" t="s">
        <v>447</v>
      </c>
    </row>
    <row r="77" spans="1:32" x14ac:dyDescent="0.15">
      <c r="Y77" s="24" t="s">
        <v>318</v>
      </c>
      <c r="Z77" s="24" t="s">
        <v>448</v>
      </c>
    </row>
    <row r="78" spans="1:32" x14ac:dyDescent="0.15">
      <c r="Y78" s="24" t="s">
        <v>319</v>
      </c>
      <c r="Z78" s="24" t="s">
        <v>449</v>
      </c>
    </row>
    <row r="79" spans="1:32" x14ac:dyDescent="0.15">
      <c r="Y79" s="24" t="s">
        <v>320</v>
      </c>
      <c r="Z79" s="24" t="s">
        <v>450</v>
      </c>
    </row>
    <row r="80" spans="1:32" x14ac:dyDescent="0.15">
      <c r="Y80" s="24" t="s">
        <v>321</v>
      </c>
      <c r="Z80" s="24" t="s">
        <v>451</v>
      </c>
    </row>
    <row r="81" spans="25:26" x14ac:dyDescent="0.15">
      <c r="Y81" s="24" t="s">
        <v>322</v>
      </c>
      <c r="Z81" s="24" t="s">
        <v>452</v>
      </c>
    </row>
    <row r="82" spans="25:26" x14ac:dyDescent="0.15">
      <c r="Y82" s="24" t="s">
        <v>323</v>
      </c>
      <c r="Z82" s="24" t="s">
        <v>453</v>
      </c>
    </row>
    <row r="83" spans="25:26" x14ac:dyDescent="0.15">
      <c r="Y83" s="24" t="s">
        <v>324</v>
      </c>
      <c r="Z83" s="24" t="s">
        <v>454</v>
      </c>
    </row>
    <row r="84" spans="25:26" x14ac:dyDescent="0.15">
      <c r="Y84" s="24" t="s">
        <v>325</v>
      </c>
      <c r="Z84" s="24" t="s">
        <v>455</v>
      </c>
    </row>
    <row r="85" spans="25:26" x14ac:dyDescent="0.15">
      <c r="Y85" s="24" t="s">
        <v>326</v>
      </c>
      <c r="Z85" s="24" t="s">
        <v>456</v>
      </c>
    </row>
    <row r="86" spans="25:26" x14ac:dyDescent="0.15">
      <c r="Y86" s="24" t="s">
        <v>327</v>
      </c>
      <c r="Z86" s="24" t="s">
        <v>457</v>
      </c>
    </row>
    <row r="87" spans="25:26" x14ac:dyDescent="0.15">
      <c r="Y87" s="24" t="s">
        <v>328</v>
      </c>
      <c r="Z87" s="24" t="s">
        <v>458</v>
      </c>
    </row>
    <row r="88" spans="25:26" x14ac:dyDescent="0.15">
      <c r="Y88" s="24" t="s">
        <v>329</v>
      </c>
      <c r="Z88" s="24" t="s">
        <v>459</v>
      </c>
    </row>
    <row r="89" spans="25:26" x14ac:dyDescent="0.15">
      <c r="Y89" s="24" t="s">
        <v>330</v>
      </c>
      <c r="Z89" s="24" t="s">
        <v>460</v>
      </c>
    </row>
    <row r="90" spans="25:26" x14ac:dyDescent="0.15">
      <c r="Y90" s="24" t="s">
        <v>331</v>
      </c>
      <c r="Z90" s="24" t="s">
        <v>461</v>
      </c>
    </row>
    <row r="91" spans="25:26" x14ac:dyDescent="0.15">
      <c r="Y91" s="24" t="s">
        <v>332</v>
      </c>
      <c r="Z91" s="24" t="s">
        <v>462</v>
      </c>
    </row>
    <row r="92" spans="25:26" x14ac:dyDescent="0.15">
      <c r="Y92" s="24" t="s">
        <v>333</v>
      </c>
      <c r="Z92" s="24" t="s">
        <v>463</v>
      </c>
    </row>
    <row r="93" spans="25:26" x14ac:dyDescent="0.15">
      <c r="Y93" s="24" t="s">
        <v>334</v>
      </c>
      <c r="Z93" s="24" t="s">
        <v>464</v>
      </c>
    </row>
    <row r="94" spans="25:26" x14ac:dyDescent="0.15">
      <c r="Y94" s="24" t="s">
        <v>335</v>
      </c>
      <c r="Z94" s="24" t="s">
        <v>465</v>
      </c>
    </row>
    <row r="95" spans="25:26" x14ac:dyDescent="0.15">
      <c r="Y95" s="24" t="s">
        <v>336</v>
      </c>
      <c r="Z95" s="24" t="s">
        <v>466</v>
      </c>
    </row>
    <row r="96" spans="25:26" x14ac:dyDescent="0.15">
      <c r="Y96" s="24" t="s">
        <v>238</v>
      </c>
      <c r="Z96" s="24" t="s">
        <v>467</v>
      </c>
    </row>
    <row r="97" spans="25:26" x14ac:dyDescent="0.15">
      <c r="Y97" s="24" t="s">
        <v>337</v>
      </c>
      <c r="Z97" s="24" t="s">
        <v>468</v>
      </c>
    </row>
    <row r="98" spans="25:26" x14ac:dyDescent="0.15">
      <c r="Y98" s="24" t="s">
        <v>338</v>
      </c>
      <c r="Z98" s="24" t="s">
        <v>469</v>
      </c>
    </row>
    <row r="99" spans="25:26" x14ac:dyDescent="0.15">
      <c r="Y99" s="24" t="s">
        <v>368</v>
      </c>
      <c r="Z99" s="24" t="s">
        <v>470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2021-09-01T08:43:44Z</dcterms:created>
  <dcterms:modified xsi:type="dcterms:W3CDTF">2021-09-01T08:50:12Z</dcterms:modified>
</cp:coreProperties>
</file>