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別紙3!$AP$1:$AP$33</definedName>
    <definedName name="_xlnm.Print_Area" localSheetId="0">行政事業レビューシート!$A$1:$AX$223</definedName>
    <definedName name="_xlnm.Print_Area" localSheetId="2">別紙2!$A$1:$AX$26</definedName>
    <definedName name="_xlnm.Print_Area" localSheetId="3">別紙3!$A$1:$AX$33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19" i="3" l="1"/>
  <c r="AY218" i="3"/>
  <c r="AY214" i="3"/>
  <c r="AY216" i="3" s="1"/>
  <c r="AY213" i="3"/>
  <c r="AY212" i="3"/>
  <c r="AY208" i="3"/>
  <c r="AY209" i="3" s="1"/>
  <c r="AY204" i="3"/>
  <c r="AY205" i="3" s="1"/>
  <c r="AY203" i="3"/>
  <c r="AY202" i="3"/>
  <c r="AY201" i="3"/>
  <c r="AY200" i="3"/>
  <c r="AY199" i="3"/>
  <c r="AY195" i="3"/>
  <c r="AY196" i="3" s="1"/>
  <c r="AY194" i="3"/>
  <c r="AY190" i="3"/>
  <c r="AY193" i="3" s="1"/>
  <c r="AY189" i="3"/>
  <c r="AY185" i="3"/>
  <c r="AY186" i="3" s="1"/>
  <c r="AY184" i="3"/>
  <c r="AY183" i="3"/>
  <c r="AY182" i="3"/>
  <c r="AY178" i="3"/>
  <c r="AY179" i="3" s="1"/>
  <c r="AY177" i="3"/>
  <c r="AY176" i="3"/>
  <c r="AY175" i="3"/>
  <c r="AY168" i="3"/>
  <c r="AY161" i="3"/>
  <c r="AY154" i="3"/>
  <c r="AY160" i="3" s="1"/>
  <c r="AY147" i="3"/>
  <c r="AY56" i="3"/>
  <c r="AY59" i="3" s="1"/>
  <c r="AY52" i="3"/>
  <c r="AY55" i="3" s="1"/>
  <c r="AY50" i="3"/>
  <c r="AY51" i="3" s="1"/>
  <c r="AY37" i="3"/>
  <c r="AY39" i="3" s="1"/>
  <c r="AY54" i="3" l="1"/>
  <c r="AY215" i="3"/>
  <c r="AY159" i="3"/>
  <c r="AY181" i="3"/>
  <c r="AY197" i="3"/>
  <c r="AY158" i="3"/>
  <c r="AY180" i="3"/>
  <c r="AY187" i="3"/>
  <c r="AY207" i="3"/>
  <c r="AY53" i="3"/>
  <c r="AY157" i="3"/>
  <c r="AY192" i="3"/>
  <c r="AY198" i="3"/>
  <c r="AY42" i="3"/>
  <c r="AY43" i="3"/>
  <c r="AY155" i="3"/>
  <c r="AY156" i="3"/>
  <c r="AY38" i="3"/>
  <c r="AY57" i="3"/>
  <c r="AY149" i="3"/>
  <c r="AY163" i="3"/>
  <c r="AY40" i="3"/>
  <c r="AY58" i="3"/>
  <c r="AY152" i="3"/>
  <c r="AY164" i="3"/>
  <c r="AY41" i="3"/>
  <c r="AY148" i="3"/>
  <c r="AY150" i="3"/>
  <c r="AY151" i="3"/>
  <c r="AY153" i="3"/>
  <c r="AY166" i="3"/>
  <c r="AY162" i="3"/>
  <c r="AY167" i="3"/>
  <c r="AY165" i="3"/>
  <c r="AY188" i="3"/>
  <c r="AY191" i="3"/>
  <c r="AY206" i="3"/>
  <c r="AY217" i="3"/>
  <c r="AY210" i="3"/>
  <c r="AY211" i="3"/>
  <c r="AW100" i="3"/>
  <c r="AT100" i="3"/>
  <c r="AQ100" i="3"/>
  <c r="AL100" i="3"/>
  <c r="AI100" i="3"/>
  <c r="AF100" i="3"/>
  <c r="Z100" i="3"/>
  <c r="W100" i="3"/>
  <c r="T100" i="3"/>
  <c r="N100" i="3"/>
  <c r="K100" i="3"/>
  <c r="H100" i="3"/>
  <c r="AW99" i="3"/>
  <c r="AT99" i="3"/>
  <c r="AQ99" i="3"/>
  <c r="AL99" i="3"/>
  <c r="AI99" i="3"/>
  <c r="AF99" i="3"/>
  <c r="Z99" i="3"/>
  <c r="W99" i="3"/>
  <c r="T99" i="3"/>
  <c r="N99" i="3"/>
  <c r="K99" i="3"/>
  <c r="H99" i="3"/>
  <c r="AV2" i="3" l="1"/>
  <c r="AY5" i="7" l="1"/>
  <c r="AY33" i="7" l="1"/>
  <c r="AY29" i="7"/>
  <c r="AY24" i="7"/>
  <c r="AY16" i="7"/>
  <c r="AY12" i="7"/>
  <c r="AY13" i="7" s="1"/>
  <c r="AY11" i="7"/>
  <c r="AY10" i="7"/>
  <c r="AY14" i="7" l="1"/>
  <c r="AY30" i="7" l="1"/>
  <c r="AY25" i="7"/>
  <c r="AY26" i="7" s="1"/>
  <c r="AY20" i="7"/>
  <c r="AY21" i="7" s="1"/>
  <c r="AY28" i="7" l="1"/>
  <c r="AY23" i="7"/>
  <c r="AY22" i="7"/>
  <c r="AY27" i="7"/>
  <c r="AY32" i="7"/>
  <c r="AY31" i="7"/>
  <c r="AY18" i="7" l="1"/>
  <c r="AY19" i="7"/>
  <c r="AY17" i="7"/>
  <c r="AY15" i="7"/>
  <c r="AY6" i="7"/>
  <c r="AY7" i="7" s="1"/>
  <c r="AY2" i="7"/>
  <c r="AY4" i="7" s="1"/>
  <c r="AY21" i="6"/>
  <c r="AY15" i="6"/>
  <c r="AY18" i="6" s="1"/>
  <c r="AY8" i="6"/>
  <c r="AY10" i="6" s="1"/>
  <c r="AY2" i="6"/>
  <c r="AY9" i="6" l="1"/>
  <c r="AY13" i="6"/>
  <c r="AY14" i="6"/>
  <c r="AY6" i="6"/>
  <c r="AY12" i="6"/>
  <c r="AY16" i="6"/>
  <c r="AY3" i="7"/>
  <c r="AY17" i="6"/>
  <c r="AY5" i="6"/>
  <c r="AY11" i="6"/>
  <c r="AY20" i="6"/>
  <c r="AY19" i="6"/>
  <c r="AY8" i="7"/>
  <c r="AY9" i="7"/>
  <c r="AY25" i="6"/>
  <c r="AY24" i="6"/>
  <c r="AY23" i="6"/>
  <c r="AY22" i="6"/>
  <c r="AY4" i="6"/>
  <c r="AY3" i="6"/>
  <c r="AY7" i="6"/>
  <c r="C12" i="4" l="1"/>
  <c r="P29" i="3" l="1"/>
  <c r="W29" i="3" l="1"/>
  <c r="C23" i="4" l="1"/>
  <c r="C24" i="4"/>
  <c r="W21" i="3" l="1"/>
  <c r="AD21" i="3"/>
  <c r="P21" i="3"/>
  <c r="P28" i="3" l="1"/>
  <c r="P18" i="3" l="1"/>
  <c r="P20" i="3" s="1"/>
  <c r="W18" i="3"/>
  <c r="W20" i="3" s="1"/>
  <c r="AU25" i="6"/>
  <c r="Y25" i="6"/>
  <c r="Y20" i="6"/>
  <c r="AU20" i="6"/>
  <c r="AU14" i="6"/>
  <c r="Y14" i="6"/>
  <c r="Y7" i="6"/>
  <c r="Y167" i="3"/>
  <c r="AU167" i="3"/>
  <c r="Y160" i="3"/>
  <c r="AU160" i="3"/>
  <c r="Y153" i="3"/>
  <c r="AU153" i="3"/>
  <c r="AU146" i="3"/>
  <c r="Y14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<sst xmlns="http://schemas.openxmlformats.org/spreadsheetml/2006/main" count="1308" uniqueCount="760">
  <si>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</si>
  <si>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</si>
  <si>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</si>
  <si>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</si>
  <si>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</si>
  <si>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</si>
  <si>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</si>
  <si>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</si>
  <si>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</si>
  <si>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</si>
  <si>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</si>
  <si>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</si>
  <si>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</si>
  <si>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</si>
  <si>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</si>
  <si>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</si>
  <si>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</si>
  <si>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</si>
  <si>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</si>
  <si>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</si>
  <si>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</si>
  <si>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</si>
  <si>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</si>
  <si>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</si>
  <si>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</si>
  <si>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</si>
  <si>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</si>
  <si>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</si>
  <si>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</si>
  <si>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</si>
  <si>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</si>
  <si>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</si>
  <si>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</si>
  <si>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</si>
  <si>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</si>
  <si>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</si>
  <si>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</si>
  <si>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</si>
  <si>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</si>
  <si>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</si>
  <si>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</si>
  <si>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</si>
  <si>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</si>
  <si>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</si>
  <si>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</si>
  <si>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</si>
  <si>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</si>
  <si>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</si>
  <si>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</si>
  <si>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</si>
  <si>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</si>
  <si>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</si>
  <si>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</si>
  <si>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</si>
  <si>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</si>
  <si>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</si>
  <si>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</si>
  <si>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</si>
  <si>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</si>
  <si>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</si>
  <si>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</si>
  <si>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</si>
  <si>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</si>
  <si>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</si>
  <si>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</si>
  <si>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</si>
  <si>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</si>
  <si>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</si>
  <si>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</si>
  <si>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</si>
  <si>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</si>
  <si>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</si>
  <si>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</si>
  <si>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</si>
  <si>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</si>
  <si>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</si>
  <si>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</si>
  <si>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</si>
  <si>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</si>
  <si>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</si>
  <si>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</si>
  <si>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</si>
  <si>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</si>
  <si>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</si>
  <si>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</si>
  <si>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</si>
  <si>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</si>
  <si>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</si>
  <si>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</si>
  <si>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</si>
  <si>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</si>
  <si>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</si>
  <si>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</si>
  <si>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</si>
  <si>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</si>
  <si>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</si>
  <si>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</si>
  <si>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</si>
  <si>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</si>
  <si>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</si>
  <si>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</si>
  <si>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</si>
  <si>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</si>
  <si>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</si>
  <si>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</si>
  <si>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</si>
  <si>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</si>
  <si>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</si>
  <si>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</si>
  <si>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</si>
  <si>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</si>
  <si>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</si>
  <si>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</si>
  <si>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</si>
  <si>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</si>
  <si>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</si>
  <si>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</si>
  <si>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</si>
  <si>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</si>
  <si>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</si>
  <si>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</si>
  <si>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</si>
  <si>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</si>
  <si>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</si>
  <si>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</si>
  <si>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</si>
  <si>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</si>
  <si>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</si>
  <si>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</si>
  <si>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</si>
  <si>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</si>
  <si>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</si>
  <si>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</si>
  <si>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</si>
  <si>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</si>
  <si>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</si>
  <si>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</si>
  <si>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</si>
  <si>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</si>
  <si>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</si>
  <si>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</si>
  <si>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</si>
  <si>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</si>
  <si>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</si>
  <si>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</si>
  <si>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</si>
  <si>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</si>
  <si>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</si>
  <si>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</si>
  <si>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</si>
  <si>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</si>
  <si>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</si>
  <si>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</si>
  <si>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</si>
  <si>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</si>
  <si>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</si>
  <si>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</si>
  <si>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</si>
  <si>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</si>
  <si>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</si>
  <si>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</si>
  <si>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</si>
  <si>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</si>
  <si>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</si>
  <si>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</si>
  <si>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</si>
  <si>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</si>
  <si>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</si>
  <si>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</si>
  <si>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</si>
  <si>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</si>
  <si>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</si>
  <si>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</si>
  <si>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</si>
  <si>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</si>
  <si>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</si>
  <si>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</si>
  <si>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</si>
  <si>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</si>
  <si>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</si>
  <si>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</si>
  <si>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</si>
  <si>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</si>
  <si>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</si>
  <si>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</si>
  <si>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</si>
  <si>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</si>
  <si>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</si>
  <si>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</si>
  <si>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</si>
  <si>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</si>
  <si>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</si>
  <si>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</si>
  <si>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</si>
  <si>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</si>
  <si>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</si>
  <si>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</si>
  <si>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</si>
  <si>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</si>
  <si>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</si>
  <si>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</si>
  <si>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</si>
  <si>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</si>
  <si>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</si>
  <si>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</si>
  <si>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</si>
  <si>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</si>
  <si>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</si>
  <si>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</si>
  <si>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</si>
  <si>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</si>
  <si>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</si>
  <si>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</si>
  <si>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</si>
  <si>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</si>
  <si>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</si>
  <si>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</si>
  <si>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</si>
  <si>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</si>
  <si>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</si>
  <si>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</si>
  <si>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</si>
  <si>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</si>
  <si>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</si>
  <si>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</si>
  <si>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</si>
  <si>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</si>
  <si>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</si>
  <si>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</si>
  <si>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</si>
  <si>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</si>
  <si>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</si>
  <si>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</si>
  <si>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</si>
  <si>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</si>
  <si>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</si>
  <si>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</si>
  <si>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</si>
  <si>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</si>
  <si>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</si>
  <si>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</si>
  <si>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</si>
  <si>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</si>
  <si>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</si>
  <si>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</si>
  <si>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</si>
  <si>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</si>
  <si>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</si>
  <si>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</si>
  <si>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</si>
  <si>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</si>
  <si>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</si>
  <si>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</si>
  <si>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</si>
  <si>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</si>
  <si>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</si>
  <si>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</si>
  <si>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</si>
  <si>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</si>
  <si>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</si>
  <si>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</si>
  <si>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</si>
  <si>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</si>
  <si>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</si>
  <si>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</si>
  <si>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</si>
  <si>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</si>
  <si>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</si>
  <si>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</si>
  <si>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</si>
  <si>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</si>
  <si>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</si>
  <si>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</si>
  <si>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</si>
  <si>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</si>
  <si>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</si>
  <si>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</si>
  <si>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</si>
  <si>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</si>
  <si>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</si>
  <si>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</si>
  <si>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</si>
  <si>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</si>
  <si>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</si>
  <si>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</si>
  <si>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</si>
  <si>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</si>
  <si>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</si>
  <si>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</si>
  <si>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</si>
  <si>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</si>
  <si>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</si>
  <si>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</si>
  <si>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</si>
  <si>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</si>
  <si>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</si>
  <si>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</si>
  <si>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</si>
  <si>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</si>
  <si>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</si>
  <si>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</si>
  <si>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</si>
  <si>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</si>
  <si>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</si>
  <si>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</si>
  <si>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</si>
  <si>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</si>
  <si>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</si>
  <si>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</si>
  <si>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</si>
  <si>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</si>
  <si>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</si>
  <si>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</si>
  <si>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</si>
  <si>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</si>
  <si>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</si>
  <si>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</si>
  <si>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</si>
  <si>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</si>
  <si>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</si>
  <si>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</si>
  <si>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</si>
  <si>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</si>
  <si>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</si>
  <si>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</si>
  <si>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</si>
  <si>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</si>
  <si>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</si>
  <si>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</si>
  <si>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</si>
  <si>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</si>
  <si>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</si>
  <si>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</si>
  <si>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</si>
  <si>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</si>
  <si>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</si>
  <si>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</si>
  <si>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</si>
  <si>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</si>
  <si>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</si>
  <si>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</si>
  <si>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</si>
  <si>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</si>
  <si>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</si>
  <si>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</si>
  <si>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</si>
  <si>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</si>
  <si>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</si>
  <si>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</si>
  <si>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</si>
  <si>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</si>
  <si>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</si>
  <si>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</si>
  <si>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</si>
  <si>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</si>
  <si>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</si>
  <si>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</si>
  <si>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</si>
  <si>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</si>
  <si>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</si>
  <si>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</si>
  <si>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</si>
  <si>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</si>
  <si>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</si>
  <si>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</si>
  <si>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</si>
  <si>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</si>
  <si>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</si>
  <si>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</si>
  <si>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</si>
  <si>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</si>
  <si>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</si>
  <si>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</si>
  <si>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</si>
  <si>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</si>
  <si>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</si>
  <si>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</si>
  <si>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</si>
  <si>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</si>
  <si>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</si>
  <si>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</si>
  <si>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</si>
  <si>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</si>
  <si>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</si>
  <si>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</si>
  <si>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</si>
  <si>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</si>
  <si>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</si>
  <si>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</si>
  <si>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</si>
  <si>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</si>
  <si>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</si>
  <si>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</si>
  <si>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</si>
  <si>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</si>
  <si>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</si>
  <si>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</si>
  <si>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</si>
  <si>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</si>
  <si>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</si>
  <si>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</si>
  <si>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</si>
  <si>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</si>
  <si>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</si>
  <si>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</si>
  <si>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</si>
  <si>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</si>
  <si>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</si>
  <si>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</si>
  <si>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</si>
  <si>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</si>
  <si>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</si>
  <si>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</si>
  <si>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</si>
  <si>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</si>
  <si>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</si>
  <si>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</si>
  <si>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</si>
  <si>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</si>
  <si>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</si>
  <si>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</si>
  <si>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</si>
  <si>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</si>
  <si>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</si>
  <si>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</si>
  <si>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</si>
  <si>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</si>
  <si>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</si>
  <si>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</si>
  <si>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</si>
  <si>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</si>
  <si>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</si>
  <si>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</si>
  <si>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</si>
  <si>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</si>
  <si>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</si>
  <si>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</si>
  <si>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</si>
  <si>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</si>
  <si>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</si>
  <si>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</si>
  <si>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</si>
  <si>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</si>
  <si>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</si>
  <si>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</si>
  <si>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</si>
  <si>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</si>
  <si>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</si>
  <si>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</si>
  <si>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</si>
  <si>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</si>
  <si>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</si>
  <si>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</si>
  <si>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</si>
  <si>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</si>
  <si>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</si>
  <si>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</si>
  <si>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</si>
  <si>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</si>
  <si>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</si>
  <si>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</si>
  <si>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</si>
  <si>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</si>
  <si>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</si>
  <si>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</si>
  <si>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</si>
  <si>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</si>
  <si>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</si>
  <si>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</si>
  <si>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</si>
  <si>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</si>
  <si>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</si>
  <si>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</si>
  <si>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</si>
  <si>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</si>
  <si>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</si>
  <si>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</si>
  <si>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</si>
  <si>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</si>
  <si>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</si>
  <si>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</si>
  <si>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</si>
  <si>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</si>
  <si>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</si>
  <si>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</si>
  <si>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</si>
  <si>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</si>
  <si>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</si>
  <si>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</si>
  <si>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</si>
  <si>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</si>
  <si>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</si>
  <si>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</si>
  <si>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</si>
  <si>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</si>
  <si>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</si>
  <si>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</si>
  <si>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</si>
  <si>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</si>
  <si>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</si>
  <si>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</si>
  <si>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</si>
  <si>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</si>
  <si>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</si>
  <si>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</si>
  <si>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</si>
  <si>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</si>
  <si>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</si>
  <si>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</si>
  <si>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</si>
  <si>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</si>
  <si>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</si>
  <si>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</si>
  <si>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</si>
  <si>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</si>
  <si>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</si>
  <si>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</si>
  <si>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</si>
  <si>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</si>
  <si>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</si>
  <si>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</si>
  <si>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</si>
  <si>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</si>
  <si>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</si>
  <si>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</si>
  <si>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</si>
  <si>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</si>
  <si>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</si>
  <si>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</si>
  <si>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</si>
  <si>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</si>
  <si>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</si>
  <si>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</si>
  <si>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</si>
  <si>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</si>
  <si>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</si>
  <si>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</si>
  <si>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</si>
  <si>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</si>
  <si>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</si>
  <si>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</si>
  <si>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</si>
  <si>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</si>
  <si>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</si>
  <si>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</si>
  <si>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</si>
  <si>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</si>
  <si>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</si>
  <si>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</si>
  <si>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</si>
  <si>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</si>
  <si>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</si>
  <si>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</si>
  <si>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</si>
  <si>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</si>
  <si>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</si>
  <si>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</si>
  <si>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</si>
  <si>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</si>
  <si>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</si>
  <si>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</si>
  <si>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</si>
  <si>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</si>
  <si>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</si>
  <si>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</si>
  <si>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</si>
  <si>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</si>
  <si>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</si>
  <si>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</si>
  <si>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</si>
  <si>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</si>
  <si>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</si>
  <si>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</si>
  <si>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</si>
  <si>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</si>
  <si>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</si>
  <si>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</si>
  <si>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</si>
  <si>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</si>
  <si>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</si>
  <si>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食品健康影響評価技術の研究に必要な経費</t>
    <phoneticPr fontId="5"/>
  </si>
  <si>
    <t>食品安全委員会事務局</t>
    <phoneticPr fontId="5"/>
  </si>
  <si>
    <t>評価第一課</t>
    <phoneticPr fontId="5"/>
  </si>
  <si>
    <t>評価第一課長
近藤　恵美子</t>
    <phoneticPr fontId="5"/>
  </si>
  <si>
    <t>○</t>
  </si>
  <si>
    <t>食品安全基本法（平成15年法律第48号）
第23条第1項第6号</t>
    <phoneticPr fontId="5"/>
  </si>
  <si>
    <t xml:space="preserve">  食品安全基本法第23条第１項第６号に基づき科学的な研究を実施し、各種危害要因（ハザード）に的確に対処するために必要な科学的知見を集積・体系化するとともに、迅速かつ的確なリスク評価の実施に必要なガイドライン、評価基準の策定等の評価方法を企画・立案し、これらの科学的知見に基づく食品健康影響評価（リスク評価）を実施し、食品の安全性の確保を図る。</t>
    <phoneticPr fontId="5"/>
  </si>
  <si>
    <t>-</t>
    <phoneticPr fontId="5"/>
  </si>
  <si>
    <t>食品健康影響評価技術研究委託費</t>
    <phoneticPr fontId="5"/>
  </si>
  <si>
    <t>％</t>
    <phoneticPr fontId="5"/>
  </si>
  <si>
    <t>評価書、評価指針、ガイドライン、リスクプロファイル等</t>
    <phoneticPr fontId="5"/>
  </si>
  <si>
    <t>食品健康影響評価技術研究成果報告書の食品安全委員会ホームページ掲載件数（※前年度終了課題のホームページ掲載件数を記載）</t>
    <phoneticPr fontId="5"/>
  </si>
  <si>
    <t>件</t>
    <rPh sb="0" eb="1">
      <t>ケン</t>
    </rPh>
    <phoneticPr fontId="5"/>
  </si>
  <si>
    <t>当該年度研究委託費（確定額）／当該年度実施課題数　　　　　</t>
    <phoneticPr fontId="5"/>
  </si>
  <si>
    <t>円/課題</t>
    <phoneticPr fontId="5"/>
  </si>
  <si>
    <t>当該年度研究委託費（確定額/当該年度実施研究課題数）</t>
    <phoneticPr fontId="5"/>
  </si>
  <si>
    <t>175.124,255/14</t>
    <phoneticPr fontId="5"/>
  </si>
  <si>
    <t>172,225,034/17</t>
    <phoneticPr fontId="5"/>
  </si>
  <si>
    <t>15　食品の安全性の確保</t>
    <phoneticPr fontId="5"/>
  </si>
  <si>
    <t>50　食品健康影響評価技術研究の推進</t>
    <phoneticPr fontId="5"/>
  </si>
  <si>
    <t>報</t>
    <rPh sb="0" eb="1">
      <t>ホウ</t>
    </rPh>
    <phoneticPr fontId="5"/>
  </si>
  <si>
    <t>無</t>
  </si>
  <si>
    <t>‐</t>
  </si>
  <si>
    <t>・研究課題に関する評価の公正性を確保するため、評価者の監督又は管理権限の及ぶ応募者を含む研究課題については、評価に参加できない規程（「食品安全委員会食品健康影響評価技術研究の評価に関する指針」（平成23年２月７日調査・研究企画調整会議決定））を設けるとともに、経費の執行状況等については証拠書類と事務局職員の実地調査により確認・指導を行っている。
・さらに、研究期間中に中間評価を実施し、研究の進捗状況、費用対効果の妥当性及び今後期待される有用性についてチェックを行い、必要に応じ、研究計画、研究手法の見直しを指示している。</t>
    <phoneticPr fontId="5"/>
  </si>
  <si>
    <t>・本事業は、競争的研究資金制度を用いた提案公募型事業として実施されており、「研究・調査企画会議」及び「食品安全委員会」が審議・決定した研究項目、研究内容等に基づき募集が行われ、提案された研究計画（経費、体制、実施スケジュール等）により実現可能であるかについて審査を行った上で受託者を決定する現在の方法が最も効果的である。</t>
    <phoneticPr fontId="5"/>
  </si>
  <si>
    <t>上記のとおり、平成26年度内閣府行政事業レビュー公開プロセスにおける指摘を踏まえ改善を図っており、今後も食品の安全性を確保し、国民から信頼され、食に対する安心感を与えられるような、的確なリスク評価を推進していくため、また、我が国唯一のリスク評価機関である食品安全委員会がリスク評価を迅速かつ的確に行うため、最新の科学的知見や、国際動向等を踏まえつつ、リスク評価への一層の活用、国民への分かりやすさの点も考慮し、さらに効率的かつ効果的な研究の実施を加速化していく。</t>
    <phoneticPr fontId="5"/>
  </si>
  <si>
    <t>点検対象外</t>
    <rPh sb="0" eb="2">
      <t>テンケン</t>
    </rPh>
    <rPh sb="2" eb="5">
      <t>タイショウガイ</t>
    </rPh>
    <phoneticPr fontId="5"/>
  </si>
  <si>
    <t>0143</t>
    <phoneticPr fontId="5"/>
  </si>
  <si>
    <t>0142</t>
    <phoneticPr fontId="5"/>
  </si>
  <si>
    <t>0100</t>
    <phoneticPr fontId="5"/>
  </si>
  <si>
    <t>0098</t>
    <phoneticPr fontId="5"/>
  </si>
  <si>
    <t>0105</t>
    <phoneticPr fontId="5"/>
  </si>
  <si>
    <t>0093</t>
    <phoneticPr fontId="5"/>
  </si>
  <si>
    <t>0097</t>
    <phoneticPr fontId="5"/>
  </si>
  <si>
    <t>0104</t>
    <phoneticPr fontId="5"/>
  </si>
  <si>
    <t>研究終了後、その成果をリスク評価等に活用するためには、
○当該研究が同分野の研究者等による評価・検証（ピアレビュー（査読））を経た論文として学術誌等に掲載されること
○評価に必要な他分野の知見、開発された評価方法に沿ったデータ等の収集
など、いくつかの段階を経ることが必要であり、研究終了直後において、その成果をリスク評価等に活用することは困難であることから、研究終了後2.5年時点で活用された又は活用の予定がある課題の割合を成果目標として設定。</t>
    <rPh sb="192" eb="194">
      <t>カツヨウ</t>
    </rPh>
    <rPh sb="197" eb="198">
      <t>マタ</t>
    </rPh>
    <rPh sb="199" eb="201">
      <t>カツヨウ</t>
    </rPh>
    <rPh sb="202" eb="204">
      <t>ヨテイ</t>
    </rPh>
    <rPh sb="207" eb="209">
      <t>カダイ</t>
    </rPh>
    <phoneticPr fontId="5"/>
  </si>
  <si>
    <t>-</t>
    <phoneticPr fontId="5"/>
  </si>
  <si>
    <t>研究終了後、その成果をリスク評価等に活用するためには、
○当該研究が同分野の研究者等による評価・検証（ピアレビュー（査読））を経た論文として学術誌等に掲載されること
○評価に必要な他分野の知見、開発された評価方法に沿ったデータ等の収集
など、いくつかの段階を経ることが必要であり、研究終了直後において、その成果をリスク評価等に活用することは困難であることから、研究終了後2.5年時点でリスク評価等に活用された割合を成果目標として設定。</t>
    <rPh sb="184" eb="185">
      <t>ゴ</t>
    </rPh>
    <rPh sb="188" eb="189">
      <t>ネン</t>
    </rPh>
    <rPh sb="189" eb="191">
      <t>ジテン</t>
    </rPh>
    <phoneticPr fontId="5"/>
  </si>
  <si>
    <t>今後、研究成果が評価等に活用される予定である課題を含めた割合
（※）評価書、評価指針、ガイドライン、リスクプロファイル等の作成
算出式：
（上記の活用された課題数＋今後活用する予定である課題数）/（当該年度の10月時点で研究終了後2.5年を経過した課題数）</t>
    <rPh sb="61" eb="63">
      <t>サクセイ</t>
    </rPh>
    <rPh sb="100" eb="102">
      <t>トウガイ</t>
    </rPh>
    <phoneticPr fontId="5"/>
  </si>
  <si>
    <t>評価等（※）に活用された課題の割合
（※）評価書、評価指針、ガイドライン、リスクプロファイル等の作成
算出式：
（評価等に活用された課題数）/（当該年度の10月時点で研究終了後2.5年を経過した課題数）</t>
    <rPh sb="48" eb="50">
      <t>サクセイ</t>
    </rPh>
    <rPh sb="73" eb="75">
      <t>トウガイ</t>
    </rPh>
    <rPh sb="75" eb="77">
      <t>ネンド</t>
    </rPh>
    <rPh sb="80" eb="81">
      <t>ガツ</t>
    </rPh>
    <rPh sb="81" eb="83">
      <t>ジテン</t>
    </rPh>
    <rPh sb="86" eb="89">
      <t>シュウリョウゴ</t>
    </rPh>
    <rPh sb="92" eb="93">
      <t>ネン</t>
    </rPh>
    <rPh sb="94" eb="96">
      <t>ケイカ</t>
    </rPh>
    <phoneticPr fontId="5"/>
  </si>
  <si>
    <t>200,702,601/18</t>
    <phoneticPr fontId="5"/>
  </si>
  <si>
    <t>評価基準、ガイドライン、リスク評価書の作成等に研究成果が引用された課題の割合（研究終了後2.5年時点の課題を対象とする）（％）</t>
    <phoneticPr fontId="5"/>
  </si>
  <si>
    <t>国内外の学術誌に掲載された論文数（研究終了後2.5年時点の課題を対象とする）
（１課題あたり平均）</t>
    <phoneticPr fontId="5"/>
  </si>
  <si>
    <t>-</t>
  </si>
  <si>
    <t>-</t>
    <phoneticPr fontId="5"/>
  </si>
  <si>
    <t>・本事業は、リスク管理機関（厚生労働省、農林水産省等）からの要請等を受けて実施するリスク評価を的確に実施するために必要な最新の科学的知見、評価方法を得るために行い、国民の健康を保護するために必要である。そのため、国が計画的に実施すべき事業であり、地方自治体、民間等に委ねることは不可能。</t>
    <rPh sb="108" eb="111">
      <t>ケイカクテキ</t>
    </rPh>
    <phoneticPr fontId="5"/>
  </si>
  <si>
    <t>・食品安全委員会は、法律に基づきリスク評価を実施するリスク評価機関であり、最新の科学的知見に基づき、客観的かつ中立・公正に評価を行うことが求められる。また、リスク評価を行い、食品の安全性を確保することは国民の健康の保護に必要不可欠であり、国民や社会のニーズを的確に反映している。</t>
    <rPh sb="69" eb="70">
      <t>モト</t>
    </rPh>
    <phoneticPr fontId="5"/>
  </si>
  <si>
    <t>・「食品安全委員会運営計画」（平成30年3月27日食品安全委員会決定）
・「食品の安全性の確保のための研究・調査の推進の方向性について」（平成26年12月16日食品安全委員会決定）
・「食品健康影響評価技術研究及び食品安全確保総合調査の優先実施課題（令和2年度）」（令和元年8月27日食品安全委員会決定）ほか</t>
    <rPh sb="125" eb="127">
      <t>レイワ</t>
    </rPh>
    <rPh sb="133" eb="135">
      <t>レイワ</t>
    </rPh>
    <rPh sb="135" eb="136">
      <t>モト</t>
    </rPh>
    <phoneticPr fontId="5"/>
  </si>
  <si>
    <t>・食品安全委員会は、法律（食品安全基本法第11条、第24条）に基づき、リスク評価（食品健康影響評価）を実施する我が国唯一のリスク評価機関であり、リスク評価を迅速かつ的確に行うためには、研究内容を戦略的に企画・立案し、その成果を活用して新たな評価方法を企画・立案することにより、常に最新の科学的知見を有しておくことが必要である。
・本事業は、リスク管理機関（厚生労働省、農林水産省等）からの要請等により実施するリスク評価を行う上で、必要不可欠な科学的知見の集積に資する課題を、大学、独立行政法人、国立試験研究機関等の研究機関に所属する研究者又は研究グループに幅広く公募し、外部委員を含む審査を経て採択を決定し、研究資金を交付する「研究領域設定型」の競争的研究費制度により実施する行政課題解決型の委託研究事業である。
・また、本事業は、「国の研究開発評価に関する大綱的指針」（平成28年12月21日　内閣総理大臣決定）に基づき、評価の実施、研究成果の公表を行うものである。</t>
    <rPh sb="41" eb="43">
      <t>ショクヒン</t>
    </rPh>
    <rPh sb="43" eb="45">
      <t>ケンコウ</t>
    </rPh>
    <rPh sb="45" eb="47">
      <t>エイキョウ</t>
    </rPh>
    <rPh sb="47" eb="49">
      <t>ヒョウカ</t>
    </rPh>
    <rPh sb="287" eb="289">
      <t>イイン</t>
    </rPh>
    <rPh sb="290" eb="291">
      <t>フク</t>
    </rPh>
    <rPh sb="328" eb="329">
      <t>ヒ</t>
    </rPh>
    <phoneticPr fontId="5"/>
  </si>
  <si>
    <t>・5年ごとに国が行うべき研究領域、優先順位、期待すべき効果等の指標を定めた「食品の安全性の確保のための研究・調査の推進の方向性について」（以下「ロードマップ」という。）を決定するとともに、年度ごとに採択すべき優先実施課題を決定している。これらは、リスク評価の計画や国内外の動向及び研究・調査企画会議における有識者の意見も踏まえて決定されるものであり、政策目的の達成手段として必要かつ適切な事業である。</t>
    <rPh sb="2" eb="3">
      <t>ネン</t>
    </rPh>
    <rPh sb="85" eb="87">
      <t>ケッテイ</t>
    </rPh>
    <rPh sb="99" eb="101">
      <t>サイタク</t>
    </rPh>
    <rPh sb="106" eb="108">
      <t>ジッシ</t>
    </rPh>
    <rPh sb="111" eb="113">
      <t>ケッテイ</t>
    </rPh>
    <rPh sb="126" eb="128">
      <t>ヒョウカ</t>
    </rPh>
    <rPh sb="129" eb="131">
      <t>ケイカク</t>
    </rPh>
    <rPh sb="132" eb="135">
      <t>コクナイガイ</t>
    </rPh>
    <rPh sb="136" eb="138">
      <t>ドウコウ</t>
    </rPh>
    <rPh sb="138" eb="139">
      <t>オヨ</t>
    </rPh>
    <rPh sb="140" eb="142">
      <t>ケンキュウ</t>
    </rPh>
    <rPh sb="143" eb="145">
      <t>チョウサ</t>
    </rPh>
    <rPh sb="145" eb="147">
      <t>キカク</t>
    </rPh>
    <rPh sb="147" eb="149">
      <t>カイギ</t>
    </rPh>
    <rPh sb="153" eb="156">
      <t>ユウシキシャ</t>
    </rPh>
    <rPh sb="157" eb="159">
      <t>イケン</t>
    </rPh>
    <rPh sb="160" eb="161">
      <t>フ</t>
    </rPh>
    <rPh sb="164" eb="166">
      <t>ケッテイ</t>
    </rPh>
    <phoneticPr fontId="5"/>
  </si>
  <si>
    <t>・食品安全委員会の委員及び高い科学的知見を有する学識経験者等を構成員とする研究・調査企画会議において、研究課題の必要性、妥当性、有用性のほか、研究費申請額の妥当性や費目・使途についても十分検証した上で研究課題ごとに配分額を決定しており、単位当たりコストの水準は妥当である。
・なお、令和2年度の単価が他の年度より低いのは、次年度への一部研究費の繰越及び海外出張の中止等が生じたためである。</t>
    <rPh sb="183" eb="184">
      <t>トウ</t>
    </rPh>
    <phoneticPr fontId="5"/>
  </si>
  <si>
    <t>・本事業の研究課題は、食品安全委員会の委員及び高い科学的知見を有する学識経験者等を構成員とする「研究・調査企画会議」において審議の上決定し、同会議で研究課題の必要性、妥当性、有用性についての評価を実施するとともに、課題当たりのコスト（配分額）の妥当性や研究費の費目・使途についても十分検証している。
・また、年度途中に経費の執行状況・管理体制等について、事務局職員が確認・指導を行うほか、年度末の委託額の確定時にも、経費の支出に係る証拠書類を精査し、費目・使途が事業目的に即し真に必要なものに限定されているか十分検証している。</t>
    <rPh sb="167" eb="169">
      <t>カンリ</t>
    </rPh>
    <rPh sb="169" eb="171">
      <t>タイセイ</t>
    </rPh>
    <phoneticPr fontId="5"/>
  </si>
  <si>
    <t>・食品安全委員会事務局長と主任・分担研究者の所属機関長等が直接契約を行っており、再委託事例もない。</t>
    <rPh sb="1" eb="3">
      <t>ショクヒン</t>
    </rPh>
    <rPh sb="3" eb="5">
      <t>アンゼン</t>
    </rPh>
    <rPh sb="5" eb="8">
      <t>イインカイ</t>
    </rPh>
    <rPh sb="8" eb="10">
      <t>ジム</t>
    </rPh>
    <rPh sb="10" eb="12">
      <t>キョクチョウ</t>
    </rPh>
    <rPh sb="22" eb="24">
      <t>ショゾク</t>
    </rPh>
    <rPh sb="24" eb="26">
      <t>キカン</t>
    </rPh>
    <rPh sb="26" eb="27">
      <t>チョウ</t>
    </rPh>
    <rPh sb="27" eb="28">
      <t>トウ</t>
    </rPh>
    <rPh sb="29" eb="31">
      <t>チョクセツ</t>
    </rPh>
    <rPh sb="31" eb="33">
      <t>ケイヤク</t>
    </rPh>
    <rPh sb="34" eb="35">
      <t>オコナ</t>
    </rPh>
    <rPh sb="40" eb="43">
      <t>サイイタク</t>
    </rPh>
    <rPh sb="43" eb="45">
      <t>ジレイ</t>
    </rPh>
    <phoneticPr fontId="5"/>
  </si>
  <si>
    <t>・研究成果の活用例として、「食品健康影響評価におけるベンチマークドーズ法の活用に関する指針［動物試験で得られた用量反応データへの適用］」を策定するなど成果を着実にリスク評価に活用しており、成果実績は成果目標に見合ったものとなっている。
・なお、研究成果は、
①　当該研究が同分野の研究者等による評価・検証（ピアレビュー（査読））を経た論文として学術誌等に掲載されること
②　評価に必要な多分野の知見、開発された評価方法に沿ったデータの収集等
など、いくつかの段階を経た上で評価に活用されるものもあることから、その成果実績は時間の経過に伴いさらに上がっていく見込みである。</t>
    <rPh sb="14" eb="16">
      <t>ショクヒン</t>
    </rPh>
    <rPh sb="16" eb="18">
      <t>ケンコウ</t>
    </rPh>
    <rPh sb="18" eb="20">
      <t>エイキョウ</t>
    </rPh>
    <rPh sb="20" eb="22">
      <t>ヒョウカ</t>
    </rPh>
    <rPh sb="35" eb="36">
      <t>ホウ</t>
    </rPh>
    <rPh sb="37" eb="39">
      <t>カツヨウ</t>
    </rPh>
    <rPh sb="40" eb="41">
      <t>カン</t>
    </rPh>
    <rPh sb="43" eb="45">
      <t>シシン</t>
    </rPh>
    <rPh sb="46" eb="48">
      <t>ドウブツ</t>
    </rPh>
    <rPh sb="48" eb="50">
      <t>シケン</t>
    </rPh>
    <rPh sb="51" eb="52">
      <t>エ</t>
    </rPh>
    <rPh sb="57" eb="59">
      <t>ハンノウ</t>
    </rPh>
    <rPh sb="64" eb="66">
      <t>テキヨウ</t>
    </rPh>
    <rPh sb="193" eb="194">
      <t>オオ</t>
    </rPh>
    <phoneticPr fontId="5"/>
  </si>
  <si>
    <t>・毎年度、終了した全ての研究課題の成果報告書を食品安全委員会のホームページに掲載しており、令和元年度に終了した研究課題についても、研究・調査企画会議で事後評価が終了し、同評価結果及び成果報告書を公表しており、活動実績は見込みに見合ったものとなっている。</t>
    <rPh sb="45" eb="47">
      <t>レイワ</t>
    </rPh>
    <rPh sb="47" eb="48">
      <t>モト</t>
    </rPh>
    <phoneticPr fontId="5"/>
  </si>
  <si>
    <t>・研究成果報告書（全文）を食品安全委員会のホームページで公表するとともに、試験研究機関、大学、消費者、事業者等の幅広い分野の方々が参加できる研究成果発表会を公開で開催している。
・また、研究成果を国際社会に還元するとともに、リスク評価についての我が国の国際的なプレゼンスを高めるため、①平成24年度終了課題分から、全ての課題について英文での概要の公開、②研究成果及び実施中の研究について、海外のリスク評価機関であるEFSA（欧州）等に情報提供、③研究成果（2課題）について、食品安全委員会が発行している英文ジャーナルへの掲載を行うなど、国内のみならず海外向けにも研究成果を公開している。</t>
    <rPh sb="229" eb="231">
      <t>カダイ</t>
    </rPh>
    <rPh sb="277" eb="278">
      <t>ム</t>
    </rPh>
    <rPh sb="286" eb="288">
      <t>コウカイ</t>
    </rPh>
    <phoneticPr fontId="5"/>
  </si>
  <si>
    <t>・平成26年度内閣府行政事業レビュー公開プロセスにおけるコメントを踏まえ、引き続き、以下の2点のしくみを維持し、事業の採択・評価、委託契約の透明性を確保している。
・平成27年３月に「調査・研究企画会議の設置等について」（平成22年12月16日食品安全委員会決定）を改正し、研究テーマの選定から評価までの選定評価過程の透明性をより高めるため、同会議に事前・中間評価部会、事後評価部会、プログラム評価部会を設置した。事後評価部会、プログラム評価部会は外部有識者のみにより構成される。
・平成27年３月に「食品安全委員会食品健康影響評価技術研究委託要綱」（平成23年２月７日調査・研究企画調整会議決定）を改正。契約方式を見直した。具体的には、従前は、当委員会事務局と主任研究者の所属機関の長とが委託契約を締結した後、主任研究者の所属機関の長と分担研究者の所属機関の長が再委託契約を締結することとしていたが、平成27年度からは、主任研究者の所属機関の長と分担研究者の所属機関の長が連名で当委員会事務局と委託契約を締結する方式に変更した。また、上記委託要綱において、主任研究者を、「研究の実施計画の策定及び成果の取りまとめなど、研究の実施に責任を有する者」と明確に規定したほか、主任研究者の所属機関の長を代表受託者と定め、代表受託者が責任をもって委託研究の円滑な実施のための調整及び報告の取りまとめを行う旨委託契約書に規定した。
・令和2年度実施事業については中間評価を行い、令和3年度に継続予定の課題を令和2年3月に決定した。中間評価において、継続を認められなかった課題はなく、概ね計画に沿って必要な研究が進められている。ただし、5課題については、新型コロナウイルス感染症の影響により研究計画が遅延しており、令和3年度に研究費を繰越し、令和2年度に計画していた研究の一部を実施することとなった。また、令和3年度より開始する事業については事前評価を行い、令和2年3月に採択する課題を決定した。なお、評価結果は食品安全委員会のホームページで公開している。
・令和元年度に終了した事業について事後評価を実施し、その他の年度に終了した事業も含め活用状況の追跡評価を実施したが、重大な問題点は認められていない。
・本レビューの成果目標の達成度や政策評価の測定指標について、概ね達成できていると考えられる。リスク評価は研究成果のみで行われるものではなく、他の資料・データの収集に時間を要する場合、研究結果について当初の予測と異なり更なる研究が必要となる場合など、研究終了後2.5年以内に活用することができない研究成果があるが、毎年実施する追跡調査結果とその評価を踏まえ、引き続き、活用の促進を図りたい。</t>
    <rPh sb="634" eb="636">
      <t>レイワ</t>
    </rPh>
    <rPh sb="637" eb="639">
      <t>ネンド</t>
    </rPh>
    <rPh sb="640" eb="642">
      <t>ケイゾク</t>
    </rPh>
    <rPh sb="642" eb="644">
      <t>ヨテイ</t>
    </rPh>
    <rPh sb="645" eb="647">
      <t>カダイ</t>
    </rPh>
    <rPh sb="648" eb="650">
      <t>レイワ</t>
    </rPh>
    <rPh sb="651" eb="652">
      <t>ネン</t>
    </rPh>
    <rPh sb="653" eb="654">
      <t>ツキ</t>
    </rPh>
    <rPh sb="655" eb="657">
      <t>ケッテイ</t>
    </rPh>
    <rPh sb="713" eb="715">
      <t>カダイ</t>
    </rPh>
    <rPh sb="721" eb="723">
      <t>シンガタ</t>
    </rPh>
    <rPh sb="730" eb="733">
      <t>カンセンショウ</t>
    </rPh>
    <rPh sb="734" eb="736">
      <t>エイキョウ</t>
    </rPh>
    <rPh sb="739" eb="741">
      <t>ケンキュウ</t>
    </rPh>
    <rPh sb="741" eb="743">
      <t>ケイカク</t>
    </rPh>
    <rPh sb="744" eb="746">
      <t>チエン</t>
    </rPh>
    <rPh sb="757" eb="760">
      <t>ケンキュウヒ</t>
    </rPh>
    <rPh sb="761" eb="763">
      <t>クリコ</t>
    </rPh>
    <rPh sb="765" eb="767">
      <t>レイワ</t>
    </rPh>
    <rPh sb="768" eb="770">
      <t>ネンド</t>
    </rPh>
    <rPh sb="771" eb="773">
      <t>ケイカク</t>
    </rPh>
    <rPh sb="777" eb="779">
      <t>ケンキュウ</t>
    </rPh>
    <rPh sb="780" eb="782">
      <t>イチブ</t>
    </rPh>
    <rPh sb="783" eb="785">
      <t>ジッシ</t>
    </rPh>
    <rPh sb="804" eb="806">
      <t>カイシ</t>
    </rPh>
    <rPh sb="823" eb="825">
      <t>レイワ</t>
    </rPh>
    <rPh sb="826" eb="827">
      <t>ネン</t>
    </rPh>
    <rPh sb="828" eb="829">
      <t>ツキ</t>
    </rPh>
    <rPh sb="834" eb="836">
      <t>カダイ</t>
    </rPh>
    <rPh sb="874" eb="876">
      <t>レイワ</t>
    </rPh>
    <rPh sb="876" eb="877">
      <t>モト</t>
    </rPh>
    <phoneticPr fontId="5"/>
  </si>
  <si>
    <t>A.国立大学法人千葉大学</t>
    <phoneticPr fontId="5"/>
  </si>
  <si>
    <t>B.学校法人麻布獣医学園</t>
    <rPh sb="2" eb="4">
      <t>ガッコウ</t>
    </rPh>
    <rPh sb="6" eb="8">
      <t>アザブ</t>
    </rPh>
    <rPh sb="8" eb="10">
      <t>ジュウイ</t>
    </rPh>
    <rPh sb="10" eb="12">
      <t>ガクエン</t>
    </rPh>
    <phoneticPr fontId="5"/>
  </si>
  <si>
    <t>C.国立大学法人千葉大学</t>
    <phoneticPr fontId="5"/>
  </si>
  <si>
    <t>D.国立大学法人滋賀大学</t>
    <rPh sb="8" eb="10">
      <t>シガ</t>
    </rPh>
    <phoneticPr fontId="5"/>
  </si>
  <si>
    <t>E.学校法人酪農学園</t>
    <phoneticPr fontId="5"/>
  </si>
  <si>
    <t>F.国立大学法人北海道大学</t>
    <rPh sb="8" eb="11">
      <t>ホッカイドウ</t>
    </rPh>
    <phoneticPr fontId="5"/>
  </si>
  <si>
    <t>G.国立大学法人大阪大学</t>
    <rPh sb="2" eb="4">
      <t>コクリツ</t>
    </rPh>
    <rPh sb="4" eb="6">
      <t>ダイガク</t>
    </rPh>
    <rPh sb="6" eb="8">
      <t>ホウジン</t>
    </rPh>
    <rPh sb="8" eb="10">
      <t>オオサカ</t>
    </rPh>
    <rPh sb="10" eb="12">
      <t>ダイガク</t>
    </rPh>
    <phoneticPr fontId="5"/>
  </si>
  <si>
    <t>消耗品費</t>
  </si>
  <si>
    <t>人件費</t>
  </si>
  <si>
    <t>I.一般財団法人残留農薬研究所</t>
    <phoneticPr fontId="5"/>
  </si>
  <si>
    <t>K.国立病院機構相模原病院</t>
    <phoneticPr fontId="5"/>
  </si>
  <si>
    <t>L.古濱彩子（国立医薬品食品衛生研究所）</t>
    <rPh sb="2" eb="4">
      <t>フルハマ</t>
    </rPh>
    <rPh sb="4" eb="6">
      <t>アヤコ</t>
    </rPh>
    <phoneticPr fontId="5"/>
  </si>
  <si>
    <t>M.杉山広（国立感染症研究所）</t>
    <rPh sb="2" eb="4">
      <t>スギヤマ</t>
    </rPh>
    <rPh sb="4" eb="5">
      <t>ヒロ</t>
    </rPh>
    <rPh sb="6" eb="8">
      <t>コクリツ</t>
    </rPh>
    <rPh sb="8" eb="11">
      <t>カンセンショウ</t>
    </rPh>
    <rPh sb="11" eb="14">
      <t>ケンキュウショ</t>
    </rPh>
    <phoneticPr fontId="5"/>
  </si>
  <si>
    <t>N.広瀬明彦（国立医薬品食品衛生研究所）</t>
    <rPh sb="2" eb="4">
      <t>ヒロセ</t>
    </rPh>
    <rPh sb="4" eb="6">
      <t>アキヒコ</t>
    </rPh>
    <phoneticPr fontId="5"/>
  </si>
  <si>
    <t>O.国立大学法人北海道大学</t>
    <rPh sb="2" eb="4">
      <t>コクリツ</t>
    </rPh>
    <rPh sb="4" eb="6">
      <t>ダイガク</t>
    </rPh>
    <rPh sb="6" eb="8">
      <t>ホウジン</t>
    </rPh>
    <rPh sb="8" eb="11">
      <t>ホッカイドウ</t>
    </rPh>
    <rPh sb="11" eb="13">
      <t>ダイガク</t>
    </rPh>
    <phoneticPr fontId="5"/>
  </si>
  <si>
    <t>一般財団法人残留農薬研究所</t>
    <phoneticPr fontId="5"/>
  </si>
  <si>
    <t>食品用器具・容器包装に用いられるビスフェノールAのリスク評価に資する科学的知見の検討に関する研究</t>
    <phoneticPr fontId="5"/>
  </si>
  <si>
    <t>随意契約
（公募）</t>
  </si>
  <si>
    <t>公立大学法人横浜市立大学　</t>
    <phoneticPr fontId="5"/>
  </si>
  <si>
    <t>安達玲子（国立医薬品食品衛生研究所）</t>
    <rPh sb="0" eb="2">
      <t>アダチ</t>
    </rPh>
    <rPh sb="2" eb="4">
      <t>レイコ</t>
    </rPh>
    <rPh sb="5" eb="7">
      <t>コクリツ</t>
    </rPh>
    <rPh sb="7" eb="10">
      <t>イヤクヒン</t>
    </rPh>
    <rPh sb="10" eb="12">
      <t>ショクヒン</t>
    </rPh>
    <rPh sb="12" eb="14">
      <t>エイセイ</t>
    </rPh>
    <rPh sb="14" eb="17">
      <t>ケンキュウショ</t>
    </rPh>
    <phoneticPr fontId="5"/>
  </si>
  <si>
    <t>ベイズ統計学に基づく推定手法を活用したアレルギー症状誘発確率の推計に関する研究</t>
    <phoneticPr fontId="5"/>
  </si>
  <si>
    <t>国立研究開発法人国立成育医療研究センター</t>
  </si>
  <si>
    <t>長崎県公立大学法人</t>
    <phoneticPr fontId="5"/>
  </si>
  <si>
    <t>独立行政法人国立病院機構（相模原病院）</t>
    <phoneticPr fontId="5"/>
  </si>
  <si>
    <t>ベンチマークドーズ法によるアレルギー症状誘発確率の検討</t>
    <phoneticPr fontId="5"/>
  </si>
  <si>
    <t>古濱彩子（国立医薬品食品衛生研究所）</t>
    <rPh sb="0" eb="2">
      <t>フルハマ</t>
    </rPh>
    <rPh sb="2" eb="4">
      <t>アヤコ</t>
    </rPh>
    <phoneticPr fontId="5"/>
  </si>
  <si>
    <t>国際動向に立脚した農薬代謝物の新たなリスク評価手法に関する研究</t>
    <phoneticPr fontId="5"/>
  </si>
  <si>
    <t>杉山広（国立感染症研究所）</t>
    <rPh sb="0" eb="2">
      <t>スギヤマ</t>
    </rPh>
    <rPh sb="2" eb="3">
      <t>ヒロシ</t>
    </rPh>
    <rPh sb="6" eb="9">
      <t>カンセンショウ</t>
    </rPh>
    <phoneticPr fontId="5"/>
  </si>
  <si>
    <t>アニサキス汚染実態調査およびリスク低減策の評価に関する研究</t>
    <phoneticPr fontId="5"/>
  </si>
  <si>
    <t>大西貴弘（国立医薬品食品衛生研究所）</t>
    <rPh sb="0" eb="2">
      <t>オオニシ</t>
    </rPh>
    <rPh sb="2" eb="4">
      <t>タカヒロ</t>
    </rPh>
    <phoneticPr fontId="5"/>
  </si>
  <si>
    <t>広瀬明彦（国立医薬品食品衛生研究所）</t>
    <rPh sb="0" eb="2">
      <t>ヒロセ</t>
    </rPh>
    <rPh sb="2" eb="4">
      <t>アキヒコ</t>
    </rPh>
    <phoneticPr fontId="5"/>
  </si>
  <si>
    <t>ベイズ推定を活用したベンチマークドーズ法の評価手法検討と国際動向に関する研究</t>
    <phoneticPr fontId="5"/>
  </si>
  <si>
    <t>国立大学法人北海道大学</t>
  </si>
  <si>
    <t>二値反応の用量反応データを対象としたベンチマークドーズ計算ソフトウェアの開発研究</t>
  </si>
  <si>
    <t>国立大学法人滋賀大学</t>
  </si>
  <si>
    <t>国立大学法人千葉大学</t>
    <rPh sb="0" eb="2">
      <t>コクリツ</t>
    </rPh>
    <rPh sb="2" eb="4">
      <t>ダイガク</t>
    </rPh>
    <rPh sb="4" eb="6">
      <t>ホウジン</t>
    </rPh>
    <rPh sb="6" eb="8">
      <t>チバ</t>
    </rPh>
    <rPh sb="8" eb="10">
      <t>ダイガク</t>
    </rPh>
    <phoneticPr fontId="5"/>
  </si>
  <si>
    <t>導入遺伝子が存在しない宿主ゲノム遺伝子発現改変植物由来食品の安全性評価点の解明</t>
    <phoneticPr fontId="5"/>
  </si>
  <si>
    <t>国立大学法人東京農工大学</t>
    <phoneticPr fontId="5"/>
  </si>
  <si>
    <t>公立大学法人大阪</t>
    <phoneticPr fontId="5"/>
  </si>
  <si>
    <t>国立大学法人筑波大学</t>
    <phoneticPr fontId="5"/>
  </si>
  <si>
    <t>学校法人麻布獣医学園</t>
    <phoneticPr fontId="5"/>
  </si>
  <si>
    <t>アクリルアミドばく露による発がんリスク評価～大規模コホート研究保存検体を用いたコホート内症例対照研究による検討</t>
    <phoneticPr fontId="5"/>
  </si>
  <si>
    <t>国立大学法人京都大学</t>
    <phoneticPr fontId="5"/>
  </si>
  <si>
    <t>国立研究開発法人国立がん研究センター</t>
    <phoneticPr fontId="5"/>
  </si>
  <si>
    <t>国立大学法人大阪大学</t>
    <phoneticPr fontId="5"/>
  </si>
  <si>
    <t>国立大学法人千葉大学</t>
    <rPh sb="6" eb="8">
      <t>チバ</t>
    </rPh>
    <phoneticPr fontId="5"/>
  </si>
  <si>
    <t>メチル水銀の脱メチル化機構における食品中の水銀／セレンのバイオジェニックナノ粒子形成</t>
    <phoneticPr fontId="5"/>
  </si>
  <si>
    <t>鈴木美成（国立医薬品食品衛生研究所）</t>
    <rPh sb="0" eb="2">
      <t>スズキ</t>
    </rPh>
    <rPh sb="2" eb="3">
      <t>ビ</t>
    </rPh>
    <rPh sb="3" eb="4">
      <t>ナ</t>
    </rPh>
    <rPh sb="5" eb="7">
      <t>コクリツ</t>
    </rPh>
    <rPh sb="7" eb="10">
      <t>イヤクヒン</t>
    </rPh>
    <rPh sb="10" eb="12">
      <t>ショクヒン</t>
    </rPh>
    <rPh sb="12" eb="14">
      <t>エイセイ</t>
    </rPh>
    <rPh sb="14" eb="17">
      <t>ケンキュウショ</t>
    </rPh>
    <phoneticPr fontId="5"/>
  </si>
  <si>
    <t>国立大学法人滋賀大学</t>
    <rPh sb="6" eb="8">
      <t>シガ</t>
    </rPh>
    <phoneticPr fontId="5"/>
  </si>
  <si>
    <t>二値反応の用量反応データを対象としたベンチマークドーズ計算ソフトウェアの開発研究</t>
    <phoneticPr fontId="5"/>
  </si>
  <si>
    <t>国立大学法人京都大学</t>
    <rPh sb="6" eb="8">
      <t>キョウト</t>
    </rPh>
    <phoneticPr fontId="5"/>
  </si>
  <si>
    <t>学校法人酪農学園</t>
    <rPh sb="4" eb="6">
      <t>ラクノウ</t>
    </rPh>
    <rPh sb="6" eb="8">
      <t>ガクエン</t>
    </rPh>
    <phoneticPr fontId="5"/>
  </si>
  <si>
    <t>家畜由来薬剤耐性菌の水圏・土壌環境を介した野菜汚染の定量評価およびヒトへの伝播に関する研究</t>
    <phoneticPr fontId="5"/>
  </si>
  <si>
    <t>国立大学法人広島大学</t>
    <rPh sb="6" eb="8">
      <t>ヒロシマ</t>
    </rPh>
    <phoneticPr fontId="5"/>
  </si>
  <si>
    <t>北海道公立大学法人　札幌医科大学</t>
    <phoneticPr fontId="5"/>
  </si>
  <si>
    <t>国立大学法人東海国立大学機構</t>
    <rPh sb="6" eb="8">
      <t>トウカイ</t>
    </rPh>
    <rPh sb="8" eb="10">
      <t>コクリツ</t>
    </rPh>
    <rPh sb="10" eb="12">
      <t>ダイガク</t>
    </rPh>
    <rPh sb="12" eb="14">
      <t>キコウ</t>
    </rPh>
    <phoneticPr fontId="5"/>
  </si>
  <si>
    <t>国立大学法人宮崎大学</t>
    <rPh sb="0" eb="2">
      <t>コクリツ</t>
    </rPh>
    <rPh sb="2" eb="4">
      <t>ダイガク</t>
    </rPh>
    <rPh sb="4" eb="6">
      <t>ホウジン</t>
    </rPh>
    <rPh sb="6" eb="8">
      <t>ミヤザキ</t>
    </rPh>
    <rPh sb="8" eb="10">
      <t>ダイガク</t>
    </rPh>
    <phoneticPr fontId="5"/>
  </si>
  <si>
    <t>鈴木仁人(国立感染症研究所）</t>
    <rPh sb="0" eb="2">
      <t>スズキ</t>
    </rPh>
    <rPh sb="2" eb="3">
      <t>ジン</t>
    </rPh>
    <rPh sb="3" eb="4">
      <t>ヒト</t>
    </rPh>
    <rPh sb="5" eb="7">
      <t>コクリツ</t>
    </rPh>
    <rPh sb="7" eb="9">
      <t>カンセン</t>
    </rPh>
    <rPh sb="9" eb="10">
      <t>ショウ</t>
    </rPh>
    <rPh sb="10" eb="13">
      <t>ケンキュウショ</t>
    </rPh>
    <phoneticPr fontId="5"/>
  </si>
  <si>
    <t>国立大学法人北海道大学</t>
    <rPh sb="0" eb="2">
      <t>コクリツ</t>
    </rPh>
    <rPh sb="2" eb="4">
      <t>ダイガク</t>
    </rPh>
    <rPh sb="4" eb="6">
      <t>ホウジン</t>
    </rPh>
    <rPh sb="6" eb="9">
      <t>ホッカイドウ</t>
    </rPh>
    <rPh sb="9" eb="11">
      <t>ダイガク</t>
    </rPh>
    <phoneticPr fontId="5"/>
  </si>
  <si>
    <t>乾燥・貧栄養ストレス下で生残する食中毒細菌のフードチェーンにおける動態解明と食中毒リスク予測手法の開発</t>
    <phoneticPr fontId="5"/>
  </si>
  <si>
    <t>食肉由来耐性菌の全ゲノムシーケンスを用いた薬剤耐性特性解析に関する研究</t>
    <phoneticPr fontId="5"/>
  </si>
  <si>
    <t>地方独立行政法人大阪健康安全基盤研究所</t>
    <phoneticPr fontId="5"/>
  </si>
  <si>
    <t>国立大学法人東海国立大学機構</t>
    <phoneticPr fontId="5"/>
  </si>
  <si>
    <t>山田隆志(国立医薬品食品衛生研究所)</t>
    <rPh sb="0" eb="2">
      <t>ヤマダ</t>
    </rPh>
    <rPh sb="2" eb="3">
      <t>タカシ</t>
    </rPh>
    <rPh sb="3" eb="4">
      <t>ココロザシ</t>
    </rPh>
    <phoneticPr fontId="5"/>
  </si>
  <si>
    <t>学校法人昭和薬科大学</t>
    <phoneticPr fontId="5"/>
  </si>
  <si>
    <t>☑</t>
  </si>
  <si>
    <t>その他</t>
    <rPh sb="2" eb="3">
      <t>タ</t>
    </rPh>
    <phoneticPr fontId="5"/>
  </si>
  <si>
    <t>消耗品費</t>
    <rPh sb="0" eb="3">
      <t>ショウモウヒン</t>
    </rPh>
    <rPh sb="3" eb="4">
      <t>ヒ</t>
    </rPh>
    <phoneticPr fontId="5"/>
  </si>
  <si>
    <t>間接経費</t>
    <rPh sb="0" eb="2">
      <t>カンセツ</t>
    </rPh>
    <rPh sb="2" eb="4">
      <t>ケイヒ</t>
    </rPh>
    <phoneticPr fontId="5"/>
  </si>
  <si>
    <t>人件費</t>
    <rPh sb="0" eb="3">
      <t>ジンケンヒ</t>
    </rPh>
    <phoneticPr fontId="5"/>
  </si>
  <si>
    <t>消耗品費</t>
    <rPh sb="0" eb="2">
      <t>ショウモウ</t>
    </rPh>
    <rPh sb="2" eb="3">
      <t>ヒン</t>
    </rPh>
    <rPh sb="3" eb="4">
      <t>ヒ</t>
    </rPh>
    <phoneticPr fontId="5"/>
  </si>
  <si>
    <t>外注費（シーケンス解析）、諸経費（機器リース料）等</t>
    <rPh sb="0" eb="3">
      <t>ガイチュウヒ</t>
    </rPh>
    <rPh sb="9" eb="11">
      <t>カイセキ</t>
    </rPh>
    <rPh sb="13" eb="16">
      <t>ショケイヒ</t>
    </rPh>
    <rPh sb="17" eb="19">
      <t>キキ</t>
    </rPh>
    <rPh sb="22" eb="23">
      <t>リョウ</t>
    </rPh>
    <rPh sb="24" eb="25">
      <t>トウ</t>
    </rPh>
    <phoneticPr fontId="5"/>
  </si>
  <si>
    <t>研究機関が研究遂行に関連して間接的に必要とする経費（直接経費の30%以内）</t>
    <rPh sb="0" eb="2">
      <t>ケンキュウ</t>
    </rPh>
    <rPh sb="2" eb="4">
      <t>キカン</t>
    </rPh>
    <rPh sb="5" eb="7">
      <t>ケンキュウ</t>
    </rPh>
    <rPh sb="7" eb="9">
      <t>スイコウ</t>
    </rPh>
    <rPh sb="10" eb="12">
      <t>カンレン</t>
    </rPh>
    <rPh sb="14" eb="16">
      <t>カンセツ</t>
    </rPh>
    <rPh sb="16" eb="17">
      <t>テキ</t>
    </rPh>
    <rPh sb="18" eb="20">
      <t>ヒツヨウ</t>
    </rPh>
    <rPh sb="23" eb="25">
      <t>ケイヒ</t>
    </rPh>
    <rPh sb="26" eb="28">
      <t>チョクセツ</t>
    </rPh>
    <rPh sb="28" eb="30">
      <t>ケイヒ</t>
    </rPh>
    <rPh sb="34" eb="36">
      <t>イナイ</t>
    </rPh>
    <phoneticPr fontId="5"/>
  </si>
  <si>
    <t>試薬、実験器具</t>
    <rPh sb="0" eb="2">
      <t>シヤク</t>
    </rPh>
    <rPh sb="3" eb="5">
      <t>ジッケン</t>
    </rPh>
    <rPh sb="5" eb="7">
      <t>キグ</t>
    </rPh>
    <phoneticPr fontId="5"/>
  </si>
  <si>
    <t>技術補佐員</t>
    <rPh sb="0" eb="2">
      <t>ギジュツ</t>
    </rPh>
    <rPh sb="2" eb="5">
      <t>ホサイン</t>
    </rPh>
    <phoneticPr fontId="5"/>
  </si>
  <si>
    <t>外注費（英文校正料）、諸経費（論文投稿料、統計ソウフトウェアライセンス）</t>
    <rPh sb="0" eb="3">
      <t>ガイチュウヒ</t>
    </rPh>
    <rPh sb="4" eb="6">
      <t>エイブン</t>
    </rPh>
    <rPh sb="6" eb="8">
      <t>コウセイ</t>
    </rPh>
    <rPh sb="8" eb="9">
      <t>リョウ</t>
    </rPh>
    <rPh sb="11" eb="14">
      <t>ショケイヒ</t>
    </rPh>
    <rPh sb="15" eb="17">
      <t>ロンブン</t>
    </rPh>
    <rPh sb="17" eb="19">
      <t>トウコウ</t>
    </rPh>
    <rPh sb="19" eb="20">
      <t>リョウ</t>
    </rPh>
    <rPh sb="21" eb="23">
      <t>トウケイ</t>
    </rPh>
    <phoneticPr fontId="5"/>
  </si>
  <si>
    <t>事務用品</t>
    <rPh sb="0" eb="2">
      <t>ジム</t>
    </rPh>
    <rPh sb="2" eb="4">
      <t>ヨウヒン</t>
    </rPh>
    <phoneticPr fontId="5"/>
  </si>
  <si>
    <t>外注費（培養細胞の電子顕微鏡観察等）</t>
    <rPh sb="0" eb="3">
      <t>ガイチュウヒ</t>
    </rPh>
    <rPh sb="4" eb="6">
      <t>バイヨウ</t>
    </rPh>
    <rPh sb="6" eb="8">
      <t>サイボウ</t>
    </rPh>
    <rPh sb="9" eb="11">
      <t>デンシ</t>
    </rPh>
    <rPh sb="11" eb="14">
      <t>ケンビキョウ</t>
    </rPh>
    <rPh sb="14" eb="16">
      <t>カンサツ</t>
    </rPh>
    <rPh sb="16" eb="17">
      <t>トウ</t>
    </rPh>
    <phoneticPr fontId="5"/>
  </si>
  <si>
    <t>書籍等</t>
    <rPh sb="0" eb="2">
      <t>ショセキ</t>
    </rPh>
    <rPh sb="2" eb="3">
      <t>トウ</t>
    </rPh>
    <phoneticPr fontId="5"/>
  </si>
  <si>
    <t>旅費</t>
    <rPh sb="0" eb="2">
      <t>リョヒ</t>
    </rPh>
    <phoneticPr fontId="5"/>
  </si>
  <si>
    <t>研究班会議</t>
    <rPh sb="0" eb="3">
      <t>ケンキュウハン</t>
    </rPh>
    <rPh sb="3" eb="5">
      <t>カイギ</t>
    </rPh>
    <phoneticPr fontId="5"/>
  </si>
  <si>
    <t>研究補助の謝金</t>
    <rPh sb="0" eb="2">
      <t>ケンキュウ</t>
    </rPh>
    <rPh sb="2" eb="4">
      <t>ホジョ</t>
    </rPh>
    <rPh sb="5" eb="7">
      <t>シャキン</t>
    </rPh>
    <phoneticPr fontId="5"/>
  </si>
  <si>
    <t>特任教員、非常勤職員</t>
    <rPh sb="0" eb="2">
      <t>トクニン</t>
    </rPh>
    <rPh sb="2" eb="4">
      <t>キョウイン</t>
    </rPh>
    <rPh sb="5" eb="8">
      <t>ヒジョウキン</t>
    </rPh>
    <rPh sb="8" eb="10">
      <t>ショクイン</t>
    </rPh>
    <phoneticPr fontId="5"/>
  </si>
  <si>
    <t>試薬、実験用器具</t>
    <rPh sb="0" eb="2">
      <t>シヤク</t>
    </rPh>
    <rPh sb="3" eb="6">
      <t>ジッケンヨウ</t>
    </rPh>
    <rPh sb="6" eb="8">
      <t>キグ</t>
    </rPh>
    <phoneticPr fontId="5"/>
  </si>
  <si>
    <t>人件費の消費税相当額</t>
    <phoneticPr fontId="5"/>
  </si>
  <si>
    <t>リサーチアシスタント</t>
    <phoneticPr fontId="5"/>
  </si>
  <si>
    <t>H.学校法人昭和薬科大学</t>
    <rPh sb="2" eb="4">
      <t>ガッコウ</t>
    </rPh>
    <rPh sb="4" eb="6">
      <t>ホウジン</t>
    </rPh>
    <rPh sb="6" eb="8">
      <t>ショウワ</t>
    </rPh>
    <rPh sb="8" eb="10">
      <t>ヤッカ</t>
    </rPh>
    <rPh sb="10" eb="12">
      <t>ダイガク</t>
    </rPh>
    <phoneticPr fontId="5"/>
  </si>
  <si>
    <t>外注費（毒性試験情報登録）、諸経費（論文投稿料）</t>
    <rPh sb="0" eb="3">
      <t>ガイチュウヒ</t>
    </rPh>
    <rPh sb="4" eb="6">
      <t>ドクセイ</t>
    </rPh>
    <rPh sb="6" eb="8">
      <t>シケン</t>
    </rPh>
    <rPh sb="8" eb="10">
      <t>ジョウホウ</t>
    </rPh>
    <rPh sb="10" eb="12">
      <t>トウロク</t>
    </rPh>
    <phoneticPr fontId="5"/>
  </si>
  <si>
    <t>その他</t>
    <rPh sb="2" eb="3">
      <t>タ</t>
    </rPh>
    <phoneticPr fontId="5"/>
  </si>
  <si>
    <t>人件費</t>
    <rPh sb="0" eb="3">
      <t>ジンケンヒ</t>
    </rPh>
    <phoneticPr fontId="5"/>
  </si>
  <si>
    <t>外注費（文献の収集・整理）</t>
    <rPh sb="0" eb="2">
      <t>ガイチュウ</t>
    </rPh>
    <rPh sb="2" eb="3">
      <t>ヒ</t>
    </rPh>
    <rPh sb="4" eb="6">
      <t>ブンケン</t>
    </rPh>
    <rPh sb="7" eb="9">
      <t>シュウシュウ</t>
    </rPh>
    <rPh sb="10" eb="12">
      <t>セイリ</t>
    </rPh>
    <phoneticPr fontId="5"/>
  </si>
  <si>
    <t>謝金</t>
    <rPh sb="0" eb="2">
      <t>シャキン</t>
    </rPh>
    <phoneticPr fontId="5"/>
  </si>
  <si>
    <t>消耗品費</t>
    <rPh sb="0" eb="3">
      <t>ショウモウヒン</t>
    </rPh>
    <rPh sb="3" eb="4">
      <t>ヒ</t>
    </rPh>
    <phoneticPr fontId="5"/>
  </si>
  <si>
    <t>研究補助員、謝金（データ収集）</t>
    <rPh sb="0" eb="2">
      <t>ケンキュウ</t>
    </rPh>
    <rPh sb="2" eb="5">
      <t>ホジョイン</t>
    </rPh>
    <rPh sb="6" eb="8">
      <t>シャキン</t>
    </rPh>
    <rPh sb="12" eb="14">
      <t>シュウシュウ</t>
    </rPh>
    <phoneticPr fontId="5"/>
  </si>
  <si>
    <t>外注費（英文校正費）、通信費</t>
    <rPh sb="0" eb="2">
      <t>ガイチュウ</t>
    </rPh>
    <rPh sb="2" eb="3">
      <t>ヒ</t>
    </rPh>
    <rPh sb="4" eb="6">
      <t>エイブン</t>
    </rPh>
    <rPh sb="6" eb="8">
      <t>コウセイ</t>
    </rPh>
    <rPh sb="8" eb="9">
      <t>ヒ</t>
    </rPh>
    <rPh sb="11" eb="14">
      <t>ツウシンヒ</t>
    </rPh>
    <phoneticPr fontId="5"/>
  </si>
  <si>
    <t>事務用品</t>
    <rPh sb="0" eb="2">
      <t>ジム</t>
    </rPh>
    <rPh sb="2" eb="4">
      <t>ヨウヒン</t>
    </rPh>
    <phoneticPr fontId="5"/>
  </si>
  <si>
    <t>消耗品費</t>
    <rPh sb="0" eb="2">
      <t>ショウモウ</t>
    </rPh>
    <rPh sb="2" eb="3">
      <t>ヒン</t>
    </rPh>
    <rPh sb="3" eb="4">
      <t>ヒ</t>
    </rPh>
    <phoneticPr fontId="5"/>
  </si>
  <si>
    <t>その他</t>
    <rPh sb="2" eb="3">
      <t>タ</t>
    </rPh>
    <phoneticPr fontId="5"/>
  </si>
  <si>
    <t>試薬</t>
    <rPh sb="0" eb="2">
      <t>シヤク</t>
    </rPh>
    <phoneticPr fontId="5"/>
  </si>
  <si>
    <t>外注費（Ames試験）、文献複写等</t>
    <rPh sb="0" eb="2">
      <t>ガイチュウ</t>
    </rPh>
    <rPh sb="2" eb="3">
      <t>ヒ</t>
    </rPh>
    <rPh sb="8" eb="10">
      <t>シケン</t>
    </rPh>
    <rPh sb="12" eb="14">
      <t>ブンケン</t>
    </rPh>
    <rPh sb="14" eb="16">
      <t>フクシャ</t>
    </rPh>
    <rPh sb="16" eb="17">
      <t>トウ</t>
    </rPh>
    <phoneticPr fontId="5"/>
  </si>
  <si>
    <t>人件費</t>
    <rPh sb="0" eb="3">
      <t>ジンケンヒ</t>
    </rPh>
    <phoneticPr fontId="5"/>
  </si>
  <si>
    <t>研究補助員</t>
    <rPh sb="0" eb="2">
      <t>ケンキュウ</t>
    </rPh>
    <rPh sb="2" eb="4">
      <t>ホジョ</t>
    </rPh>
    <rPh sb="4" eb="5">
      <t>イン</t>
    </rPh>
    <phoneticPr fontId="5"/>
  </si>
  <si>
    <t>振込手数料</t>
    <rPh sb="0" eb="2">
      <t>フリコミ</t>
    </rPh>
    <rPh sb="2" eb="5">
      <t>テスウリョウ</t>
    </rPh>
    <phoneticPr fontId="5"/>
  </si>
  <si>
    <t>試薬、実験器具、検体</t>
    <rPh sb="0" eb="2">
      <t>シヤク</t>
    </rPh>
    <rPh sb="3" eb="5">
      <t>ジッケン</t>
    </rPh>
    <rPh sb="5" eb="7">
      <t>キグ</t>
    </rPh>
    <rPh sb="8" eb="10">
      <t>ケンタイ</t>
    </rPh>
    <phoneticPr fontId="5"/>
  </si>
  <si>
    <t>研究協力者謝金</t>
    <rPh sb="0" eb="2">
      <t>ケンキュウ</t>
    </rPh>
    <rPh sb="2" eb="5">
      <t>キョウリョクシャ</t>
    </rPh>
    <rPh sb="5" eb="7">
      <t>シャキン</t>
    </rPh>
    <phoneticPr fontId="5"/>
  </si>
  <si>
    <t>検体・試料送付料</t>
    <rPh sb="0" eb="2">
      <t>ケンタイ</t>
    </rPh>
    <rPh sb="3" eb="5">
      <t>シリョウ</t>
    </rPh>
    <rPh sb="5" eb="7">
      <t>ソウフ</t>
    </rPh>
    <rPh sb="7" eb="8">
      <t>リョウ</t>
    </rPh>
    <phoneticPr fontId="5"/>
  </si>
  <si>
    <t>その他</t>
    <rPh sb="2" eb="3">
      <t>タ</t>
    </rPh>
    <phoneticPr fontId="5"/>
  </si>
  <si>
    <t>間接経費</t>
    <rPh sb="0" eb="2">
      <t>カンセツ</t>
    </rPh>
    <rPh sb="2" eb="4">
      <t>ケイヒ</t>
    </rPh>
    <phoneticPr fontId="5"/>
  </si>
  <si>
    <t>論文掲載料</t>
    <rPh sb="0" eb="2">
      <t>ロンブン</t>
    </rPh>
    <rPh sb="2" eb="5">
      <t>ケイサイリョウ</t>
    </rPh>
    <phoneticPr fontId="5"/>
  </si>
  <si>
    <t>その他</t>
    <rPh sb="2" eb="3">
      <t>タ</t>
    </rPh>
    <phoneticPr fontId="5"/>
  </si>
  <si>
    <t>研究補助謝金</t>
    <rPh sb="0" eb="2">
      <t>ケンキュウ</t>
    </rPh>
    <rPh sb="2" eb="4">
      <t>ホジョ</t>
    </rPh>
    <rPh sb="4" eb="6">
      <t>シャキン</t>
    </rPh>
    <phoneticPr fontId="5"/>
  </si>
  <si>
    <t>・本事業は競争的研究費に該当し、府省共通研究開発管理システム（ｅ－Rad）により公募を行うとともに、食品安全委員会ホームページ（メルマガ、SNSを含む）等により公募の周知を図っている。
・令和2年度に開始した9事業について、公募時（令和元年～令和2年）に、一者（一研究班）応募の事業は3事業であった。各事業の研究内容は多岐にわたるため、各研究班は、複数の研究者で構成される場合が多く、また、レギュラトリーサイエンスの分野における研究者は比較的少ないため、一者応募を減少させることは困難であるが、引き続き、公募等の周知を図りたい。</t>
    <rPh sb="100" eb="102">
      <t>カイシ</t>
    </rPh>
    <rPh sb="116" eb="118">
      <t>レイワ</t>
    </rPh>
    <rPh sb="118" eb="120">
      <t>ガンネン</t>
    </rPh>
    <phoneticPr fontId="5"/>
  </si>
  <si>
    <t>○平成26年度公開プロセスの結果
　事業番号：００９８
　事業名：食品健康影響評価技術の研究に必要な経費
　評価結果：事業全体の抜本的な改善３、事業内容の一部改善２、廃止１
　取りまとめコメント：テーマ選定から評価まで同一機関によって行われているのは不透明である。
　　　　　　　　　　　研究実施の委託契約において、再委託が多く、研究の主任研究者の位置付けがはっきりしない。
　　　　　　　　　　　また、リスク評価ではなく、リスク管理にどの程度活用されているか不透明。
○成果目標の変更（令和2年度以降の数値に適用）
　これまで研究終了2年以内の課題（研究終了後1年及び2年時点の課題が対象）の活用状況を対象に、活用割合の目標値を30%としてきた。研究終了後1年間に活用される課題は少なく、終了後2年時点の課題数と1年時点の課題数の比率が活用率に影響する。一方で、令和2年12月25日に開催された研究・調査企画会議プログラム評価部会において、令和元年のプログラム評価結果、活用状況及び他省の評価方法を踏まえ追跡評価の方法を見直し、研究・調査の終了後2.5年時点での追跡評価を行うこととされた。よって、本レビューにおいても同時点での活用状況を対象とするとともに、活用実績を踏まえ目標値を30%から60%（活用済み+活用中）又は100%（さらに活用計画のある課題を含む）に変更する。
食品安全委員会ホームページ「食品健康影響評価技術研究課題一覧（採択年度別）」（評価結果、研究成果報告書等）
 https://www.fsc.go.jp/chousa/kenkyu/kenkyu_ichiran.html</t>
    <rPh sb="237" eb="239">
      <t>セイカ</t>
    </rPh>
    <rPh sb="239" eb="241">
      <t>モクヒョウ</t>
    </rPh>
    <rPh sb="242" eb="244">
      <t>ヘンコウ</t>
    </rPh>
    <rPh sb="245" eb="247">
      <t>レイワ</t>
    </rPh>
    <rPh sb="248" eb="250">
      <t>ネンド</t>
    </rPh>
    <rPh sb="265" eb="267">
      <t>ケンキュウ</t>
    </rPh>
    <rPh sb="267" eb="269">
      <t>シュウリョウ</t>
    </rPh>
    <rPh sb="270" eb="271">
      <t>ネン</t>
    </rPh>
    <rPh sb="271" eb="273">
      <t>イナイ</t>
    </rPh>
    <rPh sb="274" eb="276">
      <t>カダイ</t>
    </rPh>
    <rPh sb="277" eb="279">
      <t>ケンキュウ</t>
    </rPh>
    <rPh sb="279" eb="281">
      <t>シュウリョウ</t>
    </rPh>
    <rPh sb="281" eb="282">
      <t>ゴ</t>
    </rPh>
    <rPh sb="283" eb="284">
      <t>ネン</t>
    </rPh>
    <rPh sb="284" eb="285">
      <t>オヨ</t>
    </rPh>
    <rPh sb="287" eb="288">
      <t>ネン</t>
    </rPh>
    <rPh sb="288" eb="290">
      <t>ジテン</t>
    </rPh>
    <rPh sb="291" eb="293">
      <t>カダイ</t>
    </rPh>
    <rPh sb="294" eb="296">
      <t>タイショウ</t>
    </rPh>
    <rPh sb="298" eb="300">
      <t>カツヨウ</t>
    </rPh>
    <rPh sb="300" eb="302">
      <t>ジョウキョウ</t>
    </rPh>
    <rPh sb="303" eb="305">
      <t>タイショウ</t>
    </rPh>
    <rPh sb="325" eb="327">
      <t>ケンキュウ</t>
    </rPh>
    <rPh sb="331" eb="332">
      <t>ネン</t>
    </rPh>
    <rPh sb="332" eb="333">
      <t>カン</t>
    </rPh>
    <rPh sb="334" eb="336">
      <t>カツヨウ</t>
    </rPh>
    <rPh sb="339" eb="341">
      <t>カダイ</t>
    </rPh>
    <rPh sb="342" eb="343">
      <t>スク</t>
    </rPh>
    <rPh sb="346" eb="349">
      <t>シュウリョウゴ</t>
    </rPh>
    <rPh sb="350" eb="351">
      <t>ネン</t>
    </rPh>
    <rPh sb="354" eb="356">
      <t>カダイ</t>
    </rPh>
    <rPh sb="356" eb="357">
      <t>スウ</t>
    </rPh>
    <rPh sb="359" eb="360">
      <t>ネン</t>
    </rPh>
    <rPh sb="360" eb="362">
      <t>ジテン</t>
    </rPh>
    <rPh sb="367" eb="369">
      <t>ヒリツ</t>
    </rPh>
    <rPh sb="374" eb="376">
      <t>エイキョウ</t>
    </rPh>
    <rPh sb="422" eb="424">
      <t>レイワ</t>
    </rPh>
    <rPh sb="424" eb="426">
      <t>ガンネン</t>
    </rPh>
    <rPh sb="432" eb="434">
      <t>ヒョウカ</t>
    </rPh>
    <rPh sb="434" eb="436">
      <t>ケッカ</t>
    </rPh>
    <rPh sb="437" eb="439">
      <t>カツヨウ</t>
    </rPh>
    <rPh sb="439" eb="441">
      <t>ジョウキョウ</t>
    </rPh>
    <rPh sb="441" eb="442">
      <t>オヨ</t>
    </rPh>
    <rPh sb="446" eb="448">
      <t>ヒョウカ</t>
    </rPh>
    <rPh sb="448" eb="450">
      <t>ホウホウ</t>
    </rPh>
    <rPh sb="451" eb="452">
      <t>フ</t>
    </rPh>
    <rPh sb="578" eb="580">
      <t>カダイ</t>
    </rPh>
    <rPh sb="581" eb="582">
      <t>フク</t>
    </rPh>
    <phoneticPr fontId="5"/>
  </si>
  <si>
    <t>引き続き、効果的･効率的な事業の実施に努めることとし、効率的に執行した実績及び不用額が生じていることを踏まえ概算要求に反映させること。</t>
    <phoneticPr fontId="5"/>
  </si>
  <si>
    <t>引き続き、外部専門家を含む「研究・調査企画会議」による事前評価や経費・使途の確認作業等を通じた研究計画の評価を実施し、競争的資金制度の趣旨を踏まえて適正に事業を実施する。</t>
    <phoneticPr fontId="5"/>
  </si>
  <si>
    <t>「新たな成長推進枠」72.1百万円</t>
    <rPh sb="1" eb="2">
      <t>アラ</t>
    </rPh>
    <rPh sb="4" eb="6">
      <t>セイチョウ</t>
    </rPh>
    <phoneticPr fontId="5"/>
  </si>
  <si>
    <t>124,073,255/14</t>
    <phoneticPr fontId="5"/>
  </si>
  <si>
    <t>J.国立研究開発法人国立成育医療研究センター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</si>
  <si>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事務用品等</t>
    <rPh sb="0" eb="2">
      <t>ジム</t>
    </rPh>
    <rPh sb="2" eb="4">
      <t>ヨウヒン</t>
    </rPh>
    <rPh sb="4" eb="5">
      <t>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</si>
  <si>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</si>
  <si>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i/>
        <sz val="11"/>
        <rFont val="ＭＳ Ｐゴシック"/>
        <family val="3"/>
        <charset val="128"/>
      </rPr>
      <t>In silico</t>
    </r>
    <r>
      <rPr>
        <sz val="11"/>
        <rFont val="ＭＳ Ｐゴシック"/>
        <family val="3"/>
        <charset val="128"/>
      </rPr>
      <t>手法の導入による食品関連化学物質の肝毒性予測の精緻化に関する事例研究</t>
    </r>
    <phoneticPr fontId="5"/>
  </si>
  <si>
    <r>
      <rPr>
        <sz val="10"/>
        <rFont val="ＭＳ Ｐゴシック"/>
        <family val="3"/>
        <charset val="128"/>
      </rPr>
      <t>ﾌﾞﾛｯｸ</t>
    </r>
    <r>
      <rPr>
        <sz val="11"/>
        <rFont val="ＭＳ Ｐゴシック"/>
        <family val="3"/>
        <charset val="128"/>
      </rPr>
      <t xml:space="preserve">
名</t>
    </r>
    <rPh sb="6" eb="7">
      <t>メイ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</si>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</sst>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i/>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lignment vertical="center"/>
    </xf>
    <xf numFmtId="0" fontId="0" fillId="0" borderId="0" xfId="0" applyFont="1" applyAlignment="1">
      <alignment horizontal="center" vertical="center"/>
    </xf>
    <xf numFmtId="0" fontId="0" fillId="5" borderId="101"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1" fillId="0" borderId="0" xfId="5" applyFont="1">
      <alignment vertical="center"/>
    </xf>
    <xf numFmtId="0" fontId="3" fillId="0" borderId="0" xfId="0" applyFont="1" applyProtection="1">
      <alignment vertical="center"/>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5" fillId="3" borderId="142" xfId="0" applyFont="1" applyFill="1" applyBorder="1" applyAlignment="1">
      <alignment horizontal="center" vertical="center" textRotation="255" wrapText="1"/>
    </xf>
    <xf numFmtId="0" fontId="15" fillId="3" borderId="141"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0" fontId="0" fillId="0" borderId="11" xfId="0" applyFont="1" applyBorder="1" applyAlignment="1">
      <alignment vertical="center" wrapText="1"/>
    </xf>
    <xf numFmtId="0" fontId="0" fillId="2" borderId="11" xfId="0" applyFont="1" applyFill="1" applyBorder="1" applyAlignment="1">
      <alignment vertical="center" wrapText="1"/>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4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42"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1" xfId="0" applyFont="1" applyFill="1" applyBorder="1" applyAlignment="1">
      <alignment horizontal="center" vertical="center"/>
    </xf>
    <xf numFmtId="0" fontId="13" fillId="2" borderId="134" xfId="0" applyFont="1" applyFill="1" applyBorder="1" applyAlignment="1">
      <alignment horizontal="center" vertical="center" wrapText="1"/>
    </xf>
    <xf numFmtId="0" fontId="13" fillId="2" borderId="135"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0" xfId="0" applyFont="1" applyFill="1" applyBorder="1" applyAlignment="1">
      <alignment vertical="center" wrapText="1"/>
    </xf>
    <xf numFmtId="0" fontId="0" fillId="5" borderId="108" xfId="0" applyFont="1" applyFill="1" applyBorder="1" applyAlignment="1">
      <alignment vertical="center" wrapText="1"/>
    </xf>
    <xf numFmtId="0" fontId="0" fillId="5" borderId="13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45"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3" borderId="63"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73" xfId="0" applyFont="1" applyFill="1" applyBorder="1" applyAlignment="1">
      <alignment horizontal="center" vertical="center"/>
    </xf>
    <xf numFmtId="0" fontId="3" fillId="0" borderId="41" xfId="0" applyFont="1" applyBorder="1" applyAlignment="1">
      <alignment horizontal="center" vertical="center"/>
    </xf>
    <xf numFmtId="0" fontId="3"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0" borderId="126"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3" fillId="0" borderId="99" xfId="0" applyNumberFormat="1" applyFont="1" applyFill="1" applyBorder="1" applyAlignment="1" applyProtection="1">
      <alignment horizontal="right" vertical="center"/>
    </xf>
    <xf numFmtId="177" fontId="3" fillId="0" borderId="76" xfId="0" applyNumberFormat="1" applyFont="1" applyFill="1" applyBorder="1" applyAlignment="1" applyProtection="1">
      <alignment horizontal="right" vertical="center"/>
    </xf>
    <xf numFmtId="177" fontId="3" fillId="0" borderId="127" xfId="0" applyNumberFormat="1" applyFont="1" applyFill="1" applyBorder="1" applyAlignment="1" applyProtection="1">
      <alignment horizontal="right" vertical="center"/>
    </xf>
    <xf numFmtId="177" fontId="3" fillId="0" borderId="101" xfId="0" applyNumberFormat="1" applyFont="1" applyFill="1" applyBorder="1" applyAlignment="1" applyProtection="1">
      <alignment horizontal="right" vertical="center"/>
    </xf>
    <xf numFmtId="0" fontId="3"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 fillId="0" borderId="13" xfId="0" applyNumberFormat="1" applyFont="1" applyFill="1" applyBorder="1" applyAlignment="1" applyProtection="1">
      <alignment horizontal="right" vertical="center"/>
      <protection locked="0"/>
    </xf>
    <xf numFmtId="177" fontId="3" fillId="0" borderId="14" xfId="0" applyNumberFormat="1" applyFont="1" applyFill="1" applyBorder="1" applyAlignment="1" applyProtection="1">
      <alignment horizontal="right" vertical="center"/>
      <protection locked="0"/>
    </xf>
    <xf numFmtId="177" fontId="3" fillId="0" borderId="122" xfId="0" applyNumberFormat="1" applyFont="1" applyFill="1" applyBorder="1" applyAlignment="1" applyProtection="1">
      <alignment horizontal="right" vertical="center"/>
      <protection locked="0"/>
    </xf>
    <xf numFmtId="177" fontId="3" fillId="0" borderId="30" xfId="0" applyNumberFormat="1" applyFont="1" applyFill="1" applyBorder="1" applyAlignment="1" applyProtection="1">
      <alignment horizontal="right" vertical="center"/>
      <protection locked="0"/>
    </xf>
    <xf numFmtId="0" fontId="3"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 fillId="0" borderId="70"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177" fontId="3" fillId="0" borderId="125" xfId="0" applyNumberFormat="1" applyFont="1" applyFill="1" applyBorder="1" applyAlignment="1" applyProtection="1">
      <alignment horizontal="right" vertical="center"/>
      <protection locked="0"/>
    </xf>
    <xf numFmtId="177" fontId="3"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3" fillId="0" borderId="24" xfId="0" applyNumberFormat="1" applyFont="1" applyFill="1" applyBorder="1" applyAlignment="1" applyProtection="1">
      <alignment horizontal="right" vertical="center"/>
    </xf>
    <xf numFmtId="177" fontId="3" fillId="0" borderId="25" xfId="0" applyNumberFormat="1" applyFont="1" applyFill="1" applyBorder="1" applyAlignment="1" applyProtection="1">
      <alignment horizontal="right" vertical="center"/>
    </xf>
    <xf numFmtId="177" fontId="3" fillId="0" borderId="43" xfId="0" applyNumberFormat="1" applyFont="1" applyFill="1" applyBorder="1" applyAlignment="1" applyProtection="1">
      <alignment horizontal="right" vertical="center"/>
    </xf>
    <xf numFmtId="177" fontId="3"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7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right" vertical="center"/>
      <protection locked="0"/>
    </xf>
    <xf numFmtId="177" fontId="3" fillId="0" borderId="25" xfId="0" applyNumberFormat="1" applyFont="1" applyFill="1" applyBorder="1" applyAlignment="1" applyProtection="1">
      <alignment horizontal="right" vertical="center"/>
      <protection locked="0"/>
    </xf>
    <xf numFmtId="177" fontId="3" fillId="0" borderId="26" xfId="0" applyNumberFormat="1" applyFont="1" applyFill="1" applyBorder="1" applyAlignment="1" applyProtection="1">
      <alignment horizontal="right" vertical="center"/>
      <protection locked="0"/>
    </xf>
    <xf numFmtId="177" fontId="3"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right" vertical="center" wrapText="1"/>
      <protection locked="0"/>
    </xf>
    <xf numFmtId="177" fontId="3" fillId="0" borderId="24" xfId="0" applyNumberFormat="1" applyFont="1" applyFill="1" applyBorder="1" applyAlignment="1" applyProtection="1">
      <alignment horizontal="right" vertical="center" wrapText="1"/>
      <protection locked="0"/>
    </xf>
    <xf numFmtId="177" fontId="3" fillId="0" borderId="25" xfId="0" applyNumberFormat="1" applyFont="1" applyFill="1" applyBorder="1" applyAlignment="1" applyProtection="1">
      <alignment horizontal="right" vertical="center" wrapText="1"/>
      <protection locked="0"/>
    </xf>
    <xf numFmtId="177" fontId="3" fillId="0" borderId="26" xfId="0" applyNumberFormat="1" applyFont="1" applyFill="1" applyBorder="1" applyAlignment="1" applyProtection="1">
      <alignment horizontal="right" vertical="center" wrapText="1"/>
      <protection locked="0"/>
    </xf>
    <xf numFmtId="0" fontId="3" fillId="3" borderId="11"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3" fillId="0"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24" xfId="0" applyNumberFormat="1" applyFon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3" fillId="5" borderId="24" xfId="0" applyNumberFormat="1" applyFont="1" applyFill="1" applyBorder="1" applyAlignment="1" applyProtection="1">
      <alignment horizontal="center" vertical="center" wrapText="1"/>
      <protection locked="0"/>
    </xf>
    <xf numFmtId="177" fontId="3" fillId="5" borderId="25" xfId="0" applyNumberFormat="1" applyFont="1" applyFill="1" applyBorder="1" applyAlignment="1" applyProtection="1">
      <alignment horizontal="center" vertical="center" wrapText="1"/>
      <protection locked="0"/>
    </xf>
    <xf numFmtId="177" fontId="3"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68036</xdr:colOff>
      <xdr:row>100</xdr:row>
      <xdr:rowOff>136071</xdr:rowOff>
    </xdr:from>
    <xdr:to>
      <xdr:col>42</xdr:col>
      <xdr:colOff>56505</xdr:colOff>
      <xdr:row>138</xdr:row>
      <xdr:rowOff>952501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5" y="60687857"/>
          <a:ext cx="6315790" cy="14654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23"/>
  <sheetViews>
    <sheetView tabSelected="1" view="pageBreakPreview" zoomScale="70" zoomScaleNormal="75" zoomScaleSheetLayoutView="70" zoomScalePageLayoutView="85" workbookViewId="0"/>
  </sheetViews>
  <sheetFormatPr defaultRowHeight="13.5" x14ac:dyDescent="0.15"/>
  <cols>
    <col min="1" max="49" width="2.625" style="47" customWidth="1"/>
    <col min="50" max="50" width="6.625" style="47" customWidth="1"/>
    <col min="51" max="51" width="8.625" style="47" hidden="1" customWidth="1"/>
    <col min="52" max="57" width="2.25" style="47" customWidth="1"/>
    <col min="58" max="61" width="9" style="47"/>
    <col min="62" max="62" width="27.875" style="47" customWidth="1"/>
    <col min="63" max="63" width="12.25" style="47" customWidth="1"/>
    <col min="64" max="16384" width="9" style="47"/>
  </cols>
  <sheetData>
    <row r="1" spans="1:50" ht="23.25" customHeight="1" x14ac:dyDescent="0.15">
      <c r="AP1" s="8"/>
      <c r="AQ1" s="8"/>
      <c r="AR1" s="8"/>
      <c r="AS1" s="8"/>
      <c r="AT1" s="8"/>
      <c r="AU1" s="8"/>
      <c r="AV1" s="8"/>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72" t="s">
        <v>0</v>
      </c>
      <c r="Y2" s="63"/>
      <c r="AD2" s="626">
        <v>2021</v>
      </c>
      <c r="AE2" s="626"/>
      <c r="AF2" s="626"/>
      <c r="AG2" s="626"/>
      <c r="AH2" s="626"/>
      <c r="AI2" s="74" t="s">
        <v>280</v>
      </c>
      <c r="AJ2" s="626" t="s">
        <v>578</v>
      </c>
      <c r="AK2" s="626"/>
      <c r="AL2" s="626"/>
      <c r="AM2" s="626"/>
      <c r="AN2" s="74" t="s">
        <v>280</v>
      </c>
      <c r="AO2" s="626">
        <v>20</v>
      </c>
      <c r="AP2" s="626"/>
      <c r="AQ2" s="626"/>
      <c r="AR2" s="75" t="s">
        <v>577</v>
      </c>
      <c r="AS2" s="627">
        <v>129</v>
      </c>
      <c r="AT2" s="627"/>
      <c r="AU2" s="627"/>
      <c r="AV2" s="74" t="str">
        <f>IF(AW2="","","-")</f>
        <v/>
      </c>
      <c r="AW2" s="573"/>
      <c r="AX2" s="573"/>
    </row>
    <row r="3" spans="1:50" ht="21" customHeight="1" thickBot="1" x14ac:dyDescent="0.2">
      <c r="A3" s="574" t="s">
        <v>570</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18" t="s">
        <v>58</v>
      </c>
      <c r="AJ3" s="576" t="s">
        <v>579</v>
      </c>
      <c r="AK3" s="576"/>
      <c r="AL3" s="576"/>
      <c r="AM3" s="576"/>
      <c r="AN3" s="576"/>
      <c r="AO3" s="576"/>
      <c r="AP3" s="576"/>
      <c r="AQ3" s="576"/>
      <c r="AR3" s="576"/>
      <c r="AS3" s="576"/>
      <c r="AT3" s="576"/>
      <c r="AU3" s="576"/>
      <c r="AV3" s="576"/>
      <c r="AW3" s="576"/>
      <c r="AX3" s="19" t="s">
        <v>59</v>
      </c>
    </row>
    <row r="4" spans="1:50" ht="24.75" customHeight="1" x14ac:dyDescent="0.15">
      <c r="A4" s="377" t="s">
        <v>24</v>
      </c>
      <c r="B4" s="378"/>
      <c r="C4" s="378"/>
      <c r="D4" s="378"/>
      <c r="E4" s="378"/>
      <c r="F4" s="378"/>
      <c r="G4" s="355" t="s">
        <v>580</v>
      </c>
      <c r="H4" s="356"/>
      <c r="I4" s="356"/>
      <c r="J4" s="356"/>
      <c r="K4" s="356"/>
      <c r="L4" s="356"/>
      <c r="M4" s="356"/>
      <c r="N4" s="356"/>
      <c r="O4" s="356"/>
      <c r="P4" s="356"/>
      <c r="Q4" s="356"/>
      <c r="R4" s="356"/>
      <c r="S4" s="356"/>
      <c r="T4" s="356"/>
      <c r="U4" s="356"/>
      <c r="V4" s="356"/>
      <c r="W4" s="356"/>
      <c r="X4" s="356"/>
      <c r="Y4" s="357" t="s">
        <v>1</v>
      </c>
      <c r="Z4" s="358"/>
      <c r="AA4" s="358"/>
      <c r="AB4" s="358"/>
      <c r="AC4" s="358"/>
      <c r="AD4" s="359"/>
      <c r="AE4" s="360" t="s">
        <v>581</v>
      </c>
      <c r="AF4" s="361"/>
      <c r="AG4" s="361"/>
      <c r="AH4" s="361"/>
      <c r="AI4" s="361"/>
      <c r="AJ4" s="361"/>
      <c r="AK4" s="361"/>
      <c r="AL4" s="361"/>
      <c r="AM4" s="361"/>
      <c r="AN4" s="361"/>
      <c r="AO4" s="361"/>
      <c r="AP4" s="362"/>
      <c r="AQ4" s="363" t="s">
        <v>2</v>
      </c>
      <c r="AR4" s="358"/>
      <c r="AS4" s="358"/>
      <c r="AT4" s="358"/>
      <c r="AU4" s="358"/>
      <c r="AV4" s="358"/>
      <c r="AW4" s="358"/>
      <c r="AX4" s="364"/>
    </row>
    <row r="5" spans="1:50" ht="30" customHeight="1" x14ac:dyDescent="0.15">
      <c r="A5" s="365" t="s">
        <v>61</v>
      </c>
      <c r="B5" s="366"/>
      <c r="C5" s="366"/>
      <c r="D5" s="366"/>
      <c r="E5" s="366"/>
      <c r="F5" s="367"/>
      <c r="G5" s="511" t="s">
        <v>367</v>
      </c>
      <c r="H5" s="512"/>
      <c r="I5" s="512"/>
      <c r="J5" s="512"/>
      <c r="K5" s="512"/>
      <c r="L5" s="512"/>
      <c r="M5" s="513" t="s">
        <v>60</v>
      </c>
      <c r="N5" s="514"/>
      <c r="O5" s="514"/>
      <c r="P5" s="514"/>
      <c r="Q5" s="514"/>
      <c r="R5" s="515"/>
      <c r="S5" s="516" t="s">
        <v>64</v>
      </c>
      <c r="T5" s="512"/>
      <c r="U5" s="512"/>
      <c r="V5" s="512"/>
      <c r="W5" s="512"/>
      <c r="X5" s="517"/>
      <c r="Y5" s="371" t="s">
        <v>3</v>
      </c>
      <c r="Z5" s="230"/>
      <c r="AA5" s="230"/>
      <c r="AB5" s="230"/>
      <c r="AC5" s="230"/>
      <c r="AD5" s="231"/>
      <c r="AE5" s="372" t="s">
        <v>582</v>
      </c>
      <c r="AF5" s="372"/>
      <c r="AG5" s="372"/>
      <c r="AH5" s="372"/>
      <c r="AI5" s="372"/>
      <c r="AJ5" s="372"/>
      <c r="AK5" s="372"/>
      <c r="AL5" s="372"/>
      <c r="AM5" s="372"/>
      <c r="AN5" s="372"/>
      <c r="AO5" s="372"/>
      <c r="AP5" s="373"/>
      <c r="AQ5" s="374" t="s">
        <v>583</v>
      </c>
      <c r="AR5" s="375"/>
      <c r="AS5" s="375"/>
      <c r="AT5" s="375"/>
      <c r="AU5" s="375"/>
      <c r="AV5" s="375"/>
      <c r="AW5" s="375"/>
      <c r="AX5" s="376"/>
    </row>
    <row r="6" spans="1:50" ht="39" customHeight="1" x14ac:dyDescent="0.15">
      <c r="A6" s="379" t="s">
        <v>4</v>
      </c>
      <c r="B6" s="380"/>
      <c r="C6" s="380"/>
      <c r="D6" s="380"/>
      <c r="E6" s="380"/>
      <c r="F6" s="380"/>
      <c r="G6" s="150" t="str">
        <f>入力規則等!F39</f>
        <v>一般会計</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row>
    <row r="7" spans="1:50" ht="110.25" customHeight="1" x14ac:dyDescent="0.15">
      <c r="A7" s="192" t="s">
        <v>21</v>
      </c>
      <c r="B7" s="193"/>
      <c r="C7" s="193"/>
      <c r="D7" s="193"/>
      <c r="E7" s="193"/>
      <c r="F7" s="194"/>
      <c r="G7" s="195" t="s">
        <v>585</v>
      </c>
      <c r="H7" s="196"/>
      <c r="I7" s="196"/>
      <c r="J7" s="196"/>
      <c r="K7" s="196"/>
      <c r="L7" s="196"/>
      <c r="M7" s="196"/>
      <c r="N7" s="196"/>
      <c r="O7" s="196"/>
      <c r="P7" s="196"/>
      <c r="Q7" s="196"/>
      <c r="R7" s="196"/>
      <c r="S7" s="196"/>
      <c r="T7" s="196"/>
      <c r="U7" s="196"/>
      <c r="V7" s="196"/>
      <c r="W7" s="196"/>
      <c r="X7" s="197"/>
      <c r="Y7" s="593" t="s">
        <v>266</v>
      </c>
      <c r="Z7" s="160"/>
      <c r="AA7" s="160"/>
      <c r="AB7" s="160"/>
      <c r="AC7" s="160"/>
      <c r="AD7" s="594"/>
      <c r="AE7" s="582" t="s">
        <v>627</v>
      </c>
      <c r="AF7" s="583"/>
      <c r="AG7" s="583"/>
      <c r="AH7" s="583"/>
      <c r="AI7" s="583"/>
      <c r="AJ7" s="583"/>
      <c r="AK7" s="583"/>
      <c r="AL7" s="583"/>
      <c r="AM7" s="583"/>
      <c r="AN7" s="583"/>
      <c r="AO7" s="583"/>
      <c r="AP7" s="583"/>
      <c r="AQ7" s="583"/>
      <c r="AR7" s="583"/>
      <c r="AS7" s="583"/>
      <c r="AT7" s="583"/>
      <c r="AU7" s="583"/>
      <c r="AV7" s="583"/>
      <c r="AW7" s="583"/>
      <c r="AX7" s="584"/>
    </row>
    <row r="8" spans="1:50" ht="53.25" customHeight="1" x14ac:dyDescent="0.15">
      <c r="A8" s="192" t="s">
        <v>191</v>
      </c>
      <c r="B8" s="193"/>
      <c r="C8" s="193"/>
      <c r="D8" s="193"/>
      <c r="E8" s="193"/>
      <c r="F8" s="194"/>
      <c r="G8" s="631" t="str">
        <f>入力規則等!A27</f>
        <v>科学技術・イノベーション</v>
      </c>
      <c r="H8" s="324"/>
      <c r="I8" s="324"/>
      <c r="J8" s="324"/>
      <c r="K8" s="324"/>
      <c r="L8" s="324"/>
      <c r="M8" s="324"/>
      <c r="N8" s="324"/>
      <c r="O8" s="324"/>
      <c r="P8" s="324"/>
      <c r="Q8" s="324"/>
      <c r="R8" s="324"/>
      <c r="S8" s="324"/>
      <c r="T8" s="324"/>
      <c r="U8" s="324"/>
      <c r="V8" s="324"/>
      <c r="W8" s="324"/>
      <c r="X8" s="632"/>
      <c r="Y8" s="518" t="s">
        <v>192</v>
      </c>
      <c r="Z8" s="519"/>
      <c r="AA8" s="519"/>
      <c r="AB8" s="519"/>
      <c r="AC8" s="519"/>
      <c r="AD8" s="520"/>
      <c r="AE8" s="323" t="str">
        <f>入力規則等!K13</f>
        <v>文教及び科学振興</v>
      </c>
      <c r="AF8" s="324"/>
      <c r="AG8" s="324"/>
      <c r="AH8" s="324"/>
      <c r="AI8" s="324"/>
      <c r="AJ8" s="324"/>
      <c r="AK8" s="324"/>
      <c r="AL8" s="324"/>
      <c r="AM8" s="324"/>
      <c r="AN8" s="324"/>
      <c r="AO8" s="324"/>
      <c r="AP8" s="324"/>
      <c r="AQ8" s="324"/>
      <c r="AR8" s="324"/>
      <c r="AS8" s="324"/>
      <c r="AT8" s="324"/>
      <c r="AU8" s="324"/>
      <c r="AV8" s="324"/>
      <c r="AW8" s="324"/>
      <c r="AX8" s="325"/>
    </row>
    <row r="9" spans="1:50" ht="58.5" customHeight="1" x14ac:dyDescent="0.15">
      <c r="A9" s="521" t="s">
        <v>22</v>
      </c>
      <c r="B9" s="522"/>
      <c r="C9" s="522"/>
      <c r="D9" s="522"/>
      <c r="E9" s="522"/>
      <c r="F9" s="522"/>
      <c r="G9" s="523" t="s">
        <v>586</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113.25" customHeight="1" x14ac:dyDescent="0.15">
      <c r="A10" s="329" t="s">
        <v>28</v>
      </c>
      <c r="B10" s="330"/>
      <c r="C10" s="330"/>
      <c r="D10" s="330"/>
      <c r="E10" s="330"/>
      <c r="F10" s="330"/>
      <c r="G10" s="646" t="s">
        <v>628</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329" t="s">
        <v>5</v>
      </c>
      <c r="B11" s="330"/>
      <c r="C11" s="330"/>
      <c r="D11" s="330"/>
      <c r="E11" s="330"/>
      <c r="F11" s="343"/>
      <c r="G11" s="368" t="str">
        <f>入力規則等!P10</f>
        <v>委託・請負</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70"/>
    </row>
    <row r="12" spans="1:50" ht="21" customHeight="1" x14ac:dyDescent="0.15">
      <c r="A12" s="662" t="s">
        <v>23</v>
      </c>
      <c r="B12" s="663"/>
      <c r="C12" s="663"/>
      <c r="D12" s="663"/>
      <c r="E12" s="663"/>
      <c r="F12" s="664"/>
      <c r="G12" s="649"/>
      <c r="H12" s="650"/>
      <c r="I12" s="650"/>
      <c r="J12" s="650"/>
      <c r="K12" s="650"/>
      <c r="L12" s="650"/>
      <c r="M12" s="650"/>
      <c r="N12" s="650"/>
      <c r="O12" s="650"/>
      <c r="P12" s="331" t="s">
        <v>267</v>
      </c>
      <c r="Q12" s="162"/>
      <c r="R12" s="162"/>
      <c r="S12" s="162"/>
      <c r="T12" s="162"/>
      <c r="U12" s="162"/>
      <c r="V12" s="163"/>
      <c r="W12" s="331" t="s">
        <v>284</v>
      </c>
      <c r="X12" s="162"/>
      <c r="Y12" s="162"/>
      <c r="Z12" s="162"/>
      <c r="AA12" s="162"/>
      <c r="AB12" s="162"/>
      <c r="AC12" s="163"/>
      <c r="AD12" s="331" t="s">
        <v>568</v>
      </c>
      <c r="AE12" s="162"/>
      <c r="AF12" s="162"/>
      <c r="AG12" s="162"/>
      <c r="AH12" s="162"/>
      <c r="AI12" s="162"/>
      <c r="AJ12" s="163"/>
      <c r="AK12" s="331" t="s">
        <v>571</v>
      </c>
      <c r="AL12" s="162"/>
      <c r="AM12" s="162"/>
      <c r="AN12" s="162"/>
      <c r="AO12" s="162"/>
      <c r="AP12" s="162"/>
      <c r="AQ12" s="163"/>
      <c r="AR12" s="331" t="s">
        <v>572</v>
      </c>
      <c r="AS12" s="162"/>
      <c r="AT12" s="162"/>
      <c r="AU12" s="162"/>
      <c r="AV12" s="162"/>
      <c r="AW12" s="162"/>
      <c r="AX12" s="332"/>
    </row>
    <row r="13" spans="1:50" ht="21" customHeight="1" x14ac:dyDescent="0.15">
      <c r="A13" s="258"/>
      <c r="B13" s="259"/>
      <c r="C13" s="259"/>
      <c r="D13" s="259"/>
      <c r="E13" s="259"/>
      <c r="F13" s="260"/>
      <c r="G13" s="333" t="s">
        <v>6</v>
      </c>
      <c r="H13" s="334"/>
      <c r="I13" s="429" t="s">
        <v>7</v>
      </c>
      <c r="J13" s="430"/>
      <c r="K13" s="430"/>
      <c r="L13" s="430"/>
      <c r="M13" s="430"/>
      <c r="N13" s="430"/>
      <c r="O13" s="431"/>
      <c r="P13" s="326">
        <v>183.45</v>
      </c>
      <c r="Q13" s="327"/>
      <c r="R13" s="327"/>
      <c r="S13" s="327"/>
      <c r="T13" s="327"/>
      <c r="U13" s="327"/>
      <c r="V13" s="328"/>
      <c r="W13" s="326">
        <v>192.96</v>
      </c>
      <c r="X13" s="327"/>
      <c r="Y13" s="327"/>
      <c r="Z13" s="327"/>
      <c r="AA13" s="327"/>
      <c r="AB13" s="327"/>
      <c r="AC13" s="328"/>
      <c r="AD13" s="326">
        <v>198.96</v>
      </c>
      <c r="AE13" s="327"/>
      <c r="AF13" s="327"/>
      <c r="AG13" s="327"/>
      <c r="AH13" s="327"/>
      <c r="AI13" s="327"/>
      <c r="AJ13" s="328"/>
      <c r="AK13" s="326">
        <v>199.52</v>
      </c>
      <c r="AL13" s="327"/>
      <c r="AM13" s="327"/>
      <c r="AN13" s="327"/>
      <c r="AO13" s="327"/>
      <c r="AP13" s="327"/>
      <c r="AQ13" s="328"/>
      <c r="AR13" s="590">
        <v>203.2</v>
      </c>
      <c r="AS13" s="591"/>
      <c r="AT13" s="591"/>
      <c r="AU13" s="591"/>
      <c r="AV13" s="591"/>
      <c r="AW13" s="591"/>
      <c r="AX13" s="592"/>
    </row>
    <row r="14" spans="1:50" ht="21" customHeight="1" x14ac:dyDescent="0.15">
      <c r="A14" s="258"/>
      <c r="B14" s="259"/>
      <c r="C14" s="259"/>
      <c r="D14" s="259"/>
      <c r="E14" s="259"/>
      <c r="F14" s="260"/>
      <c r="G14" s="335"/>
      <c r="H14" s="336"/>
      <c r="I14" s="384" t="s">
        <v>8</v>
      </c>
      <c r="J14" s="427"/>
      <c r="K14" s="427"/>
      <c r="L14" s="427"/>
      <c r="M14" s="427"/>
      <c r="N14" s="427"/>
      <c r="O14" s="428"/>
      <c r="P14" s="326" t="s">
        <v>587</v>
      </c>
      <c r="Q14" s="327"/>
      <c r="R14" s="327"/>
      <c r="S14" s="327"/>
      <c r="T14" s="327"/>
      <c r="U14" s="327"/>
      <c r="V14" s="328"/>
      <c r="W14" s="326" t="s">
        <v>587</v>
      </c>
      <c r="X14" s="327"/>
      <c r="Y14" s="327"/>
      <c r="Z14" s="327"/>
      <c r="AA14" s="327"/>
      <c r="AB14" s="327"/>
      <c r="AC14" s="328"/>
      <c r="AD14" s="326" t="s">
        <v>587</v>
      </c>
      <c r="AE14" s="327"/>
      <c r="AF14" s="327"/>
      <c r="AG14" s="327"/>
      <c r="AH14" s="327"/>
      <c r="AI14" s="327"/>
      <c r="AJ14" s="328"/>
      <c r="AK14" s="326" t="s">
        <v>587</v>
      </c>
      <c r="AL14" s="327"/>
      <c r="AM14" s="327"/>
      <c r="AN14" s="327"/>
      <c r="AO14" s="327"/>
      <c r="AP14" s="327"/>
      <c r="AQ14" s="328"/>
      <c r="AR14" s="401"/>
      <c r="AS14" s="401"/>
      <c r="AT14" s="401"/>
      <c r="AU14" s="401"/>
      <c r="AV14" s="401"/>
      <c r="AW14" s="401"/>
      <c r="AX14" s="402"/>
    </row>
    <row r="15" spans="1:50" ht="21" customHeight="1" x14ac:dyDescent="0.15">
      <c r="A15" s="258"/>
      <c r="B15" s="259"/>
      <c r="C15" s="259"/>
      <c r="D15" s="259"/>
      <c r="E15" s="259"/>
      <c r="F15" s="260"/>
      <c r="G15" s="335"/>
      <c r="H15" s="336"/>
      <c r="I15" s="384" t="s">
        <v>49</v>
      </c>
      <c r="J15" s="385"/>
      <c r="K15" s="385"/>
      <c r="L15" s="385"/>
      <c r="M15" s="385"/>
      <c r="N15" s="385"/>
      <c r="O15" s="386"/>
      <c r="P15" s="326" t="s">
        <v>587</v>
      </c>
      <c r="Q15" s="327"/>
      <c r="R15" s="327"/>
      <c r="S15" s="327"/>
      <c r="T15" s="327"/>
      <c r="U15" s="327"/>
      <c r="V15" s="328"/>
      <c r="W15" s="326" t="s">
        <v>587</v>
      </c>
      <c r="X15" s="327"/>
      <c r="Y15" s="327"/>
      <c r="Z15" s="327"/>
      <c r="AA15" s="327"/>
      <c r="AB15" s="327"/>
      <c r="AC15" s="328"/>
      <c r="AD15" s="326" t="s">
        <v>587</v>
      </c>
      <c r="AE15" s="327"/>
      <c r="AF15" s="327"/>
      <c r="AG15" s="327"/>
      <c r="AH15" s="327"/>
      <c r="AI15" s="327"/>
      <c r="AJ15" s="328"/>
      <c r="AK15" s="326">
        <v>47.448777</v>
      </c>
      <c r="AL15" s="327"/>
      <c r="AM15" s="327"/>
      <c r="AN15" s="327"/>
      <c r="AO15" s="327"/>
      <c r="AP15" s="327"/>
      <c r="AQ15" s="328"/>
      <c r="AR15" s="326"/>
      <c r="AS15" s="327"/>
      <c r="AT15" s="327"/>
      <c r="AU15" s="327"/>
      <c r="AV15" s="327"/>
      <c r="AW15" s="327"/>
      <c r="AX15" s="581"/>
    </row>
    <row r="16" spans="1:50" ht="21" customHeight="1" x14ac:dyDescent="0.15">
      <c r="A16" s="258"/>
      <c r="B16" s="259"/>
      <c r="C16" s="259"/>
      <c r="D16" s="259"/>
      <c r="E16" s="259"/>
      <c r="F16" s="260"/>
      <c r="G16" s="335"/>
      <c r="H16" s="336"/>
      <c r="I16" s="384" t="s">
        <v>50</v>
      </c>
      <c r="J16" s="385"/>
      <c r="K16" s="385"/>
      <c r="L16" s="385"/>
      <c r="M16" s="385"/>
      <c r="N16" s="385"/>
      <c r="O16" s="386"/>
      <c r="P16" s="326" t="s">
        <v>587</v>
      </c>
      <c r="Q16" s="327"/>
      <c r="R16" s="327"/>
      <c r="S16" s="327"/>
      <c r="T16" s="327"/>
      <c r="U16" s="327"/>
      <c r="V16" s="328"/>
      <c r="W16" s="326" t="s">
        <v>587</v>
      </c>
      <c r="X16" s="327"/>
      <c r="Y16" s="327"/>
      <c r="Z16" s="327"/>
      <c r="AA16" s="327"/>
      <c r="AB16" s="327"/>
      <c r="AC16" s="328"/>
      <c r="AD16" s="326">
        <v>-47.448777</v>
      </c>
      <c r="AE16" s="327"/>
      <c r="AF16" s="327"/>
      <c r="AG16" s="327"/>
      <c r="AH16" s="327"/>
      <c r="AI16" s="327"/>
      <c r="AJ16" s="328"/>
      <c r="AK16" s="326" t="s">
        <v>587</v>
      </c>
      <c r="AL16" s="327"/>
      <c r="AM16" s="327"/>
      <c r="AN16" s="327"/>
      <c r="AO16" s="327"/>
      <c r="AP16" s="327"/>
      <c r="AQ16" s="328"/>
      <c r="AR16" s="409"/>
      <c r="AS16" s="410"/>
      <c r="AT16" s="410"/>
      <c r="AU16" s="410"/>
      <c r="AV16" s="410"/>
      <c r="AW16" s="410"/>
      <c r="AX16" s="411"/>
    </row>
    <row r="17" spans="1:50" ht="24.75" customHeight="1" x14ac:dyDescent="0.15">
      <c r="A17" s="258"/>
      <c r="B17" s="259"/>
      <c r="C17" s="259"/>
      <c r="D17" s="259"/>
      <c r="E17" s="259"/>
      <c r="F17" s="260"/>
      <c r="G17" s="335"/>
      <c r="H17" s="336"/>
      <c r="I17" s="384" t="s">
        <v>48</v>
      </c>
      <c r="J17" s="427"/>
      <c r="K17" s="427"/>
      <c r="L17" s="427"/>
      <c r="M17" s="427"/>
      <c r="N17" s="427"/>
      <c r="O17" s="428"/>
      <c r="P17" s="326" t="s">
        <v>587</v>
      </c>
      <c r="Q17" s="327"/>
      <c r="R17" s="327"/>
      <c r="S17" s="327"/>
      <c r="T17" s="327"/>
      <c r="U17" s="327"/>
      <c r="V17" s="328"/>
      <c r="W17" s="326" t="s">
        <v>587</v>
      </c>
      <c r="X17" s="327"/>
      <c r="Y17" s="327"/>
      <c r="Z17" s="327"/>
      <c r="AA17" s="327"/>
      <c r="AB17" s="327"/>
      <c r="AC17" s="328"/>
      <c r="AD17" s="326" t="s">
        <v>587</v>
      </c>
      <c r="AE17" s="327"/>
      <c r="AF17" s="327"/>
      <c r="AG17" s="327"/>
      <c r="AH17" s="327"/>
      <c r="AI17" s="327"/>
      <c r="AJ17" s="328"/>
      <c r="AK17" s="326" t="s">
        <v>587</v>
      </c>
      <c r="AL17" s="327"/>
      <c r="AM17" s="327"/>
      <c r="AN17" s="327"/>
      <c r="AO17" s="327"/>
      <c r="AP17" s="327"/>
      <c r="AQ17" s="328"/>
      <c r="AR17" s="588"/>
      <c r="AS17" s="588"/>
      <c r="AT17" s="588"/>
      <c r="AU17" s="588"/>
      <c r="AV17" s="588"/>
      <c r="AW17" s="588"/>
      <c r="AX17" s="589"/>
    </row>
    <row r="18" spans="1:50" ht="24.75" customHeight="1" x14ac:dyDescent="0.15">
      <c r="A18" s="258"/>
      <c r="B18" s="259"/>
      <c r="C18" s="259"/>
      <c r="D18" s="259"/>
      <c r="E18" s="259"/>
      <c r="F18" s="260"/>
      <c r="G18" s="337"/>
      <c r="H18" s="338"/>
      <c r="I18" s="452" t="s">
        <v>19</v>
      </c>
      <c r="J18" s="453"/>
      <c r="K18" s="453"/>
      <c r="L18" s="453"/>
      <c r="M18" s="453"/>
      <c r="N18" s="453"/>
      <c r="O18" s="454"/>
      <c r="P18" s="577">
        <f>SUM(P13:V17)</f>
        <v>183.45</v>
      </c>
      <c r="Q18" s="578"/>
      <c r="R18" s="578"/>
      <c r="S18" s="578"/>
      <c r="T18" s="578"/>
      <c r="U18" s="578"/>
      <c r="V18" s="579"/>
      <c r="W18" s="577">
        <f>SUM(W13:AC17)</f>
        <v>192.96</v>
      </c>
      <c r="X18" s="578"/>
      <c r="Y18" s="578"/>
      <c r="Z18" s="578"/>
      <c r="AA18" s="578"/>
      <c r="AB18" s="578"/>
      <c r="AC18" s="579"/>
      <c r="AD18" s="577">
        <f>SUM(AD13:AJ17)</f>
        <v>151.511223</v>
      </c>
      <c r="AE18" s="578"/>
      <c r="AF18" s="578"/>
      <c r="AG18" s="578"/>
      <c r="AH18" s="578"/>
      <c r="AI18" s="578"/>
      <c r="AJ18" s="579"/>
      <c r="AK18" s="577">
        <f>SUM(AK13:AQ17)</f>
        <v>246.96877700000002</v>
      </c>
      <c r="AL18" s="578"/>
      <c r="AM18" s="578"/>
      <c r="AN18" s="578"/>
      <c r="AO18" s="578"/>
      <c r="AP18" s="578"/>
      <c r="AQ18" s="579"/>
      <c r="AR18" s="577">
        <f>SUM(AR13:AX17)</f>
        <v>203.2</v>
      </c>
      <c r="AS18" s="578"/>
      <c r="AT18" s="578"/>
      <c r="AU18" s="578"/>
      <c r="AV18" s="578"/>
      <c r="AW18" s="578"/>
      <c r="AX18" s="580"/>
    </row>
    <row r="19" spans="1:50" ht="24.75" customHeight="1" x14ac:dyDescent="0.15">
      <c r="A19" s="258"/>
      <c r="B19" s="259"/>
      <c r="C19" s="259"/>
      <c r="D19" s="259"/>
      <c r="E19" s="259"/>
      <c r="F19" s="260"/>
      <c r="G19" s="544" t="s">
        <v>9</v>
      </c>
      <c r="H19" s="545"/>
      <c r="I19" s="545"/>
      <c r="J19" s="545"/>
      <c r="K19" s="545"/>
      <c r="L19" s="545"/>
      <c r="M19" s="545"/>
      <c r="N19" s="545"/>
      <c r="O19" s="545"/>
      <c r="P19" s="326">
        <v>175.1</v>
      </c>
      <c r="Q19" s="327"/>
      <c r="R19" s="327"/>
      <c r="S19" s="327"/>
      <c r="T19" s="327"/>
      <c r="U19" s="327"/>
      <c r="V19" s="328"/>
      <c r="W19" s="326">
        <v>175.13300000000001</v>
      </c>
      <c r="X19" s="327"/>
      <c r="Y19" s="327"/>
      <c r="Z19" s="327"/>
      <c r="AA19" s="327"/>
      <c r="AB19" s="327"/>
      <c r="AC19" s="328"/>
      <c r="AD19" s="326">
        <v>124.07299999999999</v>
      </c>
      <c r="AE19" s="327"/>
      <c r="AF19" s="327"/>
      <c r="AG19" s="327"/>
      <c r="AH19" s="327"/>
      <c r="AI19" s="327"/>
      <c r="AJ19" s="328"/>
      <c r="AK19" s="181"/>
      <c r="AL19" s="181"/>
      <c r="AM19" s="181"/>
      <c r="AN19" s="181"/>
      <c r="AO19" s="181"/>
      <c r="AP19" s="181"/>
      <c r="AQ19" s="181"/>
      <c r="AR19" s="181"/>
      <c r="AS19" s="181"/>
      <c r="AT19" s="181"/>
      <c r="AU19" s="181"/>
      <c r="AV19" s="181"/>
      <c r="AW19" s="181"/>
      <c r="AX19" s="183"/>
    </row>
    <row r="20" spans="1:50" ht="24.75" customHeight="1" x14ac:dyDescent="0.15">
      <c r="A20" s="258"/>
      <c r="B20" s="259"/>
      <c r="C20" s="259"/>
      <c r="D20" s="259"/>
      <c r="E20" s="259"/>
      <c r="F20" s="260"/>
      <c r="G20" s="544" t="s">
        <v>10</v>
      </c>
      <c r="H20" s="545"/>
      <c r="I20" s="545"/>
      <c r="J20" s="545"/>
      <c r="K20" s="545"/>
      <c r="L20" s="545"/>
      <c r="M20" s="545"/>
      <c r="N20" s="545"/>
      <c r="O20" s="545"/>
      <c r="P20" s="188">
        <f>IF(P18=0, "-", SUM(P19)/P18)</f>
        <v>0.95448351049332247</v>
      </c>
      <c r="Q20" s="188"/>
      <c r="R20" s="188"/>
      <c r="S20" s="188"/>
      <c r="T20" s="188"/>
      <c r="U20" s="188"/>
      <c r="V20" s="188"/>
      <c r="W20" s="188">
        <f t="shared" ref="W20" si="0">IF(W18=0, "-", SUM(W19)/W18)</f>
        <v>0.90761297678275288</v>
      </c>
      <c r="X20" s="188"/>
      <c r="Y20" s="188"/>
      <c r="Z20" s="188"/>
      <c r="AA20" s="188"/>
      <c r="AB20" s="188"/>
      <c r="AC20" s="188"/>
      <c r="AD20" s="188">
        <f t="shared" ref="AD20" si="1">IF(AD18=0, "-", SUM(AD19)/AD18)</f>
        <v>0.81890303268161191</v>
      </c>
      <c r="AE20" s="188"/>
      <c r="AF20" s="188"/>
      <c r="AG20" s="188"/>
      <c r="AH20" s="188"/>
      <c r="AI20" s="188"/>
      <c r="AJ20" s="188"/>
      <c r="AK20" s="181"/>
      <c r="AL20" s="181"/>
      <c r="AM20" s="181"/>
      <c r="AN20" s="181"/>
      <c r="AO20" s="181"/>
      <c r="AP20" s="181"/>
      <c r="AQ20" s="182"/>
      <c r="AR20" s="182"/>
      <c r="AS20" s="182"/>
      <c r="AT20" s="182"/>
      <c r="AU20" s="181"/>
      <c r="AV20" s="181"/>
      <c r="AW20" s="181"/>
      <c r="AX20" s="183"/>
    </row>
    <row r="21" spans="1:50" ht="25.5" customHeight="1" x14ac:dyDescent="0.15">
      <c r="A21" s="521"/>
      <c r="B21" s="522"/>
      <c r="C21" s="522"/>
      <c r="D21" s="522"/>
      <c r="E21" s="522"/>
      <c r="F21" s="665"/>
      <c r="G21" s="186" t="s">
        <v>242</v>
      </c>
      <c r="H21" s="187"/>
      <c r="I21" s="187"/>
      <c r="J21" s="187"/>
      <c r="K21" s="187"/>
      <c r="L21" s="187"/>
      <c r="M21" s="187"/>
      <c r="N21" s="187"/>
      <c r="O21" s="187"/>
      <c r="P21" s="188">
        <f>IF(P19=0, "-", SUM(P19)/SUM(P13,P14))</f>
        <v>0.95448351049332247</v>
      </c>
      <c r="Q21" s="188"/>
      <c r="R21" s="188"/>
      <c r="S21" s="188"/>
      <c r="T21" s="188"/>
      <c r="U21" s="188"/>
      <c r="V21" s="188"/>
      <c r="W21" s="188">
        <f t="shared" ref="W21" si="2">IF(W19=0, "-", SUM(W19)/SUM(W13,W14))</f>
        <v>0.90761297678275288</v>
      </c>
      <c r="X21" s="188"/>
      <c r="Y21" s="188"/>
      <c r="Z21" s="188"/>
      <c r="AA21" s="188"/>
      <c r="AB21" s="188"/>
      <c r="AC21" s="188"/>
      <c r="AD21" s="188">
        <f t="shared" ref="AD21" si="3">IF(AD19=0, "-", SUM(AD19)/SUM(AD13,AD14))</f>
        <v>0.62360776035383991</v>
      </c>
      <c r="AE21" s="188"/>
      <c r="AF21" s="188"/>
      <c r="AG21" s="188"/>
      <c r="AH21" s="188"/>
      <c r="AI21" s="188"/>
      <c r="AJ21" s="188"/>
      <c r="AK21" s="181"/>
      <c r="AL21" s="181"/>
      <c r="AM21" s="181"/>
      <c r="AN21" s="181"/>
      <c r="AO21" s="181"/>
      <c r="AP21" s="181"/>
      <c r="AQ21" s="182"/>
      <c r="AR21" s="182"/>
      <c r="AS21" s="182"/>
      <c r="AT21" s="182"/>
      <c r="AU21" s="181"/>
      <c r="AV21" s="181"/>
      <c r="AW21" s="181"/>
      <c r="AX21" s="183"/>
    </row>
    <row r="22" spans="1:50" ht="18.75" customHeight="1" x14ac:dyDescent="0.15">
      <c r="A22" s="670" t="s">
        <v>575</v>
      </c>
      <c r="B22" s="671"/>
      <c r="C22" s="671"/>
      <c r="D22" s="671"/>
      <c r="E22" s="671"/>
      <c r="F22" s="672"/>
      <c r="G22" s="666" t="s">
        <v>231</v>
      </c>
      <c r="H22" s="634"/>
      <c r="I22" s="634"/>
      <c r="J22" s="634"/>
      <c r="K22" s="634"/>
      <c r="L22" s="634"/>
      <c r="M22" s="634"/>
      <c r="N22" s="634"/>
      <c r="O22" s="635"/>
      <c r="P22" s="633" t="s">
        <v>573</v>
      </c>
      <c r="Q22" s="634"/>
      <c r="R22" s="634"/>
      <c r="S22" s="634"/>
      <c r="T22" s="634"/>
      <c r="U22" s="634"/>
      <c r="V22" s="635"/>
      <c r="W22" s="633" t="s">
        <v>574</v>
      </c>
      <c r="X22" s="634"/>
      <c r="Y22" s="634"/>
      <c r="Z22" s="634"/>
      <c r="AA22" s="634"/>
      <c r="AB22" s="634"/>
      <c r="AC22" s="635"/>
      <c r="AD22" s="633" t="s">
        <v>230</v>
      </c>
      <c r="AE22" s="634"/>
      <c r="AF22" s="634"/>
      <c r="AG22" s="634"/>
      <c r="AH22" s="634"/>
      <c r="AI22" s="634"/>
      <c r="AJ22" s="634"/>
      <c r="AK22" s="634"/>
      <c r="AL22" s="634"/>
      <c r="AM22" s="634"/>
      <c r="AN22" s="634"/>
      <c r="AO22" s="634"/>
      <c r="AP22" s="634"/>
      <c r="AQ22" s="634"/>
      <c r="AR22" s="634"/>
      <c r="AS22" s="634"/>
      <c r="AT22" s="634"/>
      <c r="AU22" s="634"/>
      <c r="AV22" s="634"/>
      <c r="AW22" s="634"/>
      <c r="AX22" s="679"/>
    </row>
    <row r="23" spans="1:50" ht="25.5" customHeight="1" x14ac:dyDescent="0.15">
      <c r="A23" s="673"/>
      <c r="B23" s="674"/>
      <c r="C23" s="674"/>
      <c r="D23" s="674"/>
      <c r="E23" s="674"/>
      <c r="F23" s="675"/>
      <c r="G23" s="667" t="s">
        <v>588</v>
      </c>
      <c r="H23" s="668"/>
      <c r="I23" s="668"/>
      <c r="J23" s="668"/>
      <c r="K23" s="668"/>
      <c r="L23" s="668"/>
      <c r="M23" s="668"/>
      <c r="N23" s="668"/>
      <c r="O23" s="669"/>
      <c r="P23" s="590">
        <v>199.52</v>
      </c>
      <c r="Q23" s="591"/>
      <c r="R23" s="591"/>
      <c r="S23" s="591"/>
      <c r="T23" s="591"/>
      <c r="U23" s="591"/>
      <c r="V23" s="636"/>
      <c r="W23" s="590">
        <v>203.2</v>
      </c>
      <c r="X23" s="591"/>
      <c r="Y23" s="591"/>
      <c r="Z23" s="591"/>
      <c r="AA23" s="591"/>
      <c r="AB23" s="591"/>
      <c r="AC23" s="636"/>
      <c r="AD23" s="680" t="s">
        <v>752</v>
      </c>
      <c r="AE23" s="681"/>
      <c r="AF23" s="681"/>
      <c r="AG23" s="681"/>
      <c r="AH23" s="681"/>
      <c r="AI23" s="681"/>
      <c r="AJ23" s="681"/>
      <c r="AK23" s="681"/>
      <c r="AL23" s="681"/>
      <c r="AM23" s="681"/>
      <c r="AN23" s="681"/>
      <c r="AO23" s="681"/>
      <c r="AP23" s="681"/>
      <c r="AQ23" s="681"/>
      <c r="AR23" s="681"/>
      <c r="AS23" s="681"/>
      <c r="AT23" s="681"/>
      <c r="AU23" s="681"/>
      <c r="AV23" s="681"/>
      <c r="AW23" s="681"/>
      <c r="AX23" s="682"/>
    </row>
    <row r="24" spans="1:50" ht="25.5" customHeight="1" x14ac:dyDescent="0.15">
      <c r="A24" s="673"/>
      <c r="B24" s="674"/>
      <c r="C24" s="674"/>
      <c r="D24" s="674"/>
      <c r="E24" s="674"/>
      <c r="F24" s="675"/>
      <c r="G24" s="637"/>
      <c r="H24" s="638"/>
      <c r="I24" s="638"/>
      <c r="J24" s="638"/>
      <c r="K24" s="638"/>
      <c r="L24" s="638"/>
      <c r="M24" s="638"/>
      <c r="N24" s="638"/>
      <c r="O24" s="639"/>
      <c r="P24" s="326"/>
      <c r="Q24" s="327"/>
      <c r="R24" s="327"/>
      <c r="S24" s="327"/>
      <c r="T24" s="327"/>
      <c r="U24" s="327"/>
      <c r="V24" s="328"/>
      <c r="W24" s="326"/>
      <c r="X24" s="327"/>
      <c r="Y24" s="327"/>
      <c r="Z24" s="327"/>
      <c r="AA24" s="327"/>
      <c r="AB24" s="327"/>
      <c r="AC24" s="328"/>
      <c r="AD24" s="683"/>
      <c r="AE24" s="684"/>
      <c r="AF24" s="684"/>
      <c r="AG24" s="684"/>
      <c r="AH24" s="684"/>
      <c r="AI24" s="684"/>
      <c r="AJ24" s="684"/>
      <c r="AK24" s="684"/>
      <c r="AL24" s="684"/>
      <c r="AM24" s="684"/>
      <c r="AN24" s="684"/>
      <c r="AO24" s="684"/>
      <c r="AP24" s="684"/>
      <c r="AQ24" s="684"/>
      <c r="AR24" s="684"/>
      <c r="AS24" s="684"/>
      <c r="AT24" s="684"/>
      <c r="AU24" s="684"/>
      <c r="AV24" s="684"/>
      <c r="AW24" s="684"/>
      <c r="AX24" s="685"/>
    </row>
    <row r="25" spans="1:50" ht="25.5" customHeight="1" x14ac:dyDescent="0.15">
      <c r="A25" s="673"/>
      <c r="B25" s="674"/>
      <c r="C25" s="674"/>
      <c r="D25" s="674"/>
      <c r="E25" s="674"/>
      <c r="F25" s="675"/>
      <c r="G25" s="637"/>
      <c r="H25" s="638"/>
      <c r="I25" s="638"/>
      <c r="J25" s="638"/>
      <c r="K25" s="638"/>
      <c r="L25" s="638"/>
      <c r="M25" s="638"/>
      <c r="N25" s="638"/>
      <c r="O25" s="639"/>
      <c r="P25" s="326"/>
      <c r="Q25" s="327"/>
      <c r="R25" s="327"/>
      <c r="S25" s="327"/>
      <c r="T25" s="327"/>
      <c r="U25" s="327"/>
      <c r="V25" s="328"/>
      <c r="W25" s="326"/>
      <c r="X25" s="327"/>
      <c r="Y25" s="327"/>
      <c r="Z25" s="327"/>
      <c r="AA25" s="327"/>
      <c r="AB25" s="327"/>
      <c r="AC25" s="328"/>
      <c r="AD25" s="683"/>
      <c r="AE25" s="684"/>
      <c r="AF25" s="684"/>
      <c r="AG25" s="684"/>
      <c r="AH25" s="684"/>
      <c r="AI25" s="684"/>
      <c r="AJ25" s="684"/>
      <c r="AK25" s="684"/>
      <c r="AL25" s="684"/>
      <c r="AM25" s="684"/>
      <c r="AN25" s="684"/>
      <c r="AO25" s="684"/>
      <c r="AP25" s="684"/>
      <c r="AQ25" s="684"/>
      <c r="AR25" s="684"/>
      <c r="AS25" s="684"/>
      <c r="AT25" s="684"/>
      <c r="AU25" s="684"/>
      <c r="AV25" s="684"/>
      <c r="AW25" s="684"/>
      <c r="AX25" s="685"/>
    </row>
    <row r="26" spans="1:50" ht="25.5" customHeight="1" x14ac:dyDescent="0.15">
      <c r="A26" s="673"/>
      <c r="B26" s="674"/>
      <c r="C26" s="674"/>
      <c r="D26" s="674"/>
      <c r="E26" s="674"/>
      <c r="F26" s="675"/>
      <c r="G26" s="637"/>
      <c r="H26" s="638"/>
      <c r="I26" s="638"/>
      <c r="J26" s="638"/>
      <c r="K26" s="638"/>
      <c r="L26" s="638"/>
      <c r="M26" s="638"/>
      <c r="N26" s="638"/>
      <c r="O26" s="639"/>
      <c r="P26" s="326"/>
      <c r="Q26" s="327"/>
      <c r="R26" s="327"/>
      <c r="S26" s="327"/>
      <c r="T26" s="327"/>
      <c r="U26" s="327"/>
      <c r="V26" s="328"/>
      <c r="W26" s="326"/>
      <c r="X26" s="327"/>
      <c r="Y26" s="327"/>
      <c r="Z26" s="327"/>
      <c r="AA26" s="327"/>
      <c r="AB26" s="327"/>
      <c r="AC26" s="328"/>
      <c r="AD26" s="683"/>
      <c r="AE26" s="684"/>
      <c r="AF26" s="684"/>
      <c r="AG26" s="684"/>
      <c r="AH26" s="684"/>
      <c r="AI26" s="684"/>
      <c r="AJ26" s="684"/>
      <c r="AK26" s="684"/>
      <c r="AL26" s="684"/>
      <c r="AM26" s="684"/>
      <c r="AN26" s="684"/>
      <c r="AO26" s="684"/>
      <c r="AP26" s="684"/>
      <c r="AQ26" s="684"/>
      <c r="AR26" s="684"/>
      <c r="AS26" s="684"/>
      <c r="AT26" s="684"/>
      <c r="AU26" s="684"/>
      <c r="AV26" s="684"/>
      <c r="AW26" s="684"/>
      <c r="AX26" s="685"/>
    </row>
    <row r="27" spans="1:50" ht="25.5" customHeight="1" x14ac:dyDescent="0.15">
      <c r="A27" s="673"/>
      <c r="B27" s="674"/>
      <c r="C27" s="674"/>
      <c r="D27" s="674"/>
      <c r="E27" s="674"/>
      <c r="F27" s="675"/>
      <c r="G27" s="637"/>
      <c r="H27" s="638"/>
      <c r="I27" s="638"/>
      <c r="J27" s="638"/>
      <c r="K27" s="638"/>
      <c r="L27" s="638"/>
      <c r="M27" s="638"/>
      <c r="N27" s="638"/>
      <c r="O27" s="639"/>
      <c r="P27" s="326"/>
      <c r="Q27" s="327"/>
      <c r="R27" s="327"/>
      <c r="S27" s="327"/>
      <c r="T27" s="327"/>
      <c r="U27" s="327"/>
      <c r="V27" s="328"/>
      <c r="W27" s="326"/>
      <c r="X27" s="327"/>
      <c r="Y27" s="327"/>
      <c r="Z27" s="327"/>
      <c r="AA27" s="327"/>
      <c r="AB27" s="327"/>
      <c r="AC27" s="328"/>
      <c r="AD27" s="683"/>
      <c r="AE27" s="684"/>
      <c r="AF27" s="684"/>
      <c r="AG27" s="684"/>
      <c r="AH27" s="684"/>
      <c r="AI27" s="684"/>
      <c r="AJ27" s="684"/>
      <c r="AK27" s="684"/>
      <c r="AL27" s="684"/>
      <c r="AM27" s="684"/>
      <c r="AN27" s="684"/>
      <c r="AO27" s="684"/>
      <c r="AP27" s="684"/>
      <c r="AQ27" s="684"/>
      <c r="AR27" s="684"/>
      <c r="AS27" s="684"/>
      <c r="AT27" s="684"/>
      <c r="AU27" s="684"/>
      <c r="AV27" s="684"/>
      <c r="AW27" s="684"/>
      <c r="AX27" s="685"/>
    </row>
    <row r="28" spans="1:50" ht="25.5" customHeight="1" x14ac:dyDescent="0.15">
      <c r="A28" s="673"/>
      <c r="B28" s="674"/>
      <c r="C28" s="674"/>
      <c r="D28" s="674"/>
      <c r="E28" s="674"/>
      <c r="F28" s="675"/>
      <c r="G28" s="640" t="s">
        <v>233</v>
      </c>
      <c r="H28" s="641"/>
      <c r="I28" s="641"/>
      <c r="J28" s="641"/>
      <c r="K28" s="641"/>
      <c r="L28" s="641"/>
      <c r="M28" s="641"/>
      <c r="N28" s="641"/>
      <c r="O28" s="642"/>
      <c r="P28" s="577">
        <f>P29-SUM(P23:P27)</f>
        <v>0</v>
      </c>
      <c r="Q28" s="578"/>
      <c r="R28" s="578"/>
      <c r="S28" s="578"/>
      <c r="T28" s="578"/>
      <c r="U28" s="578"/>
      <c r="V28" s="579"/>
      <c r="W28" s="577">
        <f>W29-SUM(W23:W27)</f>
        <v>0</v>
      </c>
      <c r="X28" s="578"/>
      <c r="Y28" s="578"/>
      <c r="Z28" s="578"/>
      <c r="AA28" s="578"/>
      <c r="AB28" s="578"/>
      <c r="AC28" s="579"/>
      <c r="AD28" s="683"/>
      <c r="AE28" s="684"/>
      <c r="AF28" s="684"/>
      <c r="AG28" s="684"/>
      <c r="AH28" s="684"/>
      <c r="AI28" s="684"/>
      <c r="AJ28" s="684"/>
      <c r="AK28" s="684"/>
      <c r="AL28" s="684"/>
      <c r="AM28" s="684"/>
      <c r="AN28" s="684"/>
      <c r="AO28" s="684"/>
      <c r="AP28" s="684"/>
      <c r="AQ28" s="684"/>
      <c r="AR28" s="684"/>
      <c r="AS28" s="684"/>
      <c r="AT28" s="684"/>
      <c r="AU28" s="684"/>
      <c r="AV28" s="684"/>
      <c r="AW28" s="684"/>
      <c r="AX28" s="685"/>
    </row>
    <row r="29" spans="1:50" ht="25.5" customHeight="1" thickBot="1" x14ac:dyDescent="0.2">
      <c r="A29" s="676"/>
      <c r="B29" s="677"/>
      <c r="C29" s="677"/>
      <c r="D29" s="677"/>
      <c r="E29" s="677"/>
      <c r="F29" s="678"/>
      <c r="G29" s="643" t="s">
        <v>232</v>
      </c>
      <c r="H29" s="644"/>
      <c r="I29" s="644"/>
      <c r="J29" s="644"/>
      <c r="K29" s="644"/>
      <c r="L29" s="644"/>
      <c r="M29" s="644"/>
      <c r="N29" s="644"/>
      <c r="O29" s="645"/>
      <c r="P29" s="326">
        <f>AK13</f>
        <v>199.52</v>
      </c>
      <c r="Q29" s="327"/>
      <c r="R29" s="327"/>
      <c r="S29" s="327"/>
      <c r="T29" s="327"/>
      <c r="U29" s="327"/>
      <c r="V29" s="328"/>
      <c r="W29" s="628">
        <f>AR13</f>
        <v>203.2</v>
      </c>
      <c r="X29" s="629"/>
      <c r="Y29" s="629"/>
      <c r="Z29" s="629"/>
      <c r="AA29" s="629"/>
      <c r="AB29" s="629"/>
      <c r="AC29" s="630"/>
      <c r="AD29" s="686"/>
      <c r="AE29" s="686"/>
      <c r="AF29" s="686"/>
      <c r="AG29" s="686"/>
      <c r="AH29" s="686"/>
      <c r="AI29" s="686"/>
      <c r="AJ29" s="686"/>
      <c r="AK29" s="686"/>
      <c r="AL29" s="686"/>
      <c r="AM29" s="686"/>
      <c r="AN29" s="686"/>
      <c r="AO29" s="686"/>
      <c r="AP29" s="686"/>
      <c r="AQ29" s="686"/>
      <c r="AR29" s="686"/>
      <c r="AS29" s="686"/>
      <c r="AT29" s="686"/>
      <c r="AU29" s="686"/>
      <c r="AV29" s="686"/>
      <c r="AW29" s="686"/>
      <c r="AX29" s="687"/>
    </row>
    <row r="30" spans="1:50" ht="18.75" customHeight="1" x14ac:dyDescent="0.15">
      <c r="A30" s="535" t="s">
        <v>238</v>
      </c>
      <c r="B30" s="536"/>
      <c r="C30" s="536"/>
      <c r="D30" s="536"/>
      <c r="E30" s="536"/>
      <c r="F30" s="537"/>
      <c r="G30" s="448" t="s">
        <v>137</v>
      </c>
      <c r="H30" s="449"/>
      <c r="I30" s="449"/>
      <c r="J30" s="449"/>
      <c r="K30" s="449"/>
      <c r="L30" s="449"/>
      <c r="M30" s="449"/>
      <c r="N30" s="449"/>
      <c r="O30" s="450"/>
      <c r="P30" s="531" t="s">
        <v>56</v>
      </c>
      <c r="Q30" s="449"/>
      <c r="R30" s="449"/>
      <c r="S30" s="449"/>
      <c r="T30" s="449"/>
      <c r="U30" s="449"/>
      <c r="V30" s="449"/>
      <c r="W30" s="449"/>
      <c r="X30" s="450"/>
      <c r="Y30" s="526"/>
      <c r="Z30" s="527"/>
      <c r="AA30" s="528"/>
      <c r="AB30" s="532" t="s">
        <v>11</v>
      </c>
      <c r="AC30" s="533"/>
      <c r="AD30" s="534"/>
      <c r="AE30" s="532" t="s">
        <v>267</v>
      </c>
      <c r="AF30" s="533"/>
      <c r="AG30" s="533"/>
      <c r="AH30" s="534"/>
      <c r="AI30" s="585" t="s">
        <v>284</v>
      </c>
      <c r="AJ30" s="585"/>
      <c r="AK30" s="585"/>
      <c r="AL30" s="532"/>
      <c r="AM30" s="585" t="s">
        <v>381</v>
      </c>
      <c r="AN30" s="585"/>
      <c r="AO30" s="585"/>
      <c r="AP30" s="532"/>
      <c r="AQ30" s="432" t="s">
        <v>178</v>
      </c>
      <c r="AR30" s="433"/>
      <c r="AS30" s="433"/>
      <c r="AT30" s="434"/>
      <c r="AU30" s="449" t="s">
        <v>128</v>
      </c>
      <c r="AV30" s="449"/>
      <c r="AW30" s="449"/>
      <c r="AX30" s="587"/>
    </row>
    <row r="31" spans="1:50" ht="18.75" customHeight="1" x14ac:dyDescent="0.15">
      <c r="A31" s="438"/>
      <c r="B31" s="439"/>
      <c r="C31" s="439"/>
      <c r="D31" s="439"/>
      <c r="E31" s="439"/>
      <c r="F31" s="440"/>
      <c r="G31" s="284"/>
      <c r="H31" s="285"/>
      <c r="I31" s="285"/>
      <c r="J31" s="285"/>
      <c r="K31" s="285"/>
      <c r="L31" s="285"/>
      <c r="M31" s="285"/>
      <c r="N31" s="285"/>
      <c r="O31" s="286"/>
      <c r="P31" s="414"/>
      <c r="Q31" s="285"/>
      <c r="R31" s="285"/>
      <c r="S31" s="285"/>
      <c r="T31" s="285"/>
      <c r="U31" s="285"/>
      <c r="V31" s="285"/>
      <c r="W31" s="285"/>
      <c r="X31" s="286"/>
      <c r="Y31" s="418"/>
      <c r="Z31" s="419"/>
      <c r="AA31" s="420"/>
      <c r="AB31" s="424"/>
      <c r="AC31" s="425"/>
      <c r="AD31" s="426"/>
      <c r="AE31" s="424"/>
      <c r="AF31" s="425"/>
      <c r="AG31" s="425"/>
      <c r="AH31" s="426"/>
      <c r="AI31" s="586"/>
      <c r="AJ31" s="586"/>
      <c r="AK31" s="586"/>
      <c r="AL31" s="424"/>
      <c r="AM31" s="586"/>
      <c r="AN31" s="586"/>
      <c r="AO31" s="586"/>
      <c r="AP31" s="424"/>
      <c r="AQ31" s="572" t="s">
        <v>587</v>
      </c>
      <c r="AR31" s="548"/>
      <c r="AS31" s="407" t="s">
        <v>179</v>
      </c>
      <c r="AT31" s="408"/>
      <c r="AU31" s="547" t="s">
        <v>616</v>
      </c>
      <c r="AV31" s="547"/>
      <c r="AW31" s="285" t="s">
        <v>165</v>
      </c>
      <c r="AX31" s="599"/>
    </row>
    <row r="32" spans="1:50" ht="23.25" customHeight="1" x14ac:dyDescent="0.15">
      <c r="A32" s="441"/>
      <c r="B32" s="439"/>
      <c r="C32" s="439"/>
      <c r="D32" s="439"/>
      <c r="E32" s="439"/>
      <c r="F32" s="440"/>
      <c r="G32" s="105" t="s">
        <v>617</v>
      </c>
      <c r="H32" s="106"/>
      <c r="I32" s="106"/>
      <c r="J32" s="106"/>
      <c r="K32" s="106"/>
      <c r="L32" s="106"/>
      <c r="M32" s="106"/>
      <c r="N32" s="106"/>
      <c r="O32" s="339"/>
      <c r="P32" s="225" t="s">
        <v>619</v>
      </c>
      <c r="Q32" s="225"/>
      <c r="R32" s="225"/>
      <c r="S32" s="225"/>
      <c r="T32" s="225"/>
      <c r="U32" s="225"/>
      <c r="V32" s="225"/>
      <c r="W32" s="225"/>
      <c r="X32" s="226"/>
      <c r="Y32" s="210" t="s">
        <v>12</v>
      </c>
      <c r="Z32" s="529"/>
      <c r="AA32" s="530"/>
      <c r="AB32" s="209" t="s">
        <v>589</v>
      </c>
      <c r="AC32" s="209"/>
      <c r="AD32" s="209"/>
      <c r="AE32" s="237">
        <v>13</v>
      </c>
      <c r="AF32" s="238"/>
      <c r="AG32" s="238"/>
      <c r="AH32" s="238"/>
      <c r="AI32" s="237">
        <v>36</v>
      </c>
      <c r="AJ32" s="238"/>
      <c r="AK32" s="238"/>
      <c r="AL32" s="238"/>
      <c r="AM32" s="237">
        <v>50</v>
      </c>
      <c r="AN32" s="238"/>
      <c r="AO32" s="238"/>
      <c r="AP32" s="238"/>
      <c r="AQ32" s="559" t="s">
        <v>587</v>
      </c>
      <c r="AR32" s="174"/>
      <c r="AS32" s="174"/>
      <c r="AT32" s="560"/>
      <c r="AU32" s="238" t="s">
        <v>587</v>
      </c>
      <c r="AV32" s="238"/>
      <c r="AW32" s="238"/>
      <c r="AX32" s="239"/>
    </row>
    <row r="33" spans="1:51" ht="23.25" customHeight="1" x14ac:dyDescent="0.15">
      <c r="A33" s="442"/>
      <c r="B33" s="443"/>
      <c r="C33" s="443"/>
      <c r="D33" s="443"/>
      <c r="E33" s="443"/>
      <c r="F33" s="444"/>
      <c r="G33" s="340"/>
      <c r="H33" s="110"/>
      <c r="I33" s="110"/>
      <c r="J33" s="110"/>
      <c r="K33" s="110"/>
      <c r="L33" s="110"/>
      <c r="M33" s="110"/>
      <c r="N33" s="110"/>
      <c r="O33" s="341"/>
      <c r="P33" s="321"/>
      <c r="Q33" s="321"/>
      <c r="R33" s="321"/>
      <c r="S33" s="321"/>
      <c r="T33" s="321"/>
      <c r="U33" s="321"/>
      <c r="V33" s="321"/>
      <c r="W33" s="321"/>
      <c r="X33" s="412"/>
      <c r="Y33" s="331" t="s">
        <v>52</v>
      </c>
      <c r="Z33" s="162"/>
      <c r="AA33" s="163"/>
      <c r="AB33" s="451" t="s">
        <v>589</v>
      </c>
      <c r="AC33" s="451"/>
      <c r="AD33" s="451"/>
      <c r="AE33" s="237">
        <v>30</v>
      </c>
      <c r="AF33" s="238"/>
      <c r="AG33" s="238"/>
      <c r="AH33" s="238"/>
      <c r="AI33" s="237">
        <v>30</v>
      </c>
      <c r="AJ33" s="238"/>
      <c r="AK33" s="238"/>
      <c r="AL33" s="238"/>
      <c r="AM33" s="237">
        <v>60</v>
      </c>
      <c r="AN33" s="238"/>
      <c r="AO33" s="238"/>
      <c r="AP33" s="238"/>
      <c r="AQ33" s="559" t="s">
        <v>587</v>
      </c>
      <c r="AR33" s="174"/>
      <c r="AS33" s="174"/>
      <c r="AT33" s="560"/>
      <c r="AU33" s="238" t="s">
        <v>616</v>
      </c>
      <c r="AV33" s="238"/>
      <c r="AW33" s="238"/>
      <c r="AX33" s="239"/>
    </row>
    <row r="34" spans="1:51" ht="235.9" customHeight="1" x14ac:dyDescent="0.15">
      <c r="A34" s="441"/>
      <c r="B34" s="439"/>
      <c r="C34" s="439"/>
      <c r="D34" s="439"/>
      <c r="E34" s="439"/>
      <c r="F34" s="440"/>
      <c r="G34" s="108"/>
      <c r="H34" s="109"/>
      <c r="I34" s="109"/>
      <c r="J34" s="109"/>
      <c r="K34" s="109"/>
      <c r="L34" s="109"/>
      <c r="M34" s="109"/>
      <c r="N34" s="109"/>
      <c r="O34" s="342"/>
      <c r="P34" s="227"/>
      <c r="Q34" s="227"/>
      <c r="R34" s="227"/>
      <c r="S34" s="227"/>
      <c r="T34" s="227"/>
      <c r="U34" s="227"/>
      <c r="V34" s="227"/>
      <c r="W34" s="227"/>
      <c r="X34" s="228"/>
      <c r="Y34" s="331" t="s">
        <v>13</v>
      </c>
      <c r="Z34" s="162"/>
      <c r="AA34" s="163"/>
      <c r="AB34" s="125" t="s">
        <v>166</v>
      </c>
      <c r="AC34" s="125"/>
      <c r="AD34" s="125"/>
      <c r="AE34" s="237">
        <v>43</v>
      </c>
      <c r="AF34" s="238"/>
      <c r="AG34" s="238"/>
      <c r="AH34" s="238"/>
      <c r="AI34" s="237">
        <v>120</v>
      </c>
      <c r="AJ34" s="238"/>
      <c r="AK34" s="238"/>
      <c r="AL34" s="238"/>
      <c r="AM34" s="237">
        <v>83</v>
      </c>
      <c r="AN34" s="238"/>
      <c r="AO34" s="238"/>
      <c r="AP34" s="238"/>
      <c r="AQ34" s="559" t="s">
        <v>587</v>
      </c>
      <c r="AR34" s="174"/>
      <c r="AS34" s="174"/>
      <c r="AT34" s="560"/>
      <c r="AU34" s="238" t="s">
        <v>587</v>
      </c>
      <c r="AV34" s="238"/>
      <c r="AW34" s="238"/>
      <c r="AX34" s="239"/>
    </row>
    <row r="35" spans="1:51" ht="23.25" customHeight="1" x14ac:dyDescent="0.15">
      <c r="A35" s="99" t="s">
        <v>259</v>
      </c>
      <c r="B35" s="100"/>
      <c r="C35" s="100"/>
      <c r="D35" s="100"/>
      <c r="E35" s="100"/>
      <c r="F35" s="101"/>
      <c r="G35" s="105" t="s">
        <v>590</v>
      </c>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7"/>
    </row>
    <row r="36" spans="1:51" ht="23.25" customHeight="1" x14ac:dyDescent="0.15">
      <c r="A36" s="102"/>
      <c r="B36" s="103"/>
      <c r="C36" s="103"/>
      <c r="D36" s="103"/>
      <c r="E36" s="103"/>
      <c r="F36" s="104"/>
      <c r="G36" s="108"/>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10"/>
      <c r="AF36" s="110"/>
      <c r="AG36" s="110"/>
      <c r="AH36" s="110"/>
      <c r="AI36" s="110"/>
      <c r="AJ36" s="110"/>
      <c r="AK36" s="110"/>
      <c r="AL36" s="110"/>
      <c r="AM36" s="110"/>
      <c r="AN36" s="110"/>
      <c r="AO36" s="110"/>
      <c r="AP36" s="110"/>
      <c r="AQ36" s="109"/>
      <c r="AR36" s="109"/>
      <c r="AS36" s="109"/>
      <c r="AT36" s="109"/>
      <c r="AU36" s="109"/>
      <c r="AV36" s="109"/>
      <c r="AW36" s="109"/>
      <c r="AX36" s="111"/>
    </row>
    <row r="37" spans="1:51" ht="18.75" customHeight="1" x14ac:dyDescent="0.15">
      <c r="A37" s="435" t="s">
        <v>238</v>
      </c>
      <c r="B37" s="436"/>
      <c r="C37" s="436"/>
      <c r="D37" s="436"/>
      <c r="E37" s="436"/>
      <c r="F37" s="437"/>
      <c r="G37" s="281" t="s">
        <v>137</v>
      </c>
      <c r="H37" s="282"/>
      <c r="I37" s="282"/>
      <c r="J37" s="282"/>
      <c r="K37" s="282"/>
      <c r="L37" s="282"/>
      <c r="M37" s="282"/>
      <c r="N37" s="282"/>
      <c r="O37" s="283"/>
      <c r="P37" s="413" t="s">
        <v>56</v>
      </c>
      <c r="Q37" s="282"/>
      <c r="R37" s="282"/>
      <c r="S37" s="282"/>
      <c r="T37" s="282"/>
      <c r="U37" s="282"/>
      <c r="V37" s="282"/>
      <c r="W37" s="282"/>
      <c r="X37" s="283"/>
      <c r="Y37" s="415"/>
      <c r="Z37" s="416"/>
      <c r="AA37" s="417"/>
      <c r="AB37" s="421" t="s">
        <v>11</v>
      </c>
      <c r="AC37" s="422"/>
      <c r="AD37" s="423"/>
      <c r="AE37" s="121" t="s">
        <v>267</v>
      </c>
      <c r="AF37" s="121"/>
      <c r="AG37" s="121"/>
      <c r="AH37" s="121"/>
      <c r="AI37" s="121" t="s">
        <v>284</v>
      </c>
      <c r="AJ37" s="121"/>
      <c r="AK37" s="121"/>
      <c r="AL37" s="121"/>
      <c r="AM37" s="121" t="s">
        <v>381</v>
      </c>
      <c r="AN37" s="121"/>
      <c r="AO37" s="121"/>
      <c r="AP37" s="121"/>
      <c r="AQ37" s="595" t="s">
        <v>178</v>
      </c>
      <c r="AR37" s="550"/>
      <c r="AS37" s="550"/>
      <c r="AT37" s="551"/>
      <c r="AU37" s="282" t="s">
        <v>128</v>
      </c>
      <c r="AV37" s="282"/>
      <c r="AW37" s="282"/>
      <c r="AX37" s="600"/>
      <c r="AY37" s="47">
        <f>COUNTA($G$39)</f>
        <v>1</v>
      </c>
    </row>
    <row r="38" spans="1:51" ht="18.75" customHeight="1" x14ac:dyDescent="0.15">
      <c r="A38" s="438"/>
      <c r="B38" s="439"/>
      <c r="C38" s="439"/>
      <c r="D38" s="439"/>
      <c r="E38" s="439"/>
      <c r="F38" s="440"/>
      <c r="G38" s="284"/>
      <c r="H38" s="285"/>
      <c r="I38" s="285"/>
      <c r="J38" s="285"/>
      <c r="K38" s="285"/>
      <c r="L38" s="285"/>
      <c r="M38" s="285"/>
      <c r="N38" s="285"/>
      <c r="O38" s="286"/>
      <c r="P38" s="414"/>
      <c r="Q38" s="285"/>
      <c r="R38" s="285"/>
      <c r="S38" s="285"/>
      <c r="T38" s="285"/>
      <c r="U38" s="285"/>
      <c r="V38" s="285"/>
      <c r="W38" s="285"/>
      <c r="X38" s="286"/>
      <c r="Y38" s="418"/>
      <c r="Z38" s="419"/>
      <c r="AA38" s="420"/>
      <c r="AB38" s="424"/>
      <c r="AC38" s="425"/>
      <c r="AD38" s="426"/>
      <c r="AE38" s="121"/>
      <c r="AF38" s="121"/>
      <c r="AG38" s="121"/>
      <c r="AH38" s="121"/>
      <c r="AI38" s="121"/>
      <c r="AJ38" s="121"/>
      <c r="AK38" s="121"/>
      <c r="AL38" s="121"/>
      <c r="AM38" s="121"/>
      <c r="AN38" s="121"/>
      <c r="AO38" s="121"/>
      <c r="AP38" s="121"/>
      <c r="AQ38" s="572" t="s">
        <v>587</v>
      </c>
      <c r="AR38" s="548"/>
      <c r="AS38" s="407" t="s">
        <v>179</v>
      </c>
      <c r="AT38" s="408"/>
      <c r="AU38" s="547" t="s">
        <v>616</v>
      </c>
      <c r="AV38" s="547"/>
      <c r="AW38" s="285" t="s">
        <v>165</v>
      </c>
      <c r="AX38" s="599"/>
      <c r="AY38" s="47">
        <f>$AY$37</f>
        <v>1</v>
      </c>
    </row>
    <row r="39" spans="1:51" ht="23.25" customHeight="1" x14ac:dyDescent="0.15">
      <c r="A39" s="441"/>
      <c r="B39" s="439"/>
      <c r="C39" s="439"/>
      <c r="D39" s="439"/>
      <c r="E39" s="439"/>
      <c r="F39" s="440"/>
      <c r="G39" s="105" t="s">
        <v>615</v>
      </c>
      <c r="H39" s="106"/>
      <c r="I39" s="106"/>
      <c r="J39" s="106"/>
      <c r="K39" s="106"/>
      <c r="L39" s="106"/>
      <c r="M39" s="106"/>
      <c r="N39" s="106"/>
      <c r="O39" s="339"/>
      <c r="P39" s="225" t="s">
        <v>618</v>
      </c>
      <c r="Q39" s="225"/>
      <c r="R39" s="225"/>
      <c r="S39" s="225"/>
      <c r="T39" s="225"/>
      <c r="U39" s="225"/>
      <c r="V39" s="225"/>
      <c r="W39" s="225"/>
      <c r="X39" s="226"/>
      <c r="Y39" s="210" t="s">
        <v>12</v>
      </c>
      <c r="Z39" s="529"/>
      <c r="AA39" s="530"/>
      <c r="AB39" s="209" t="s">
        <v>589</v>
      </c>
      <c r="AC39" s="209"/>
      <c r="AD39" s="209"/>
      <c r="AE39" s="237">
        <v>100</v>
      </c>
      <c r="AF39" s="238"/>
      <c r="AG39" s="238"/>
      <c r="AH39" s="238"/>
      <c r="AI39" s="237">
        <v>100</v>
      </c>
      <c r="AJ39" s="238"/>
      <c r="AK39" s="238"/>
      <c r="AL39" s="238"/>
      <c r="AM39" s="237">
        <v>87.5</v>
      </c>
      <c r="AN39" s="238"/>
      <c r="AO39" s="238"/>
      <c r="AP39" s="238"/>
      <c r="AQ39" s="559" t="s">
        <v>587</v>
      </c>
      <c r="AR39" s="174"/>
      <c r="AS39" s="174"/>
      <c r="AT39" s="560"/>
      <c r="AU39" s="238" t="s">
        <v>587</v>
      </c>
      <c r="AV39" s="238"/>
      <c r="AW39" s="238"/>
      <c r="AX39" s="239"/>
      <c r="AY39" s="47">
        <f t="shared" ref="AY39:AY43" si="4">$AY$37</f>
        <v>1</v>
      </c>
    </row>
    <row r="40" spans="1:51" ht="23.25" customHeight="1" x14ac:dyDescent="0.15">
      <c r="A40" s="442"/>
      <c r="B40" s="443"/>
      <c r="C40" s="443"/>
      <c r="D40" s="443"/>
      <c r="E40" s="443"/>
      <c r="F40" s="444"/>
      <c r="G40" s="340"/>
      <c r="H40" s="110"/>
      <c r="I40" s="110"/>
      <c r="J40" s="110"/>
      <c r="K40" s="110"/>
      <c r="L40" s="110"/>
      <c r="M40" s="110"/>
      <c r="N40" s="110"/>
      <c r="O40" s="341"/>
      <c r="P40" s="321"/>
      <c r="Q40" s="321"/>
      <c r="R40" s="321"/>
      <c r="S40" s="321"/>
      <c r="T40" s="321"/>
      <c r="U40" s="321"/>
      <c r="V40" s="321"/>
      <c r="W40" s="321"/>
      <c r="X40" s="412"/>
      <c r="Y40" s="331" t="s">
        <v>52</v>
      </c>
      <c r="Z40" s="162"/>
      <c r="AA40" s="163"/>
      <c r="AB40" s="451" t="s">
        <v>589</v>
      </c>
      <c r="AC40" s="451"/>
      <c r="AD40" s="451"/>
      <c r="AE40" s="237">
        <v>30</v>
      </c>
      <c r="AF40" s="238"/>
      <c r="AG40" s="238"/>
      <c r="AH40" s="238"/>
      <c r="AI40" s="237">
        <v>30</v>
      </c>
      <c r="AJ40" s="238"/>
      <c r="AK40" s="238"/>
      <c r="AL40" s="238"/>
      <c r="AM40" s="237">
        <v>100</v>
      </c>
      <c r="AN40" s="238"/>
      <c r="AO40" s="238"/>
      <c r="AP40" s="238"/>
      <c r="AQ40" s="559" t="s">
        <v>587</v>
      </c>
      <c r="AR40" s="174"/>
      <c r="AS40" s="174"/>
      <c r="AT40" s="560"/>
      <c r="AU40" s="238" t="s">
        <v>616</v>
      </c>
      <c r="AV40" s="238"/>
      <c r="AW40" s="238"/>
      <c r="AX40" s="239"/>
      <c r="AY40" s="47">
        <f t="shared" si="4"/>
        <v>1</v>
      </c>
    </row>
    <row r="41" spans="1:51" ht="228.75" customHeight="1" x14ac:dyDescent="0.15">
      <c r="A41" s="445"/>
      <c r="B41" s="446"/>
      <c r="C41" s="446"/>
      <c r="D41" s="446"/>
      <c r="E41" s="446"/>
      <c r="F41" s="447"/>
      <c r="G41" s="108"/>
      <c r="H41" s="109"/>
      <c r="I41" s="109"/>
      <c r="J41" s="109"/>
      <c r="K41" s="109"/>
      <c r="L41" s="109"/>
      <c r="M41" s="109"/>
      <c r="N41" s="109"/>
      <c r="O41" s="342"/>
      <c r="P41" s="227"/>
      <c r="Q41" s="227"/>
      <c r="R41" s="227"/>
      <c r="S41" s="227"/>
      <c r="T41" s="227"/>
      <c r="U41" s="227"/>
      <c r="V41" s="227"/>
      <c r="W41" s="227"/>
      <c r="X41" s="228"/>
      <c r="Y41" s="331" t="s">
        <v>13</v>
      </c>
      <c r="Z41" s="162"/>
      <c r="AA41" s="163"/>
      <c r="AB41" s="125" t="s">
        <v>166</v>
      </c>
      <c r="AC41" s="125"/>
      <c r="AD41" s="125"/>
      <c r="AE41" s="237">
        <v>333</v>
      </c>
      <c r="AF41" s="238"/>
      <c r="AG41" s="238"/>
      <c r="AH41" s="238"/>
      <c r="AI41" s="237">
        <v>333</v>
      </c>
      <c r="AJ41" s="238"/>
      <c r="AK41" s="238"/>
      <c r="AL41" s="238"/>
      <c r="AM41" s="237">
        <v>87.5</v>
      </c>
      <c r="AN41" s="238"/>
      <c r="AO41" s="238"/>
      <c r="AP41" s="238"/>
      <c r="AQ41" s="559" t="s">
        <v>587</v>
      </c>
      <c r="AR41" s="174"/>
      <c r="AS41" s="174"/>
      <c r="AT41" s="560"/>
      <c r="AU41" s="238" t="s">
        <v>587</v>
      </c>
      <c r="AV41" s="238"/>
      <c r="AW41" s="238"/>
      <c r="AX41" s="239"/>
      <c r="AY41" s="47">
        <f t="shared" si="4"/>
        <v>1</v>
      </c>
    </row>
    <row r="42" spans="1:51" ht="23.25" customHeight="1" x14ac:dyDescent="0.15">
      <c r="A42" s="99" t="s">
        <v>259</v>
      </c>
      <c r="B42" s="100"/>
      <c r="C42" s="100"/>
      <c r="D42" s="100"/>
      <c r="E42" s="100"/>
      <c r="F42" s="101"/>
      <c r="G42" s="105" t="s">
        <v>590</v>
      </c>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7"/>
      <c r="AY42" s="47">
        <f t="shared" si="4"/>
        <v>1</v>
      </c>
    </row>
    <row r="43" spans="1:51" ht="23.25" customHeight="1" thickBot="1" x14ac:dyDescent="0.2">
      <c r="A43" s="102"/>
      <c r="B43" s="103"/>
      <c r="C43" s="103"/>
      <c r="D43" s="103"/>
      <c r="E43" s="103"/>
      <c r="F43" s="104"/>
      <c r="G43" s="108"/>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10"/>
      <c r="AF43" s="110"/>
      <c r="AG43" s="110"/>
      <c r="AH43" s="110"/>
      <c r="AI43" s="110"/>
      <c r="AJ43" s="110"/>
      <c r="AK43" s="110"/>
      <c r="AL43" s="110"/>
      <c r="AM43" s="110"/>
      <c r="AN43" s="110"/>
      <c r="AO43" s="110"/>
      <c r="AP43" s="110"/>
      <c r="AQ43" s="109"/>
      <c r="AR43" s="109"/>
      <c r="AS43" s="109"/>
      <c r="AT43" s="109"/>
      <c r="AU43" s="109"/>
      <c r="AV43" s="109"/>
      <c r="AW43" s="109"/>
      <c r="AX43" s="111"/>
      <c r="AY43" s="47">
        <f t="shared" si="4"/>
        <v>1</v>
      </c>
    </row>
    <row r="44" spans="1:51" ht="31.5" customHeight="1" x14ac:dyDescent="0.15">
      <c r="A44" s="198" t="s">
        <v>239</v>
      </c>
      <c r="B44" s="199"/>
      <c r="C44" s="199"/>
      <c r="D44" s="199"/>
      <c r="E44" s="199"/>
      <c r="F44" s="200"/>
      <c r="G44" s="207" t="s">
        <v>57</v>
      </c>
      <c r="H44" s="207"/>
      <c r="I44" s="207"/>
      <c r="J44" s="207"/>
      <c r="K44" s="207"/>
      <c r="L44" s="207"/>
      <c r="M44" s="207"/>
      <c r="N44" s="207"/>
      <c r="O44" s="207"/>
      <c r="P44" s="207"/>
      <c r="Q44" s="207"/>
      <c r="R44" s="207"/>
      <c r="S44" s="207"/>
      <c r="T44" s="207"/>
      <c r="U44" s="207"/>
      <c r="V44" s="207"/>
      <c r="W44" s="207"/>
      <c r="X44" s="208"/>
      <c r="Y44" s="526"/>
      <c r="Z44" s="527"/>
      <c r="AA44" s="528"/>
      <c r="AB44" s="214" t="s">
        <v>11</v>
      </c>
      <c r="AC44" s="214"/>
      <c r="AD44" s="214"/>
      <c r="AE44" s="345" t="s">
        <v>267</v>
      </c>
      <c r="AF44" s="346"/>
      <c r="AG44" s="346"/>
      <c r="AH44" s="347"/>
      <c r="AI44" s="345" t="s">
        <v>284</v>
      </c>
      <c r="AJ44" s="346"/>
      <c r="AK44" s="346"/>
      <c r="AL44" s="347"/>
      <c r="AM44" s="345" t="s">
        <v>381</v>
      </c>
      <c r="AN44" s="346"/>
      <c r="AO44" s="346"/>
      <c r="AP44" s="347"/>
      <c r="AQ44" s="189" t="s">
        <v>289</v>
      </c>
      <c r="AR44" s="190"/>
      <c r="AS44" s="190"/>
      <c r="AT44" s="191"/>
      <c r="AU44" s="189" t="s">
        <v>413</v>
      </c>
      <c r="AV44" s="190"/>
      <c r="AW44" s="190"/>
      <c r="AX44" s="348"/>
    </row>
    <row r="45" spans="1:51" ht="23.25" customHeight="1" x14ac:dyDescent="0.15">
      <c r="A45" s="201"/>
      <c r="B45" s="202"/>
      <c r="C45" s="202"/>
      <c r="D45" s="202"/>
      <c r="E45" s="202"/>
      <c r="F45" s="203"/>
      <c r="G45" s="225" t="s">
        <v>591</v>
      </c>
      <c r="H45" s="225"/>
      <c r="I45" s="225"/>
      <c r="J45" s="225"/>
      <c r="K45" s="225"/>
      <c r="L45" s="225"/>
      <c r="M45" s="225"/>
      <c r="N45" s="225"/>
      <c r="O45" s="225"/>
      <c r="P45" s="225"/>
      <c r="Q45" s="225"/>
      <c r="R45" s="225"/>
      <c r="S45" s="225"/>
      <c r="T45" s="225"/>
      <c r="U45" s="225"/>
      <c r="V45" s="225"/>
      <c r="W45" s="225"/>
      <c r="X45" s="226"/>
      <c r="Y45" s="229" t="s">
        <v>53</v>
      </c>
      <c r="Z45" s="230"/>
      <c r="AA45" s="231"/>
      <c r="AB45" s="209" t="s">
        <v>592</v>
      </c>
      <c r="AC45" s="209"/>
      <c r="AD45" s="209"/>
      <c r="AE45" s="220">
        <v>8</v>
      </c>
      <c r="AF45" s="220"/>
      <c r="AG45" s="220"/>
      <c r="AH45" s="220"/>
      <c r="AI45" s="220">
        <v>6</v>
      </c>
      <c r="AJ45" s="220"/>
      <c r="AK45" s="220"/>
      <c r="AL45" s="220"/>
      <c r="AM45" s="220">
        <v>9</v>
      </c>
      <c r="AN45" s="220"/>
      <c r="AO45" s="220"/>
      <c r="AP45" s="220"/>
      <c r="AQ45" s="220" t="s">
        <v>616</v>
      </c>
      <c r="AR45" s="220"/>
      <c r="AS45" s="220"/>
      <c r="AT45" s="220"/>
      <c r="AU45" s="237" t="s">
        <v>587</v>
      </c>
      <c r="AV45" s="238"/>
      <c r="AW45" s="238"/>
      <c r="AX45" s="239"/>
    </row>
    <row r="46" spans="1:51" ht="23.25" customHeight="1" x14ac:dyDescent="0.15">
      <c r="A46" s="204"/>
      <c r="B46" s="205"/>
      <c r="C46" s="205"/>
      <c r="D46" s="205"/>
      <c r="E46" s="205"/>
      <c r="F46" s="206"/>
      <c r="G46" s="227"/>
      <c r="H46" s="227"/>
      <c r="I46" s="227"/>
      <c r="J46" s="227"/>
      <c r="K46" s="227"/>
      <c r="L46" s="227"/>
      <c r="M46" s="227"/>
      <c r="N46" s="227"/>
      <c r="O46" s="227"/>
      <c r="P46" s="227"/>
      <c r="Q46" s="227"/>
      <c r="R46" s="227"/>
      <c r="S46" s="227"/>
      <c r="T46" s="227"/>
      <c r="U46" s="227"/>
      <c r="V46" s="227"/>
      <c r="W46" s="227"/>
      <c r="X46" s="228"/>
      <c r="Y46" s="164" t="s">
        <v>54</v>
      </c>
      <c r="Z46" s="165"/>
      <c r="AA46" s="166"/>
      <c r="AB46" s="209" t="s">
        <v>592</v>
      </c>
      <c r="AC46" s="209"/>
      <c r="AD46" s="209"/>
      <c r="AE46" s="220">
        <v>8</v>
      </c>
      <c r="AF46" s="220"/>
      <c r="AG46" s="220"/>
      <c r="AH46" s="220"/>
      <c r="AI46" s="220">
        <v>6</v>
      </c>
      <c r="AJ46" s="220"/>
      <c r="AK46" s="220"/>
      <c r="AL46" s="220"/>
      <c r="AM46" s="220">
        <v>9</v>
      </c>
      <c r="AN46" s="220"/>
      <c r="AO46" s="220"/>
      <c r="AP46" s="220"/>
      <c r="AQ46" s="220">
        <v>3</v>
      </c>
      <c r="AR46" s="220"/>
      <c r="AS46" s="220"/>
      <c r="AT46" s="220"/>
      <c r="AU46" s="237" t="s">
        <v>280</v>
      </c>
      <c r="AV46" s="238"/>
      <c r="AW46" s="238"/>
      <c r="AX46" s="239"/>
    </row>
    <row r="47" spans="1:51" ht="23.25" customHeight="1" x14ac:dyDescent="0.15">
      <c r="A47" s="153" t="s">
        <v>14</v>
      </c>
      <c r="B47" s="154"/>
      <c r="C47" s="154"/>
      <c r="D47" s="154"/>
      <c r="E47" s="154"/>
      <c r="F47" s="155"/>
      <c r="G47" s="162" t="s">
        <v>15</v>
      </c>
      <c r="H47" s="162"/>
      <c r="I47" s="162"/>
      <c r="J47" s="162"/>
      <c r="K47" s="162"/>
      <c r="L47" s="162"/>
      <c r="M47" s="162"/>
      <c r="N47" s="162"/>
      <c r="O47" s="162"/>
      <c r="P47" s="162"/>
      <c r="Q47" s="162"/>
      <c r="R47" s="162"/>
      <c r="S47" s="162"/>
      <c r="T47" s="162"/>
      <c r="U47" s="162"/>
      <c r="V47" s="162"/>
      <c r="W47" s="162"/>
      <c r="X47" s="163"/>
      <c r="Y47" s="389"/>
      <c r="Z47" s="390"/>
      <c r="AA47" s="391"/>
      <c r="AB47" s="331" t="s">
        <v>11</v>
      </c>
      <c r="AC47" s="162"/>
      <c r="AD47" s="163"/>
      <c r="AE47" s="121" t="s">
        <v>267</v>
      </c>
      <c r="AF47" s="121"/>
      <c r="AG47" s="121"/>
      <c r="AH47" s="121"/>
      <c r="AI47" s="121" t="s">
        <v>284</v>
      </c>
      <c r="AJ47" s="121"/>
      <c r="AK47" s="121"/>
      <c r="AL47" s="121"/>
      <c r="AM47" s="121" t="s">
        <v>381</v>
      </c>
      <c r="AN47" s="121"/>
      <c r="AO47" s="121"/>
      <c r="AP47" s="121"/>
      <c r="AQ47" s="217" t="s">
        <v>414</v>
      </c>
      <c r="AR47" s="218"/>
      <c r="AS47" s="218"/>
      <c r="AT47" s="218"/>
      <c r="AU47" s="218"/>
      <c r="AV47" s="218"/>
      <c r="AW47" s="218"/>
      <c r="AX47" s="219"/>
    </row>
    <row r="48" spans="1:51" ht="23.25" customHeight="1" x14ac:dyDescent="0.15">
      <c r="A48" s="156"/>
      <c r="B48" s="157"/>
      <c r="C48" s="157"/>
      <c r="D48" s="157"/>
      <c r="E48" s="157"/>
      <c r="F48" s="158"/>
      <c r="G48" s="392" t="s">
        <v>593</v>
      </c>
      <c r="H48" s="392"/>
      <c r="I48" s="392"/>
      <c r="J48" s="392"/>
      <c r="K48" s="392"/>
      <c r="L48" s="392"/>
      <c r="M48" s="392"/>
      <c r="N48" s="392"/>
      <c r="O48" s="392"/>
      <c r="P48" s="392"/>
      <c r="Q48" s="392"/>
      <c r="R48" s="392"/>
      <c r="S48" s="392"/>
      <c r="T48" s="392"/>
      <c r="U48" s="392"/>
      <c r="V48" s="392"/>
      <c r="W48" s="392"/>
      <c r="X48" s="392"/>
      <c r="Y48" s="394" t="s">
        <v>14</v>
      </c>
      <c r="Z48" s="395"/>
      <c r="AA48" s="396"/>
      <c r="AB48" s="232" t="s">
        <v>594</v>
      </c>
      <c r="AC48" s="233"/>
      <c r="AD48" s="234"/>
      <c r="AE48" s="220">
        <v>12508875</v>
      </c>
      <c r="AF48" s="220"/>
      <c r="AG48" s="220"/>
      <c r="AH48" s="220"/>
      <c r="AI48" s="220">
        <v>10130884</v>
      </c>
      <c r="AJ48" s="220"/>
      <c r="AK48" s="220"/>
      <c r="AL48" s="220"/>
      <c r="AM48" s="220">
        <v>8862375</v>
      </c>
      <c r="AN48" s="220"/>
      <c r="AO48" s="220"/>
      <c r="AP48" s="220"/>
      <c r="AQ48" s="237">
        <v>11150145</v>
      </c>
      <c r="AR48" s="238"/>
      <c r="AS48" s="238"/>
      <c r="AT48" s="238"/>
      <c r="AU48" s="238"/>
      <c r="AV48" s="238"/>
      <c r="AW48" s="238"/>
      <c r="AX48" s="239"/>
    </row>
    <row r="49" spans="1:51" ht="59.25" customHeight="1" thickBot="1" x14ac:dyDescent="0.2">
      <c r="A49" s="159"/>
      <c r="B49" s="160"/>
      <c r="C49" s="160"/>
      <c r="D49" s="160"/>
      <c r="E49" s="160"/>
      <c r="F49" s="161"/>
      <c r="G49" s="393"/>
      <c r="H49" s="393"/>
      <c r="I49" s="393"/>
      <c r="J49" s="393"/>
      <c r="K49" s="393"/>
      <c r="L49" s="393"/>
      <c r="M49" s="393"/>
      <c r="N49" s="393"/>
      <c r="O49" s="393"/>
      <c r="P49" s="393"/>
      <c r="Q49" s="393"/>
      <c r="R49" s="393"/>
      <c r="S49" s="393"/>
      <c r="T49" s="393"/>
      <c r="U49" s="393"/>
      <c r="V49" s="393"/>
      <c r="W49" s="393"/>
      <c r="X49" s="393"/>
      <c r="Y49" s="210" t="s">
        <v>47</v>
      </c>
      <c r="Z49" s="165"/>
      <c r="AA49" s="166"/>
      <c r="AB49" s="211" t="s">
        <v>595</v>
      </c>
      <c r="AC49" s="212"/>
      <c r="AD49" s="213"/>
      <c r="AE49" s="215" t="s">
        <v>596</v>
      </c>
      <c r="AF49" s="215"/>
      <c r="AG49" s="215"/>
      <c r="AH49" s="215"/>
      <c r="AI49" s="215" t="s">
        <v>597</v>
      </c>
      <c r="AJ49" s="215"/>
      <c r="AK49" s="215"/>
      <c r="AL49" s="215"/>
      <c r="AM49" s="215" t="s">
        <v>753</v>
      </c>
      <c r="AN49" s="215"/>
      <c r="AO49" s="215"/>
      <c r="AP49" s="215"/>
      <c r="AQ49" s="215" t="s">
        <v>620</v>
      </c>
      <c r="AR49" s="215"/>
      <c r="AS49" s="215"/>
      <c r="AT49" s="215"/>
      <c r="AU49" s="215"/>
      <c r="AV49" s="215"/>
      <c r="AW49" s="215"/>
      <c r="AX49" s="216"/>
    </row>
    <row r="50" spans="1:51" ht="33.6" customHeight="1" x14ac:dyDescent="0.15">
      <c r="A50" s="116" t="s">
        <v>279</v>
      </c>
      <c r="B50" s="113"/>
      <c r="C50" s="112" t="s">
        <v>180</v>
      </c>
      <c r="D50" s="113"/>
      <c r="E50" s="612" t="s">
        <v>199</v>
      </c>
      <c r="F50" s="613"/>
      <c r="G50" s="614" t="s">
        <v>598</v>
      </c>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6"/>
      <c r="AY50" s="47">
        <f>COUNTA($G$50)</f>
        <v>1</v>
      </c>
    </row>
    <row r="51" spans="1:51" ht="33.6" customHeight="1" x14ac:dyDescent="0.15">
      <c r="A51" s="117"/>
      <c r="B51" s="115"/>
      <c r="C51" s="114"/>
      <c r="D51" s="115"/>
      <c r="E51" s="608" t="s">
        <v>198</v>
      </c>
      <c r="F51" s="609"/>
      <c r="G51" s="602" t="s">
        <v>599</v>
      </c>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1"/>
      <c r="AY51" s="47">
        <f>$AY$50</f>
        <v>1</v>
      </c>
    </row>
    <row r="52" spans="1:51" ht="18.75" customHeight="1" x14ac:dyDescent="0.15">
      <c r="A52" s="117"/>
      <c r="B52" s="115"/>
      <c r="C52" s="114"/>
      <c r="D52" s="115"/>
      <c r="E52" s="623" t="s">
        <v>181</v>
      </c>
      <c r="F52" s="624"/>
      <c r="G52" s="549" t="s">
        <v>185</v>
      </c>
      <c r="H52" s="550"/>
      <c r="I52" s="550"/>
      <c r="J52" s="550"/>
      <c r="K52" s="550"/>
      <c r="L52" s="550"/>
      <c r="M52" s="550"/>
      <c r="N52" s="550"/>
      <c r="O52" s="550"/>
      <c r="P52" s="550"/>
      <c r="Q52" s="550"/>
      <c r="R52" s="550"/>
      <c r="S52" s="550"/>
      <c r="T52" s="550"/>
      <c r="U52" s="550"/>
      <c r="V52" s="550"/>
      <c r="W52" s="550"/>
      <c r="X52" s="551"/>
      <c r="Y52" s="617"/>
      <c r="Z52" s="618"/>
      <c r="AA52" s="619"/>
      <c r="AB52" s="595" t="s">
        <v>11</v>
      </c>
      <c r="AC52" s="550"/>
      <c r="AD52" s="551"/>
      <c r="AE52" s="403" t="s">
        <v>267</v>
      </c>
      <c r="AF52" s="404"/>
      <c r="AG52" s="404"/>
      <c r="AH52" s="405"/>
      <c r="AI52" s="403" t="s">
        <v>284</v>
      </c>
      <c r="AJ52" s="404"/>
      <c r="AK52" s="404"/>
      <c r="AL52" s="405"/>
      <c r="AM52" s="403" t="s">
        <v>568</v>
      </c>
      <c r="AN52" s="404"/>
      <c r="AO52" s="404"/>
      <c r="AP52" s="405"/>
      <c r="AQ52" s="595" t="s">
        <v>178</v>
      </c>
      <c r="AR52" s="550"/>
      <c r="AS52" s="550"/>
      <c r="AT52" s="551"/>
      <c r="AU52" s="597" t="s">
        <v>187</v>
      </c>
      <c r="AV52" s="597"/>
      <c r="AW52" s="597"/>
      <c r="AX52" s="598"/>
      <c r="AY52" s="47">
        <f>COUNTA($G$54)</f>
        <v>1</v>
      </c>
    </row>
    <row r="53" spans="1:51" ht="18.75" customHeight="1" x14ac:dyDescent="0.15">
      <c r="A53" s="117"/>
      <c r="B53" s="115"/>
      <c r="C53" s="114"/>
      <c r="D53" s="115"/>
      <c r="E53" s="114"/>
      <c r="F53" s="625"/>
      <c r="G53" s="552"/>
      <c r="H53" s="407"/>
      <c r="I53" s="407"/>
      <c r="J53" s="407"/>
      <c r="K53" s="407"/>
      <c r="L53" s="407"/>
      <c r="M53" s="407"/>
      <c r="N53" s="407"/>
      <c r="O53" s="407"/>
      <c r="P53" s="407"/>
      <c r="Q53" s="407"/>
      <c r="R53" s="407"/>
      <c r="S53" s="407"/>
      <c r="T53" s="407"/>
      <c r="U53" s="407"/>
      <c r="V53" s="407"/>
      <c r="W53" s="407"/>
      <c r="X53" s="408"/>
      <c r="Y53" s="620"/>
      <c r="Z53" s="621"/>
      <c r="AA53" s="622"/>
      <c r="AB53" s="406"/>
      <c r="AC53" s="407"/>
      <c r="AD53" s="408"/>
      <c r="AE53" s="406"/>
      <c r="AF53" s="407"/>
      <c r="AG53" s="407"/>
      <c r="AH53" s="408"/>
      <c r="AI53" s="406"/>
      <c r="AJ53" s="407"/>
      <c r="AK53" s="407"/>
      <c r="AL53" s="408"/>
      <c r="AM53" s="406"/>
      <c r="AN53" s="407"/>
      <c r="AO53" s="407"/>
      <c r="AP53" s="408"/>
      <c r="AQ53" s="546" t="s">
        <v>587</v>
      </c>
      <c r="AR53" s="547"/>
      <c r="AS53" s="407" t="s">
        <v>179</v>
      </c>
      <c r="AT53" s="408"/>
      <c r="AU53" s="548" t="s">
        <v>624</v>
      </c>
      <c r="AV53" s="548"/>
      <c r="AW53" s="407" t="s">
        <v>165</v>
      </c>
      <c r="AX53" s="596"/>
      <c r="AY53" s="47">
        <f>$AY$52</f>
        <v>1</v>
      </c>
    </row>
    <row r="54" spans="1:51" ht="39.75" customHeight="1" x14ac:dyDescent="0.15">
      <c r="A54" s="117"/>
      <c r="B54" s="115"/>
      <c r="C54" s="114"/>
      <c r="D54" s="115"/>
      <c r="E54" s="114"/>
      <c r="F54" s="625"/>
      <c r="G54" s="601" t="s">
        <v>621</v>
      </c>
      <c r="H54" s="225"/>
      <c r="I54" s="225"/>
      <c r="J54" s="225"/>
      <c r="K54" s="225"/>
      <c r="L54" s="225"/>
      <c r="M54" s="225"/>
      <c r="N54" s="225"/>
      <c r="O54" s="225"/>
      <c r="P54" s="225"/>
      <c r="Q54" s="225"/>
      <c r="R54" s="225"/>
      <c r="S54" s="225"/>
      <c r="T54" s="225"/>
      <c r="U54" s="225"/>
      <c r="V54" s="225"/>
      <c r="W54" s="225"/>
      <c r="X54" s="226"/>
      <c r="Y54" s="603" t="s">
        <v>186</v>
      </c>
      <c r="Z54" s="604"/>
      <c r="AA54" s="605"/>
      <c r="AB54" s="606" t="s">
        <v>589</v>
      </c>
      <c r="AC54" s="607"/>
      <c r="AD54" s="607"/>
      <c r="AE54" s="173">
        <v>29</v>
      </c>
      <c r="AF54" s="174"/>
      <c r="AG54" s="174"/>
      <c r="AH54" s="174"/>
      <c r="AI54" s="173">
        <v>38</v>
      </c>
      <c r="AJ54" s="174"/>
      <c r="AK54" s="174"/>
      <c r="AL54" s="174"/>
      <c r="AM54" s="173">
        <v>50</v>
      </c>
      <c r="AN54" s="174"/>
      <c r="AO54" s="174"/>
      <c r="AP54" s="174"/>
      <c r="AQ54" s="173" t="s">
        <v>587</v>
      </c>
      <c r="AR54" s="174"/>
      <c r="AS54" s="174"/>
      <c r="AT54" s="174"/>
      <c r="AU54" s="173" t="s">
        <v>587</v>
      </c>
      <c r="AV54" s="174"/>
      <c r="AW54" s="174"/>
      <c r="AX54" s="175"/>
      <c r="AY54" s="47">
        <f t="shared" ref="AY54:AY55" si="5">$AY$52</f>
        <v>1</v>
      </c>
    </row>
    <row r="55" spans="1:51" ht="39.75" customHeight="1" x14ac:dyDescent="0.15">
      <c r="A55" s="117"/>
      <c r="B55" s="115"/>
      <c r="C55" s="114"/>
      <c r="D55" s="115"/>
      <c r="E55" s="114"/>
      <c r="F55" s="625"/>
      <c r="G55" s="602"/>
      <c r="H55" s="227"/>
      <c r="I55" s="227"/>
      <c r="J55" s="227"/>
      <c r="K55" s="227"/>
      <c r="L55" s="227"/>
      <c r="M55" s="227"/>
      <c r="N55" s="227"/>
      <c r="O55" s="227"/>
      <c r="P55" s="227"/>
      <c r="Q55" s="227"/>
      <c r="R55" s="227"/>
      <c r="S55" s="227"/>
      <c r="T55" s="227"/>
      <c r="U55" s="227"/>
      <c r="V55" s="227"/>
      <c r="W55" s="227"/>
      <c r="X55" s="228"/>
      <c r="Y55" s="287" t="s">
        <v>52</v>
      </c>
      <c r="Z55" s="288"/>
      <c r="AA55" s="289"/>
      <c r="AB55" s="290" t="s">
        <v>589</v>
      </c>
      <c r="AC55" s="291"/>
      <c r="AD55" s="291"/>
      <c r="AE55" s="173">
        <v>30</v>
      </c>
      <c r="AF55" s="174"/>
      <c r="AG55" s="174"/>
      <c r="AH55" s="174"/>
      <c r="AI55" s="173">
        <v>30</v>
      </c>
      <c r="AJ55" s="174"/>
      <c r="AK55" s="174"/>
      <c r="AL55" s="174"/>
      <c r="AM55" s="173">
        <v>60</v>
      </c>
      <c r="AN55" s="174"/>
      <c r="AO55" s="174"/>
      <c r="AP55" s="174"/>
      <c r="AQ55" s="173" t="s">
        <v>587</v>
      </c>
      <c r="AR55" s="174"/>
      <c r="AS55" s="174"/>
      <c r="AT55" s="174"/>
      <c r="AU55" s="173" t="s">
        <v>624</v>
      </c>
      <c r="AV55" s="174"/>
      <c r="AW55" s="174"/>
      <c r="AX55" s="175"/>
      <c r="AY55" s="47">
        <f t="shared" si="5"/>
        <v>1</v>
      </c>
    </row>
    <row r="56" spans="1:51" ht="18.75" customHeight="1" x14ac:dyDescent="0.15">
      <c r="A56" s="117"/>
      <c r="B56" s="115"/>
      <c r="C56" s="114"/>
      <c r="D56" s="115"/>
      <c r="E56" s="114"/>
      <c r="F56" s="625"/>
      <c r="G56" s="549" t="s">
        <v>185</v>
      </c>
      <c r="H56" s="550"/>
      <c r="I56" s="550"/>
      <c r="J56" s="550"/>
      <c r="K56" s="550"/>
      <c r="L56" s="550"/>
      <c r="M56" s="550"/>
      <c r="N56" s="550"/>
      <c r="O56" s="550"/>
      <c r="P56" s="550"/>
      <c r="Q56" s="550"/>
      <c r="R56" s="550"/>
      <c r="S56" s="550"/>
      <c r="T56" s="550"/>
      <c r="U56" s="550"/>
      <c r="V56" s="550"/>
      <c r="W56" s="550"/>
      <c r="X56" s="551"/>
      <c r="Y56" s="617"/>
      <c r="Z56" s="618"/>
      <c r="AA56" s="619"/>
      <c r="AB56" s="595" t="s">
        <v>11</v>
      </c>
      <c r="AC56" s="550"/>
      <c r="AD56" s="551"/>
      <c r="AE56" s="403" t="s">
        <v>267</v>
      </c>
      <c r="AF56" s="404"/>
      <c r="AG56" s="404"/>
      <c r="AH56" s="405"/>
      <c r="AI56" s="403" t="s">
        <v>284</v>
      </c>
      <c r="AJ56" s="404"/>
      <c r="AK56" s="404"/>
      <c r="AL56" s="405"/>
      <c r="AM56" s="403" t="s">
        <v>568</v>
      </c>
      <c r="AN56" s="404"/>
      <c r="AO56" s="404"/>
      <c r="AP56" s="405"/>
      <c r="AQ56" s="595" t="s">
        <v>178</v>
      </c>
      <c r="AR56" s="550"/>
      <c r="AS56" s="550"/>
      <c r="AT56" s="551"/>
      <c r="AU56" s="597" t="s">
        <v>187</v>
      </c>
      <c r="AV56" s="597"/>
      <c r="AW56" s="597"/>
      <c r="AX56" s="598"/>
      <c r="AY56" s="47">
        <f>COUNTA($G$58)</f>
        <v>1</v>
      </c>
    </row>
    <row r="57" spans="1:51" ht="18.75" customHeight="1" x14ac:dyDescent="0.15">
      <c r="A57" s="117"/>
      <c r="B57" s="115"/>
      <c r="C57" s="114"/>
      <c r="D57" s="115"/>
      <c r="E57" s="114"/>
      <c r="F57" s="625"/>
      <c r="G57" s="552"/>
      <c r="H57" s="407"/>
      <c r="I57" s="407"/>
      <c r="J57" s="407"/>
      <c r="K57" s="407"/>
      <c r="L57" s="407"/>
      <c r="M57" s="407"/>
      <c r="N57" s="407"/>
      <c r="O57" s="407"/>
      <c r="P57" s="407"/>
      <c r="Q57" s="407"/>
      <c r="R57" s="407"/>
      <c r="S57" s="407"/>
      <c r="T57" s="407"/>
      <c r="U57" s="407"/>
      <c r="V57" s="407"/>
      <c r="W57" s="407"/>
      <c r="X57" s="408"/>
      <c r="Y57" s="620"/>
      <c r="Z57" s="621"/>
      <c r="AA57" s="622"/>
      <c r="AB57" s="406"/>
      <c r="AC57" s="407"/>
      <c r="AD57" s="408"/>
      <c r="AE57" s="406"/>
      <c r="AF57" s="407"/>
      <c r="AG57" s="407"/>
      <c r="AH57" s="408"/>
      <c r="AI57" s="406"/>
      <c r="AJ57" s="407"/>
      <c r="AK57" s="407"/>
      <c r="AL57" s="408"/>
      <c r="AM57" s="406"/>
      <c r="AN57" s="407"/>
      <c r="AO57" s="407"/>
      <c r="AP57" s="408"/>
      <c r="AQ57" s="546" t="s">
        <v>587</v>
      </c>
      <c r="AR57" s="547"/>
      <c r="AS57" s="407" t="s">
        <v>179</v>
      </c>
      <c r="AT57" s="408"/>
      <c r="AU57" s="548" t="s">
        <v>624</v>
      </c>
      <c r="AV57" s="548"/>
      <c r="AW57" s="407" t="s">
        <v>165</v>
      </c>
      <c r="AX57" s="596"/>
      <c r="AY57" s="47">
        <f>$AY$56</f>
        <v>1</v>
      </c>
    </row>
    <row r="58" spans="1:51" ht="39.75" customHeight="1" x14ac:dyDescent="0.15">
      <c r="A58" s="117"/>
      <c r="B58" s="115"/>
      <c r="C58" s="114"/>
      <c r="D58" s="115"/>
      <c r="E58" s="114"/>
      <c r="F58" s="625"/>
      <c r="G58" s="601" t="s">
        <v>622</v>
      </c>
      <c r="H58" s="225"/>
      <c r="I58" s="225"/>
      <c r="J58" s="225"/>
      <c r="K58" s="225"/>
      <c r="L58" s="225"/>
      <c r="M58" s="225"/>
      <c r="N58" s="225"/>
      <c r="O58" s="225"/>
      <c r="P58" s="225"/>
      <c r="Q58" s="225"/>
      <c r="R58" s="225"/>
      <c r="S58" s="225"/>
      <c r="T58" s="225"/>
      <c r="U58" s="225"/>
      <c r="V58" s="225"/>
      <c r="W58" s="225"/>
      <c r="X58" s="226"/>
      <c r="Y58" s="603" t="s">
        <v>186</v>
      </c>
      <c r="Z58" s="604"/>
      <c r="AA58" s="605"/>
      <c r="AB58" s="606" t="s">
        <v>600</v>
      </c>
      <c r="AC58" s="607"/>
      <c r="AD58" s="607"/>
      <c r="AE58" s="173">
        <v>2.1</v>
      </c>
      <c r="AF58" s="174"/>
      <c r="AG58" s="174"/>
      <c r="AH58" s="174"/>
      <c r="AI58" s="173">
        <v>1.9</v>
      </c>
      <c r="AJ58" s="174"/>
      <c r="AK58" s="174"/>
      <c r="AL58" s="174"/>
      <c r="AM58" s="173">
        <v>2.87</v>
      </c>
      <c r="AN58" s="174"/>
      <c r="AO58" s="174"/>
      <c r="AP58" s="174"/>
      <c r="AQ58" s="173" t="s">
        <v>587</v>
      </c>
      <c r="AR58" s="174"/>
      <c r="AS58" s="174"/>
      <c r="AT58" s="174"/>
      <c r="AU58" s="173" t="s">
        <v>587</v>
      </c>
      <c r="AV58" s="174"/>
      <c r="AW58" s="174"/>
      <c r="AX58" s="175"/>
      <c r="AY58" s="47">
        <f t="shared" ref="AY58:AY59" si="6">$AY$56</f>
        <v>1</v>
      </c>
    </row>
    <row r="59" spans="1:51" ht="39.75" customHeight="1" thickBot="1" x14ac:dyDescent="0.2">
      <c r="A59" s="117"/>
      <c r="B59" s="115"/>
      <c r="C59" s="114"/>
      <c r="D59" s="115"/>
      <c r="E59" s="114"/>
      <c r="F59" s="625"/>
      <c r="G59" s="602"/>
      <c r="H59" s="227"/>
      <c r="I59" s="227"/>
      <c r="J59" s="227"/>
      <c r="K59" s="227"/>
      <c r="L59" s="227"/>
      <c r="M59" s="227"/>
      <c r="N59" s="227"/>
      <c r="O59" s="227"/>
      <c r="P59" s="227"/>
      <c r="Q59" s="227"/>
      <c r="R59" s="227"/>
      <c r="S59" s="227"/>
      <c r="T59" s="227"/>
      <c r="U59" s="227"/>
      <c r="V59" s="227"/>
      <c r="W59" s="227"/>
      <c r="X59" s="228"/>
      <c r="Y59" s="287" t="s">
        <v>52</v>
      </c>
      <c r="Z59" s="288"/>
      <c r="AA59" s="289"/>
      <c r="AB59" s="290" t="s">
        <v>600</v>
      </c>
      <c r="AC59" s="291"/>
      <c r="AD59" s="291"/>
      <c r="AE59" s="173">
        <v>2.7</v>
      </c>
      <c r="AF59" s="174"/>
      <c r="AG59" s="174"/>
      <c r="AH59" s="174"/>
      <c r="AI59" s="173">
        <v>2.7</v>
      </c>
      <c r="AJ59" s="174"/>
      <c r="AK59" s="174"/>
      <c r="AL59" s="174"/>
      <c r="AM59" s="173">
        <v>2.7</v>
      </c>
      <c r="AN59" s="174"/>
      <c r="AO59" s="174"/>
      <c r="AP59" s="174"/>
      <c r="AQ59" s="173" t="s">
        <v>587</v>
      </c>
      <c r="AR59" s="174"/>
      <c r="AS59" s="174"/>
      <c r="AT59" s="174"/>
      <c r="AU59" s="173" t="s">
        <v>624</v>
      </c>
      <c r="AV59" s="174"/>
      <c r="AW59" s="174"/>
      <c r="AX59" s="175"/>
      <c r="AY59" s="47">
        <f t="shared" si="6"/>
        <v>1</v>
      </c>
    </row>
    <row r="60" spans="1:51" ht="27" customHeight="1" x14ac:dyDescent="0.15">
      <c r="A60" s="553" t="s">
        <v>45</v>
      </c>
      <c r="B60" s="554"/>
      <c r="C60" s="554"/>
      <c r="D60" s="554"/>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5"/>
    </row>
    <row r="61" spans="1:51" ht="27" customHeight="1" x14ac:dyDescent="0.15">
      <c r="A61" s="5"/>
      <c r="B61" s="6"/>
      <c r="C61" s="168" t="s">
        <v>30</v>
      </c>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9"/>
      <c r="AD61" s="167" t="s">
        <v>34</v>
      </c>
      <c r="AE61" s="167"/>
      <c r="AF61" s="167"/>
      <c r="AG61" s="570" t="s">
        <v>29</v>
      </c>
      <c r="AH61" s="167"/>
      <c r="AI61" s="167"/>
      <c r="AJ61" s="167"/>
      <c r="AK61" s="167"/>
      <c r="AL61" s="167"/>
      <c r="AM61" s="167"/>
      <c r="AN61" s="167"/>
      <c r="AO61" s="167"/>
      <c r="AP61" s="167"/>
      <c r="AQ61" s="167"/>
      <c r="AR61" s="167"/>
      <c r="AS61" s="167"/>
      <c r="AT61" s="167"/>
      <c r="AU61" s="167"/>
      <c r="AV61" s="167"/>
      <c r="AW61" s="167"/>
      <c r="AX61" s="571"/>
    </row>
    <row r="62" spans="1:51" ht="90" customHeight="1" x14ac:dyDescent="0.15">
      <c r="A62" s="538" t="s">
        <v>133</v>
      </c>
      <c r="B62" s="539"/>
      <c r="C62" s="381" t="s">
        <v>134</v>
      </c>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3"/>
      <c r="AD62" s="179" t="s">
        <v>584</v>
      </c>
      <c r="AE62" s="180"/>
      <c r="AF62" s="180"/>
      <c r="AG62" s="170" t="s">
        <v>626</v>
      </c>
      <c r="AH62" s="171"/>
      <c r="AI62" s="171"/>
      <c r="AJ62" s="171"/>
      <c r="AK62" s="171"/>
      <c r="AL62" s="171"/>
      <c r="AM62" s="171"/>
      <c r="AN62" s="171"/>
      <c r="AO62" s="171"/>
      <c r="AP62" s="171"/>
      <c r="AQ62" s="171"/>
      <c r="AR62" s="171"/>
      <c r="AS62" s="171"/>
      <c r="AT62" s="171"/>
      <c r="AU62" s="171"/>
      <c r="AV62" s="171"/>
      <c r="AW62" s="171"/>
      <c r="AX62" s="172"/>
    </row>
    <row r="63" spans="1:51" ht="84.75" customHeight="1" x14ac:dyDescent="0.15">
      <c r="A63" s="540"/>
      <c r="B63" s="541"/>
      <c r="C63" s="505" t="s">
        <v>35</v>
      </c>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236"/>
      <c r="AD63" s="184" t="s">
        <v>584</v>
      </c>
      <c r="AE63" s="185"/>
      <c r="AF63" s="185"/>
      <c r="AG63" s="118" t="s">
        <v>625</v>
      </c>
      <c r="AH63" s="119"/>
      <c r="AI63" s="119"/>
      <c r="AJ63" s="119"/>
      <c r="AK63" s="119"/>
      <c r="AL63" s="119"/>
      <c r="AM63" s="119"/>
      <c r="AN63" s="119"/>
      <c r="AO63" s="119"/>
      <c r="AP63" s="119"/>
      <c r="AQ63" s="119"/>
      <c r="AR63" s="119"/>
      <c r="AS63" s="119"/>
      <c r="AT63" s="119"/>
      <c r="AU63" s="119"/>
      <c r="AV63" s="119"/>
      <c r="AW63" s="119"/>
      <c r="AX63" s="120"/>
    </row>
    <row r="64" spans="1:51" ht="111" customHeight="1" x14ac:dyDescent="0.15">
      <c r="A64" s="542"/>
      <c r="B64" s="543"/>
      <c r="C64" s="563" t="s">
        <v>135</v>
      </c>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5"/>
      <c r="AD64" s="471" t="s">
        <v>584</v>
      </c>
      <c r="AE64" s="472"/>
      <c r="AF64" s="472"/>
      <c r="AG64" s="320" t="s">
        <v>629</v>
      </c>
      <c r="AH64" s="321"/>
      <c r="AI64" s="321"/>
      <c r="AJ64" s="321"/>
      <c r="AK64" s="321"/>
      <c r="AL64" s="321"/>
      <c r="AM64" s="321"/>
      <c r="AN64" s="321"/>
      <c r="AO64" s="321"/>
      <c r="AP64" s="321"/>
      <c r="AQ64" s="321"/>
      <c r="AR64" s="321"/>
      <c r="AS64" s="321"/>
      <c r="AT64" s="321"/>
      <c r="AU64" s="321"/>
      <c r="AV64" s="321"/>
      <c r="AW64" s="321"/>
      <c r="AX64" s="322"/>
    </row>
    <row r="65" spans="1:50" ht="42" customHeight="1" x14ac:dyDescent="0.15">
      <c r="A65" s="304" t="s">
        <v>37</v>
      </c>
      <c r="B65" s="305"/>
      <c r="C65" s="566" t="s">
        <v>39</v>
      </c>
      <c r="D65" s="567"/>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9"/>
      <c r="AD65" s="387" t="s">
        <v>584</v>
      </c>
      <c r="AE65" s="388"/>
      <c r="AF65" s="388"/>
      <c r="AG65" s="318" t="s">
        <v>748</v>
      </c>
      <c r="AH65" s="225"/>
      <c r="AI65" s="225"/>
      <c r="AJ65" s="225"/>
      <c r="AK65" s="225"/>
      <c r="AL65" s="225"/>
      <c r="AM65" s="225"/>
      <c r="AN65" s="225"/>
      <c r="AO65" s="225"/>
      <c r="AP65" s="225"/>
      <c r="AQ65" s="225"/>
      <c r="AR65" s="225"/>
      <c r="AS65" s="225"/>
      <c r="AT65" s="225"/>
      <c r="AU65" s="225"/>
      <c r="AV65" s="225"/>
      <c r="AW65" s="225"/>
      <c r="AX65" s="319"/>
    </row>
    <row r="66" spans="1:50" ht="54.95" customHeight="1" x14ac:dyDescent="0.15">
      <c r="A66" s="306"/>
      <c r="B66" s="307"/>
      <c r="C66" s="459"/>
      <c r="D66" s="460"/>
      <c r="E66" s="477" t="s">
        <v>260</v>
      </c>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9"/>
      <c r="AD66" s="184" t="s">
        <v>601</v>
      </c>
      <c r="AE66" s="185"/>
      <c r="AF66" s="344"/>
      <c r="AG66" s="320"/>
      <c r="AH66" s="321"/>
      <c r="AI66" s="321"/>
      <c r="AJ66" s="321"/>
      <c r="AK66" s="321"/>
      <c r="AL66" s="321"/>
      <c r="AM66" s="321"/>
      <c r="AN66" s="321"/>
      <c r="AO66" s="321"/>
      <c r="AP66" s="321"/>
      <c r="AQ66" s="321"/>
      <c r="AR66" s="321"/>
      <c r="AS66" s="321"/>
      <c r="AT66" s="321"/>
      <c r="AU66" s="321"/>
      <c r="AV66" s="321"/>
      <c r="AW66" s="321"/>
      <c r="AX66" s="322"/>
    </row>
    <row r="67" spans="1:50" ht="54.95" customHeight="1" x14ac:dyDescent="0.15">
      <c r="A67" s="306"/>
      <c r="B67" s="307"/>
      <c r="C67" s="461"/>
      <c r="D67" s="462"/>
      <c r="E67" s="480" t="s">
        <v>219</v>
      </c>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2"/>
      <c r="AD67" s="561" t="s">
        <v>601</v>
      </c>
      <c r="AE67" s="562"/>
      <c r="AF67" s="562"/>
      <c r="AG67" s="320"/>
      <c r="AH67" s="321"/>
      <c r="AI67" s="321"/>
      <c r="AJ67" s="321"/>
      <c r="AK67" s="321"/>
      <c r="AL67" s="321"/>
      <c r="AM67" s="321"/>
      <c r="AN67" s="321"/>
      <c r="AO67" s="321"/>
      <c r="AP67" s="321"/>
      <c r="AQ67" s="321"/>
      <c r="AR67" s="321"/>
      <c r="AS67" s="321"/>
      <c r="AT67" s="321"/>
      <c r="AU67" s="321"/>
      <c r="AV67" s="321"/>
      <c r="AW67" s="321"/>
      <c r="AX67" s="322"/>
    </row>
    <row r="68" spans="1:50" ht="26.25" customHeight="1" x14ac:dyDescent="0.15">
      <c r="A68" s="306"/>
      <c r="B68" s="308"/>
      <c r="C68" s="502" t="s">
        <v>40</v>
      </c>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243" t="s">
        <v>602</v>
      </c>
      <c r="AE68" s="244"/>
      <c r="AF68" s="244"/>
      <c r="AG68" s="486"/>
      <c r="AH68" s="487"/>
      <c r="AI68" s="487"/>
      <c r="AJ68" s="487"/>
      <c r="AK68" s="487"/>
      <c r="AL68" s="487"/>
      <c r="AM68" s="487"/>
      <c r="AN68" s="487"/>
      <c r="AO68" s="487"/>
      <c r="AP68" s="487"/>
      <c r="AQ68" s="487"/>
      <c r="AR68" s="487"/>
      <c r="AS68" s="487"/>
      <c r="AT68" s="487"/>
      <c r="AU68" s="487"/>
      <c r="AV68" s="487"/>
      <c r="AW68" s="487"/>
      <c r="AX68" s="488"/>
    </row>
    <row r="69" spans="1:50" ht="114" customHeight="1" x14ac:dyDescent="0.15">
      <c r="A69" s="306"/>
      <c r="B69" s="308"/>
      <c r="C69" s="235" t="s">
        <v>136</v>
      </c>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184" t="s">
        <v>584</v>
      </c>
      <c r="AE69" s="185"/>
      <c r="AF69" s="185"/>
      <c r="AG69" s="118" t="s">
        <v>630</v>
      </c>
      <c r="AH69" s="119"/>
      <c r="AI69" s="119"/>
      <c r="AJ69" s="119"/>
      <c r="AK69" s="119"/>
      <c r="AL69" s="119"/>
      <c r="AM69" s="119"/>
      <c r="AN69" s="119"/>
      <c r="AO69" s="119"/>
      <c r="AP69" s="119"/>
      <c r="AQ69" s="119"/>
      <c r="AR69" s="119"/>
      <c r="AS69" s="119"/>
      <c r="AT69" s="119"/>
      <c r="AU69" s="119"/>
      <c r="AV69" s="119"/>
      <c r="AW69" s="119"/>
      <c r="AX69" s="120"/>
    </row>
    <row r="70" spans="1:50" ht="34.9" customHeight="1" x14ac:dyDescent="0.15">
      <c r="A70" s="306"/>
      <c r="B70" s="308"/>
      <c r="C70" s="235" t="s">
        <v>36</v>
      </c>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184" t="s">
        <v>602</v>
      </c>
      <c r="AE70" s="185"/>
      <c r="AF70" s="185"/>
      <c r="AG70" s="118" t="s">
        <v>632</v>
      </c>
      <c r="AH70" s="119"/>
      <c r="AI70" s="119"/>
      <c r="AJ70" s="119"/>
      <c r="AK70" s="119"/>
      <c r="AL70" s="119"/>
      <c r="AM70" s="119"/>
      <c r="AN70" s="119"/>
      <c r="AO70" s="119"/>
      <c r="AP70" s="119"/>
      <c r="AQ70" s="119"/>
      <c r="AR70" s="119"/>
      <c r="AS70" s="119"/>
      <c r="AT70" s="119"/>
      <c r="AU70" s="119"/>
      <c r="AV70" s="119"/>
      <c r="AW70" s="119"/>
      <c r="AX70" s="120"/>
    </row>
    <row r="71" spans="1:50" ht="144" customHeight="1" x14ac:dyDescent="0.15">
      <c r="A71" s="306"/>
      <c r="B71" s="308"/>
      <c r="C71" s="235" t="s">
        <v>41</v>
      </c>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57"/>
      <c r="AD71" s="184" t="s">
        <v>584</v>
      </c>
      <c r="AE71" s="185"/>
      <c r="AF71" s="185"/>
      <c r="AG71" s="118" t="s">
        <v>631</v>
      </c>
      <c r="AH71" s="119"/>
      <c r="AI71" s="119"/>
      <c r="AJ71" s="119"/>
      <c r="AK71" s="119"/>
      <c r="AL71" s="119"/>
      <c r="AM71" s="119"/>
      <c r="AN71" s="119"/>
      <c r="AO71" s="119"/>
      <c r="AP71" s="119"/>
      <c r="AQ71" s="119"/>
      <c r="AR71" s="119"/>
      <c r="AS71" s="119"/>
      <c r="AT71" s="119"/>
      <c r="AU71" s="119"/>
      <c r="AV71" s="119"/>
      <c r="AW71" s="119"/>
      <c r="AX71" s="120"/>
    </row>
    <row r="72" spans="1:50" ht="26.25" customHeight="1" x14ac:dyDescent="0.15">
      <c r="A72" s="306"/>
      <c r="B72" s="308"/>
      <c r="C72" s="235" t="s">
        <v>236</v>
      </c>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57"/>
      <c r="AD72" s="471" t="s">
        <v>602</v>
      </c>
      <c r="AE72" s="472"/>
      <c r="AF72" s="472"/>
      <c r="AG72" s="499"/>
      <c r="AH72" s="500"/>
      <c r="AI72" s="500"/>
      <c r="AJ72" s="500"/>
      <c r="AK72" s="500"/>
      <c r="AL72" s="500"/>
      <c r="AM72" s="500"/>
      <c r="AN72" s="500"/>
      <c r="AO72" s="500"/>
      <c r="AP72" s="500"/>
      <c r="AQ72" s="500"/>
      <c r="AR72" s="500"/>
      <c r="AS72" s="500"/>
      <c r="AT72" s="500"/>
      <c r="AU72" s="500"/>
      <c r="AV72" s="500"/>
      <c r="AW72" s="500"/>
      <c r="AX72" s="501"/>
    </row>
    <row r="73" spans="1:50" ht="26.25" customHeight="1" x14ac:dyDescent="0.15">
      <c r="A73" s="306"/>
      <c r="B73" s="308"/>
      <c r="C73" s="658" t="s">
        <v>237</v>
      </c>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60"/>
      <c r="AD73" s="184" t="s">
        <v>602</v>
      </c>
      <c r="AE73" s="185"/>
      <c r="AF73" s="344"/>
      <c r="AG73" s="118"/>
      <c r="AH73" s="119"/>
      <c r="AI73" s="119"/>
      <c r="AJ73" s="119"/>
      <c r="AK73" s="119"/>
      <c r="AL73" s="119"/>
      <c r="AM73" s="119"/>
      <c r="AN73" s="119"/>
      <c r="AO73" s="119"/>
      <c r="AP73" s="119"/>
      <c r="AQ73" s="119"/>
      <c r="AR73" s="119"/>
      <c r="AS73" s="119"/>
      <c r="AT73" s="119"/>
      <c r="AU73" s="119"/>
      <c r="AV73" s="119"/>
      <c r="AW73" s="119"/>
      <c r="AX73" s="120"/>
    </row>
    <row r="74" spans="1:50" ht="152.25" customHeight="1" x14ac:dyDescent="0.15">
      <c r="A74" s="309"/>
      <c r="B74" s="310"/>
      <c r="C74" s="311" t="s">
        <v>224</v>
      </c>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3"/>
      <c r="AD74" s="496" t="s">
        <v>584</v>
      </c>
      <c r="AE74" s="497"/>
      <c r="AF74" s="498"/>
      <c r="AG74" s="483" t="s">
        <v>603</v>
      </c>
      <c r="AH74" s="484"/>
      <c r="AI74" s="484"/>
      <c r="AJ74" s="484"/>
      <c r="AK74" s="484"/>
      <c r="AL74" s="484"/>
      <c r="AM74" s="484"/>
      <c r="AN74" s="484"/>
      <c r="AO74" s="484"/>
      <c r="AP74" s="484"/>
      <c r="AQ74" s="484"/>
      <c r="AR74" s="484"/>
      <c r="AS74" s="484"/>
      <c r="AT74" s="484"/>
      <c r="AU74" s="484"/>
      <c r="AV74" s="484"/>
      <c r="AW74" s="484"/>
      <c r="AX74" s="485"/>
    </row>
    <row r="75" spans="1:50" ht="178.5" customHeight="1" x14ac:dyDescent="0.15">
      <c r="A75" s="304" t="s">
        <v>38</v>
      </c>
      <c r="B75" s="397"/>
      <c r="C75" s="398" t="s">
        <v>225</v>
      </c>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400"/>
      <c r="AD75" s="243" t="s">
        <v>584</v>
      </c>
      <c r="AE75" s="244"/>
      <c r="AF75" s="245"/>
      <c r="AG75" s="486" t="s">
        <v>633</v>
      </c>
      <c r="AH75" s="487"/>
      <c r="AI75" s="487"/>
      <c r="AJ75" s="487"/>
      <c r="AK75" s="487"/>
      <c r="AL75" s="487"/>
      <c r="AM75" s="487"/>
      <c r="AN75" s="487"/>
      <c r="AO75" s="487"/>
      <c r="AP75" s="487"/>
      <c r="AQ75" s="487"/>
      <c r="AR75" s="487"/>
      <c r="AS75" s="487"/>
      <c r="AT75" s="487"/>
      <c r="AU75" s="487"/>
      <c r="AV75" s="487"/>
      <c r="AW75" s="487"/>
      <c r="AX75" s="488"/>
    </row>
    <row r="76" spans="1:50" ht="99" customHeight="1" x14ac:dyDescent="0.15">
      <c r="A76" s="306"/>
      <c r="B76" s="308"/>
      <c r="C76" s="264" t="s">
        <v>43</v>
      </c>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6"/>
      <c r="AD76" s="292" t="s">
        <v>584</v>
      </c>
      <c r="AE76" s="293"/>
      <c r="AF76" s="293"/>
      <c r="AG76" s="118" t="s">
        <v>604</v>
      </c>
      <c r="AH76" s="119"/>
      <c r="AI76" s="119"/>
      <c r="AJ76" s="119"/>
      <c r="AK76" s="119"/>
      <c r="AL76" s="119"/>
      <c r="AM76" s="119"/>
      <c r="AN76" s="119"/>
      <c r="AO76" s="119"/>
      <c r="AP76" s="119"/>
      <c r="AQ76" s="119"/>
      <c r="AR76" s="119"/>
      <c r="AS76" s="119"/>
      <c r="AT76" s="119"/>
      <c r="AU76" s="119"/>
      <c r="AV76" s="119"/>
      <c r="AW76" s="119"/>
      <c r="AX76" s="120"/>
    </row>
    <row r="77" spans="1:50" ht="82.5" customHeight="1" x14ac:dyDescent="0.15">
      <c r="A77" s="306"/>
      <c r="B77" s="308"/>
      <c r="C77" s="235" t="s">
        <v>182</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184" t="s">
        <v>584</v>
      </c>
      <c r="AE77" s="185"/>
      <c r="AF77" s="185"/>
      <c r="AG77" s="118" t="s">
        <v>634</v>
      </c>
      <c r="AH77" s="119"/>
      <c r="AI77" s="119"/>
      <c r="AJ77" s="119"/>
      <c r="AK77" s="119"/>
      <c r="AL77" s="119"/>
      <c r="AM77" s="119"/>
      <c r="AN77" s="119"/>
      <c r="AO77" s="119"/>
      <c r="AP77" s="119"/>
      <c r="AQ77" s="119"/>
      <c r="AR77" s="119"/>
      <c r="AS77" s="119"/>
      <c r="AT77" s="119"/>
      <c r="AU77" s="119"/>
      <c r="AV77" s="119"/>
      <c r="AW77" s="119"/>
      <c r="AX77" s="120"/>
    </row>
    <row r="78" spans="1:50" ht="171" customHeight="1" x14ac:dyDescent="0.15">
      <c r="A78" s="309"/>
      <c r="B78" s="310"/>
      <c r="C78" s="235" t="s">
        <v>42</v>
      </c>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184" t="s">
        <v>584</v>
      </c>
      <c r="AE78" s="185"/>
      <c r="AF78" s="185"/>
      <c r="AG78" s="255" t="s">
        <v>635</v>
      </c>
      <c r="AH78" s="227"/>
      <c r="AI78" s="227"/>
      <c r="AJ78" s="227"/>
      <c r="AK78" s="227"/>
      <c r="AL78" s="227"/>
      <c r="AM78" s="227"/>
      <c r="AN78" s="227"/>
      <c r="AO78" s="227"/>
      <c r="AP78" s="227"/>
      <c r="AQ78" s="227"/>
      <c r="AR78" s="227"/>
      <c r="AS78" s="227"/>
      <c r="AT78" s="227"/>
      <c r="AU78" s="227"/>
      <c r="AV78" s="227"/>
      <c r="AW78" s="227"/>
      <c r="AX78" s="256"/>
    </row>
    <row r="79" spans="1:50" ht="304.5" customHeight="1" x14ac:dyDescent="0.15">
      <c r="A79" s="304" t="s">
        <v>46</v>
      </c>
      <c r="B79" s="464"/>
      <c r="C79" s="504" t="s">
        <v>51</v>
      </c>
      <c r="D79" s="507"/>
      <c r="E79" s="507"/>
      <c r="F79" s="508"/>
      <c r="G79" s="223" t="s">
        <v>636</v>
      </c>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4"/>
    </row>
    <row r="80" spans="1:50" ht="69" customHeight="1" thickBot="1" x14ac:dyDescent="0.2">
      <c r="A80" s="465"/>
      <c r="B80" s="466"/>
      <c r="C80" s="352" t="s">
        <v>55</v>
      </c>
      <c r="D80" s="353"/>
      <c r="E80" s="353"/>
      <c r="F80" s="354"/>
      <c r="G80" s="221" t="s">
        <v>605</v>
      </c>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2"/>
    </row>
    <row r="81" spans="1:52" ht="19.899999999999999" customHeight="1" x14ac:dyDescent="0.15">
      <c r="A81" s="349" t="s">
        <v>31</v>
      </c>
      <c r="B81" s="350"/>
      <c r="C81" s="350"/>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1"/>
    </row>
    <row r="82" spans="1:52" ht="19.899999999999999" customHeight="1" thickBot="1" x14ac:dyDescent="0.2">
      <c r="A82" s="300" t="s">
        <v>606</v>
      </c>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2"/>
    </row>
    <row r="83" spans="1:52" ht="19.899999999999999" customHeight="1" x14ac:dyDescent="0.15">
      <c r="A83" s="468" t="s">
        <v>32</v>
      </c>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52" ht="63" customHeight="1" thickBot="1" x14ac:dyDescent="0.2">
      <c r="A84" s="278" t="s">
        <v>132</v>
      </c>
      <c r="B84" s="279"/>
      <c r="C84" s="279"/>
      <c r="D84" s="279"/>
      <c r="E84" s="280"/>
      <c r="F84" s="476" t="s">
        <v>750</v>
      </c>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2"/>
    </row>
    <row r="85" spans="1:52" ht="21" customHeight="1" x14ac:dyDescent="0.15">
      <c r="A85" s="468" t="s">
        <v>44</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70"/>
    </row>
    <row r="86" spans="1:52" ht="63" customHeight="1" thickBot="1" x14ac:dyDescent="0.2">
      <c r="A86" s="278" t="s">
        <v>132</v>
      </c>
      <c r="B86" s="279"/>
      <c r="C86" s="279"/>
      <c r="D86" s="279"/>
      <c r="E86" s="280"/>
      <c r="F86" s="303" t="s">
        <v>751</v>
      </c>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2"/>
    </row>
    <row r="87" spans="1:52" ht="23.45" customHeight="1" x14ac:dyDescent="0.15">
      <c r="A87" s="473" t="s">
        <v>33</v>
      </c>
      <c r="B87" s="474"/>
      <c r="C87" s="474"/>
      <c r="D87" s="474"/>
      <c r="E87" s="474"/>
      <c r="F87" s="474"/>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5"/>
    </row>
    <row r="88" spans="1:52" ht="253.9" customHeight="1" thickBot="1" x14ac:dyDescent="0.2">
      <c r="A88" s="455" t="s">
        <v>749</v>
      </c>
      <c r="B88" s="456"/>
      <c r="C88" s="456"/>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456"/>
      <c r="AX88" s="457"/>
    </row>
    <row r="89" spans="1:52" ht="15.6" customHeight="1" x14ac:dyDescent="0.15">
      <c r="A89" s="314" t="s">
        <v>240</v>
      </c>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Z89" s="83"/>
    </row>
    <row r="90" spans="1:52" ht="15.6" customHeight="1" x14ac:dyDescent="0.15">
      <c r="A90" s="661" t="s">
        <v>541</v>
      </c>
      <c r="B90" s="288"/>
      <c r="C90" s="288"/>
      <c r="D90" s="289"/>
      <c r="E90" s="651" t="s">
        <v>608</v>
      </c>
      <c r="F90" s="652"/>
      <c r="G90" s="652"/>
      <c r="H90" s="652"/>
      <c r="I90" s="652"/>
      <c r="J90" s="652"/>
      <c r="K90" s="652"/>
      <c r="L90" s="652"/>
      <c r="M90" s="652"/>
      <c r="N90" s="652"/>
      <c r="O90" s="652"/>
      <c r="P90" s="653"/>
      <c r="Q90" s="651"/>
      <c r="R90" s="652"/>
      <c r="S90" s="652"/>
      <c r="T90" s="652"/>
      <c r="U90" s="652"/>
      <c r="V90" s="652"/>
      <c r="W90" s="652"/>
      <c r="X90" s="652"/>
      <c r="Y90" s="652"/>
      <c r="Z90" s="652"/>
      <c r="AA90" s="652"/>
      <c r="AB90" s="653"/>
      <c r="AC90" s="651"/>
      <c r="AD90" s="652"/>
      <c r="AE90" s="652"/>
      <c r="AF90" s="652"/>
      <c r="AG90" s="652"/>
      <c r="AH90" s="652"/>
      <c r="AI90" s="652"/>
      <c r="AJ90" s="652"/>
      <c r="AK90" s="652"/>
      <c r="AL90" s="652"/>
      <c r="AM90" s="652"/>
      <c r="AN90" s="653"/>
      <c r="AO90" s="651"/>
      <c r="AP90" s="652"/>
      <c r="AQ90" s="652"/>
      <c r="AR90" s="652"/>
      <c r="AS90" s="652"/>
      <c r="AT90" s="652"/>
      <c r="AU90" s="652"/>
      <c r="AV90" s="652"/>
      <c r="AW90" s="652"/>
      <c r="AX90" s="654"/>
      <c r="AY90" s="73"/>
    </row>
    <row r="91" spans="1:52" ht="15.6" customHeight="1" x14ac:dyDescent="0.15">
      <c r="A91" s="123" t="s">
        <v>274</v>
      </c>
      <c r="B91" s="123"/>
      <c r="C91" s="123"/>
      <c r="D91" s="123"/>
      <c r="E91" s="651" t="s">
        <v>608</v>
      </c>
      <c r="F91" s="652"/>
      <c r="G91" s="652"/>
      <c r="H91" s="652"/>
      <c r="I91" s="652"/>
      <c r="J91" s="652"/>
      <c r="K91" s="652"/>
      <c r="L91" s="652"/>
      <c r="M91" s="652"/>
      <c r="N91" s="652"/>
      <c r="O91" s="652"/>
      <c r="P91" s="653"/>
      <c r="Q91" s="651"/>
      <c r="R91" s="652"/>
      <c r="S91" s="652"/>
      <c r="T91" s="652"/>
      <c r="U91" s="652"/>
      <c r="V91" s="652"/>
      <c r="W91" s="652"/>
      <c r="X91" s="652"/>
      <c r="Y91" s="652"/>
      <c r="Z91" s="652"/>
      <c r="AA91" s="652"/>
      <c r="AB91" s="653"/>
      <c r="AC91" s="651"/>
      <c r="AD91" s="652"/>
      <c r="AE91" s="652"/>
      <c r="AF91" s="652"/>
      <c r="AG91" s="652"/>
      <c r="AH91" s="652"/>
      <c r="AI91" s="652"/>
      <c r="AJ91" s="652"/>
      <c r="AK91" s="652"/>
      <c r="AL91" s="652"/>
      <c r="AM91" s="652"/>
      <c r="AN91" s="653"/>
      <c r="AO91" s="651"/>
      <c r="AP91" s="652"/>
      <c r="AQ91" s="652"/>
      <c r="AR91" s="652"/>
      <c r="AS91" s="652"/>
      <c r="AT91" s="652"/>
      <c r="AU91" s="652"/>
      <c r="AV91" s="652"/>
      <c r="AW91" s="652"/>
      <c r="AX91" s="654"/>
    </row>
    <row r="92" spans="1:52" ht="15.6" customHeight="1" x14ac:dyDescent="0.15">
      <c r="A92" s="123" t="s">
        <v>273</v>
      </c>
      <c r="B92" s="123"/>
      <c r="C92" s="123"/>
      <c r="D92" s="123"/>
      <c r="E92" s="651" t="s">
        <v>607</v>
      </c>
      <c r="F92" s="652"/>
      <c r="G92" s="652"/>
      <c r="H92" s="652"/>
      <c r="I92" s="652"/>
      <c r="J92" s="652"/>
      <c r="K92" s="652"/>
      <c r="L92" s="652"/>
      <c r="M92" s="652"/>
      <c r="N92" s="652"/>
      <c r="O92" s="652"/>
      <c r="P92" s="653"/>
      <c r="Q92" s="651"/>
      <c r="R92" s="652"/>
      <c r="S92" s="652"/>
      <c r="T92" s="652"/>
      <c r="U92" s="652"/>
      <c r="V92" s="652"/>
      <c r="W92" s="652"/>
      <c r="X92" s="652"/>
      <c r="Y92" s="652"/>
      <c r="Z92" s="652"/>
      <c r="AA92" s="652"/>
      <c r="AB92" s="653"/>
      <c r="AC92" s="651"/>
      <c r="AD92" s="652"/>
      <c r="AE92" s="652"/>
      <c r="AF92" s="652"/>
      <c r="AG92" s="652"/>
      <c r="AH92" s="652"/>
      <c r="AI92" s="652"/>
      <c r="AJ92" s="652"/>
      <c r="AK92" s="652"/>
      <c r="AL92" s="652"/>
      <c r="AM92" s="652"/>
      <c r="AN92" s="653"/>
      <c r="AO92" s="651"/>
      <c r="AP92" s="652"/>
      <c r="AQ92" s="652"/>
      <c r="AR92" s="652"/>
      <c r="AS92" s="652"/>
      <c r="AT92" s="652"/>
      <c r="AU92" s="652"/>
      <c r="AV92" s="652"/>
      <c r="AW92" s="652"/>
      <c r="AX92" s="654"/>
    </row>
    <row r="93" spans="1:52" ht="15.6" customHeight="1" x14ac:dyDescent="0.15">
      <c r="A93" s="123" t="s">
        <v>272</v>
      </c>
      <c r="B93" s="123"/>
      <c r="C93" s="123"/>
      <c r="D93" s="123"/>
      <c r="E93" s="651" t="s">
        <v>609</v>
      </c>
      <c r="F93" s="652"/>
      <c r="G93" s="652"/>
      <c r="H93" s="652"/>
      <c r="I93" s="652"/>
      <c r="J93" s="652"/>
      <c r="K93" s="652"/>
      <c r="L93" s="652"/>
      <c r="M93" s="652"/>
      <c r="N93" s="652"/>
      <c r="O93" s="652"/>
      <c r="P93" s="653"/>
      <c r="Q93" s="651"/>
      <c r="R93" s="652"/>
      <c r="S93" s="652"/>
      <c r="T93" s="652"/>
      <c r="U93" s="652"/>
      <c r="V93" s="652"/>
      <c r="W93" s="652"/>
      <c r="X93" s="652"/>
      <c r="Y93" s="652"/>
      <c r="Z93" s="652"/>
      <c r="AA93" s="652"/>
      <c r="AB93" s="653"/>
      <c r="AC93" s="651"/>
      <c r="AD93" s="652"/>
      <c r="AE93" s="652"/>
      <c r="AF93" s="652"/>
      <c r="AG93" s="652"/>
      <c r="AH93" s="652"/>
      <c r="AI93" s="652"/>
      <c r="AJ93" s="652"/>
      <c r="AK93" s="652"/>
      <c r="AL93" s="652"/>
      <c r="AM93" s="652"/>
      <c r="AN93" s="653"/>
      <c r="AO93" s="651"/>
      <c r="AP93" s="652"/>
      <c r="AQ93" s="652"/>
      <c r="AR93" s="652"/>
      <c r="AS93" s="652"/>
      <c r="AT93" s="652"/>
      <c r="AU93" s="652"/>
      <c r="AV93" s="652"/>
      <c r="AW93" s="652"/>
      <c r="AX93" s="654"/>
    </row>
    <row r="94" spans="1:52" ht="15.6" customHeight="1" x14ac:dyDescent="0.15">
      <c r="A94" s="123" t="s">
        <v>271</v>
      </c>
      <c r="B94" s="123"/>
      <c r="C94" s="123"/>
      <c r="D94" s="123"/>
      <c r="E94" s="651" t="s">
        <v>610</v>
      </c>
      <c r="F94" s="652"/>
      <c r="G94" s="652"/>
      <c r="H94" s="652"/>
      <c r="I94" s="652"/>
      <c r="J94" s="652"/>
      <c r="K94" s="652"/>
      <c r="L94" s="652"/>
      <c r="M94" s="652"/>
      <c r="N94" s="652"/>
      <c r="O94" s="652"/>
      <c r="P94" s="653"/>
      <c r="Q94" s="651"/>
      <c r="R94" s="652"/>
      <c r="S94" s="652"/>
      <c r="T94" s="652"/>
      <c r="U94" s="652"/>
      <c r="V94" s="652"/>
      <c r="W94" s="652"/>
      <c r="X94" s="652"/>
      <c r="Y94" s="652"/>
      <c r="Z94" s="652"/>
      <c r="AA94" s="652"/>
      <c r="AB94" s="653"/>
      <c r="AC94" s="651"/>
      <c r="AD94" s="652"/>
      <c r="AE94" s="652"/>
      <c r="AF94" s="652"/>
      <c r="AG94" s="652"/>
      <c r="AH94" s="652"/>
      <c r="AI94" s="652"/>
      <c r="AJ94" s="652"/>
      <c r="AK94" s="652"/>
      <c r="AL94" s="652"/>
      <c r="AM94" s="652"/>
      <c r="AN94" s="653"/>
      <c r="AO94" s="651"/>
      <c r="AP94" s="652"/>
      <c r="AQ94" s="652"/>
      <c r="AR94" s="652"/>
      <c r="AS94" s="652"/>
      <c r="AT94" s="652"/>
      <c r="AU94" s="652"/>
      <c r="AV94" s="652"/>
      <c r="AW94" s="652"/>
      <c r="AX94" s="654"/>
    </row>
    <row r="95" spans="1:52" ht="15.6" customHeight="1" x14ac:dyDescent="0.15">
      <c r="A95" s="123" t="s">
        <v>270</v>
      </c>
      <c r="B95" s="123"/>
      <c r="C95" s="123"/>
      <c r="D95" s="123"/>
      <c r="E95" s="651" t="s">
        <v>611</v>
      </c>
      <c r="F95" s="652"/>
      <c r="G95" s="652"/>
      <c r="H95" s="652"/>
      <c r="I95" s="652"/>
      <c r="J95" s="652"/>
      <c r="K95" s="652"/>
      <c r="L95" s="652"/>
      <c r="M95" s="652"/>
      <c r="N95" s="652"/>
      <c r="O95" s="652"/>
      <c r="P95" s="653"/>
      <c r="Q95" s="651"/>
      <c r="R95" s="652"/>
      <c r="S95" s="652"/>
      <c r="T95" s="652"/>
      <c r="U95" s="652"/>
      <c r="V95" s="652"/>
      <c r="W95" s="652"/>
      <c r="X95" s="652"/>
      <c r="Y95" s="652"/>
      <c r="Z95" s="652"/>
      <c r="AA95" s="652"/>
      <c r="AB95" s="653"/>
      <c r="AC95" s="651"/>
      <c r="AD95" s="652"/>
      <c r="AE95" s="652"/>
      <c r="AF95" s="652"/>
      <c r="AG95" s="652"/>
      <c r="AH95" s="652"/>
      <c r="AI95" s="652"/>
      <c r="AJ95" s="652"/>
      <c r="AK95" s="652"/>
      <c r="AL95" s="652"/>
      <c r="AM95" s="652"/>
      <c r="AN95" s="653"/>
      <c r="AO95" s="651"/>
      <c r="AP95" s="652"/>
      <c r="AQ95" s="652"/>
      <c r="AR95" s="652"/>
      <c r="AS95" s="652"/>
      <c r="AT95" s="652"/>
      <c r="AU95" s="652"/>
      <c r="AV95" s="652"/>
      <c r="AW95" s="652"/>
      <c r="AX95" s="654"/>
    </row>
    <row r="96" spans="1:52" ht="15.6" customHeight="1" x14ac:dyDescent="0.15">
      <c r="A96" s="123" t="s">
        <v>269</v>
      </c>
      <c r="B96" s="123"/>
      <c r="C96" s="123"/>
      <c r="D96" s="123"/>
      <c r="E96" s="651" t="s">
        <v>612</v>
      </c>
      <c r="F96" s="652"/>
      <c r="G96" s="652"/>
      <c r="H96" s="652"/>
      <c r="I96" s="652"/>
      <c r="J96" s="652"/>
      <c r="K96" s="652"/>
      <c r="L96" s="652"/>
      <c r="M96" s="652"/>
      <c r="N96" s="652"/>
      <c r="O96" s="652"/>
      <c r="P96" s="653"/>
      <c r="Q96" s="651"/>
      <c r="R96" s="652"/>
      <c r="S96" s="652"/>
      <c r="T96" s="652"/>
      <c r="U96" s="652"/>
      <c r="V96" s="652"/>
      <c r="W96" s="652"/>
      <c r="X96" s="652"/>
      <c r="Y96" s="652"/>
      <c r="Z96" s="652"/>
      <c r="AA96" s="652"/>
      <c r="AB96" s="653"/>
      <c r="AC96" s="651"/>
      <c r="AD96" s="652"/>
      <c r="AE96" s="652"/>
      <c r="AF96" s="652"/>
      <c r="AG96" s="652"/>
      <c r="AH96" s="652"/>
      <c r="AI96" s="652"/>
      <c r="AJ96" s="652"/>
      <c r="AK96" s="652"/>
      <c r="AL96" s="652"/>
      <c r="AM96" s="652"/>
      <c r="AN96" s="653"/>
      <c r="AO96" s="651"/>
      <c r="AP96" s="652"/>
      <c r="AQ96" s="652"/>
      <c r="AR96" s="652"/>
      <c r="AS96" s="652"/>
      <c r="AT96" s="652"/>
      <c r="AU96" s="652"/>
      <c r="AV96" s="652"/>
      <c r="AW96" s="652"/>
      <c r="AX96" s="654"/>
    </row>
    <row r="97" spans="1:50" ht="15.6" customHeight="1" x14ac:dyDescent="0.15">
      <c r="A97" s="123" t="s">
        <v>268</v>
      </c>
      <c r="B97" s="123"/>
      <c r="C97" s="123"/>
      <c r="D97" s="123"/>
      <c r="E97" s="651" t="s">
        <v>613</v>
      </c>
      <c r="F97" s="652"/>
      <c r="G97" s="652"/>
      <c r="H97" s="652"/>
      <c r="I97" s="652"/>
      <c r="J97" s="652"/>
      <c r="K97" s="652"/>
      <c r="L97" s="652"/>
      <c r="M97" s="652"/>
      <c r="N97" s="652"/>
      <c r="O97" s="652"/>
      <c r="P97" s="653"/>
      <c r="Q97" s="651"/>
      <c r="R97" s="652"/>
      <c r="S97" s="652"/>
      <c r="T97" s="652"/>
      <c r="U97" s="652"/>
      <c r="V97" s="652"/>
      <c r="W97" s="652"/>
      <c r="X97" s="652"/>
      <c r="Y97" s="652"/>
      <c r="Z97" s="652"/>
      <c r="AA97" s="652"/>
      <c r="AB97" s="653"/>
      <c r="AC97" s="651"/>
      <c r="AD97" s="652"/>
      <c r="AE97" s="652"/>
      <c r="AF97" s="652"/>
      <c r="AG97" s="652"/>
      <c r="AH97" s="652"/>
      <c r="AI97" s="652"/>
      <c r="AJ97" s="652"/>
      <c r="AK97" s="652"/>
      <c r="AL97" s="652"/>
      <c r="AM97" s="652"/>
      <c r="AN97" s="653"/>
      <c r="AO97" s="651"/>
      <c r="AP97" s="652"/>
      <c r="AQ97" s="652"/>
      <c r="AR97" s="652"/>
      <c r="AS97" s="652"/>
      <c r="AT97" s="652"/>
      <c r="AU97" s="652"/>
      <c r="AV97" s="652"/>
      <c r="AW97" s="652"/>
      <c r="AX97" s="654"/>
    </row>
    <row r="98" spans="1:50" ht="15.6" customHeight="1" x14ac:dyDescent="0.15">
      <c r="A98" s="123" t="s">
        <v>267</v>
      </c>
      <c r="B98" s="123"/>
      <c r="C98" s="123"/>
      <c r="D98" s="123"/>
      <c r="E98" s="690" t="s">
        <v>614</v>
      </c>
      <c r="F98" s="691"/>
      <c r="G98" s="691"/>
      <c r="H98" s="691"/>
      <c r="I98" s="691"/>
      <c r="J98" s="691"/>
      <c r="K98" s="691"/>
      <c r="L98" s="691"/>
      <c r="M98" s="691"/>
      <c r="N98" s="691"/>
      <c r="O98" s="691"/>
      <c r="P98" s="692"/>
      <c r="Q98" s="690"/>
      <c r="R98" s="691"/>
      <c r="S98" s="691"/>
      <c r="T98" s="691"/>
      <c r="U98" s="691"/>
      <c r="V98" s="691"/>
      <c r="W98" s="691"/>
      <c r="X98" s="691"/>
      <c r="Y98" s="691"/>
      <c r="Z98" s="691"/>
      <c r="AA98" s="691"/>
      <c r="AB98" s="692"/>
      <c r="AC98" s="690"/>
      <c r="AD98" s="691"/>
      <c r="AE98" s="691"/>
      <c r="AF98" s="691"/>
      <c r="AG98" s="691"/>
      <c r="AH98" s="691"/>
      <c r="AI98" s="691"/>
      <c r="AJ98" s="691"/>
      <c r="AK98" s="691"/>
      <c r="AL98" s="691"/>
      <c r="AM98" s="691"/>
      <c r="AN98" s="692"/>
      <c r="AO98" s="651"/>
      <c r="AP98" s="652"/>
      <c r="AQ98" s="652"/>
      <c r="AR98" s="652"/>
      <c r="AS98" s="652"/>
      <c r="AT98" s="652"/>
      <c r="AU98" s="652"/>
      <c r="AV98" s="652"/>
      <c r="AW98" s="652"/>
      <c r="AX98" s="654"/>
    </row>
    <row r="99" spans="1:50" ht="15.6" customHeight="1" x14ac:dyDescent="0.15">
      <c r="A99" s="123" t="s">
        <v>415</v>
      </c>
      <c r="B99" s="123"/>
      <c r="C99" s="123"/>
      <c r="D99" s="123"/>
      <c r="E99" s="657" t="s">
        <v>579</v>
      </c>
      <c r="F99" s="655"/>
      <c r="G99" s="655"/>
      <c r="H99" s="76" t="str">
        <f>IF(E99="","","-")</f>
        <v>-</v>
      </c>
      <c r="I99" s="655"/>
      <c r="J99" s="655"/>
      <c r="K99" s="76" t="str">
        <f>IF(I99="","","-")</f>
        <v/>
      </c>
      <c r="L99" s="656">
        <v>114</v>
      </c>
      <c r="M99" s="656"/>
      <c r="N99" s="76" t="str">
        <f>IF(O99="","","-")</f>
        <v/>
      </c>
      <c r="O99" s="688"/>
      <c r="P99" s="689"/>
      <c r="Q99" s="657"/>
      <c r="R99" s="655"/>
      <c r="S99" s="655"/>
      <c r="T99" s="76" t="str">
        <f>IF(Q99="","","-")</f>
        <v/>
      </c>
      <c r="U99" s="655"/>
      <c r="V99" s="655"/>
      <c r="W99" s="76" t="str">
        <f>IF(U99="","","-")</f>
        <v/>
      </c>
      <c r="X99" s="656"/>
      <c r="Y99" s="656"/>
      <c r="Z99" s="76" t="str">
        <f>IF(AA99="","","-")</f>
        <v/>
      </c>
      <c r="AA99" s="688"/>
      <c r="AB99" s="689"/>
      <c r="AC99" s="657"/>
      <c r="AD99" s="655"/>
      <c r="AE99" s="655"/>
      <c r="AF99" s="76" t="str">
        <f>IF(AC99="","","-")</f>
        <v/>
      </c>
      <c r="AG99" s="655"/>
      <c r="AH99" s="655"/>
      <c r="AI99" s="76" t="str">
        <f>IF(AG99="","","-")</f>
        <v/>
      </c>
      <c r="AJ99" s="656"/>
      <c r="AK99" s="656"/>
      <c r="AL99" s="76" t="str">
        <f>IF(AM99="","","-")</f>
        <v/>
      </c>
      <c r="AM99" s="688"/>
      <c r="AN99" s="689"/>
      <c r="AO99" s="657"/>
      <c r="AP99" s="655"/>
      <c r="AQ99" s="76" t="str">
        <f>IF(AO99="","","-")</f>
        <v/>
      </c>
      <c r="AR99" s="655"/>
      <c r="AS99" s="655"/>
      <c r="AT99" s="76" t="str">
        <f>IF(AR99="","","-")</f>
        <v/>
      </c>
      <c r="AU99" s="656"/>
      <c r="AV99" s="656"/>
      <c r="AW99" s="76" t="str">
        <f>IF(AX99="","","-")</f>
        <v/>
      </c>
      <c r="AX99" s="79"/>
    </row>
    <row r="100" spans="1:50" ht="15.6" customHeight="1" x14ac:dyDescent="0.15">
      <c r="A100" s="123" t="s">
        <v>381</v>
      </c>
      <c r="B100" s="123"/>
      <c r="C100" s="123"/>
      <c r="D100" s="123"/>
      <c r="E100" s="657" t="s">
        <v>579</v>
      </c>
      <c r="F100" s="655"/>
      <c r="G100" s="655"/>
      <c r="H100" s="76" t="str">
        <f>IF(E100="","","-")</f>
        <v>-</v>
      </c>
      <c r="I100" s="655"/>
      <c r="J100" s="655"/>
      <c r="K100" s="76" t="str">
        <f>IF(I100="","","-")</f>
        <v/>
      </c>
      <c r="L100" s="656">
        <v>115</v>
      </c>
      <c r="M100" s="656"/>
      <c r="N100" s="76" t="str">
        <f>IF(O100="","","-")</f>
        <v/>
      </c>
      <c r="O100" s="688"/>
      <c r="P100" s="689"/>
      <c r="Q100" s="657"/>
      <c r="R100" s="655"/>
      <c r="S100" s="655"/>
      <c r="T100" s="76" t="str">
        <f>IF(Q100="","","-")</f>
        <v/>
      </c>
      <c r="U100" s="655"/>
      <c r="V100" s="655"/>
      <c r="W100" s="76" t="str">
        <f>IF(U100="","","-")</f>
        <v/>
      </c>
      <c r="X100" s="656"/>
      <c r="Y100" s="656"/>
      <c r="Z100" s="76" t="str">
        <f>IF(AA100="","","-")</f>
        <v/>
      </c>
      <c r="AA100" s="688"/>
      <c r="AB100" s="689"/>
      <c r="AC100" s="657"/>
      <c r="AD100" s="655"/>
      <c r="AE100" s="655"/>
      <c r="AF100" s="76" t="str">
        <f>IF(AC100="","","-")</f>
        <v/>
      </c>
      <c r="AG100" s="655"/>
      <c r="AH100" s="655"/>
      <c r="AI100" s="76" t="str">
        <f>IF(AG100="","","-")</f>
        <v/>
      </c>
      <c r="AJ100" s="656"/>
      <c r="AK100" s="656"/>
      <c r="AL100" s="76" t="str">
        <f>IF(AM100="","","-")</f>
        <v/>
      </c>
      <c r="AM100" s="688"/>
      <c r="AN100" s="689"/>
      <c r="AO100" s="657"/>
      <c r="AP100" s="655"/>
      <c r="AQ100" s="76" t="str">
        <f>IF(AO100="","","-")</f>
        <v/>
      </c>
      <c r="AR100" s="655"/>
      <c r="AS100" s="655"/>
      <c r="AT100" s="76" t="str">
        <f>IF(AR100="","","-")</f>
        <v/>
      </c>
      <c r="AU100" s="656"/>
      <c r="AV100" s="656"/>
      <c r="AW100" s="76" t="str">
        <f>IF(AX100="","","-")</f>
        <v/>
      </c>
      <c r="AX100" s="79"/>
    </row>
    <row r="101" spans="1:50" ht="28.35" customHeight="1" x14ac:dyDescent="0.15">
      <c r="A101" s="258" t="s">
        <v>262</v>
      </c>
      <c r="B101" s="259"/>
      <c r="C101" s="259"/>
      <c r="D101" s="259"/>
      <c r="E101" s="259"/>
      <c r="F101" s="260"/>
      <c r="G101" s="62" t="s">
        <v>576</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9"/>
    </row>
    <row r="102" spans="1:50" ht="28.35" customHeight="1" x14ac:dyDescent="0.15">
      <c r="A102" s="258"/>
      <c r="B102" s="259"/>
      <c r="C102" s="259"/>
      <c r="D102" s="259"/>
      <c r="E102" s="259"/>
      <c r="F102" s="260"/>
      <c r="G102" s="37"/>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9"/>
    </row>
    <row r="103" spans="1:50" ht="28.35" customHeight="1" x14ac:dyDescent="0.15">
      <c r="A103" s="258"/>
      <c r="B103" s="259"/>
      <c r="C103" s="259"/>
      <c r="D103" s="259"/>
      <c r="E103" s="259"/>
      <c r="F103" s="260"/>
      <c r="G103" s="37"/>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9"/>
    </row>
    <row r="104" spans="1:50" ht="28.35" customHeight="1" x14ac:dyDescent="0.15">
      <c r="A104" s="258"/>
      <c r="B104" s="259"/>
      <c r="C104" s="259"/>
      <c r="D104" s="259"/>
      <c r="E104" s="259"/>
      <c r="F104" s="260"/>
      <c r="G104" s="37"/>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9"/>
    </row>
    <row r="105" spans="1:50" ht="27.75" customHeight="1" x14ac:dyDescent="0.15">
      <c r="A105" s="258"/>
      <c r="B105" s="259"/>
      <c r="C105" s="259"/>
      <c r="D105" s="259"/>
      <c r="E105" s="259"/>
      <c r="F105" s="260"/>
      <c r="G105" s="37"/>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9"/>
    </row>
    <row r="106" spans="1:50" ht="28.35" customHeight="1" x14ac:dyDescent="0.15">
      <c r="A106" s="258"/>
      <c r="B106" s="259"/>
      <c r="C106" s="259"/>
      <c r="D106" s="259"/>
      <c r="E106" s="259"/>
      <c r="F106" s="260"/>
      <c r="G106" s="37"/>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9"/>
    </row>
    <row r="107" spans="1:50" ht="28.35" customHeight="1" x14ac:dyDescent="0.15">
      <c r="A107" s="258"/>
      <c r="B107" s="259"/>
      <c r="C107" s="259"/>
      <c r="D107" s="259"/>
      <c r="E107" s="259"/>
      <c r="F107" s="260"/>
      <c r="G107" s="37"/>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9"/>
    </row>
    <row r="108" spans="1:50" ht="27.75" customHeight="1" x14ac:dyDescent="0.15">
      <c r="A108" s="258"/>
      <c r="B108" s="259"/>
      <c r="C108" s="259"/>
      <c r="D108" s="259"/>
      <c r="E108" s="259"/>
      <c r="F108" s="260"/>
      <c r="G108" s="37"/>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9"/>
    </row>
    <row r="109" spans="1:50" ht="28.35" customHeight="1" x14ac:dyDescent="0.15">
      <c r="A109" s="258"/>
      <c r="B109" s="259"/>
      <c r="C109" s="259"/>
      <c r="D109" s="259"/>
      <c r="E109" s="259"/>
      <c r="F109" s="260"/>
      <c r="G109" s="37"/>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9"/>
    </row>
    <row r="110" spans="1:50" ht="28.35" customHeight="1" x14ac:dyDescent="0.15">
      <c r="A110" s="258"/>
      <c r="B110" s="259"/>
      <c r="C110" s="259"/>
      <c r="D110" s="259"/>
      <c r="E110" s="259"/>
      <c r="F110" s="260"/>
      <c r="G110" s="37"/>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9"/>
    </row>
    <row r="111" spans="1:50" ht="28.35" customHeight="1" x14ac:dyDescent="0.15">
      <c r="A111" s="258"/>
      <c r="B111" s="259"/>
      <c r="C111" s="259"/>
      <c r="D111" s="259"/>
      <c r="E111" s="259"/>
      <c r="F111" s="260"/>
      <c r="G111" s="37"/>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9"/>
    </row>
    <row r="112" spans="1:50" ht="28.35" customHeight="1" x14ac:dyDescent="0.15">
      <c r="A112" s="258"/>
      <c r="B112" s="259"/>
      <c r="C112" s="259"/>
      <c r="D112" s="259"/>
      <c r="E112" s="259"/>
      <c r="F112" s="260"/>
      <c r="G112" s="37"/>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9"/>
    </row>
    <row r="113" spans="1:50" ht="28.35" customHeight="1" x14ac:dyDescent="0.15">
      <c r="A113" s="258"/>
      <c r="B113" s="259"/>
      <c r="C113" s="259"/>
      <c r="D113" s="259"/>
      <c r="E113" s="259"/>
      <c r="F113" s="260"/>
      <c r="G113" s="37"/>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9"/>
    </row>
    <row r="114" spans="1:50" ht="27.75" customHeight="1" x14ac:dyDescent="0.15">
      <c r="A114" s="258"/>
      <c r="B114" s="259"/>
      <c r="C114" s="259"/>
      <c r="D114" s="259"/>
      <c r="E114" s="259"/>
      <c r="F114" s="260"/>
      <c r="G114" s="37"/>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9"/>
    </row>
    <row r="115" spans="1:50" ht="28.35" customHeight="1" x14ac:dyDescent="0.15">
      <c r="A115" s="258"/>
      <c r="B115" s="259"/>
      <c r="C115" s="259"/>
      <c r="D115" s="259"/>
      <c r="E115" s="259"/>
      <c r="F115" s="260"/>
      <c r="G115" s="37"/>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9"/>
    </row>
    <row r="116" spans="1:50" ht="28.35" customHeight="1" x14ac:dyDescent="0.15">
      <c r="A116" s="258"/>
      <c r="B116" s="259"/>
      <c r="C116" s="259"/>
      <c r="D116" s="259"/>
      <c r="E116" s="259"/>
      <c r="F116" s="260"/>
      <c r="G116" s="37"/>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9"/>
    </row>
    <row r="117" spans="1:50" ht="28.35" customHeight="1" x14ac:dyDescent="0.15">
      <c r="A117" s="258"/>
      <c r="B117" s="259"/>
      <c r="C117" s="259"/>
      <c r="D117" s="259"/>
      <c r="E117" s="259"/>
      <c r="F117" s="260"/>
      <c r="G117" s="37"/>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9"/>
    </row>
    <row r="118" spans="1:50" ht="52.5" customHeight="1" x14ac:dyDescent="0.15">
      <c r="A118" s="258"/>
      <c r="B118" s="259"/>
      <c r="C118" s="259"/>
      <c r="D118" s="259"/>
      <c r="E118" s="259"/>
      <c r="F118" s="260"/>
      <c r="G118" s="37"/>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9"/>
    </row>
    <row r="119" spans="1:50" ht="52.5" customHeight="1" x14ac:dyDescent="0.15">
      <c r="A119" s="258"/>
      <c r="B119" s="259"/>
      <c r="C119" s="259"/>
      <c r="D119" s="259"/>
      <c r="E119" s="259"/>
      <c r="F119" s="260"/>
      <c r="G119" s="37"/>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9"/>
    </row>
    <row r="120" spans="1:50" ht="52.5" customHeight="1" x14ac:dyDescent="0.15">
      <c r="A120" s="258"/>
      <c r="B120" s="259"/>
      <c r="C120" s="259"/>
      <c r="D120" s="259"/>
      <c r="E120" s="259"/>
      <c r="F120" s="260"/>
      <c r="G120" s="37"/>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9"/>
    </row>
    <row r="121" spans="1:50" ht="29.25" customHeight="1" x14ac:dyDescent="0.15">
      <c r="A121" s="258"/>
      <c r="B121" s="259"/>
      <c r="C121" s="259"/>
      <c r="D121" s="259"/>
      <c r="E121" s="259"/>
      <c r="F121" s="260"/>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9"/>
    </row>
    <row r="122" spans="1:50" ht="18.399999999999999" customHeight="1" x14ac:dyDescent="0.15">
      <c r="A122" s="258"/>
      <c r="B122" s="259"/>
      <c r="C122" s="259"/>
      <c r="D122" s="259"/>
      <c r="E122" s="259"/>
      <c r="F122" s="260"/>
      <c r="G122" s="37"/>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9"/>
    </row>
    <row r="123" spans="1:50" ht="35.25" customHeight="1" x14ac:dyDescent="0.15">
      <c r="A123" s="258"/>
      <c r="B123" s="259"/>
      <c r="C123" s="259"/>
      <c r="D123" s="259"/>
      <c r="E123" s="259"/>
      <c r="F123" s="260"/>
      <c r="G123" s="37"/>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9"/>
    </row>
    <row r="124" spans="1:50" ht="30" customHeight="1" x14ac:dyDescent="0.15">
      <c r="A124" s="258"/>
      <c r="B124" s="259"/>
      <c r="C124" s="259"/>
      <c r="D124" s="259"/>
      <c r="E124" s="259"/>
      <c r="F124" s="260"/>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9"/>
    </row>
    <row r="125" spans="1:50" ht="24.75" customHeight="1" x14ac:dyDescent="0.15">
      <c r="A125" s="258"/>
      <c r="B125" s="259"/>
      <c r="C125" s="259"/>
      <c r="D125" s="259"/>
      <c r="E125" s="259"/>
      <c r="F125" s="260"/>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9"/>
    </row>
    <row r="126" spans="1:50" ht="24.75" customHeight="1" x14ac:dyDescent="0.15">
      <c r="A126" s="258"/>
      <c r="B126" s="259"/>
      <c r="C126" s="259"/>
      <c r="D126" s="259"/>
      <c r="E126" s="259"/>
      <c r="F126" s="260"/>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9"/>
    </row>
    <row r="127" spans="1:50" ht="24.75" customHeight="1" x14ac:dyDescent="0.15">
      <c r="A127" s="258"/>
      <c r="B127" s="259"/>
      <c r="C127" s="259"/>
      <c r="D127" s="259"/>
      <c r="E127" s="259"/>
      <c r="F127" s="260"/>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9"/>
    </row>
    <row r="128" spans="1:50" ht="24.75" customHeight="1" x14ac:dyDescent="0.15">
      <c r="A128" s="258"/>
      <c r="B128" s="259"/>
      <c r="C128" s="259"/>
      <c r="D128" s="259"/>
      <c r="E128" s="259"/>
      <c r="F128" s="260"/>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9"/>
    </row>
    <row r="129" spans="1:50" ht="24.75" customHeight="1" x14ac:dyDescent="0.15">
      <c r="A129" s="258"/>
      <c r="B129" s="259"/>
      <c r="C129" s="259"/>
      <c r="D129" s="259"/>
      <c r="E129" s="259"/>
      <c r="F129" s="260"/>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9"/>
    </row>
    <row r="130" spans="1:50" ht="24.75" customHeight="1" x14ac:dyDescent="0.15">
      <c r="A130" s="258"/>
      <c r="B130" s="259"/>
      <c r="C130" s="259"/>
      <c r="D130" s="259"/>
      <c r="E130" s="259"/>
      <c r="F130" s="260"/>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9"/>
    </row>
    <row r="131" spans="1:50" ht="24.75" customHeight="1" x14ac:dyDescent="0.15">
      <c r="A131" s="258"/>
      <c r="B131" s="259"/>
      <c r="C131" s="259"/>
      <c r="D131" s="259"/>
      <c r="E131" s="259"/>
      <c r="F131" s="260"/>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9"/>
    </row>
    <row r="132" spans="1:50" ht="24.75" customHeight="1" x14ac:dyDescent="0.15">
      <c r="A132" s="258"/>
      <c r="B132" s="259"/>
      <c r="C132" s="259"/>
      <c r="D132" s="259"/>
      <c r="E132" s="259"/>
      <c r="F132" s="260"/>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9"/>
    </row>
    <row r="133" spans="1:50" ht="24.75" customHeight="1" x14ac:dyDescent="0.15">
      <c r="A133" s="258"/>
      <c r="B133" s="259"/>
      <c r="C133" s="259"/>
      <c r="D133" s="259"/>
      <c r="E133" s="259"/>
      <c r="F133" s="260"/>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9"/>
    </row>
    <row r="134" spans="1:50" ht="24.75" customHeight="1" x14ac:dyDescent="0.15">
      <c r="A134" s="258"/>
      <c r="B134" s="259"/>
      <c r="C134" s="259"/>
      <c r="D134" s="259"/>
      <c r="E134" s="259"/>
      <c r="F134" s="260"/>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9"/>
    </row>
    <row r="135" spans="1:50" ht="24.75" customHeight="1" x14ac:dyDescent="0.15">
      <c r="A135" s="258"/>
      <c r="B135" s="259"/>
      <c r="C135" s="259"/>
      <c r="D135" s="259"/>
      <c r="E135" s="259"/>
      <c r="F135" s="260"/>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9"/>
    </row>
    <row r="136" spans="1:50" ht="24.75" customHeight="1" x14ac:dyDescent="0.15">
      <c r="A136" s="258"/>
      <c r="B136" s="259"/>
      <c r="C136" s="259"/>
      <c r="D136" s="259"/>
      <c r="E136" s="259"/>
      <c r="F136" s="260"/>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9"/>
    </row>
    <row r="137" spans="1:50" ht="24.75" customHeight="1" x14ac:dyDescent="0.15">
      <c r="A137" s="258"/>
      <c r="B137" s="259"/>
      <c r="C137" s="259"/>
      <c r="D137" s="259"/>
      <c r="E137" s="259"/>
      <c r="F137" s="260"/>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9"/>
    </row>
    <row r="138" spans="1:50" ht="25.5" customHeight="1" x14ac:dyDescent="0.15">
      <c r="A138" s="258"/>
      <c r="B138" s="259"/>
      <c r="C138" s="259"/>
      <c r="D138" s="259"/>
      <c r="E138" s="259"/>
      <c r="F138" s="260"/>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9"/>
    </row>
    <row r="139" spans="1:50" ht="76.150000000000006" customHeight="1" thickBot="1" x14ac:dyDescent="0.2">
      <c r="A139" s="261"/>
      <c r="B139" s="262"/>
      <c r="C139" s="262"/>
      <c r="D139" s="262"/>
      <c r="E139" s="262"/>
      <c r="F139" s="263"/>
      <c r="G139" s="40"/>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2"/>
    </row>
    <row r="140" spans="1:50" ht="24.75" customHeight="1" x14ac:dyDescent="0.15">
      <c r="A140" s="294" t="s">
        <v>756</v>
      </c>
      <c r="B140" s="295"/>
      <c r="C140" s="295"/>
      <c r="D140" s="295"/>
      <c r="E140" s="295"/>
      <c r="F140" s="296"/>
      <c r="G140" s="246" t="s">
        <v>637</v>
      </c>
      <c r="H140" s="247"/>
      <c r="I140" s="247"/>
      <c r="J140" s="247"/>
      <c r="K140" s="247"/>
      <c r="L140" s="247"/>
      <c r="M140" s="247"/>
      <c r="N140" s="247"/>
      <c r="O140" s="247"/>
      <c r="P140" s="247"/>
      <c r="Q140" s="247"/>
      <c r="R140" s="247"/>
      <c r="S140" s="247"/>
      <c r="T140" s="247"/>
      <c r="U140" s="247"/>
      <c r="V140" s="247"/>
      <c r="W140" s="247"/>
      <c r="X140" s="247"/>
      <c r="Y140" s="247"/>
      <c r="Z140" s="247"/>
      <c r="AA140" s="247"/>
      <c r="AB140" s="248"/>
      <c r="AC140" s="246" t="s">
        <v>638</v>
      </c>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458"/>
    </row>
    <row r="141" spans="1:50" ht="24.75" customHeight="1" x14ac:dyDescent="0.15">
      <c r="A141" s="297"/>
      <c r="B141" s="298"/>
      <c r="C141" s="298"/>
      <c r="D141" s="298"/>
      <c r="E141" s="298"/>
      <c r="F141" s="299"/>
      <c r="G141" s="504" t="s">
        <v>16</v>
      </c>
      <c r="H141" s="154"/>
      <c r="I141" s="154"/>
      <c r="J141" s="154"/>
      <c r="K141" s="154"/>
      <c r="L141" s="273" t="s">
        <v>17</v>
      </c>
      <c r="M141" s="154"/>
      <c r="N141" s="154"/>
      <c r="O141" s="154"/>
      <c r="P141" s="154"/>
      <c r="Q141" s="154"/>
      <c r="R141" s="154"/>
      <c r="S141" s="154"/>
      <c r="T141" s="154"/>
      <c r="U141" s="154"/>
      <c r="V141" s="154"/>
      <c r="W141" s="154"/>
      <c r="X141" s="274"/>
      <c r="Y141" s="240" t="s">
        <v>18</v>
      </c>
      <c r="Z141" s="241"/>
      <c r="AA141" s="241"/>
      <c r="AB141" s="463"/>
      <c r="AC141" s="504" t="s">
        <v>16</v>
      </c>
      <c r="AD141" s="154"/>
      <c r="AE141" s="154"/>
      <c r="AF141" s="154"/>
      <c r="AG141" s="154"/>
      <c r="AH141" s="273" t="s">
        <v>17</v>
      </c>
      <c r="AI141" s="154"/>
      <c r="AJ141" s="154"/>
      <c r="AK141" s="154"/>
      <c r="AL141" s="154"/>
      <c r="AM141" s="154"/>
      <c r="AN141" s="154"/>
      <c r="AO141" s="154"/>
      <c r="AP141" s="154"/>
      <c r="AQ141" s="154"/>
      <c r="AR141" s="154"/>
      <c r="AS141" s="154"/>
      <c r="AT141" s="274"/>
      <c r="AU141" s="240" t="s">
        <v>18</v>
      </c>
      <c r="AV141" s="241"/>
      <c r="AW141" s="241"/>
      <c r="AX141" s="242"/>
    </row>
    <row r="142" spans="1:50" ht="24.75" customHeight="1" x14ac:dyDescent="0.15">
      <c r="A142" s="297"/>
      <c r="B142" s="298"/>
      <c r="C142" s="298"/>
      <c r="D142" s="298"/>
      <c r="E142" s="298"/>
      <c r="F142" s="299"/>
      <c r="G142" s="275" t="s">
        <v>703</v>
      </c>
      <c r="H142" s="276"/>
      <c r="I142" s="276"/>
      <c r="J142" s="276"/>
      <c r="K142" s="277"/>
      <c r="L142" s="267" t="s">
        <v>708</v>
      </c>
      <c r="M142" s="268"/>
      <c r="N142" s="268"/>
      <c r="O142" s="268"/>
      <c r="P142" s="268"/>
      <c r="Q142" s="268"/>
      <c r="R142" s="268"/>
      <c r="S142" s="268"/>
      <c r="T142" s="268"/>
      <c r="U142" s="268"/>
      <c r="V142" s="268"/>
      <c r="W142" s="268"/>
      <c r="X142" s="269"/>
      <c r="Y142" s="176">
        <v>2.0169030000000001</v>
      </c>
      <c r="Z142" s="177"/>
      <c r="AA142" s="177"/>
      <c r="AB142" s="467"/>
      <c r="AC142" s="275" t="s">
        <v>706</v>
      </c>
      <c r="AD142" s="276"/>
      <c r="AE142" s="276"/>
      <c r="AF142" s="276"/>
      <c r="AG142" s="277"/>
      <c r="AH142" s="267" t="s">
        <v>719</v>
      </c>
      <c r="AI142" s="268"/>
      <c r="AJ142" s="268"/>
      <c r="AK142" s="268"/>
      <c r="AL142" s="268"/>
      <c r="AM142" s="268"/>
      <c r="AN142" s="268"/>
      <c r="AO142" s="268"/>
      <c r="AP142" s="268"/>
      <c r="AQ142" s="268"/>
      <c r="AR142" s="268"/>
      <c r="AS142" s="268"/>
      <c r="AT142" s="269"/>
      <c r="AU142" s="176">
        <v>4.2298660000000003</v>
      </c>
      <c r="AV142" s="177"/>
      <c r="AW142" s="177"/>
      <c r="AX142" s="178"/>
    </row>
    <row r="143" spans="1:50" ht="24.75" customHeight="1" x14ac:dyDescent="0.15">
      <c r="A143" s="297"/>
      <c r="B143" s="298"/>
      <c r="C143" s="298"/>
      <c r="D143" s="298"/>
      <c r="E143" s="298"/>
      <c r="F143" s="299"/>
      <c r="G143" s="249" t="s">
        <v>705</v>
      </c>
      <c r="H143" s="250"/>
      <c r="I143" s="250"/>
      <c r="J143" s="250"/>
      <c r="K143" s="251"/>
      <c r="L143" s="252" t="s">
        <v>709</v>
      </c>
      <c r="M143" s="253"/>
      <c r="N143" s="253"/>
      <c r="O143" s="253"/>
      <c r="P143" s="253"/>
      <c r="Q143" s="253"/>
      <c r="R143" s="253"/>
      <c r="S143" s="253"/>
      <c r="T143" s="253"/>
      <c r="U143" s="253"/>
      <c r="V143" s="253"/>
      <c r="W143" s="253"/>
      <c r="X143" s="254"/>
      <c r="Y143" s="270">
        <v>1.1114999999999999</v>
      </c>
      <c r="Z143" s="271"/>
      <c r="AA143" s="271"/>
      <c r="AB143" s="272"/>
      <c r="AC143" s="249" t="s">
        <v>705</v>
      </c>
      <c r="AD143" s="250"/>
      <c r="AE143" s="250"/>
      <c r="AF143" s="250"/>
      <c r="AG143" s="251"/>
      <c r="AH143" s="252" t="s">
        <v>709</v>
      </c>
      <c r="AI143" s="253"/>
      <c r="AJ143" s="253"/>
      <c r="AK143" s="253"/>
      <c r="AL143" s="253"/>
      <c r="AM143" s="253"/>
      <c r="AN143" s="253"/>
      <c r="AO143" s="253"/>
      <c r="AP143" s="253"/>
      <c r="AQ143" s="253"/>
      <c r="AR143" s="253"/>
      <c r="AS143" s="253"/>
      <c r="AT143" s="254"/>
      <c r="AU143" s="270">
        <v>1.548797</v>
      </c>
      <c r="AV143" s="271"/>
      <c r="AW143" s="271"/>
      <c r="AX143" s="317"/>
    </row>
    <row r="144" spans="1:50" ht="24.75" customHeight="1" x14ac:dyDescent="0.15">
      <c r="A144" s="297"/>
      <c r="B144" s="298"/>
      <c r="C144" s="298"/>
      <c r="D144" s="298"/>
      <c r="E144" s="298"/>
      <c r="F144" s="299"/>
      <c r="G144" s="249" t="s">
        <v>707</v>
      </c>
      <c r="H144" s="250"/>
      <c r="I144" s="250"/>
      <c r="J144" s="250"/>
      <c r="K144" s="251"/>
      <c r="L144" s="252" t="s">
        <v>710</v>
      </c>
      <c r="M144" s="253"/>
      <c r="N144" s="253"/>
      <c r="O144" s="253"/>
      <c r="P144" s="253"/>
      <c r="Q144" s="253"/>
      <c r="R144" s="253"/>
      <c r="S144" s="253"/>
      <c r="T144" s="253"/>
      <c r="U144" s="253"/>
      <c r="V144" s="253"/>
      <c r="W144" s="253"/>
      <c r="X144" s="254"/>
      <c r="Y144" s="270">
        <v>1.085685</v>
      </c>
      <c r="Z144" s="271"/>
      <c r="AA144" s="271"/>
      <c r="AB144" s="272"/>
      <c r="AC144" s="249" t="s">
        <v>703</v>
      </c>
      <c r="AD144" s="250"/>
      <c r="AE144" s="250"/>
      <c r="AF144" s="250"/>
      <c r="AG144" s="251"/>
      <c r="AH144" s="252" t="s">
        <v>712</v>
      </c>
      <c r="AI144" s="253"/>
      <c r="AJ144" s="253"/>
      <c r="AK144" s="253"/>
      <c r="AL144" s="253"/>
      <c r="AM144" s="253"/>
      <c r="AN144" s="253"/>
      <c r="AO144" s="253"/>
      <c r="AP144" s="253"/>
      <c r="AQ144" s="253"/>
      <c r="AR144" s="253"/>
      <c r="AS144" s="253"/>
      <c r="AT144" s="254"/>
      <c r="AU144" s="270">
        <v>0.926257</v>
      </c>
      <c r="AV144" s="271"/>
      <c r="AW144" s="271"/>
      <c r="AX144" s="317"/>
    </row>
    <row r="145" spans="1:51" ht="24.75" customHeight="1" x14ac:dyDescent="0.15">
      <c r="A145" s="297"/>
      <c r="B145" s="298"/>
      <c r="C145" s="298"/>
      <c r="D145" s="298"/>
      <c r="E145" s="298"/>
      <c r="F145" s="299"/>
      <c r="G145" s="249" t="s">
        <v>706</v>
      </c>
      <c r="H145" s="250"/>
      <c r="I145" s="250"/>
      <c r="J145" s="250"/>
      <c r="K145" s="251"/>
      <c r="L145" s="252" t="s">
        <v>711</v>
      </c>
      <c r="M145" s="253"/>
      <c r="N145" s="253"/>
      <c r="O145" s="253"/>
      <c r="P145" s="253"/>
      <c r="Q145" s="253"/>
      <c r="R145" s="253"/>
      <c r="S145" s="253"/>
      <c r="T145" s="253"/>
      <c r="U145" s="253"/>
      <c r="V145" s="253"/>
      <c r="W145" s="253"/>
      <c r="X145" s="254"/>
      <c r="Y145" s="270">
        <v>0.60251299999999997</v>
      </c>
      <c r="Z145" s="271"/>
      <c r="AA145" s="271"/>
      <c r="AB145" s="272"/>
      <c r="AC145" s="249" t="s">
        <v>704</v>
      </c>
      <c r="AD145" s="250"/>
      <c r="AE145" s="250"/>
      <c r="AF145" s="250"/>
      <c r="AG145" s="251"/>
      <c r="AH145" s="252" t="s">
        <v>713</v>
      </c>
      <c r="AI145" s="253"/>
      <c r="AJ145" s="253"/>
      <c r="AK145" s="253"/>
      <c r="AL145" s="253"/>
      <c r="AM145" s="253"/>
      <c r="AN145" s="253"/>
      <c r="AO145" s="253"/>
      <c r="AP145" s="253"/>
      <c r="AQ145" s="253"/>
      <c r="AR145" s="253"/>
      <c r="AS145" s="253"/>
      <c r="AT145" s="254"/>
      <c r="AU145" s="270">
        <v>6.5339999999999999E-3</v>
      </c>
      <c r="AV145" s="271"/>
      <c r="AW145" s="271"/>
      <c r="AX145" s="317"/>
    </row>
    <row r="146" spans="1:51" ht="24.75" customHeight="1" thickBot="1" x14ac:dyDescent="0.2">
      <c r="A146" s="297"/>
      <c r="B146" s="298"/>
      <c r="C146" s="298"/>
      <c r="D146" s="298"/>
      <c r="E146" s="298"/>
      <c r="F146" s="299"/>
      <c r="G146" s="489" t="s">
        <v>19</v>
      </c>
      <c r="H146" s="490"/>
      <c r="I146" s="490"/>
      <c r="J146" s="490"/>
      <c r="K146" s="490"/>
      <c r="L146" s="491"/>
      <c r="M146" s="419"/>
      <c r="N146" s="419"/>
      <c r="O146" s="419"/>
      <c r="P146" s="419"/>
      <c r="Q146" s="419"/>
      <c r="R146" s="419"/>
      <c r="S146" s="419"/>
      <c r="T146" s="419"/>
      <c r="U146" s="419"/>
      <c r="V146" s="419"/>
      <c r="W146" s="419"/>
      <c r="X146" s="420"/>
      <c r="Y146" s="492">
        <f>SUM(Y142:AB145)</f>
        <v>4.8166010000000004</v>
      </c>
      <c r="Z146" s="493"/>
      <c r="AA146" s="493"/>
      <c r="AB146" s="494"/>
      <c r="AC146" s="489" t="s">
        <v>19</v>
      </c>
      <c r="AD146" s="490"/>
      <c r="AE146" s="490"/>
      <c r="AF146" s="490"/>
      <c r="AG146" s="490"/>
      <c r="AH146" s="491"/>
      <c r="AI146" s="419"/>
      <c r="AJ146" s="419"/>
      <c r="AK146" s="419"/>
      <c r="AL146" s="419"/>
      <c r="AM146" s="419"/>
      <c r="AN146" s="419"/>
      <c r="AO146" s="419"/>
      <c r="AP146" s="419"/>
      <c r="AQ146" s="419"/>
      <c r="AR146" s="419"/>
      <c r="AS146" s="419"/>
      <c r="AT146" s="420"/>
      <c r="AU146" s="492">
        <f>SUM(AU142:AX145)</f>
        <v>6.7114539999999998</v>
      </c>
      <c r="AV146" s="493"/>
      <c r="AW146" s="493"/>
      <c r="AX146" s="495"/>
    </row>
    <row r="147" spans="1:51" ht="24.75" customHeight="1" x14ac:dyDescent="0.15">
      <c r="A147" s="297"/>
      <c r="B147" s="298"/>
      <c r="C147" s="298"/>
      <c r="D147" s="298"/>
      <c r="E147" s="298"/>
      <c r="F147" s="299"/>
      <c r="G147" s="246" t="s">
        <v>639</v>
      </c>
      <c r="H147" s="247"/>
      <c r="I147" s="247"/>
      <c r="J147" s="247"/>
      <c r="K147" s="247"/>
      <c r="L147" s="247"/>
      <c r="M147" s="247"/>
      <c r="N147" s="247"/>
      <c r="O147" s="247"/>
      <c r="P147" s="247"/>
      <c r="Q147" s="247"/>
      <c r="R147" s="247"/>
      <c r="S147" s="247"/>
      <c r="T147" s="247"/>
      <c r="U147" s="247"/>
      <c r="V147" s="247"/>
      <c r="W147" s="247"/>
      <c r="X147" s="247"/>
      <c r="Y147" s="247"/>
      <c r="Z147" s="247"/>
      <c r="AA147" s="247"/>
      <c r="AB147" s="248"/>
      <c r="AC147" s="246" t="s">
        <v>640</v>
      </c>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458"/>
      <c r="AY147" s="47">
        <f>COUNTA($G$149,$AC$149)</f>
        <v>2</v>
      </c>
    </row>
    <row r="148" spans="1:51" ht="24.75" customHeight="1" x14ac:dyDescent="0.15">
      <c r="A148" s="297"/>
      <c r="B148" s="298"/>
      <c r="C148" s="298"/>
      <c r="D148" s="298"/>
      <c r="E148" s="298"/>
      <c r="F148" s="299"/>
      <c r="G148" s="504" t="s">
        <v>16</v>
      </c>
      <c r="H148" s="154"/>
      <c r="I148" s="154"/>
      <c r="J148" s="154"/>
      <c r="K148" s="154"/>
      <c r="L148" s="273" t="s">
        <v>17</v>
      </c>
      <c r="M148" s="154"/>
      <c r="N148" s="154"/>
      <c r="O148" s="154"/>
      <c r="P148" s="154"/>
      <c r="Q148" s="154"/>
      <c r="R148" s="154"/>
      <c r="S148" s="154"/>
      <c r="T148" s="154"/>
      <c r="U148" s="154"/>
      <c r="V148" s="154"/>
      <c r="W148" s="154"/>
      <c r="X148" s="274"/>
      <c r="Y148" s="240" t="s">
        <v>18</v>
      </c>
      <c r="Z148" s="241"/>
      <c r="AA148" s="241"/>
      <c r="AB148" s="463"/>
      <c r="AC148" s="504" t="s">
        <v>16</v>
      </c>
      <c r="AD148" s="154"/>
      <c r="AE148" s="154"/>
      <c r="AF148" s="154"/>
      <c r="AG148" s="154"/>
      <c r="AH148" s="273" t="s">
        <v>17</v>
      </c>
      <c r="AI148" s="154"/>
      <c r="AJ148" s="154"/>
      <c r="AK148" s="154"/>
      <c r="AL148" s="154"/>
      <c r="AM148" s="154"/>
      <c r="AN148" s="154"/>
      <c r="AO148" s="154"/>
      <c r="AP148" s="154"/>
      <c r="AQ148" s="154"/>
      <c r="AR148" s="154"/>
      <c r="AS148" s="154"/>
      <c r="AT148" s="274"/>
      <c r="AU148" s="240" t="s">
        <v>18</v>
      </c>
      <c r="AV148" s="241"/>
      <c r="AW148" s="241"/>
      <c r="AX148" s="242"/>
      <c r="AY148" s="47">
        <f>$AY$147</f>
        <v>2</v>
      </c>
    </row>
    <row r="149" spans="1:51" ht="24.75" customHeight="1" x14ac:dyDescent="0.15">
      <c r="A149" s="297"/>
      <c r="B149" s="298"/>
      <c r="C149" s="298"/>
      <c r="D149" s="298"/>
      <c r="E149" s="298"/>
      <c r="F149" s="299"/>
      <c r="G149" s="275" t="s">
        <v>704</v>
      </c>
      <c r="H149" s="276"/>
      <c r="I149" s="276"/>
      <c r="J149" s="276"/>
      <c r="K149" s="277"/>
      <c r="L149" s="267" t="s">
        <v>710</v>
      </c>
      <c r="M149" s="268"/>
      <c r="N149" s="268"/>
      <c r="O149" s="268"/>
      <c r="P149" s="268"/>
      <c r="Q149" s="268"/>
      <c r="R149" s="268"/>
      <c r="S149" s="268"/>
      <c r="T149" s="268"/>
      <c r="U149" s="268"/>
      <c r="V149" s="268"/>
      <c r="W149" s="268"/>
      <c r="X149" s="269"/>
      <c r="Y149" s="176">
        <v>6.2259890000000002</v>
      </c>
      <c r="Z149" s="177"/>
      <c r="AA149" s="177"/>
      <c r="AB149" s="467"/>
      <c r="AC149" s="275" t="s">
        <v>704</v>
      </c>
      <c r="AD149" s="276"/>
      <c r="AE149" s="276"/>
      <c r="AF149" s="276"/>
      <c r="AG149" s="277"/>
      <c r="AH149" s="267" t="s">
        <v>715</v>
      </c>
      <c r="AI149" s="268"/>
      <c r="AJ149" s="268"/>
      <c r="AK149" s="268"/>
      <c r="AL149" s="268"/>
      <c r="AM149" s="268"/>
      <c r="AN149" s="268"/>
      <c r="AO149" s="268"/>
      <c r="AP149" s="268"/>
      <c r="AQ149" s="268"/>
      <c r="AR149" s="268"/>
      <c r="AS149" s="268"/>
      <c r="AT149" s="269"/>
      <c r="AU149" s="176">
        <v>0.30055399999999999</v>
      </c>
      <c r="AV149" s="177"/>
      <c r="AW149" s="177"/>
      <c r="AX149" s="178"/>
      <c r="AY149" s="47">
        <f t="shared" ref="AY149:AY153" si="7">$AY$147</f>
        <v>2</v>
      </c>
    </row>
    <row r="150" spans="1:51" ht="24.75" customHeight="1" x14ac:dyDescent="0.15">
      <c r="A150" s="297"/>
      <c r="B150" s="298"/>
      <c r="C150" s="298"/>
      <c r="D150" s="298"/>
      <c r="E150" s="298"/>
      <c r="F150" s="299"/>
      <c r="G150" s="249" t="s">
        <v>705</v>
      </c>
      <c r="H150" s="250"/>
      <c r="I150" s="250"/>
      <c r="J150" s="250"/>
      <c r="K150" s="251"/>
      <c r="L150" s="252" t="s">
        <v>709</v>
      </c>
      <c r="M150" s="253"/>
      <c r="N150" s="253"/>
      <c r="O150" s="253"/>
      <c r="P150" s="253"/>
      <c r="Q150" s="253"/>
      <c r="R150" s="253"/>
      <c r="S150" s="253"/>
      <c r="T150" s="253"/>
      <c r="U150" s="253"/>
      <c r="V150" s="253"/>
      <c r="W150" s="253"/>
      <c r="X150" s="254"/>
      <c r="Y150" s="270">
        <v>2.2949999999999999</v>
      </c>
      <c r="Z150" s="271"/>
      <c r="AA150" s="271"/>
      <c r="AB150" s="272"/>
      <c r="AC150" s="249" t="s">
        <v>705</v>
      </c>
      <c r="AD150" s="250"/>
      <c r="AE150" s="250"/>
      <c r="AF150" s="250"/>
      <c r="AG150" s="251"/>
      <c r="AH150" s="252" t="s">
        <v>709</v>
      </c>
      <c r="AI150" s="253"/>
      <c r="AJ150" s="253"/>
      <c r="AK150" s="253"/>
      <c r="AL150" s="253"/>
      <c r="AM150" s="253"/>
      <c r="AN150" s="253"/>
      <c r="AO150" s="253"/>
      <c r="AP150" s="253"/>
      <c r="AQ150" s="253"/>
      <c r="AR150" s="253"/>
      <c r="AS150" s="253"/>
      <c r="AT150" s="254"/>
      <c r="AU150" s="270">
        <v>0.13714499999999999</v>
      </c>
      <c r="AV150" s="271"/>
      <c r="AW150" s="271"/>
      <c r="AX150" s="317"/>
      <c r="AY150" s="47">
        <f t="shared" si="7"/>
        <v>2</v>
      </c>
    </row>
    <row r="151" spans="1:51" ht="24.75" customHeight="1" x14ac:dyDescent="0.15">
      <c r="A151" s="297"/>
      <c r="B151" s="298"/>
      <c r="C151" s="298"/>
      <c r="D151" s="298"/>
      <c r="E151" s="298"/>
      <c r="F151" s="299"/>
      <c r="G151" s="249" t="s">
        <v>706</v>
      </c>
      <c r="H151" s="250"/>
      <c r="I151" s="250"/>
      <c r="J151" s="250"/>
      <c r="K151" s="251"/>
      <c r="L151" s="252" t="s">
        <v>711</v>
      </c>
      <c r="M151" s="253"/>
      <c r="N151" s="253"/>
      <c r="O151" s="253"/>
      <c r="P151" s="253"/>
      <c r="Q151" s="253"/>
      <c r="R151" s="253"/>
      <c r="S151" s="253"/>
      <c r="T151" s="253"/>
      <c r="U151" s="253"/>
      <c r="V151" s="253"/>
      <c r="W151" s="253"/>
      <c r="X151" s="254"/>
      <c r="Y151" s="270">
        <v>0.80273000000000005</v>
      </c>
      <c r="Z151" s="271"/>
      <c r="AA151" s="271"/>
      <c r="AB151" s="272"/>
      <c r="AC151" s="249" t="s">
        <v>706</v>
      </c>
      <c r="AD151" s="250"/>
      <c r="AE151" s="250"/>
      <c r="AF151" s="250"/>
      <c r="AG151" s="251"/>
      <c r="AH151" s="252" t="s">
        <v>718</v>
      </c>
      <c r="AI151" s="253"/>
      <c r="AJ151" s="253"/>
      <c r="AK151" s="253"/>
      <c r="AL151" s="253"/>
      <c r="AM151" s="253"/>
      <c r="AN151" s="253"/>
      <c r="AO151" s="253"/>
      <c r="AP151" s="253"/>
      <c r="AQ151" s="253"/>
      <c r="AR151" s="253"/>
      <c r="AS151" s="253"/>
      <c r="AT151" s="254"/>
      <c r="AU151" s="270">
        <v>8.3070000000000005E-2</v>
      </c>
      <c r="AV151" s="271"/>
      <c r="AW151" s="271"/>
      <c r="AX151" s="317"/>
      <c r="AY151" s="47">
        <f t="shared" si="7"/>
        <v>2</v>
      </c>
    </row>
    <row r="152" spans="1:51" ht="24.75" customHeight="1" x14ac:dyDescent="0.15">
      <c r="A152" s="297"/>
      <c r="B152" s="298"/>
      <c r="C152" s="298"/>
      <c r="D152" s="298"/>
      <c r="E152" s="298"/>
      <c r="F152" s="299"/>
      <c r="G152" s="249" t="s">
        <v>703</v>
      </c>
      <c r="H152" s="250"/>
      <c r="I152" s="250"/>
      <c r="J152" s="250"/>
      <c r="K152" s="251"/>
      <c r="L152" s="252" t="s">
        <v>714</v>
      </c>
      <c r="M152" s="253"/>
      <c r="N152" s="253"/>
      <c r="O152" s="253"/>
      <c r="P152" s="253"/>
      <c r="Q152" s="253"/>
      <c r="R152" s="253"/>
      <c r="S152" s="253"/>
      <c r="T152" s="253"/>
      <c r="U152" s="253"/>
      <c r="V152" s="253"/>
      <c r="W152" s="253"/>
      <c r="X152" s="254"/>
      <c r="Y152" s="270">
        <v>0.62128099999999997</v>
      </c>
      <c r="Z152" s="271"/>
      <c r="AA152" s="271"/>
      <c r="AB152" s="272"/>
      <c r="AC152" s="249" t="s">
        <v>716</v>
      </c>
      <c r="AD152" s="250"/>
      <c r="AE152" s="250"/>
      <c r="AF152" s="250"/>
      <c r="AG152" s="251"/>
      <c r="AH152" s="252" t="s">
        <v>717</v>
      </c>
      <c r="AI152" s="253"/>
      <c r="AJ152" s="253"/>
      <c r="AK152" s="253"/>
      <c r="AL152" s="253"/>
      <c r="AM152" s="253"/>
      <c r="AN152" s="253"/>
      <c r="AO152" s="253"/>
      <c r="AP152" s="253"/>
      <c r="AQ152" s="253"/>
      <c r="AR152" s="253"/>
      <c r="AS152" s="253"/>
      <c r="AT152" s="254"/>
      <c r="AU152" s="270">
        <v>5.5320000000000001E-2</v>
      </c>
      <c r="AV152" s="271"/>
      <c r="AW152" s="271"/>
      <c r="AX152" s="317"/>
      <c r="AY152" s="47">
        <f t="shared" si="7"/>
        <v>2</v>
      </c>
    </row>
    <row r="153" spans="1:51" ht="24.75" customHeight="1" thickBot="1" x14ac:dyDescent="0.2">
      <c r="A153" s="297"/>
      <c r="B153" s="298"/>
      <c r="C153" s="298"/>
      <c r="D153" s="298"/>
      <c r="E153" s="298"/>
      <c r="F153" s="299"/>
      <c r="G153" s="489" t="s">
        <v>19</v>
      </c>
      <c r="H153" s="490"/>
      <c r="I153" s="490"/>
      <c r="J153" s="490"/>
      <c r="K153" s="490"/>
      <c r="L153" s="491"/>
      <c r="M153" s="419"/>
      <c r="N153" s="419"/>
      <c r="O153" s="419"/>
      <c r="P153" s="419"/>
      <c r="Q153" s="419"/>
      <c r="R153" s="419"/>
      <c r="S153" s="419"/>
      <c r="T153" s="419"/>
      <c r="U153" s="419"/>
      <c r="V153" s="419"/>
      <c r="W153" s="419"/>
      <c r="X153" s="420"/>
      <c r="Y153" s="492">
        <f>SUM(Y149:AB152)</f>
        <v>9.9450000000000003</v>
      </c>
      <c r="Z153" s="493"/>
      <c r="AA153" s="493"/>
      <c r="AB153" s="494"/>
      <c r="AC153" s="489" t="s">
        <v>19</v>
      </c>
      <c r="AD153" s="490"/>
      <c r="AE153" s="490"/>
      <c r="AF153" s="490"/>
      <c r="AG153" s="490"/>
      <c r="AH153" s="491"/>
      <c r="AI153" s="419"/>
      <c r="AJ153" s="419"/>
      <c r="AK153" s="419"/>
      <c r="AL153" s="419"/>
      <c r="AM153" s="419"/>
      <c r="AN153" s="419"/>
      <c r="AO153" s="419"/>
      <c r="AP153" s="419"/>
      <c r="AQ153" s="419"/>
      <c r="AR153" s="419"/>
      <c r="AS153" s="419"/>
      <c r="AT153" s="420"/>
      <c r="AU153" s="492">
        <f>SUM(AU149:AX152)</f>
        <v>0.57608899999999996</v>
      </c>
      <c r="AV153" s="493"/>
      <c r="AW153" s="493"/>
      <c r="AX153" s="495"/>
      <c r="AY153" s="47">
        <f t="shared" si="7"/>
        <v>2</v>
      </c>
    </row>
    <row r="154" spans="1:51" ht="24.75" customHeight="1" x14ac:dyDescent="0.15">
      <c r="A154" s="297"/>
      <c r="B154" s="298"/>
      <c r="C154" s="298"/>
      <c r="D154" s="298"/>
      <c r="E154" s="298"/>
      <c r="F154" s="299"/>
      <c r="G154" s="246" t="s">
        <v>641</v>
      </c>
      <c r="H154" s="247"/>
      <c r="I154" s="247"/>
      <c r="J154" s="247"/>
      <c r="K154" s="247"/>
      <c r="L154" s="247"/>
      <c r="M154" s="247"/>
      <c r="N154" s="247"/>
      <c r="O154" s="247"/>
      <c r="P154" s="247"/>
      <c r="Q154" s="247"/>
      <c r="R154" s="247"/>
      <c r="S154" s="247"/>
      <c r="T154" s="247"/>
      <c r="U154" s="247"/>
      <c r="V154" s="247"/>
      <c r="W154" s="247"/>
      <c r="X154" s="247"/>
      <c r="Y154" s="247"/>
      <c r="Z154" s="247"/>
      <c r="AA154" s="247"/>
      <c r="AB154" s="248"/>
      <c r="AC154" s="246" t="s">
        <v>642</v>
      </c>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458"/>
      <c r="AY154" s="47">
        <f>COUNTA($G$156,$AC$156)</f>
        <v>2</v>
      </c>
    </row>
    <row r="155" spans="1:51" ht="24.75" customHeight="1" x14ac:dyDescent="0.15">
      <c r="A155" s="297"/>
      <c r="B155" s="298"/>
      <c r="C155" s="298"/>
      <c r="D155" s="298"/>
      <c r="E155" s="298"/>
      <c r="F155" s="299"/>
      <c r="G155" s="504" t="s">
        <v>16</v>
      </c>
      <c r="H155" s="154"/>
      <c r="I155" s="154"/>
      <c r="J155" s="154"/>
      <c r="K155" s="154"/>
      <c r="L155" s="273" t="s">
        <v>17</v>
      </c>
      <c r="M155" s="154"/>
      <c r="N155" s="154"/>
      <c r="O155" s="154"/>
      <c r="P155" s="154"/>
      <c r="Q155" s="154"/>
      <c r="R155" s="154"/>
      <c r="S155" s="154"/>
      <c r="T155" s="154"/>
      <c r="U155" s="154"/>
      <c r="V155" s="154"/>
      <c r="W155" s="154"/>
      <c r="X155" s="274"/>
      <c r="Y155" s="240" t="s">
        <v>18</v>
      </c>
      <c r="Z155" s="241"/>
      <c r="AA155" s="241"/>
      <c r="AB155" s="463"/>
      <c r="AC155" s="504" t="s">
        <v>16</v>
      </c>
      <c r="AD155" s="154"/>
      <c r="AE155" s="154"/>
      <c r="AF155" s="154"/>
      <c r="AG155" s="154"/>
      <c r="AH155" s="273" t="s">
        <v>17</v>
      </c>
      <c r="AI155" s="154"/>
      <c r="AJ155" s="154"/>
      <c r="AK155" s="154"/>
      <c r="AL155" s="154"/>
      <c r="AM155" s="154"/>
      <c r="AN155" s="154"/>
      <c r="AO155" s="154"/>
      <c r="AP155" s="154"/>
      <c r="AQ155" s="154"/>
      <c r="AR155" s="154"/>
      <c r="AS155" s="154"/>
      <c r="AT155" s="274"/>
      <c r="AU155" s="240" t="s">
        <v>18</v>
      </c>
      <c r="AV155" s="241"/>
      <c r="AW155" s="241"/>
      <c r="AX155" s="242"/>
      <c r="AY155" s="47">
        <f>$AY$154</f>
        <v>2</v>
      </c>
    </row>
    <row r="156" spans="1:51" ht="24.75" customHeight="1" x14ac:dyDescent="0.15">
      <c r="A156" s="297"/>
      <c r="B156" s="298"/>
      <c r="C156" s="298"/>
      <c r="D156" s="298"/>
      <c r="E156" s="298"/>
      <c r="F156" s="299"/>
      <c r="G156" s="275" t="s">
        <v>704</v>
      </c>
      <c r="H156" s="276"/>
      <c r="I156" s="276"/>
      <c r="J156" s="276"/>
      <c r="K156" s="277"/>
      <c r="L156" s="267" t="s">
        <v>720</v>
      </c>
      <c r="M156" s="268"/>
      <c r="N156" s="268"/>
      <c r="O156" s="268"/>
      <c r="P156" s="268"/>
      <c r="Q156" s="268"/>
      <c r="R156" s="268"/>
      <c r="S156" s="268"/>
      <c r="T156" s="268"/>
      <c r="U156" s="268"/>
      <c r="V156" s="268"/>
      <c r="W156" s="268"/>
      <c r="X156" s="269"/>
      <c r="Y156" s="176">
        <v>3.1520000000000001</v>
      </c>
      <c r="Z156" s="177"/>
      <c r="AA156" s="177"/>
      <c r="AB156" s="467"/>
      <c r="AC156" s="275" t="s">
        <v>704</v>
      </c>
      <c r="AD156" s="276"/>
      <c r="AE156" s="276"/>
      <c r="AF156" s="276"/>
      <c r="AG156" s="277"/>
      <c r="AH156" s="267" t="s">
        <v>710</v>
      </c>
      <c r="AI156" s="268"/>
      <c r="AJ156" s="268"/>
      <c r="AK156" s="268"/>
      <c r="AL156" s="268"/>
      <c r="AM156" s="268"/>
      <c r="AN156" s="268"/>
      <c r="AO156" s="268"/>
      <c r="AP156" s="268"/>
      <c r="AQ156" s="268"/>
      <c r="AR156" s="268"/>
      <c r="AS156" s="268"/>
      <c r="AT156" s="269"/>
      <c r="AU156" s="176">
        <v>9.1681380000000008</v>
      </c>
      <c r="AV156" s="177"/>
      <c r="AW156" s="177"/>
      <c r="AX156" s="178"/>
      <c r="AY156" s="47">
        <f t="shared" ref="AY156:AY160" si="8">$AY$154</f>
        <v>2</v>
      </c>
    </row>
    <row r="157" spans="1:51" ht="24.75" customHeight="1" x14ac:dyDescent="0.15">
      <c r="A157" s="297"/>
      <c r="B157" s="298"/>
      <c r="C157" s="298"/>
      <c r="D157" s="298"/>
      <c r="E157" s="298"/>
      <c r="F157" s="299"/>
      <c r="G157" s="249" t="s">
        <v>705</v>
      </c>
      <c r="H157" s="250"/>
      <c r="I157" s="250"/>
      <c r="J157" s="250"/>
      <c r="K157" s="251"/>
      <c r="L157" s="252" t="s">
        <v>709</v>
      </c>
      <c r="M157" s="253"/>
      <c r="N157" s="253"/>
      <c r="O157" s="253"/>
      <c r="P157" s="253"/>
      <c r="Q157" s="253"/>
      <c r="R157" s="253"/>
      <c r="S157" s="253"/>
      <c r="T157" s="253"/>
      <c r="U157" s="253"/>
      <c r="V157" s="253"/>
      <c r="W157" s="253"/>
      <c r="X157" s="254"/>
      <c r="Y157" s="270">
        <v>1.0104280000000001</v>
      </c>
      <c r="Z157" s="271"/>
      <c r="AA157" s="271"/>
      <c r="AB157" s="272"/>
      <c r="AC157" s="249" t="s">
        <v>705</v>
      </c>
      <c r="AD157" s="250"/>
      <c r="AE157" s="250"/>
      <c r="AF157" s="250"/>
      <c r="AG157" s="251"/>
      <c r="AH157" s="252" t="s">
        <v>709</v>
      </c>
      <c r="AI157" s="253"/>
      <c r="AJ157" s="253"/>
      <c r="AK157" s="253"/>
      <c r="AL157" s="253"/>
      <c r="AM157" s="253"/>
      <c r="AN157" s="253"/>
      <c r="AO157" s="253"/>
      <c r="AP157" s="253"/>
      <c r="AQ157" s="253"/>
      <c r="AR157" s="253"/>
      <c r="AS157" s="253"/>
      <c r="AT157" s="254"/>
      <c r="AU157" s="270">
        <v>3.45</v>
      </c>
      <c r="AV157" s="271"/>
      <c r="AW157" s="271"/>
      <c r="AX157" s="317"/>
      <c r="AY157" s="47">
        <f t="shared" si="8"/>
        <v>2</v>
      </c>
    </row>
    <row r="158" spans="1:51" ht="24" customHeight="1" x14ac:dyDescent="0.15">
      <c r="A158" s="297"/>
      <c r="B158" s="298"/>
      <c r="C158" s="298"/>
      <c r="D158" s="298"/>
      <c r="E158" s="298"/>
      <c r="F158" s="299"/>
      <c r="G158" s="249" t="s">
        <v>706</v>
      </c>
      <c r="H158" s="250"/>
      <c r="I158" s="250"/>
      <c r="J158" s="250"/>
      <c r="K158" s="251"/>
      <c r="L158" s="252" t="s">
        <v>747</v>
      </c>
      <c r="M158" s="253"/>
      <c r="N158" s="253"/>
      <c r="O158" s="253"/>
      <c r="P158" s="253"/>
      <c r="Q158" s="253"/>
      <c r="R158" s="253"/>
      <c r="S158" s="253"/>
      <c r="T158" s="253"/>
      <c r="U158" s="253"/>
      <c r="V158" s="253"/>
      <c r="W158" s="253"/>
      <c r="X158" s="254"/>
      <c r="Y158" s="270">
        <v>0.19184000000000001</v>
      </c>
      <c r="Z158" s="271"/>
      <c r="AA158" s="271"/>
      <c r="AB158" s="272"/>
      <c r="AC158" s="249" t="s">
        <v>706</v>
      </c>
      <c r="AD158" s="250"/>
      <c r="AE158" s="250"/>
      <c r="AF158" s="250"/>
      <c r="AG158" s="251"/>
      <c r="AH158" s="252" t="s">
        <v>722</v>
      </c>
      <c r="AI158" s="253"/>
      <c r="AJ158" s="253"/>
      <c r="AK158" s="253"/>
      <c r="AL158" s="253"/>
      <c r="AM158" s="253"/>
      <c r="AN158" s="253"/>
      <c r="AO158" s="253"/>
      <c r="AP158" s="253"/>
      <c r="AQ158" s="253"/>
      <c r="AR158" s="253"/>
      <c r="AS158" s="253"/>
      <c r="AT158" s="254"/>
      <c r="AU158" s="270">
        <v>2.3318620000000001</v>
      </c>
      <c r="AV158" s="271"/>
      <c r="AW158" s="271"/>
      <c r="AX158" s="317"/>
      <c r="AY158" s="47">
        <f t="shared" si="8"/>
        <v>2</v>
      </c>
    </row>
    <row r="159" spans="1:51" ht="24" customHeight="1" x14ac:dyDescent="0.15">
      <c r="A159" s="297"/>
      <c r="B159" s="298"/>
      <c r="C159" s="298"/>
      <c r="D159" s="298"/>
      <c r="E159" s="298"/>
      <c r="F159" s="299"/>
      <c r="G159" s="249" t="s">
        <v>746</v>
      </c>
      <c r="H159" s="250"/>
      <c r="I159" s="250"/>
      <c r="J159" s="250"/>
      <c r="K159" s="251"/>
      <c r="L159" s="252" t="s">
        <v>721</v>
      </c>
      <c r="M159" s="253"/>
      <c r="N159" s="253"/>
      <c r="O159" s="253"/>
      <c r="P159" s="253"/>
      <c r="Q159" s="253"/>
      <c r="R159" s="253"/>
      <c r="S159" s="253"/>
      <c r="T159" s="253"/>
      <c r="U159" s="253"/>
      <c r="V159" s="253"/>
      <c r="W159" s="253"/>
      <c r="X159" s="254"/>
      <c r="Y159" s="270">
        <v>1.5224E-2</v>
      </c>
      <c r="Z159" s="271"/>
      <c r="AA159" s="271"/>
      <c r="AB159" s="272"/>
      <c r="AC159" s="249"/>
      <c r="AD159" s="250"/>
      <c r="AE159" s="250"/>
      <c r="AF159" s="250"/>
      <c r="AG159" s="251"/>
      <c r="AH159" s="252"/>
      <c r="AI159" s="253"/>
      <c r="AJ159" s="253"/>
      <c r="AK159" s="253"/>
      <c r="AL159" s="253"/>
      <c r="AM159" s="253"/>
      <c r="AN159" s="253"/>
      <c r="AO159" s="253"/>
      <c r="AP159" s="253"/>
      <c r="AQ159" s="253"/>
      <c r="AR159" s="253"/>
      <c r="AS159" s="253"/>
      <c r="AT159" s="254"/>
      <c r="AU159" s="270"/>
      <c r="AV159" s="271"/>
      <c r="AW159" s="271"/>
      <c r="AX159" s="317"/>
      <c r="AY159" s="47">
        <f t="shared" si="8"/>
        <v>2</v>
      </c>
    </row>
    <row r="160" spans="1:51" ht="24" customHeight="1" thickBot="1" x14ac:dyDescent="0.2">
      <c r="A160" s="297"/>
      <c r="B160" s="298"/>
      <c r="C160" s="298"/>
      <c r="D160" s="298"/>
      <c r="E160" s="298"/>
      <c r="F160" s="299"/>
      <c r="G160" s="489" t="s">
        <v>19</v>
      </c>
      <c r="H160" s="490"/>
      <c r="I160" s="490"/>
      <c r="J160" s="490"/>
      <c r="K160" s="490"/>
      <c r="L160" s="491"/>
      <c r="M160" s="419"/>
      <c r="N160" s="419"/>
      <c r="O160" s="419"/>
      <c r="P160" s="419"/>
      <c r="Q160" s="419"/>
      <c r="R160" s="419"/>
      <c r="S160" s="419"/>
      <c r="T160" s="419"/>
      <c r="U160" s="419"/>
      <c r="V160" s="419"/>
      <c r="W160" s="419"/>
      <c r="X160" s="420"/>
      <c r="Y160" s="492">
        <f>SUM(Y156:AB159)</f>
        <v>4.3694920000000002</v>
      </c>
      <c r="Z160" s="493"/>
      <c r="AA160" s="493"/>
      <c r="AB160" s="494"/>
      <c r="AC160" s="489" t="s">
        <v>19</v>
      </c>
      <c r="AD160" s="490"/>
      <c r="AE160" s="490"/>
      <c r="AF160" s="490"/>
      <c r="AG160" s="490"/>
      <c r="AH160" s="491"/>
      <c r="AI160" s="419"/>
      <c r="AJ160" s="419"/>
      <c r="AK160" s="419"/>
      <c r="AL160" s="419"/>
      <c r="AM160" s="419"/>
      <c r="AN160" s="419"/>
      <c r="AO160" s="419"/>
      <c r="AP160" s="419"/>
      <c r="AQ160" s="419"/>
      <c r="AR160" s="419"/>
      <c r="AS160" s="419"/>
      <c r="AT160" s="420"/>
      <c r="AU160" s="492">
        <f>SUM(AU156:AX159)</f>
        <v>14.950000000000003</v>
      </c>
      <c r="AV160" s="493"/>
      <c r="AW160" s="493"/>
      <c r="AX160" s="495"/>
      <c r="AY160" s="47">
        <f t="shared" si="8"/>
        <v>2</v>
      </c>
    </row>
    <row r="161" spans="1:51" ht="24.75" customHeight="1" x14ac:dyDescent="0.15">
      <c r="A161" s="297"/>
      <c r="B161" s="298"/>
      <c r="C161" s="298"/>
      <c r="D161" s="298"/>
      <c r="E161" s="298"/>
      <c r="F161" s="299"/>
      <c r="G161" s="246" t="s">
        <v>643</v>
      </c>
      <c r="H161" s="247"/>
      <c r="I161" s="247"/>
      <c r="J161" s="247"/>
      <c r="K161" s="247"/>
      <c r="L161" s="247"/>
      <c r="M161" s="247"/>
      <c r="N161" s="247"/>
      <c r="O161" s="247"/>
      <c r="P161" s="247"/>
      <c r="Q161" s="247"/>
      <c r="R161" s="247"/>
      <c r="S161" s="247"/>
      <c r="T161" s="247"/>
      <c r="U161" s="247"/>
      <c r="V161" s="247"/>
      <c r="W161" s="247"/>
      <c r="X161" s="247"/>
      <c r="Y161" s="247"/>
      <c r="Z161" s="247"/>
      <c r="AA161" s="247"/>
      <c r="AB161" s="248"/>
      <c r="AC161" s="246" t="s">
        <v>723</v>
      </c>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458"/>
      <c r="AY161" s="47">
        <f>COUNTA($G$163,$AC$163)</f>
        <v>2</v>
      </c>
    </row>
    <row r="162" spans="1:51" ht="24.75" customHeight="1" x14ac:dyDescent="0.15">
      <c r="A162" s="297"/>
      <c r="B162" s="298"/>
      <c r="C162" s="298"/>
      <c r="D162" s="298"/>
      <c r="E162" s="298"/>
      <c r="F162" s="299"/>
      <c r="G162" s="504" t="s">
        <v>16</v>
      </c>
      <c r="H162" s="154"/>
      <c r="I162" s="154"/>
      <c r="J162" s="154"/>
      <c r="K162" s="154"/>
      <c r="L162" s="273" t="s">
        <v>17</v>
      </c>
      <c r="M162" s="154"/>
      <c r="N162" s="154"/>
      <c r="O162" s="154"/>
      <c r="P162" s="154"/>
      <c r="Q162" s="154"/>
      <c r="R162" s="154"/>
      <c r="S162" s="154"/>
      <c r="T162" s="154"/>
      <c r="U162" s="154"/>
      <c r="V162" s="154"/>
      <c r="W162" s="154"/>
      <c r="X162" s="274"/>
      <c r="Y162" s="240" t="s">
        <v>18</v>
      </c>
      <c r="Z162" s="241"/>
      <c r="AA162" s="241"/>
      <c r="AB162" s="463"/>
      <c r="AC162" s="504" t="s">
        <v>16</v>
      </c>
      <c r="AD162" s="154"/>
      <c r="AE162" s="154"/>
      <c r="AF162" s="154"/>
      <c r="AG162" s="154"/>
      <c r="AH162" s="273" t="s">
        <v>17</v>
      </c>
      <c r="AI162" s="154"/>
      <c r="AJ162" s="154"/>
      <c r="AK162" s="154"/>
      <c r="AL162" s="154"/>
      <c r="AM162" s="154"/>
      <c r="AN162" s="154"/>
      <c r="AO162" s="154"/>
      <c r="AP162" s="154"/>
      <c r="AQ162" s="154"/>
      <c r="AR162" s="154"/>
      <c r="AS162" s="154"/>
      <c r="AT162" s="274"/>
      <c r="AU162" s="240" t="s">
        <v>18</v>
      </c>
      <c r="AV162" s="241"/>
      <c r="AW162" s="241"/>
      <c r="AX162" s="242"/>
      <c r="AY162" s="47">
        <f>$AY$161</f>
        <v>2</v>
      </c>
    </row>
    <row r="163" spans="1:51" s="84" customFormat="1" ht="24.75" customHeight="1" x14ac:dyDescent="0.15">
      <c r="A163" s="297"/>
      <c r="B163" s="298"/>
      <c r="C163" s="298"/>
      <c r="D163" s="298"/>
      <c r="E163" s="298"/>
      <c r="F163" s="299"/>
      <c r="G163" s="275" t="s">
        <v>644</v>
      </c>
      <c r="H163" s="276"/>
      <c r="I163" s="276"/>
      <c r="J163" s="276"/>
      <c r="K163" s="277"/>
      <c r="L163" s="267" t="s">
        <v>720</v>
      </c>
      <c r="M163" s="268"/>
      <c r="N163" s="268"/>
      <c r="O163" s="268"/>
      <c r="P163" s="268"/>
      <c r="Q163" s="268"/>
      <c r="R163" s="268"/>
      <c r="S163" s="268"/>
      <c r="T163" s="268"/>
      <c r="U163" s="268"/>
      <c r="V163" s="268"/>
      <c r="W163" s="268"/>
      <c r="X163" s="269"/>
      <c r="Y163" s="176">
        <v>5.253514</v>
      </c>
      <c r="Z163" s="177"/>
      <c r="AA163" s="177"/>
      <c r="AB163" s="467"/>
      <c r="AC163" s="275" t="s">
        <v>644</v>
      </c>
      <c r="AD163" s="276"/>
      <c r="AE163" s="276"/>
      <c r="AF163" s="276"/>
      <c r="AG163" s="277"/>
      <c r="AH163" s="267" t="s">
        <v>720</v>
      </c>
      <c r="AI163" s="268"/>
      <c r="AJ163" s="268"/>
      <c r="AK163" s="268"/>
      <c r="AL163" s="268"/>
      <c r="AM163" s="268"/>
      <c r="AN163" s="268"/>
      <c r="AO163" s="268"/>
      <c r="AP163" s="268"/>
      <c r="AQ163" s="268"/>
      <c r="AR163" s="268"/>
      <c r="AS163" s="268"/>
      <c r="AT163" s="269"/>
      <c r="AU163" s="176">
        <v>2.617343</v>
      </c>
      <c r="AV163" s="177"/>
      <c r="AW163" s="177"/>
      <c r="AX163" s="178"/>
      <c r="AY163" s="47">
        <f t="shared" ref="AY163:AY167" si="9">$AY$161</f>
        <v>2</v>
      </c>
    </row>
    <row r="164" spans="1:51" ht="24.75" customHeight="1" x14ac:dyDescent="0.15">
      <c r="A164" s="297"/>
      <c r="B164" s="298"/>
      <c r="C164" s="298"/>
      <c r="D164" s="298"/>
      <c r="E164" s="298"/>
      <c r="F164" s="299"/>
      <c r="G164" s="249" t="s">
        <v>705</v>
      </c>
      <c r="H164" s="250"/>
      <c r="I164" s="250"/>
      <c r="J164" s="250"/>
      <c r="K164" s="251"/>
      <c r="L164" s="252" t="s">
        <v>709</v>
      </c>
      <c r="M164" s="253"/>
      <c r="N164" s="253"/>
      <c r="O164" s="253"/>
      <c r="P164" s="253"/>
      <c r="Q164" s="253"/>
      <c r="R164" s="253"/>
      <c r="S164" s="253"/>
      <c r="T164" s="253"/>
      <c r="U164" s="253"/>
      <c r="V164" s="253"/>
      <c r="W164" s="253"/>
      <c r="X164" s="254"/>
      <c r="Y164" s="270">
        <v>2.31</v>
      </c>
      <c r="Z164" s="271"/>
      <c r="AA164" s="271"/>
      <c r="AB164" s="272"/>
      <c r="AC164" s="249" t="s">
        <v>703</v>
      </c>
      <c r="AD164" s="250"/>
      <c r="AE164" s="250"/>
      <c r="AF164" s="250"/>
      <c r="AG164" s="251"/>
      <c r="AH164" s="252" t="s">
        <v>724</v>
      </c>
      <c r="AI164" s="253"/>
      <c r="AJ164" s="253"/>
      <c r="AK164" s="253"/>
      <c r="AL164" s="253"/>
      <c r="AM164" s="253"/>
      <c r="AN164" s="253"/>
      <c r="AO164" s="253"/>
      <c r="AP164" s="253"/>
      <c r="AQ164" s="253"/>
      <c r="AR164" s="253"/>
      <c r="AS164" s="253"/>
      <c r="AT164" s="254"/>
      <c r="AU164" s="270">
        <v>1.2326569999999999</v>
      </c>
      <c r="AV164" s="271"/>
      <c r="AW164" s="271"/>
      <c r="AX164" s="317"/>
      <c r="AY164" s="47">
        <f t="shared" si="9"/>
        <v>2</v>
      </c>
    </row>
    <row r="165" spans="1:51" ht="24.75" customHeight="1" x14ac:dyDescent="0.15">
      <c r="A165" s="297"/>
      <c r="B165" s="298"/>
      <c r="C165" s="298"/>
      <c r="D165" s="298"/>
      <c r="E165" s="298"/>
      <c r="F165" s="299"/>
      <c r="G165" s="249" t="s">
        <v>645</v>
      </c>
      <c r="H165" s="250"/>
      <c r="I165" s="250"/>
      <c r="J165" s="250"/>
      <c r="K165" s="251"/>
      <c r="L165" s="252" t="s">
        <v>711</v>
      </c>
      <c r="M165" s="253"/>
      <c r="N165" s="253"/>
      <c r="O165" s="253"/>
      <c r="P165" s="253"/>
      <c r="Q165" s="253"/>
      <c r="R165" s="253"/>
      <c r="S165" s="253"/>
      <c r="T165" s="253"/>
      <c r="U165" s="253"/>
      <c r="V165" s="253"/>
      <c r="W165" s="253"/>
      <c r="X165" s="254"/>
      <c r="Y165" s="270">
        <v>2.2240880000000001</v>
      </c>
      <c r="Z165" s="271"/>
      <c r="AA165" s="271"/>
      <c r="AB165" s="272"/>
      <c r="AC165" s="249" t="s">
        <v>705</v>
      </c>
      <c r="AD165" s="250"/>
      <c r="AE165" s="250"/>
      <c r="AF165" s="250"/>
      <c r="AG165" s="251"/>
      <c r="AH165" s="252" t="s">
        <v>709</v>
      </c>
      <c r="AI165" s="253"/>
      <c r="AJ165" s="253"/>
      <c r="AK165" s="253"/>
      <c r="AL165" s="253"/>
      <c r="AM165" s="253"/>
      <c r="AN165" s="253"/>
      <c r="AO165" s="253"/>
      <c r="AP165" s="253"/>
      <c r="AQ165" s="253"/>
      <c r="AR165" s="253"/>
      <c r="AS165" s="253"/>
      <c r="AT165" s="254"/>
      <c r="AU165" s="270">
        <v>1.1499999999999999</v>
      </c>
      <c r="AV165" s="271"/>
      <c r="AW165" s="271"/>
      <c r="AX165" s="317"/>
      <c r="AY165" s="47">
        <f t="shared" si="9"/>
        <v>2</v>
      </c>
    </row>
    <row r="166" spans="1:51" ht="24.75" customHeight="1" x14ac:dyDescent="0.15">
      <c r="A166" s="297"/>
      <c r="B166" s="298"/>
      <c r="C166" s="298"/>
      <c r="D166" s="298"/>
      <c r="E166" s="298"/>
      <c r="F166" s="299"/>
      <c r="G166" s="249" t="s">
        <v>74</v>
      </c>
      <c r="H166" s="250"/>
      <c r="I166" s="250"/>
      <c r="J166" s="250"/>
      <c r="K166" s="251"/>
      <c r="L166" s="252" t="s">
        <v>721</v>
      </c>
      <c r="M166" s="253"/>
      <c r="N166" s="253"/>
      <c r="O166" s="253"/>
      <c r="P166" s="253"/>
      <c r="Q166" s="253"/>
      <c r="R166" s="253"/>
      <c r="S166" s="253"/>
      <c r="T166" s="253"/>
      <c r="U166" s="253"/>
      <c r="V166" s="253"/>
      <c r="W166" s="253"/>
      <c r="X166" s="254"/>
      <c r="Y166" s="270">
        <v>0.22239800000000001</v>
      </c>
      <c r="Z166" s="271"/>
      <c r="AA166" s="271"/>
      <c r="AB166" s="272"/>
      <c r="AC166" s="249"/>
      <c r="AD166" s="250"/>
      <c r="AE166" s="250"/>
      <c r="AF166" s="250"/>
      <c r="AG166" s="251"/>
      <c r="AH166" s="252"/>
      <c r="AI166" s="253"/>
      <c r="AJ166" s="253"/>
      <c r="AK166" s="253"/>
      <c r="AL166" s="253"/>
      <c r="AM166" s="253"/>
      <c r="AN166" s="253"/>
      <c r="AO166" s="253"/>
      <c r="AP166" s="253"/>
      <c r="AQ166" s="253"/>
      <c r="AR166" s="253"/>
      <c r="AS166" s="253"/>
      <c r="AT166" s="254"/>
      <c r="AU166" s="270"/>
      <c r="AV166" s="271"/>
      <c r="AW166" s="271"/>
      <c r="AX166" s="317"/>
      <c r="AY166" s="47">
        <f t="shared" si="9"/>
        <v>2</v>
      </c>
    </row>
    <row r="167" spans="1:51" ht="24.75" customHeight="1" x14ac:dyDescent="0.15">
      <c r="A167" s="297"/>
      <c r="B167" s="298"/>
      <c r="C167" s="298"/>
      <c r="D167" s="298"/>
      <c r="E167" s="298"/>
      <c r="F167" s="299"/>
      <c r="G167" s="489" t="s">
        <v>19</v>
      </c>
      <c r="H167" s="490"/>
      <c r="I167" s="490"/>
      <c r="J167" s="490"/>
      <c r="K167" s="490"/>
      <c r="L167" s="491"/>
      <c r="M167" s="419"/>
      <c r="N167" s="419"/>
      <c r="O167" s="419"/>
      <c r="P167" s="419"/>
      <c r="Q167" s="419"/>
      <c r="R167" s="419"/>
      <c r="S167" s="419"/>
      <c r="T167" s="419"/>
      <c r="U167" s="419"/>
      <c r="V167" s="419"/>
      <c r="W167" s="419"/>
      <c r="X167" s="420"/>
      <c r="Y167" s="492">
        <f>SUM(Y163:AB166)</f>
        <v>10.01</v>
      </c>
      <c r="Z167" s="493"/>
      <c r="AA167" s="493"/>
      <c r="AB167" s="494"/>
      <c r="AC167" s="489" t="s">
        <v>19</v>
      </c>
      <c r="AD167" s="490"/>
      <c r="AE167" s="490"/>
      <c r="AF167" s="490"/>
      <c r="AG167" s="490"/>
      <c r="AH167" s="491"/>
      <c r="AI167" s="419"/>
      <c r="AJ167" s="419"/>
      <c r="AK167" s="419"/>
      <c r="AL167" s="419"/>
      <c r="AM167" s="419"/>
      <c r="AN167" s="419"/>
      <c r="AO167" s="419"/>
      <c r="AP167" s="419"/>
      <c r="AQ167" s="419"/>
      <c r="AR167" s="419"/>
      <c r="AS167" s="419"/>
      <c r="AT167" s="420"/>
      <c r="AU167" s="492">
        <f>SUM(AU163:AX166)</f>
        <v>5</v>
      </c>
      <c r="AV167" s="493"/>
      <c r="AW167" s="493"/>
      <c r="AX167" s="495"/>
      <c r="AY167" s="47">
        <f t="shared" si="9"/>
        <v>2</v>
      </c>
    </row>
    <row r="168" spans="1:51" ht="24.75" customHeight="1" thickBot="1" x14ac:dyDescent="0.2">
      <c r="A168" s="556" t="s">
        <v>138</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7"/>
      <c r="AD168" s="557"/>
      <c r="AE168" s="557"/>
      <c r="AF168" s="557"/>
      <c r="AG168" s="557"/>
      <c r="AH168" s="557"/>
      <c r="AI168" s="557"/>
      <c r="AJ168" s="557"/>
      <c r="AK168" s="558"/>
      <c r="AL168" s="509" t="s">
        <v>235</v>
      </c>
      <c r="AM168" s="510"/>
      <c r="AN168" s="510"/>
      <c r="AO168" s="78" t="s">
        <v>702</v>
      </c>
      <c r="AP168" s="81"/>
      <c r="AQ168" s="81"/>
      <c r="AR168" s="81"/>
      <c r="AS168" s="81"/>
      <c r="AT168" s="81"/>
      <c r="AU168" s="81"/>
      <c r="AV168" s="81"/>
      <c r="AW168" s="81"/>
      <c r="AX168" s="85"/>
      <c r="AY168" s="47">
        <f>COUNTIF($AO$168,"☑")</f>
        <v>1</v>
      </c>
    </row>
    <row r="169" spans="1:51" ht="24.75" customHeight="1" x14ac:dyDescent="0.15">
      <c r="A169" s="4"/>
      <c r="B169" s="4"/>
      <c r="C169" s="4"/>
      <c r="D169" s="4"/>
      <c r="E169" s="4"/>
      <c r="F169" s="4"/>
      <c r="G169" s="80"/>
      <c r="H169" s="80"/>
      <c r="I169" s="80"/>
      <c r="J169" s="80"/>
      <c r="K169" s="80"/>
      <c r="L169" s="3"/>
      <c r="M169" s="80"/>
      <c r="N169" s="80"/>
      <c r="O169" s="80"/>
      <c r="P169" s="80"/>
      <c r="Q169" s="80"/>
      <c r="R169" s="80"/>
      <c r="S169" s="80"/>
      <c r="T169" s="80"/>
      <c r="U169" s="80"/>
      <c r="V169" s="80"/>
      <c r="W169" s="80"/>
      <c r="X169" s="80"/>
      <c r="Y169" s="86"/>
      <c r="Z169" s="86"/>
      <c r="AA169" s="86"/>
      <c r="AB169" s="86"/>
      <c r="AC169" s="80"/>
      <c r="AD169" s="80"/>
      <c r="AE169" s="80"/>
      <c r="AF169" s="80"/>
      <c r="AG169" s="80"/>
      <c r="AH169" s="3"/>
      <c r="AI169" s="80"/>
      <c r="AJ169" s="80"/>
      <c r="AK169" s="80"/>
      <c r="AL169" s="80"/>
      <c r="AM169" s="80"/>
      <c r="AN169" s="80"/>
      <c r="AO169" s="80"/>
      <c r="AP169" s="80"/>
      <c r="AQ169" s="80"/>
      <c r="AR169" s="80"/>
      <c r="AS169" s="80"/>
      <c r="AT169" s="80"/>
      <c r="AU169" s="86"/>
      <c r="AV169" s="86"/>
      <c r="AW169" s="86"/>
      <c r="AX169" s="86"/>
    </row>
    <row r="170" spans="1:51" ht="24.75" customHeight="1" x14ac:dyDescent="0.15"/>
    <row r="171" spans="1:51" ht="24.75" customHeight="1" x14ac:dyDescent="0.15">
      <c r="B171" s="1" t="s">
        <v>27</v>
      </c>
    </row>
    <row r="172" spans="1:51" ht="24.75" customHeight="1" x14ac:dyDescent="0.15">
      <c r="B172" s="43" t="s">
        <v>245</v>
      </c>
    </row>
    <row r="173" spans="1:51" ht="59.25" customHeight="1" x14ac:dyDescent="0.15">
      <c r="A173" s="121"/>
      <c r="B173" s="121"/>
      <c r="C173" s="121" t="s">
        <v>25</v>
      </c>
      <c r="D173" s="121"/>
      <c r="E173" s="121"/>
      <c r="F173" s="121"/>
      <c r="G173" s="121"/>
      <c r="H173" s="121"/>
      <c r="I173" s="121"/>
      <c r="J173" s="122" t="s">
        <v>201</v>
      </c>
      <c r="K173" s="123"/>
      <c r="L173" s="123"/>
      <c r="M173" s="123"/>
      <c r="N173" s="123"/>
      <c r="O173" s="123"/>
      <c r="P173" s="121" t="s">
        <v>183</v>
      </c>
      <c r="Q173" s="121"/>
      <c r="R173" s="121"/>
      <c r="S173" s="121"/>
      <c r="T173" s="121"/>
      <c r="U173" s="121"/>
      <c r="V173" s="121"/>
      <c r="W173" s="121"/>
      <c r="X173" s="121"/>
      <c r="Y173" s="124" t="s">
        <v>200</v>
      </c>
      <c r="Z173" s="124"/>
      <c r="AA173" s="124"/>
      <c r="AB173" s="124"/>
      <c r="AC173" s="122" t="s">
        <v>234</v>
      </c>
      <c r="AD173" s="122"/>
      <c r="AE173" s="122"/>
      <c r="AF173" s="122"/>
      <c r="AG173" s="122"/>
      <c r="AH173" s="124" t="s">
        <v>250</v>
      </c>
      <c r="AI173" s="121"/>
      <c r="AJ173" s="121"/>
      <c r="AK173" s="121"/>
      <c r="AL173" s="121" t="s">
        <v>20</v>
      </c>
      <c r="AM173" s="121"/>
      <c r="AN173" s="121"/>
      <c r="AO173" s="125"/>
      <c r="AP173" s="122" t="s">
        <v>202</v>
      </c>
      <c r="AQ173" s="122"/>
      <c r="AR173" s="122"/>
      <c r="AS173" s="122"/>
      <c r="AT173" s="122"/>
      <c r="AU173" s="122"/>
      <c r="AV173" s="122"/>
      <c r="AW173" s="122"/>
      <c r="AX173" s="122"/>
    </row>
    <row r="174" spans="1:51" ht="57.75" customHeight="1" x14ac:dyDescent="0.15">
      <c r="A174" s="142">
        <v>1</v>
      </c>
      <c r="B174" s="142">
        <v>1</v>
      </c>
      <c r="C174" s="126" t="s">
        <v>672</v>
      </c>
      <c r="D174" s="126"/>
      <c r="E174" s="126"/>
      <c r="F174" s="126"/>
      <c r="G174" s="126"/>
      <c r="H174" s="126"/>
      <c r="I174" s="126"/>
      <c r="J174" s="127">
        <v>2040005001905</v>
      </c>
      <c r="K174" s="127"/>
      <c r="L174" s="127"/>
      <c r="M174" s="127"/>
      <c r="N174" s="127"/>
      <c r="O174" s="127"/>
      <c r="P174" s="128" t="s">
        <v>673</v>
      </c>
      <c r="Q174" s="128"/>
      <c r="R174" s="128"/>
      <c r="S174" s="128"/>
      <c r="T174" s="128"/>
      <c r="U174" s="128"/>
      <c r="V174" s="128"/>
      <c r="W174" s="128"/>
      <c r="X174" s="128"/>
      <c r="Y174" s="129">
        <v>4.8164999999999996</v>
      </c>
      <c r="Z174" s="130"/>
      <c r="AA174" s="130"/>
      <c r="AB174" s="131"/>
      <c r="AC174" s="132" t="s">
        <v>654</v>
      </c>
      <c r="AD174" s="133"/>
      <c r="AE174" s="133"/>
      <c r="AF174" s="133"/>
      <c r="AG174" s="133"/>
      <c r="AH174" s="134" t="s">
        <v>623</v>
      </c>
      <c r="AI174" s="134"/>
      <c r="AJ174" s="134"/>
      <c r="AK174" s="134"/>
      <c r="AL174" s="135" t="s">
        <v>623</v>
      </c>
      <c r="AM174" s="136"/>
      <c r="AN174" s="136"/>
      <c r="AO174" s="137"/>
      <c r="AP174" s="138" t="s">
        <v>623</v>
      </c>
      <c r="AQ174" s="138"/>
      <c r="AR174" s="138"/>
      <c r="AS174" s="138"/>
      <c r="AT174" s="138"/>
      <c r="AU174" s="138"/>
      <c r="AV174" s="138"/>
      <c r="AW174" s="138"/>
      <c r="AX174" s="138"/>
    </row>
    <row r="175" spans="1:51" ht="57.75" customHeight="1" x14ac:dyDescent="0.15">
      <c r="A175" s="142">
        <v>2</v>
      </c>
      <c r="B175" s="142">
        <v>1</v>
      </c>
      <c r="C175" s="126" t="s">
        <v>674</v>
      </c>
      <c r="D175" s="126"/>
      <c r="E175" s="126"/>
      <c r="F175" s="126"/>
      <c r="G175" s="126"/>
      <c r="H175" s="126"/>
      <c r="I175" s="126"/>
      <c r="J175" s="127">
        <v>1012405001281</v>
      </c>
      <c r="K175" s="127"/>
      <c r="L175" s="127"/>
      <c r="M175" s="127"/>
      <c r="N175" s="127"/>
      <c r="O175" s="127"/>
      <c r="P175" s="128" t="s">
        <v>673</v>
      </c>
      <c r="Q175" s="128"/>
      <c r="R175" s="128"/>
      <c r="S175" s="128"/>
      <c r="T175" s="128"/>
      <c r="U175" s="128"/>
      <c r="V175" s="128"/>
      <c r="W175" s="128"/>
      <c r="X175" s="128"/>
      <c r="Y175" s="129">
        <v>4.173</v>
      </c>
      <c r="Z175" s="130"/>
      <c r="AA175" s="130"/>
      <c r="AB175" s="131"/>
      <c r="AC175" s="132" t="s">
        <v>654</v>
      </c>
      <c r="AD175" s="132"/>
      <c r="AE175" s="132"/>
      <c r="AF175" s="132"/>
      <c r="AG175" s="132"/>
      <c r="AH175" s="134" t="s">
        <v>623</v>
      </c>
      <c r="AI175" s="134"/>
      <c r="AJ175" s="134"/>
      <c r="AK175" s="134"/>
      <c r="AL175" s="135" t="s">
        <v>623</v>
      </c>
      <c r="AM175" s="136"/>
      <c r="AN175" s="136"/>
      <c r="AO175" s="137"/>
      <c r="AP175" s="138" t="s">
        <v>623</v>
      </c>
      <c r="AQ175" s="138"/>
      <c r="AR175" s="138"/>
      <c r="AS175" s="138"/>
      <c r="AT175" s="138"/>
      <c r="AU175" s="138"/>
      <c r="AV175" s="138"/>
      <c r="AW175" s="138"/>
      <c r="AX175" s="138"/>
      <c r="AY175" s="47">
        <f>COUNTA($C$175)</f>
        <v>1</v>
      </c>
    </row>
    <row r="176" spans="1:51" ht="57.75" customHeight="1" x14ac:dyDescent="0.15">
      <c r="A176" s="142">
        <v>3</v>
      </c>
      <c r="B176" s="142">
        <v>1</v>
      </c>
      <c r="C176" s="126" t="s">
        <v>675</v>
      </c>
      <c r="D176" s="126"/>
      <c r="E176" s="126"/>
      <c r="F176" s="126"/>
      <c r="G176" s="126"/>
      <c r="H176" s="126"/>
      <c r="I176" s="126"/>
      <c r="J176" s="127">
        <v>5120005020803</v>
      </c>
      <c r="K176" s="127"/>
      <c r="L176" s="127"/>
      <c r="M176" s="127"/>
      <c r="N176" s="127"/>
      <c r="O176" s="127"/>
      <c r="P176" s="128" t="s">
        <v>673</v>
      </c>
      <c r="Q176" s="128"/>
      <c r="R176" s="128"/>
      <c r="S176" s="128"/>
      <c r="T176" s="128"/>
      <c r="U176" s="128"/>
      <c r="V176" s="128"/>
      <c r="W176" s="128"/>
      <c r="X176" s="128"/>
      <c r="Y176" s="129">
        <v>3.5087000000000002</v>
      </c>
      <c r="Z176" s="130"/>
      <c r="AA176" s="130"/>
      <c r="AB176" s="131"/>
      <c r="AC176" s="132" t="s">
        <v>654</v>
      </c>
      <c r="AD176" s="132"/>
      <c r="AE176" s="132"/>
      <c r="AF176" s="132"/>
      <c r="AG176" s="132"/>
      <c r="AH176" s="140" t="s">
        <v>623</v>
      </c>
      <c r="AI176" s="140"/>
      <c r="AJ176" s="140"/>
      <c r="AK176" s="140"/>
      <c r="AL176" s="135" t="s">
        <v>623</v>
      </c>
      <c r="AM176" s="136"/>
      <c r="AN176" s="136"/>
      <c r="AO176" s="137"/>
      <c r="AP176" s="138" t="s">
        <v>623</v>
      </c>
      <c r="AQ176" s="138"/>
      <c r="AR176" s="138"/>
      <c r="AS176" s="138"/>
      <c r="AT176" s="138"/>
      <c r="AU176" s="138"/>
      <c r="AV176" s="138"/>
      <c r="AW176" s="138"/>
      <c r="AX176" s="138"/>
      <c r="AY176" s="47">
        <f>COUNTA($C$176)</f>
        <v>1</v>
      </c>
    </row>
    <row r="177" spans="1:51" ht="57.75" customHeight="1" x14ac:dyDescent="0.15">
      <c r="A177" s="142">
        <v>4</v>
      </c>
      <c r="B177" s="142">
        <v>1</v>
      </c>
      <c r="C177" s="126" t="s">
        <v>676</v>
      </c>
      <c r="D177" s="126"/>
      <c r="E177" s="126"/>
      <c r="F177" s="126"/>
      <c r="G177" s="126"/>
      <c r="H177" s="126"/>
      <c r="I177" s="126"/>
      <c r="J177" s="127">
        <v>5050005005266</v>
      </c>
      <c r="K177" s="127"/>
      <c r="L177" s="127"/>
      <c r="M177" s="127"/>
      <c r="N177" s="127"/>
      <c r="O177" s="127"/>
      <c r="P177" s="128" t="s">
        <v>673</v>
      </c>
      <c r="Q177" s="128"/>
      <c r="R177" s="128"/>
      <c r="S177" s="128"/>
      <c r="T177" s="128"/>
      <c r="U177" s="128"/>
      <c r="V177" s="128"/>
      <c r="W177" s="128"/>
      <c r="X177" s="128"/>
      <c r="Y177" s="129">
        <v>2.5</v>
      </c>
      <c r="Z177" s="130"/>
      <c r="AA177" s="130"/>
      <c r="AB177" s="131"/>
      <c r="AC177" s="132" t="s">
        <v>654</v>
      </c>
      <c r="AD177" s="132"/>
      <c r="AE177" s="132"/>
      <c r="AF177" s="132"/>
      <c r="AG177" s="132"/>
      <c r="AH177" s="140" t="s">
        <v>623</v>
      </c>
      <c r="AI177" s="140"/>
      <c r="AJ177" s="140"/>
      <c r="AK177" s="140"/>
      <c r="AL177" s="135" t="s">
        <v>623</v>
      </c>
      <c r="AM177" s="136"/>
      <c r="AN177" s="136"/>
      <c r="AO177" s="137"/>
      <c r="AP177" s="138" t="s">
        <v>623</v>
      </c>
      <c r="AQ177" s="138"/>
      <c r="AR177" s="138"/>
      <c r="AS177" s="138"/>
      <c r="AT177" s="138"/>
      <c r="AU177" s="138"/>
      <c r="AV177" s="138"/>
      <c r="AW177" s="138"/>
      <c r="AX177" s="138"/>
      <c r="AY177" s="47">
        <f>COUNTA($C$177)</f>
        <v>1</v>
      </c>
    </row>
    <row r="178" spans="1:51" ht="24.75" customHeight="1" x14ac:dyDescent="0.15">
      <c r="A178" s="87"/>
      <c r="B178" s="87"/>
      <c r="C178" s="87"/>
      <c r="D178" s="87"/>
      <c r="E178" s="87"/>
      <c r="F178" s="87"/>
      <c r="G178" s="87"/>
      <c r="H178" s="87"/>
      <c r="I178" s="87"/>
      <c r="J178" s="88"/>
      <c r="K178" s="88"/>
      <c r="L178" s="88"/>
      <c r="M178" s="88"/>
      <c r="N178" s="88"/>
      <c r="O178" s="88"/>
      <c r="P178" s="89"/>
      <c r="Q178" s="89"/>
      <c r="R178" s="89"/>
      <c r="S178" s="89"/>
      <c r="T178" s="89"/>
      <c r="U178" s="89"/>
      <c r="V178" s="89"/>
      <c r="W178" s="89"/>
      <c r="X178" s="89"/>
      <c r="Y178" s="90"/>
      <c r="Z178" s="90"/>
      <c r="AA178" s="90"/>
      <c r="AB178" s="90"/>
      <c r="AC178" s="90"/>
      <c r="AD178" s="90"/>
      <c r="AE178" s="90"/>
      <c r="AF178" s="90"/>
      <c r="AG178" s="90"/>
      <c r="AH178" s="90"/>
      <c r="AI178" s="90"/>
      <c r="AJ178" s="90"/>
      <c r="AK178" s="90"/>
      <c r="AL178" s="90"/>
      <c r="AM178" s="90"/>
      <c r="AN178" s="90"/>
      <c r="AO178" s="90"/>
      <c r="AP178" s="89"/>
      <c r="AQ178" s="89"/>
      <c r="AR178" s="89"/>
      <c r="AS178" s="89"/>
      <c r="AT178" s="89"/>
      <c r="AU178" s="89"/>
      <c r="AV178" s="89"/>
      <c r="AW178" s="89"/>
      <c r="AX178" s="89"/>
      <c r="AY178" s="47">
        <f>COUNTA($C$181)</f>
        <v>1</v>
      </c>
    </row>
    <row r="179" spans="1:51" ht="24.75" customHeight="1" x14ac:dyDescent="0.15">
      <c r="A179" s="87"/>
      <c r="B179" s="49" t="s">
        <v>167</v>
      </c>
      <c r="C179" s="87"/>
      <c r="D179" s="87"/>
      <c r="E179" s="87"/>
      <c r="F179" s="87"/>
      <c r="G179" s="87"/>
      <c r="H179" s="87"/>
      <c r="I179" s="87"/>
      <c r="J179" s="87"/>
      <c r="K179" s="87"/>
      <c r="L179" s="87"/>
      <c r="M179" s="87"/>
      <c r="N179" s="87"/>
      <c r="O179" s="87"/>
      <c r="P179" s="91"/>
      <c r="Q179" s="91"/>
      <c r="R179" s="91"/>
      <c r="S179" s="91"/>
      <c r="T179" s="91"/>
      <c r="U179" s="91"/>
      <c r="V179" s="91"/>
      <c r="W179" s="91"/>
      <c r="X179" s="91"/>
      <c r="Y179" s="92"/>
      <c r="Z179" s="92"/>
      <c r="AA179" s="92"/>
      <c r="AB179" s="92"/>
      <c r="AC179" s="92"/>
      <c r="AD179" s="92"/>
      <c r="AE179" s="92"/>
      <c r="AF179" s="92"/>
      <c r="AG179" s="92"/>
      <c r="AH179" s="92"/>
      <c r="AI179" s="92"/>
      <c r="AJ179" s="92"/>
      <c r="AK179" s="92"/>
      <c r="AL179" s="92"/>
      <c r="AM179" s="92"/>
      <c r="AN179" s="92"/>
      <c r="AO179" s="92"/>
      <c r="AP179" s="91"/>
      <c r="AQ179" s="91"/>
      <c r="AR179" s="91"/>
      <c r="AS179" s="91"/>
      <c r="AT179" s="91"/>
      <c r="AU179" s="91"/>
      <c r="AV179" s="91"/>
      <c r="AW179" s="91"/>
      <c r="AX179" s="91"/>
      <c r="AY179" s="47">
        <f>$AY$178</f>
        <v>1</v>
      </c>
    </row>
    <row r="180" spans="1:51" ht="59.25" customHeight="1" x14ac:dyDescent="0.15">
      <c r="A180" s="121"/>
      <c r="B180" s="121"/>
      <c r="C180" s="121" t="s">
        <v>25</v>
      </c>
      <c r="D180" s="121"/>
      <c r="E180" s="121"/>
      <c r="F180" s="121"/>
      <c r="G180" s="121"/>
      <c r="H180" s="121"/>
      <c r="I180" s="121"/>
      <c r="J180" s="122" t="s">
        <v>201</v>
      </c>
      <c r="K180" s="123"/>
      <c r="L180" s="123"/>
      <c r="M180" s="123"/>
      <c r="N180" s="123"/>
      <c r="O180" s="123"/>
      <c r="P180" s="121" t="s">
        <v>183</v>
      </c>
      <c r="Q180" s="121"/>
      <c r="R180" s="121"/>
      <c r="S180" s="121"/>
      <c r="T180" s="121"/>
      <c r="U180" s="121"/>
      <c r="V180" s="121"/>
      <c r="W180" s="121"/>
      <c r="X180" s="121"/>
      <c r="Y180" s="124" t="s">
        <v>200</v>
      </c>
      <c r="Z180" s="124"/>
      <c r="AA180" s="124"/>
      <c r="AB180" s="124"/>
      <c r="AC180" s="122" t="s">
        <v>234</v>
      </c>
      <c r="AD180" s="122"/>
      <c r="AE180" s="122"/>
      <c r="AF180" s="122"/>
      <c r="AG180" s="122"/>
      <c r="AH180" s="124" t="s">
        <v>250</v>
      </c>
      <c r="AI180" s="121"/>
      <c r="AJ180" s="121"/>
      <c r="AK180" s="121"/>
      <c r="AL180" s="121" t="s">
        <v>20</v>
      </c>
      <c r="AM180" s="121"/>
      <c r="AN180" s="121"/>
      <c r="AO180" s="125"/>
      <c r="AP180" s="122" t="s">
        <v>202</v>
      </c>
      <c r="AQ180" s="122"/>
      <c r="AR180" s="122"/>
      <c r="AS180" s="122"/>
      <c r="AT180" s="122"/>
      <c r="AU180" s="122"/>
      <c r="AV180" s="122"/>
      <c r="AW180" s="122"/>
      <c r="AX180" s="122"/>
      <c r="AY180" s="47">
        <f t="shared" ref="AY180:AY181" si="10">$AY$178</f>
        <v>1</v>
      </c>
    </row>
    <row r="181" spans="1:51" ht="66.75" customHeight="1" x14ac:dyDescent="0.15">
      <c r="A181" s="142">
        <v>1</v>
      </c>
      <c r="B181" s="142">
        <v>1</v>
      </c>
      <c r="C181" s="126" t="s">
        <v>677</v>
      </c>
      <c r="D181" s="126"/>
      <c r="E181" s="126"/>
      <c r="F181" s="126"/>
      <c r="G181" s="126"/>
      <c r="H181" s="126"/>
      <c r="I181" s="126"/>
      <c r="J181" s="127">
        <v>3021005002373</v>
      </c>
      <c r="K181" s="127"/>
      <c r="L181" s="127"/>
      <c r="M181" s="127"/>
      <c r="N181" s="127"/>
      <c r="O181" s="127"/>
      <c r="P181" s="128" t="s">
        <v>678</v>
      </c>
      <c r="Q181" s="128"/>
      <c r="R181" s="128"/>
      <c r="S181" s="128"/>
      <c r="T181" s="128"/>
      <c r="U181" s="128"/>
      <c r="V181" s="128"/>
      <c r="W181" s="128"/>
      <c r="X181" s="128"/>
      <c r="Y181" s="129">
        <v>6.7114539999999998</v>
      </c>
      <c r="Z181" s="130"/>
      <c r="AA181" s="130"/>
      <c r="AB181" s="131"/>
      <c r="AC181" s="132" t="s">
        <v>654</v>
      </c>
      <c r="AD181" s="133"/>
      <c r="AE181" s="133"/>
      <c r="AF181" s="133"/>
      <c r="AG181" s="133"/>
      <c r="AH181" s="134" t="s">
        <v>623</v>
      </c>
      <c r="AI181" s="134"/>
      <c r="AJ181" s="134"/>
      <c r="AK181" s="134"/>
      <c r="AL181" s="135" t="s">
        <v>623</v>
      </c>
      <c r="AM181" s="136"/>
      <c r="AN181" s="136"/>
      <c r="AO181" s="137"/>
      <c r="AP181" s="138" t="s">
        <v>623</v>
      </c>
      <c r="AQ181" s="138"/>
      <c r="AR181" s="138"/>
      <c r="AS181" s="138"/>
      <c r="AT181" s="138"/>
      <c r="AU181" s="138"/>
      <c r="AV181" s="138"/>
      <c r="AW181" s="138"/>
      <c r="AX181" s="138"/>
      <c r="AY181" s="47">
        <f t="shared" si="10"/>
        <v>1</v>
      </c>
    </row>
    <row r="182" spans="1:51" ht="66.75" customHeight="1" x14ac:dyDescent="0.15">
      <c r="A182" s="142">
        <v>2</v>
      </c>
      <c r="B182" s="142">
        <v>1</v>
      </c>
      <c r="C182" s="126" t="s">
        <v>679</v>
      </c>
      <c r="D182" s="126"/>
      <c r="E182" s="126"/>
      <c r="F182" s="126"/>
      <c r="G182" s="126"/>
      <c r="H182" s="126"/>
      <c r="I182" s="126"/>
      <c r="J182" s="127">
        <v>3130005005532</v>
      </c>
      <c r="K182" s="127"/>
      <c r="L182" s="127"/>
      <c r="M182" s="127"/>
      <c r="N182" s="127"/>
      <c r="O182" s="127"/>
      <c r="P182" s="128" t="s">
        <v>678</v>
      </c>
      <c r="Q182" s="128"/>
      <c r="R182" s="128"/>
      <c r="S182" s="128"/>
      <c r="T182" s="128"/>
      <c r="U182" s="128"/>
      <c r="V182" s="128"/>
      <c r="W182" s="128"/>
      <c r="X182" s="128"/>
      <c r="Y182" s="129">
        <v>5.5742900000000004</v>
      </c>
      <c r="Z182" s="130"/>
      <c r="AA182" s="130"/>
      <c r="AB182" s="131"/>
      <c r="AC182" s="132" t="s">
        <v>654</v>
      </c>
      <c r="AD182" s="132"/>
      <c r="AE182" s="132"/>
      <c r="AF182" s="132"/>
      <c r="AG182" s="132"/>
      <c r="AH182" s="134" t="s">
        <v>623</v>
      </c>
      <c r="AI182" s="134"/>
      <c r="AJ182" s="134"/>
      <c r="AK182" s="134"/>
      <c r="AL182" s="135" t="s">
        <v>623</v>
      </c>
      <c r="AM182" s="136"/>
      <c r="AN182" s="136"/>
      <c r="AO182" s="137"/>
      <c r="AP182" s="138" t="s">
        <v>623</v>
      </c>
      <c r="AQ182" s="138"/>
      <c r="AR182" s="138"/>
      <c r="AS182" s="138"/>
      <c r="AT182" s="138"/>
      <c r="AU182" s="138"/>
      <c r="AV182" s="138"/>
      <c r="AW182" s="138"/>
      <c r="AX182" s="138"/>
      <c r="AY182" s="47">
        <f>COUNTA($C$182)</f>
        <v>1</v>
      </c>
    </row>
    <row r="183" spans="1:51" ht="66.75" customHeight="1" x14ac:dyDescent="0.15">
      <c r="A183" s="142">
        <v>3</v>
      </c>
      <c r="B183" s="142">
        <v>1</v>
      </c>
      <c r="C183" s="126" t="s">
        <v>680</v>
      </c>
      <c r="D183" s="126"/>
      <c r="E183" s="126"/>
      <c r="F183" s="126"/>
      <c r="G183" s="126"/>
      <c r="H183" s="126"/>
      <c r="I183" s="126"/>
      <c r="J183" s="127">
        <v>6010005015219</v>
      </c>
      <c r="K183" s="127"/>
      <c r="L183" s="127"/>
      <c r="M183" s="127"/>
      <c r="N183" s="127"/>
      <c r="O183" s="127"/>
      <c r="P183" s="128" t="s">
        <v>678</v>
      </c>
      <c r="Q183" s="128"/>
      <c r="R183" s="128"/>
      <c r="S183" s="128"/>
      <c r="T183" s="128"/>
      <c r="U183" s="128"/>
      <c r="V183" s="128"/>
      <c r="W183" s="128"/>
      <c r="X183" s="128"/>
      <c r="Y183" s="129">
        <v>1.799838</v>
      </c>
      <c r="Z183" s="130"/>
      <c r="AA183" s="130"/>
      <c r="AB183" s="131"/>
      <c r="AC183" s="132" t="s">
        <v>256</v>
      </c>
      <c r="AD183" s="132"/>
      <c r="AE183" s="132"/>
      <c r="AF183" s="132"/>
      <c r="AG183" s="132"/>
      <c r="AH183" s="134" t="s">
        <v>623</v>
      </c>
      <c r="AI183" s="134"/>
      <c r="AJ183" s="134"/>
      <c r="AK183" s="134"/>
      <c r="AL183" s="135" t="s">
        <v>623</v>
      </c>
      <c r="AM183" s="136"/>
      <c r="AN183" s="136"/>
      <c r="AO183" s="137"/>
      <c r="AP183" s="138" t="s">
        <v>623</v>
      </c>
      <c r="AQ183" s="138"/>
      <c r="AR183" s="138"/>
      <c r="AS183" s="138"/>
      <c r="AT183" s="138"/>
      <c r="AU183" s="138"/>
      <c r="AV183" s="138"/>
      <c r="AW183" s="138"/>
      <c r="AX183" s="138"/>
      <c r="AY183" s="47">
        <f>COUNTA($C$183)</f>
        <v>1</v>
      </c>
    </row>
    <row r="184" spans="1:51" ht="66.75" customHeight="1" x14ac:dyDescent="0.15">
      <c r="A184" s="142">
        <v>4</v>
      </c>
      <c r="B184" s="142">
        <v>1</v>
      </c>
      <c r="C184" s="126" t="s">
        <v>681</v>
      </c>
      <c r="D184" s="126"/>
      <c r="E184" s="126"/>
      <c r="F184" s="126"/>
      <c r="G184" s="126"/>
      <c r="H184" s="126"/>
      <c r="I184" s="126"/>
      <c r="J184" s="127">
        <v>4120905002554</v>
      </c>
      <c r="K184" s="127"/>
      <c r="L184" s="127"/>
      <c r="M184" s="127"/>
      <c r="N184" s="127"/>
      <c r="O184" s="127"/>
      <c r="P184" s="128" t="s">
        <v>678</v>
      </c>
      <c r="Q184" s="128"/>
      <c r="R184" s="128"/>
      <c r="S184" s="128"/>
      <c r="T184" s="128"/>
      <c r="U184" s="128"/>
      <c r="V184" s="128"/>
      <c r="W184" s="128"/>
      <c r="X184" s="128"/>
      <c r="Y184" s="129">
        <v>0.3705</v>
      </c>
      <c r="Z184" s="130"/>
      <c r="AA184" s="130"/>
      <c r="AB184" s="131"/>
      <c r="AC184" s="132" t="s">
        <v>256</v>
      </c>
      <c r="AD184" s="132"/>
      <c r="AE184" s="132"/>
      <c r="AF184" s="132"/>
      <c r="AG184" s="132"/>
      <c r="AH184" s="134" t="s">
        <v>623</v>
      </c>
      <c r="AI184" s="134"/>
      <c r="AJ184" s="134"/>
      <c r="AK184" s="134"/>
      <c r="AL184" s="135" t="s">
        <v>623</v>
      </c>
      <c r="AM184" s="136"/>
      <c r="AN184" s="136"/>
      <c r="AO184" s="137"/>
      <c r="AP184" s="138" t="s">
        <v>623</v>
      </c>
      <c r="AQ184" s="138"/>
      <c r="AR184" s="138"/>
      <c r="AS184" s="138"/>
      <c r="AT184" s="138"/>
      <c r="AU184" s="138"/>
      <c r="AV184" s="138"/>
      <c r="AW184" s="138"/>
      <c r="AX184" s="138"/>
      <c r="AY184" s="47">
        <f>COUNTA($C$184)</f>
        <v>1</v>
      </c>
    </row>
    <row r="185" spans="1:51" ht="24.75" customHeight="1" x14ac:dyDescent="0.15">
      <c r="A185" s="87"/>
      <c r="B185" s="87"/>
      <c r="C185" s="87"/>
      <c r="D185" s="87"/>
      <c r="E185" s="87"/>
      <c r="F185" s="87"/>
      <c r="G185" s="87"/>
      <c r="H185" s="87"/>
      <c r="I185" s="87"/>
      <c r="J185" s="87"/>
      <c r="K185" s="87"/>
      <c r="L185" s="87"/>
      <c r="M185" s="87"/>
      <c r="N185" s="87"/>
      <c r="O185" s="87"/>
      <c r="P185" s="91"/>
      <c r="Q185" s="91"/>
      <c r="R185" s="91"/>
      <c r="S185" s="91"/>
      <c r="T185" s="91"/>
      <c r="U185" s="91"/>
      <c r="V185" s="91"/>
      <c r="W185" s="91"/>
      <c r="X185" s="91"/>
      <c r="Y185" s="92"/>
      <c r="Z185" s="92"/>
      <c r="AA185" s="92"/>
      <c r="AB185" s="92"/>
      <c r="AC185" s="92"/>
      <c r="AD185" s="92"/>
      <c r="AE185" s="92"/>
      <c r="AF185" s="92"/>
      <c r="AG185" s="92"/>
      <c r="AH185" s="92"/>
      <c r="AI185" s="92"/>
      <c r="AJ185" s="92"/>
      <c r="AK185" s="92"/>
      <c r="AL185" s="92"/>
      <c r="AM185" s="92"/>
      <c r="AN185" s="92"/>
      <c r="AO185" s="92"/>
      <c r="AP185" s="91"/>
      <c r="AQ185" s="91"/>
      <c r="AR185" s="91"/>
      <c r="AS185" s="91"/>
      <c r="AT185" s="91"/>
      <c r="AU185" s="91"/>
      <c r="AV185" s="91"/>
      <c r="AW185" s="91"/>
      <c r="AX185" s="91"/>
      <c r="AY185" s="47">
        <f>COUNTA($C$188)</f>
        <v>1</v>
      </c>
    </row>
    <row r="186" spans="1:51" ht="24.75" customHeight="1" x14ac:dyDescent="0.15">
      <c r="A186" s="87"/>
      <c r="B186" s="49" t="s">
        <v>221</v>
      </c>
      <c r="C186" s="87"/>
      <c r="D186" s="87"/>
      <c r="E186" s="87"/>
      <c r="F186" s="87"/>
      <c r="G186" s="87"/>
      <c r="H186" s="87"/>
      <c r="I186" s="87"/>
      <c r="J186" s="87"/>
      <c r="K186" s="87"/>
      <c r="L186" s="87"/>
      <c r="M186" s="87"/>
      <c r="N186" s="87"/>
      <c r="O186" s="87"/>
      <c r="P186" s="91"/>
      <c r="Q186" s="91"/>
      <c r="R186" s="91"/>
      <c r="S186" s="91"/>
      <c r="T186" s="91"/>
      <c r="U186" s="91"/>
      <c r="V186" s="91"/>
      <c r="W186" s="91"/>
      <c r="X186" s="91"/>
      <c r="Y186" s="92"/>
      <c r="Z186" s="92"/>
      <c r="AA186" s="92"/>
      <c r="AB186" s="92"/>
      <c r="AC186" s="92"/>
      <c r="AD186" s="92"/>
      <c r="AE186" s="92"/>
      <c r="AF186" s="92"/>
      <c r="AG186" s="92"/>
      <c r="AH186" s="92"/>
      <c r="AI186" s="92"/>
      <c r="AJ186" s="92"/>
      <c r="AK186" s="92"/>
      <c r="AL186" s="92"/>
      <c r="AM186" s="92"/>
      <c r="AN186" s="92"/>
      <c r="AO186" s="92"/>
      <c r="AP186" s="91"/>
      <c r="AQ186" s="91"/>
      <c r="AR186" s="91"/>
      <c r="AS186" s="91"/>
      <c r="AT186" s="91"/>
      <c r="AU186" s="91"/>
      <c r="AV186" s="91"/>
      <c r="AW186" s="91"/>
      <c r="AX186" s="91"/>
      <c r="AY186" s="47">
        <f>$AY$185</f>
        <v>1</v>
      </c>
    </row>
    <row r="187" spans="1:51" ht="59.25" customHeight="1" x14ac:dyDescent="0.15">
      <c r="A187" s="121"/>
      <c r="B187" s="121"/>
      <c r="C187" s="121" t="s">
        <v>25</v>
      </c>
      <c r="D187" s="121"/>
      <c r="E187" s="121"/>
      <c r="F187" s="121"/>
      <c r="G187" s="121"/>
      <c r="H187" s="121"/>
      <c r="I187" s="121"/>
      <c r="J187" s="122" t="s">
        <v>201</v>
      </c>
      <c r="K187" s="123"/>
      <c r="L187" s="123"/>
      <c r="M187" s="123"/>
      <c r="N187" s="123"/>
      <c r="O187" s="123"/>
      <c r="P187" s="121" t="s">
        <v>183</v>
      </c>
      <c r="Q187" s="121"/>
      <c r="R187" s="121"/>
      <c r="S187" s="121"/>
      <c r="T187" s="121"/>
      <c r="U187" s="121"/>
      <c r="V187" s="121"/>
      <c r="W187" s="121"/>
      <c r="X187" s="121"/>
      <c r="Y187" s="124" t="s">
        <v>200</v>
      </c>
      <c r="Z187" s="124"/>
      <c r="AA187" s="124"/>
      <c r="AB187" s="124"/>
      <c r="AC187" s="122" t="s">
        <v>234</v>
      </c>
      <c r="AD187" s="122"/>
      <c r="AE187" s="122"/>
      <c r="AF187" s="122"/>
      <c r="AG187" s="122"/>
      <c r="AH187" s="124" t="s">
        <v>250</v>
      </c>
      <c r="AI187" s="121"/>
      <c r="AJ187" s="121"/>
      <c r="AK187" s="121"/>
      <c r="AL187" s="121" t="s">
        <v>20</v>
      </c>
      <c r="AM187" s="121"/>
      <c r="AN187" s="121"/>
      <c r="AO187" s="125"/>
      <c r="AP187" s="122" t="s">
        <v>202</v>
      </c>
      <c r="AQ187" s="122"/>
      <c r="AR187" s="122"/>
      <c r="AS187" s="122"/>
      <c r="AT187" s="122"/>
      <c r="AU187" s="122"/>
      <c r="AV187" s="122"/>
      <c r="AW187" s="122"/>
      <c r="AX187" s="122"/>
      <c r="AY187" s="47">
        <f t="shared" ref="AY187:AY188" si="11">$AY$185</f>
        <v>1</v>
      </c>
    </row>
    <row r="188" spans="1:51" ht="60.75" customHeight="1" x14ac:dyDescent="0.15">
      <c r="A188" s="142">
        <v>1</v>
      </c>
      <c r="B188" s="142">
        <v>1</v>
      </c>
      <c r="C188" s="126" t="s">
        <v>682</v>
      </c>
      <c r="D188" s="126"/>
      <c r="E188" s="126"/>
      <c r="F188" s="126"/>
      <c r="G188" s="126"/>
      <c r="H188" s="126"/>
      <c r="I188" s="126"/>
      <c r="J188" s="127">
        <v>2040005001905</v>
      </c>
      <c r="K188" s="127"/>
      <c r="L188" s="127"/>
      <c r="M188" s="127"/>
      <c r="N188" s="127"/>
      <c r="O188" s="127"/>
      <c r="P188" s="128" t="s">
        <v>683</v>
      </c>
      <c r="Q188" s="128"/>
      <c r="R188" s="128"/>
      <c r="S188" s="128"/>
      <c r="T188" s="128"/>
      <c r="U188" s="128"/>
      <c r="V188" s="128"/>
      <c r="W188" s="128"/>
      <c r="X188" s="128"/>
      <c r="Y188" s="129">
        <v>9.9450000000000003</v>
      </c>
      <c r="Z188" s="130"/>
      <c r="AA188" s="130"/>
      <c r="AB188" s="131"/>
      <c r="AC188" s="132" t="s">
        <v>654</v>
      </c>
      <c r="AD188" s="133"/>
      <c r="AE188" s="133"/>
      <c r="AF188" s="133"/>
      <c r="AG188" s="133"/>
      <c r="AH188" s="134" t="s">
        <v>623</v>
      </c>
      <c r="AI188" s="134"/>
      <c r="AJ188" s="134"/>
      <c r="AK188" s="134"/>
      <c r="AL188" s="135" t="s">
        <v>623</v>
      </c>
      <c r="AM188" s="136"/>
      <c r="AN188" s="136"/>
      <c r="AO188" s="137"/>
      <c r="AP188" s="138" t="s">
        <v>623</v>
      </c>
      <c r="AQ188" s="138"/>
      <c r="AR188" s="138"/>
      <c r="AS188" s="138"/>
      <c r="AT188" s="138"/>
      <c r="AU188" s="138"/>
      <c r="AV188" s="138"/>
      <c r="AW188" s="138"/>
      <c r="AX188" s="138"/>
      <c r="AY188" s="47">
        <f t="shared" si="11"/>
        <v>1</v>
      </c>
    </row>
    <row r="189" spans="1:51" ht="60.75" customHeight="1" x14ac:dyDescent="0.15">
      <c r="A189" s="142">
        <v>2</v>
      </c>
      <c r="B189" s="142">
        <v>1</v>
      </c>
      <c r="C189" s="126" t="s">
        <v>684</v>
      </c>
      <c r="D189" s="126"/>
      <c r="E189" s="126"/>
      <c r="F189" s="126"/>
      <c r="G189" s="126"/>
      <c r="H189" s="126"/>
      <c r="I189" s="126"/>
      <c r="J189" s="127" t="s">
        <v>623</v>
      </c>
      <c r="K189" s="127"/>
      <c r="L189" s="127"/>
      <c r="M189" s="127"/>
      <c r="N189" s="127"/>
      <c r="O189" s="127"/>
      <c r="P189" s="128" t="s">
        <v>683</v>
      </c>
      <c r="Q189" s="128"/>
      <c r="R189" s="128"/>
      <c r="S189" s="128"/>
      <c r="T189" s="128"/>
      <c r="U189" s="128"/>
      <c r="V189" s="128"/>
      <c r="W189" s="128"/>
      <c r="X189" s="128"/>
      <c r="Y189" s="129">
        <v>3.4119999999999999</v>
      </c>
      <c r="Z189" s="130"/>
      <c r="AA189" s="130"/>
      <c r="AB189" s="131"/>
      <c r="AC189" s="132" t="s">
        <v>256</v>
      </c>
      <c r="AD189" s="132"/>
      <c r="AE189" s="132"/>
      <c r="AF189" s="132"/>
      <c r="AG189" s="132"/>
      <c r="AH189" s="134" t="s">
        <v>623</v>
      </c>
      <c r="AI189" s="134"/>
      <c r="AJ189" s="134"/>
      <c r="AK189" s="134"/>
      <c r="AL189" s="135" t="s">
        <v>623</v>
      </c>
      <c r="AM189" s="136"/>
      <c r="AN189" s="136"/>
      <c r="AO189" s="137"/>
      <c r="AP189" s="138" t="s">
        <v>623</v>
      </c>
      <c r="AQ189" s="138"/>
      <c r="AR189" s="138"/>
      <c r="AS189" s="138"/>
      <c r="AT189" s="138"/>
      <c r="AU189" s="138"/>
      <c r="AV189" s="138"/>
      <c r="AW189" s="138"/>
      <c r="AX189" s="138"/>
      <c r="AY189" s="47">
        <f>COUNTA($C$189)</f>
        <v>1</v>
      </c>
    </row>
    <row r="190" spans="1:51" ht="24.75" customHeight="1" x14ac:dyDescent="0.15">
      <c r="A190" s="87"/>
      <c r="B190" s="87"/>
      <c r="C190" s="87"/>
      <c r="D190" s="87"/>
      <c r="E190" s="87"/>
      <c r="F190" s="87"/>
      <c r="G190" s="87"/>
      <c r="H190" s="87"/>
      <c r="I190" s="87"/>
      <c r="J190" s="87"/>
      <c r="K190" s="87"/>
      <c r="L190" s="87"/>
      <c r="M190" s="87"/>
      <c r="N190" s="87"/>
      <c r="O190" s="87"/>
      <c r="P190" s="91"/>
      <c r="Q190" s="91"/>
      <c r="R190" s="91"/>
      <c r="S190" s="91"/>
      <c r="T190" s="91"/>
      <c r="U190" s="91"/>
      <c r="V190" s="91"/>
      <c r="W190" s="91"/>
      <c r="X190" s="91"/>
      <c r="Y190" s="92"/>
      <c r="Z190" s="92"/>
      <c r="AA190" s="92"/>
      <c r="AB190" s="92"/>
      <c r="AC190" s="92"/>
      <c r="AD190" s="92"/>
      <c r="AE190" s="92"/>
      <c r="AF190" s="92"/>
      <c r="AG190" s="92"/>
      <c r="AH190" s="92"/>
      <c r="AI190" s="92"/>
      <c r="AJ190" s="92"/>
      <c r="AK190" s="92"/>
      <c r="AL190" s="92"/>
      <c r="AM190" s="92"/>
      <c r="AN190" s="92"/>
      <c r="AO190" s="92"/>
      <c r="AP190" s="91"/>
      <c r="AQ190" s="91"/>
      <c r="AR190" s="91"/>
      <c r="AS190" s="91"/>
      <c r="AT190" s="91"/>
      <c r="AU190" s="91"/>
      <c r="AV190" s="91"/>
      <c r="AW190" s="91"/>
      <c r="AX190" s="91"/>
      <c r="AY190" s="47">
        <f>COUNTA($C$193)</f>
        <v>1</v>
      </c>
    </row>
    <row r="191" spans="1:51" ht="24.75" customHeight="1" x14ac:dyDescent="0.15">
      <c r="A191" s="87"/>
      <c r="B191" s="49" t="s">
        <v>168</v>
      </c>
      <c r="C191" s="87"/>
      <c r="D191" s="87"/>
      <c r="E191" s="87"/>
      <c r="F191" s="87"/>
      <c r="G191" s="87"/>
      <c r="H191" s="87"/>
      <c r="I191" s="87"/>
      <c r="J191" s="87"/>
      <c r="K191" s="87"/>
      <c r="L191" s="87"/>
      <c r="M191" s="87"/>
      <c r="N191" s="87"/>
      <c r="O191" s="87"/>
      <c r="P191" s="91"/>
      <c r="Q191" s="91"/>
      <c r="R191" s="91"/>
      <c r="S191" s="91"/>
      <c r="T191" s="91"/>
      <c r="U191" s="91"/>
      <c r="V191" s="91"/>
      <c r="W191" s="91"/>
      <c r="X191" s="91"/>
      <c r="Y191" s="92"/>
      <c r="Z191" s="92"/>
      <c r="AA191" s="92"/>
      <c r="AB191" s="92"/>
      <c r="AC191" s="92"/>
      <c r="AD191" s="92"/>
      <c r="AE191" s="92"/>
      <c r="AF191" s="92"/>
      <c r="AG191" s="92"/>
      <c r="AH191" s="92"/>
      <c r="AI191" s="92"/>
      <c r="AJ191" s="92"/>
      <c r="AK191" s="92"/>
      <c r="AL191" s="92"/>
      <c r="AM191" s="92"/>
      <c r="AN191" s="92"/>
      <c r="AO191" s="92"/>
      <c r="AP191" s="91"/>
      <c r="AQ191" s="91"/>
      <c r="AR191" s="91"/>
      <c r="AS191" s="91"/>
      <c r="AT191" s="91"/>
      <c r="AU191" s="91"/>
      <c r="AV191" s="91"/>
      <c r="AW191" s="91"/>
      <c r="AX191" s="91"/>
      <c r="AY191" s="47">
        <f>$AY$190</f>
        <v>1</v>
      </c>
    </row>
    <row r="192" spans="1:51" ht="59.25" customHeight="1" x14ac:dyDescent="0.15">
      <c r="A192" s="121"/>
      <c r="B192" s="121"/>
      <c r="C192" s="121" t="s">
        <v>25</v>
      </c>
      <c r="D192" s="121"/>
      <c r="E192" s="121"/>
      <c r="F192" s="121"/>
      <c r="G192" s="121"/>
      <c r="H192" s="121"/>
      <c r="I192" s="121"/>
      <c r="J192" s="122" t="s">
        <v>201</v>
      </c>
      <c r="K192" s="123"/>
      <c r="L192" s="123"/>
      <c r="M192" s="123"/>
      <c r="N192" s="123"/>
      <c r="O192" s="123"/>
      <c r="P192" s="121" t="s">
        <v>183</v>
      </c>
      <c r="Q192" s="121"/>
      <c r="R192" s="121"/>
      <c r="S192" s="121"/>
      <c r="T192" s="121"/>
      <c r="U192" s="121"/>
      <c r="V192" s="121"/>
      <c r="W192" s="121"/>
      <c r="X192" s="121"/>
      <c r="Y192" s="124" t="s">
        <v>200</v>
      </c>
      <c r="Z192" s="124"/>
      <c r="AA192" s="124"/>
      <c r="AB192" s="124"/>
      <c r="AC192" s="122" t="s">
        <v>234</v>
      </c>
      <c r="AD192" s="122"/>
      <c r="AE192" s="122"/>
      <c r="AF192" s="122"/>
      <c r="AG192" s="122"/>
      <c r="AH192" s="124" t="s">
        <v>250</v>
      </c>
      <c r="AI192" s="121"/>
      <c r="AJ192" s="121"/>
      <c r="AK192" s="121"/>
      <c r="AL192" s="121" t="s">
        <v>20</v>
      </c>
      <c r="AM192" s="121"/>
      <c r="AN192" s="121"/>
      <c r="AO192" s="125"/>
      <c r="AP192" s="122" t="s">
        <v>202</v>
      </c>
      <c r="AQ192" s="122"/>
      <c r="AR192" s="122"/>
      <c r="AS192" s="122"/>
      <c r="AT192" s="122"/>
      <c r="AU192" s="122"/>
      <c r="AV192" s="122"/>
      <c r="AW192" s="122"/>
      <c r="AX192" s="122"/>
      <c r="AY192" s="47">
        <f t="shared" ref="AY192:AY193" si="12">$AY$190</f>
        <v>1</v>
      </c>
    </row>
    <row r="193" spans="1:51" ht="53.25" customHeight="1" x14ac:dyDescent="0.15">
      <c r="A193" s="142">
        <v>1</v>
      </c>
      <c r="B193" s="142">
        <v>1</v>
      </c>
      <c r="C193" s="126" t="s">
        <v>685</v>
      </c>
      <c r="D193" s="126"/>
      <c r="E193" s="126"/>
      <c r="F193" s="126"/>
      <c r="G193" s="126"/>
      <c r="H193" s="126"/>
      <c r="I193" s="126"/>
      <c r="J193" s="127">
        <v>2160005005646</v>
      </c>
      <c r="K193" s="127"/>
      <c r="L193" s="127"/>
      <c r="M193" s="127"/>
      <c r="N193" s="127"/>
      <c r="O193" s="127"/>
      <c r="P193" s="128" t="s">
        <v>686</v>
      </c>
      <c r="Q193" s="128"/>
      <c r="R193" s="128"/>
      <c r="S193" s="128"/>
      <c r="T193" s="128"/>
      <c r="U193" s="128"/>
      <c r="V193" s="128"/>
      <c r="W193" s="128"/>
      <c r="X193" s="128"/>
      <c r="Y193" s="129">
        <v>0.59554799999999997</v>
      </c>
      <c r="Z193" s="130"/>
      <c r="AA193" s="130"/>
      <c r="AB193" s="131"/>
      <c r="AC193" s="132" t="s">
        <v>654</v>
      </c>
      <c r="AD193" s="133"/>
      <c r="AE193" s="133"/>
      <c r="AF193" s="133"/>
      <c r="AG193" s="133"/>
      <c r="AH193" s="134" t="s">
        <v>623</v>
      </c>
      <c r="AI193" s="134"/>
      <c r="AJ193" s="134"/>
      <c r="AK193" s="134"/>
      <c r="AL193" s="135" t="s">
        <v>623</v>
      </c>
      <c r="AM193" s="136"/>
      <c r="AN193" s="136"/>
      <c r="AO193" s="137"/>
      <c r="AP193" s="138" t="s">
        <v>623</v>
      </c>
      <c r="AQ193" s="138"/>
      <c r="AR193" s="138"/>
      <c r="AS193" s="138"/>
      <c r="AT193" s="138"/>
      <c r="AU193" s="138"/>
      <c r="AV193" s="138"/>
      <c r="AW193" s="138"/>
      <c r="AX193" s="138"/>
      <c r="AY193" s="47">
        <f t="shared" si="12"/>
        <v>1</v>
      </c>
    </row>
    <row r="194" spans="1:51" ht="53.25" customHeight="1" x14ac:dyDescent="0.15">
      <c r="A194" s="142">
        <v>2</v>
      </c>
      <c r="B194" s="142">
        <v>1</v>
      </c>
      <c r="C194" s="126" t="s">
        <v>687</v>
      </c>
      <c r="D194" s="126"/>
      <c r="E194" s="126"/>
      <c r="F194" s="126"/>
      <c r="G194" s="126"/>
      <c r="H194" s="126"/>
      <c r="I194" s="126"/>
      <c r="J194" s="127">
        <v>3130005005532</v>
      </c>
      <c r="K194" s="127"/>
      <c r="L194" s="127"/>
      <c r="M194" s="127"/>
      <c r="N194" s="127"/>
      <c r="O194" s="127"/>
      <c r="P194" s="128" t="s">
        <v>686</v>
      </c>
      <c r="Q194" s="128"/>
      <c r="R194" s="128"/>
      <c r="S194" s="128"/>
      <c r="T194" s="128"/>
      <c r="U194" s="128"/>
      <c r="V194" s="128"/>
      <c r="W194" s="128"/>
      <c r="X194" s="128"/>
      <c r="Y194" s="129">
        <v>0.23658899999999999</v>
      </c>
      <c r="Z194" s="130"/>
      <c r="AA194" s="130"/>
      <c r="AB194" s="131"/>
      <c r="AC194" s="132" t="s">
        <v>654</v>
      </c>
      <c r="AD194" s="132"/>
      <c r="AE194" s="132"/>
      <c r="AF194" s="132"/>
      <c r="AG194" s="132"/>
      <c r="AH194" s="134" t="s">
        <v>623</v>
      </c>
      <c r="AI194" s="134"/>
      <c r="AJ194" s="134"/>
      <c r="AK194" s="134"/>
      <c r="AL194" s="135" t="s">
        <v>623</v>
      </c>
      <c r="AM194" s="136"/>
      <c r="AN194" s="136"/>
      <c r="AO194" s="137"/>
      <c r="AP194" s="138" t="s">
        <v>623</v>
      </c>
      <c r="AQ194" s="138"/>
      <c r="AR194" s="138"/>
      <c r="AS194" s="138"/>
      <c r="AT194" s="138"/>
      <c r="AU194" s="138"/>
      <c r="AV194" s="138"/>
      <c r="AW194" s="138"/>
      <c r="AX194" s="138"/>
      <c r="AY194" s="47">
        <f>COUNTA($C$194)</f>
        <v>1</v>
      </c>
    </row>
    <row r="195" spans="1:51" ht="24.75" customHeight="1" x14ac:dyDescent="0.15">
      <c r="A195" s="87"/>
      <c r="B195" s="87"/>
      <c r="C195" s="87"/>
      <c r="D195" s="87"/>
      <c r="E195" s="87"/>
      <c r="F195" s="87"/>
      <c r="G195" s="87"/>
      <c r="H195" s="87"/>
      <c r="I195" s="87"/>
      <c r="J195" s="87"/>
      <c r="K195" s="87"/>
      <c r="L195" s="87"/>
      <c r="M195" s="87"/>
      <c r="N195" s="87"/>
      <c r="O195" s="87"/>
      <c r="P195" s="91"/>
      <c r="Q195" s="91"/>
      <c r="R195" s="91"/>
      <c r="S195" s="91"/>
      <c r="T195" s="91"/>
      <c r="U195" s="91"/>
      <c r="V195" s="91"/>
      <c r="W195" s="91"/>
      <c r="X195" s="91"/>
      <c r="Y195" s="92"/>
      <c r="Z195" s="92"/>
      <c r="AA195" s="92"/>
      <c r="AB195" s="92"/>
      <c r="AC195" s="92"/>
      <c r="AD195" s="92"/>
      <c r="AE195" s="92"/>
      <c r="AF195" s="92"/>
      <c r="AG195" s="92"/>
      <c r="AH195" s="92"/>
      <c r="AI195" s="92"/>
      <c r="AJ195" s="92"/>
      <c r="AK195" s="92"/>
      <c r="AL195" s="92"/>
      <c r="AM195" s="92"/>
      <c r="AN195" s="92"/>
      <c r="AO195" s="92"/>
      <c r="AP195" s="91"/>
      <c r="AQ195" s="91"/>
      <c r="AR195" s="91"/>
      <c r="AS195" s="91"/>
      <c r="AT195" s="91"/>
      <c r="AU195" s="91"/>
      <c r="AV195" s="91"/>
      <c r="AW195" s="91"/>
      <c r="AX195" s="91"/>
      <c r="AY195" s="47">
        <f>COUNTA($C$198)</f>
        <v>1</v>
      </c>
    </row>
    <row r="196" spans="1:51" ht="24.75" customHeight="1" x14ac:dyDescent="0.15">
      <c r="A196" s="87"/>
      <c r="B196" s="49" t="s">
        <v>169</v>
      </c>
      <c r="C196" s="87"/>
      <c r="D196" s="87"/>
      <c r="E196" s="87"/>
      <c r="F196" s="87"/>
      <c r="G196" s="87"/>
      <c r="H196" s="87"/>
      <c r="I196" s="87"/>
      <c r="J196" s="87"/>
      <c r="K196" s="87"/>
      <c r="L196" s="87"/>
      <c r="M196" s="87"/>
      <c r="N196" s="87"/>
      <c r="O196" s="87"/>
      <c r="P196" s="91"/>
      <c r="Q196" s="91"/>
      <c r="R196" s="91"/>
      <c r="S196" s="91"/>
      <c r="T196" s="91"/>
      <c r="U196" s="91"/>
      <c r="V196" s="91"/>
      <c r="W196" s="91"/>
      <c r="X196" s="91"/>
      <c r="Y196" s="92"/>
      <c r="Z196" s="92"/>
      <c r="AA196" s="92"/>
      <c r="AB196" s="92"/>
      <c r="AC196" s="92"/>
      <c r="AD196" s="92"/>
      <c r="AE196" s="92"/>
      <c r="AF196" s="92"/>
      <c r="AG196" s="92"/>
      <c r="AH196" s="92"/>
      <c r="AI196" s="92"/>
      <c r="AJ196" s="92"/>
      <c r="AK196" s="92"/>
      <c r="AL196" s="92"/>
      <c r="AM196" s="92"/>
      <c r="AN196" s="92"/>
      <c r="AO196" s="92"/>
      <c r="AP196" s="91"/>
      <c r="AQ196" s="91"/>
      <c r="AR196" s="91"/>
      <c r="AS196" s="91"/>
      <c r="AT196" s="91"/>
      <c r="AU196" s="91"/>
      <c r="AV196" s="91"/>
      <c r="AW196" s="91"/>
      <c r="AX196" s="91"/>
      <c r="AY196" s="47">
        <f>$AY$195</f>
        <v>1</v>
      </c>
    </row>
    <row r="197" spans="1:51" ht="59.25" customHeight="1" x14ac:dyDescent="0.15">
      <c r="A197" s="121"/>
      <c r="B197" s="121"/>
      <c r="C197" s="121" t="s">
        <v>25</v>
      </c>
      <c r="D197" s="121"/>
      <c r="E197" s="121"/>
      <c r="F197" s="121"/>
      <c r="G197" s="121"/>
      <c r="H197" s="121"/>
      <c r="I197" s="121"/>
      <c r="J197" s="122" t="s">
        <v>201</v>
      </c>
      <c r="K197" s="123"/>
      <c r="L197" s="123"/>
      <c r="M197" s="123"/>
      <c r="N197" s="123"/>
      <c r="O197" s="123"/>
      <c r="P197" s="121" t="s">
        <v>183</v>
      </c>
      <c r="Q197" s="121"/>
      <c r="R197" s="121"/>
      <c r="S197" s="121"/>
      <c r="T197" s="121"/>
      <c r="U197" s="121"/>
      <c r="V197" s="121"/>
      <c r="W197" s="121"/>
      <c r="X197" s="121"/>
      <c r="Y197" s="124" t="s">
        <v>200</v>
      </c>
      <c r="Z197" s="124"/>
      <c r="AA197" s="124"/>
      <c r="AB197" s="124"/>
      <c r="AC197" s="122" t="s">
        <v>234</v>
      </c>
      <c r="AD197" s="122"/>
      <c r="AE197" s="122"/>
      <c r="AF197" s="122"/>
      <c r="AG197" s="122"/>
      <c r="AH197" s="124" t="s">
        <v>250</v>
      </c>
      <c r="AI197" s="121"/>
      <c r="AJ197" s="121"/>
      <c r="AK197" s="121"/>
      <c r="AL197" s="121" t="s">
        <v>20</v>
      </c>
      <c r="AM197" s="121"/>
      <c r="AN197" s="121"/>
      <c r="AO197" s="125"/>
      <c r="AP197" s="122" t="s">
        <v>202</v>
      </c>
      <c r="AQ197" s="122"/>
      <c r="AR197" s="122"/>
      <c r="AS197" s="122"/>
      <c r="AT197" s="122"/>
      <c r="AU197" s="122"/>
      <c r="AV197" s="122"/>
      <c r="AW197" s="122"/>
      <c r="AX197" s="122"/>
      <c r="AY197" s="47">
        <f t="shared" ref="AY197:AY198" si="13">$AY$195</f>
        <v>1</v>
      </c>
    </row>
    <row r="198" spans="1:51" ht="60" customHeight="1" x14ac:dyDescent="0.15">
      <c r="A198" s="142">
        <v>1</v>
      </c>
      <c r="B198" s="142">
        <v>1</v>
      </c>
      <c r="C198" s="126" t="s">
        <v>688</v>
      </c>
      <c r="D198" s="126"/>
      <c r="E198" s="126"/>
      <c r="F198" s="126"/>
      <c r="G198" s="126"/>
      <c r="H198" s="126"/>
      <c r="I198" s="126"/>
      <c r="J198" s="127">
        <v>8430005005588</v>
      </c>
      <c r="K198" s="127"/>
      <c r="L198" s="127"/>
      <c r="M198" s="127"/>
      <c r="N198" s="127"/>
      <c r="O198" s="127"/>
      <c r="P198" s="128" t="s">
        <v>689</v>
      </c>
      <c r="Q198" s="128"/>
      <c r="R198" s="128"/>
      <c r="S198" s="128"/>
      <c r="T198" s="128"/>
      <c r="U198" s="128"/>
      <c r="V198" s="128"/>
      <c r="W198" s="128"/>
      <c r="X198" s="128"/>
      <c r="Y198" s="129">
        <v>4.3814710000000003</v>
      </c>
      <c r="Z198" s="130"/>
      <c r="AA198" s="130"/>
      <c r="AB198" s="131"/>
      <c r="AC198" s="132" t="s">
        <v>654</v>
      </c>
      <c r="AD198" s="133"/>
      <c r="AE198" s="133"/>
      <c r="AF198" s="133"/>
      <c r="AG198" s="133"/>
      <c r="AH198" s="134" t="s">
        <v>623</v>
      </c>
      <c r="AI198" s="134"/>
      <c r="AJ198" s="134"/>
      <c r="AK198" s="134"/>
      <c r="AL198" s="135" t="s">
        <v>623</v>
      </c>
      <c r="AM198" s="136"/>
      <c r="AN198" s="136"/>
      <c r="AO198" s="137"/>
      <c r="AP198" s="138" t="s">
        <v>623</v>
      </c>
      <c r="AQ198" s="138"/>
      <c r="AR198" s="138"/>
      <c r="AS198" s="138"/>
      <c r="AT198" s="138"/>
      <c r="AU198" s="138"/>
      <c r="AV198" s="138"/>
      <c r="AW198" s="138"/>
      <c r="AX198" s="138"/>
      <c r="AY198" s="47">
        <f t="shared" si="13"/>
        <v>1</v>
      </c>
    </row>
    <row r="199" spans="1:51" ht="60" customHeight="1" x14ac:dyDescent="0.15">
      <c r="A199" s="142">
        <v>2</v>
      </c>
      <c r="B199" s="142">
        <v>1</v>
      </c>
      <c r="C199" s="126" t="s">
        <v>690</v>
      </c>
      <c r="D199" s="126"/>
      <c r="E199" s="126"/>
      <c r="F199" s="126"/>
      <c r="G199" s="126"/>
      <c r="H199" s="126"/>
      <c r="I199" s="126"/>
      <c r="J199" s="127">
        <v>1240005004054</v>
      </c>
      <c r="K199" s="127"/>
      <c r="L199" s="127"/>
      <c r="M199" s="127"/>
      <c r="N199" s="127"/>
      <c r="O199" s="127"/>
      <c r="P199" s="128" t="s">
        <v>689</v>
      </c>
      <c r="Q199" s="128"/>
      <c r="R199" s="128"/>
      <c r="S199" s="128"/>
      <c r="T199" s="128"/>
      <c r="U199" s="128"/>
      <c r="V199" s="128"/>
      <c r="W199" s="128"/>
      <c r="X199" s="128"/>
      <c r="Y199" s="129">
        <v>2.4380000000000002</v>
      </c>
      <c r="Z199" s="130"/>
      <c r="AA199" s="130"/>
      <c r="AB199" s="131"/>
      <c r="AC199" s="132" t="s">
        <v>654</v>
      </c>
      <c r="AD199" s="132"/>
      <c r="AE199" s="132"/>
      <c r="AF199" s="132"/>
      <c r="AG199" s="132"/>
      <c r="AH199" s="134" t="s">
        <v>623</v>
      </c>
      <c r="AI199" s="134"/>
      <c r="AJ199" s="134"/>
      <c r="AK199" s="134"/>
      <c r="AL199" s="135" t="s">
        <v>623</v>
      </c>
      <c r="AM199" s="136"/>
      <c r="AN199" s="136"/>
      <c r="AO199" s="137"/>
      <c r="AP199" s="138" t="s">
        <v>623</v>
      </c>
      <c r="AQ199" s="138"/>
      <c r="AR199" s="138"/>
      <c r="AS199" s="138"/>
      <c r="AT199" s="138"/>
      <c r="AU199" s="138"/>
      <c r="AV199" s="138"/>
      <c r="AW199" s="138"/>
      <c r="AX199" s="138"/>
      <c r="AY199" s="47">
        <f>COUNTA($C$199)</f>
        <v>1</v>
      </c>
    </row>
    <row r="200" spans="1:51" ht="60" customHeight="1" x14ac:dyDescent="0.15">
      <c r="A200" s="142">
        <v>3</v>
      </c>
      <c r="B200" s="142">
        <v>1</v>
      </c>
      <c r="C200" s="126" t="s">
        <v>691</v>
      </c>
      <c r="D200" s="126"/>
      <c r="E200" s="126"/>
      <c r="F200" s="126"/>
      <c r="G200" s="126"/>
      <c r="H200" s="126"/>
      <c r="I200" s="126"/>
      <c r="J200" s="127">
        <v>8430005004986</v>
      </c>
      <c r="K200" s="127"/>
      <c r="L200" s="127"/>
      <c r="M200" s="127"/>
      <c r="N200" s="127"/>
      <c r="O200" s="127"/>
      <c r="P200" s="128" t="s">
        <v>689</v>
      </c>
      <c r="Q200" s="128"/>
      <c r="R200" s="128"/>
      <c r="S200" s="128"/>
      <c r="T200" s="128"/>
      <c r="U200" s="128"/>
      <c r="V200" s="128"/>
      <c r="W200" s="128"/>
      <c r="X200" s="128"/>
      <c r="Y200" s="129">
        <v>1.9750000000000001</v>
      </c>
      <c r="Z200" s="130"/>
      <c r="AA200" s="130"/>
      <c r="AB200" s="131"/>
      <c r="AC200" s="132" t="s">
        <v>654</v>
      </c>
      <c r="AD200" s="132"/>
      <c r="AE200" s="132"/>
      <c r="AF200" s="132"/>
      <c r="AG200" s="132"/>
      <c r="AH200" s="140" t="s">
        <v>623</v>
      </c>
      <c r="AI200" s="140"/>
      <c r="AJ200" s="140"/>
      <c r="AK200" s="140"/>
      <c r="AL200" s="135" t="s">
        <v>623</v>
      </c>
      <c r="AM200" s="136"/>
      <c r="AN200" s="136"/>
      <c r="AO200" s="137"/>
      <c r="AP200" s="138" t="s">
        <v>623</v>
      </c>
      <c r="AQ200" s="138"/>
      <c r="AR200" s="138"/>
      <c r="AS200" s="138"/>
      <c r="AT200" s="138"/>
      <c r="AU200" s="138"/>
      <c r="AV200" s="138"/>
      <c r="AW200" s="138"/>
      <c r="AX200" s="138"/>
      <c r="AY200" s="47">
        <f>COUNTA($C$200)</f>
        <v>1</v>
      </c>
    </row>
    <row r="201" spans="1:51" ht="60" customHeight="1" x14ac:dyDescent="0.15">
      <c r="A201" s="142">
        <v>4</v>
      </c>
      <c r="B201" s="142">
        <v>1</v>
      </c>
      <c r="C201" s="126" t="s">
        <v>692</v>
      </c>
      <c r="D201" s="126"/>
      <c r="E201" s="126"/>
      <c r="F201" s="126"/>
      <c r="G201" s="126"/>
      <c r="H201" s="126"/>
      <c r="I201" s="126"/>
      <c r="J201" s="127">
        <v>3180005006071</v>
      </c>
      <c r="K201" s="127"/>
      <c r="L201" s="127"/>
      <c r="M201" s="127"/>
      <c r="N201" s="127"/>
      <c r="O201" s="127"/>
      <c r="P201" s="128" t="s">
        <v>689</v>
      </c>
      <c r="Q201" s="128"/>
      <c r="R201" s="128"/>
      <c r="S201" s="128"/>
      <c r="T201" s="128"/>
      <c r="U201" s="128"/>
      <c r="V201" s="128"/>
      <c r="W201" s="128"/>
      <c r="X201" s="128"/>
      <c r="Y201" s="129">
        <v>1.968</v>
      </c>
      <c r="Z201" s="130"/>
      <c r="AA201" s="130"/>
      <c r="AB201" s="131"/>
      <c r="AC201" s="132" t="s">
        <v>256</v>
      </c>
      <c r="AD201" s="132"/>
      <c r="AE201" s="132"/>
      <c r="AF201" s="132"/>
      <c r="AG201" s="132"/>
      <c r="AH201" s="140" t="s">
        <v>623</v>
      </c>
      <c r="AI201" s="140"/>
      <c r="AJ201" s="140"/>
      <c r="AK201" s="140"/>
      <c r="AL201" s="135" t="s">
        <v>623</v>
      </c>
      <c r="AM201" s="136"/>
      <c r="AN201" s="136"/>
      <c r="AO201" s="137"/>
      <c r="AP201" s="138" t="s">
        <v>623</v>
      </c>
      <c r="AQ201" s="138"/>
      <c r="AR201" s="138"/>
      <c r="AS201" s="138"/>
      <c r="AT201" s="138"/>
      <c r="AU201" s="138"/>
      <c r="AV201" s="138"/>
      <c r="AW201" s="138"/>
      <c r="AX201" s="138"/>
      <c r="AY201" s="47">
        <f>COUNTA($C$201)</f>
        <v>1</v>
      </c>
    </row>
    <row r="202" spans="1:51" ht="60" customHeight="1" x14ac:dyDescent="0.15">
      <c r="A202" s="142">
        <v>5</v>
      </c>
      <c r="B202" s="142">
        <v>1</v>
      </c>
      <c r="C202" s="126" t="s">
        <v>693</v>
      </c>
      <c r="D202" s="126"/>
      <c r="E202" s="126"/>
      <c r="F202" s="126"/>
      <c r="G202" s="126"/>
      <c r="H202" s="126"/>
      <c r="I202" s="126"/>
      <c r="J202" s="127">
        <v>1350005001593</v>
      </c>
      <c r="K202" s="127"/>
      <c r="L202" s="127"/>
      <c r="M202" s="127"/>
      <c r="N202" s="127"/>
      <c r="O202" s="127"/>
      <c r="P202" s="128" t="s">
        <v>689</v>
      </c>
      <c r="Q202" s="128"/>
      <c r="R202" s="128"/>
      <c r="S202" s="128"/>
      <c r="T202" s="128"/>
      <c r="U202" s="128"/>
      <c r="V202" s="128"/>
      <c r="W202" s="128"/>
      <c r="X202" s="128"/>
      <c r="Y202" s="129">
        <v>1.9</v>
      </c>
      <c r="Z202" s="130"/>
      <c r="AA202" s="130"/>
      <c r="AB202" s="131"/>
      <c r="AC202" s="139" t="s">
        <v>256</v>
      </c>
      <c r="AD202" s="139"/>
      <c r="AE202" s="139"/>
      <c r="AF202" s="139"/>
      <c r="AG202" s="139"/>
      <c r="AH202" s="140" t="s">
        <v>623</v>
      </c>
      <c r="AI202" s="140"/>
      <c r="AJ202" s="140"/>
      <c r="AK202" s="140"/>
      <c r="AL202" s="135" t="s">
        <v>623</v>
      </c>
      <c r="AM202" s="136"/>
      <c r="AN202" s="136"/>
      <c r="AO202" s="137"/>
      <c r="AP202" s="138" t="s">
        <v>623</v>
      </c>
      <c r="AQ202" s="138"/>
      <c r="AR202" s="138"/>
      <c r="AS202" s="138"/>
      <c r="AT202" s="138"/>
      <c r="AU202" s="138"/>
      <c r="AV202" s="138"/>
      <c r="AW202" s="138"/>
      <c r="AX202" s="138"/>
      <c r="AY202" s="47">
        <f>COUNTA($C$202)</f>
        <v>1</v>
      </c>
    </row>
    <row r="203" spans="1:51" ht="60" customHeight="1" x14ac:dyDescent="0.15">
      <c r="A203" s="142">
        <v>6</v>
      </c>
      <c r="B203" s="142">
        <v>1</v>
      </c>
      <c r="C203" s="126" t="s">
        <v>694</v>
      </c>
      <c r="D203" s="126"/>
      <c r="E203" s="126"/>
      <c r="F203" s="126"/>
      <c r="G203" s="126"/>
      <c r="H203" s="126"/>
      <c r="I203" s="126"/>
      <c r="J203" s="127" t="s">
        <v>623</v>
      </c>
      <c r="K203" s="127"/>
      <c r="L203" s="127"/>
      <c r="M203" s="127"/>
      <c r="N203" s="127"/>
      <c r="O203" s="127"/>
      <c r="P203" s="128" t="s">
        <v>689</v>
      </c>
      <c r="Q203" s="128"/>
      <c r="R203" s="128"/>
      <c r="S203" s="128"/>
      <c r="T203" s="128"/>
      <c r="U203" s="128"/>
      <c r="V203" s="128"/>
      <c r="W203" s="128"/>
      <c r="X203" s="128"/>
      <c r="Y203" s="129">
        <v>1.48</v>
      </c>
      <c r="Z203" s="130"/>
      <c r="AA203" s="130"/>
      <c r="AB203" s="131"/>
      <c r="AC203" s="139" t="s">
        <v>256</v>
      </c>
      <c r="AD203" s="139"/>
      <c r="AE203" s="139"/>
      <c r="AF203" s="139"/>
      <c r="AG203" s="139"/>
      <c r="AH203" s="140" t="s">
        <v>623</v>
      </c>
      <c r="AI203" s="140"/>
      <c r="AJ203" s="140"/>
      <c r="AK203" s="140"/>
      <c r="AL203" s="135" t="s">
        <v>623</v>
      </c>
      <c r="AM203" s="136"/>
      <c r="AN203" s="136"/>
      <c r="AO203" s="137"/>
      <c r="AP203" s="138" t="s">
        <v>623</v>
      </c>
      <c r="AQ203" s="138"/>
      <c r="AR203" s="138"/>
      <c r="AS203" s="138"/>
      <c r="AT203" s="138"/>
      <c r="AU203" s="138"/>
      <c r="AV203" s="138"/>
      <c r="AW203" s="138"/>
      <c r="AX203" s="138"/>
      <c r="AY203" s="47">
        <f>COUNTA($C$203)</f>
        <v>1</v>
      </c>
    </row>
    <row r="204" spans="1:51" ht="18" customHeight="1" x14ac:dyDescent="0.15">
      <c r="A204" s="87"/>
      <c r="B204" s="87"/>
      <c r="C204" s="87"/>
      <c r="D204" s="87"/>
      <c r="E204" s="87"/>
      <c r="F204" s="87"/>
      <c r="G204" s="87"/>
      <c r="H204" s="87"/>
      <c r="I204" s="87"/>
      <c r="J204" s="87"/>
      <c r="K204" s="87"/>
      <c r="L204" s="87"/>
      <c r="M204" s="87"/>
      <c r="N204" s="87"/>
      <c r="O204" s="87"/>
      <c r="P204" s="91"/>
      <c r="Q204" s="91"/>
      <c r="R204" s="91"/>
      <c r="S204" s="91"/>
      <c r="T204" s="91"/>
      <c r="U204" s="91"/>
      <c r="V204" s="91"/>
      <c r="W204" s="91"/>
      <c r="X204" s="91"/>
      <c r="Y204" s="92"/>
      <c r="Z204" s="92"/>
      <c r="AA204" s="92"/>
      <c r="AB204" s="92"/>
      <c r="AC204" s="92"/>
      <c r="AD204" s="92"/>
      <c r="AE204" s="92"/>
      <c r="AF204" s="92"/>
      <c r="AG204" s="92"/>
      <c r="AH204" s="92"/>
      <c r="AI204" s="92"/>
      <c r="AJ204" s="92"/>
      <c r="AK204" s="92"/>
      <c r="AL204" s="92"/>
      <c r="AM204" s="92"/>
      <c r="AN204" s="92"/>
      <c r="AO204" s="92"/>
      <c r="AP204" s="91"/>
      <c r="AQ204" s="91"/>
      <c r="AR204" s="91"/>
      <c r="AS204" s="91"/>
      <c r="AT204" s="91"/>
      <c r="AU204" s="91"/>
      <c r="AV204" s="91"/>
      <c r="AW204" s="91"/>
      <c r="AX204" s="91"/>
      <c r="AY204" s="47">
        <f>COUNTA($C$207)</f>
        <v>1</v>
      </c>
    </row>
    <row r="205" spans="1:51" ht="24.75" customHeight="1" x14ac:dyDescent="0.15">
      <c r="A205" s="87"/>
      <c r="B205" s="49" t="s">
        <v>170</v>
      </c>
      <c r="C205" s="87"/>
      <c r="D205" s="87"/>
      <c r="E205" s="87"/>
      <c r="F205" s="87"/>
      <c r="G205" s="87"/>
      <c r="H205" s="87"/>
      <c r="I205" s="87"/>
      <c r="J205" s="87"/>
      <c r="K205" s="87"/>
      <c r="L205" s="87"/>
      <c r="M205" s="87"/>
      <c r="N205" s="87"/>
      <c r="O205" s="87"/>
      <c r="P205" s="91"/>
      <c r="Q205" s="91"/>
      <c r="R205" s="91"/>
      <c r="S205" s="91"/>
      <c r="T205" s="91"/>
      <c r="U205" s="91"/>
      <c r="V205" s="91"/>
      <c r="W205" s="91"/>
      <c r="X205" s="91"/>
      <c r="Y205" s="92"/>
      <c r="Z205" s="92"/>
      <c r="AA205" s="92"/>
      <c r="AB205" s="92"/>
      <c r="AC205" s="92"/>
      <c r="AD205" s="92"/>
      <c r="AE205" s="92"/>
      <c r="AF205" s="92"/>
      <c r="AG205" s="92"/>
      <c r="AH205" s="92"/>
      <c r="AI205" s="92"/>
      <c r="AJ205" s="92"/>
      <c r="AK205" s="92"/>
      <c r="AL205" s="92"/>
      <c r="AM205" s="92"/>
      <c r="AN205" s="92"/>
      <c r="AO205" s="92"/>
      <c r="AP205" s="91"/>
      <c r="AQ205" s="91"/>
      <c r="AR205" s="91"/>
      <c r="AS205" s="91"/>
      <c r="AT205" s="91"/>
      <c r="AU205" s="91"/>
      <c r="AV205" s="91"/>
      <c r="AW205" s="91"/>
      <c r="AX205" s="91"/>
      <c r="AY205" s="47">
        <f>$AY$204</f>
        <v>1</v>
      </c>
    </row>
    <row r="206" spans="1:51" ht="59.25" customHeight="1" x14ac:dyDescent="0.15">
      <c r="A206" s="121"/>
      <c r="B206" s="121"/>
      <c r="C206" s="121" t="s">
        <v>25</v>
      </c>
      <c r="D206" s="121"/>
      <c r="E206" s="121"/>
      <c r="F206" s="121"/>
      <c r="G206" s="121"/>
      <c r="H206" s="121"/>
      <c r="I206" s="121"/>
      <c r="J206" s="122" t="s">
        <v>201</v>
      </c>
      <c r="K206" s="123"/>
      <c r="L206" s="123"/>
      <c r="M206" s="123"/>
      <c r="N206" s="123"/>
      <c r="O206" s="123"/>
      <c r="P206" s="121" t="s">
        <v>183</v>
      </c>
      <c r="Q206" s="121"/>
      <c r="R206" s="121"/>
      <c r="S206" s="121"/>
      <c r="T206" s="121"/>
      <c r="U206" s="121"/>
      <c r="V206" s="121"/>
      <c r="W206" s="121"/>
      <c r="X206" s="121"/>
      <c r="Y206" s="124" t="s">
        <v>200</v>
      </c>
      <c r="Z206" s="124"/>
      <c r="AA206" s="124"/>
      <c r="AB206" s="124"/>
      <c r="AC206" s="122" t="s">
        <v>234</v>
      </c>
      <c r="AD206" s="122"/>
      <c r="AE206" s="122"/>
      <c r="AF206" s="122"/>
      <c r="AG206" s="122"/>
      <c r="AH206" s="124" t="s">
        <v>250</v>
      </c>
      <c r="AI206" s="121"/>
      <c r="AJ206" s="121"/>
      <c r="AK206" s="121"/>
      <c r="AL206" s="121" t="s">
        <v>20</v>
      </c>
      <c r="AM206" s="121"/>
      <c r="AN206" s="121"/>
      <c r="AO206" s="125"/>
      <c r="AP206" s="122" t="s">
        <v>202</v>
      </c>
      <c r="AQ206" s="122"/>
      <c r="AR206" s="122"/>
      <c r="AS206" s="122"/>
      <c r="AT206" s="122"/>
      <c r="AU206" s="122"/>
      <c r="AV206" s="122"/>
      <c r="AW206" s="122"/>
      <c r="AX206" s="122"/>
      <c r="AY206" s="47">
        <f t="shared" ref="AY206:AY207" si="14">$AY$204</f>
        <v>1</v>
      </c>
    </row>
    <row r="207" spans="1:51" ht="61.5" customHeight="1" x14ac:dyDescent="0.15">
      <c r="A207" s="142">
        <v>1</v>
      </c>
      <c r="B207" s="142">
        <v>1</v>
      </c>
      <c r="C207" s="126" t="s">
        <v>695</v>
      </c>
      <c r="D207" s="126"/>
      <c r="E207" s="126"/>
      <c r="F207" s="126"/>
      <c r="G207" s="126"/>
      <c r="H207" s="126"/>
      <c r="I207" s="126"/>
      <c r="J207" s="127">
        <v>6430005004014</v>
      </c>
      <c r="K207" s="127"/>
      <c r="L207" s="127"/>
      <c r="M207" s="127"/>
      <c r="N207" s="127"/>
      <c r="O207" s="127"/>
      <c r="P207" s="128" t="s">
        <v>696</v>
      </c>
      <c r="Q207" s="128"/>
      <c r="R207" s="128"/>
      <c r="S207" s="128"/>
      <c r="T207" s="128"/>
      <c r="U207" s="128"/>
      <c r="V207" s="128"/>
      <c r="W207" s="128"/>
      <c r="X207" s="128"/>
      <c r="Y207" s="129">
        <v>14.95</v>
      </c>
      <c r="Z207" s="130"/>
      <c r="AA207" s="130"/>
      <c r="AB207" s="131"/>
      <c r="AC207" s="132" t="s">
        <v>654</v>
      </c>
      <c r="AD207" s="133"/>
      <c r="AE207" s="133"/>
      <c r="AF207" s="133"/>
      <c r="AG207" s="133"/>
      <c r="AH207" s="134" t="s">
        <v>623</v>
      </c>
      <c r="AI207" s="134"/>
      <c r="AJ207" s="134"/>
      <c r="AK207" s="134"/>
      <c r="AL207" s="135" t="s">
        <v>623</v>
      </c>
      <c r="AM207" s="136"/>
      <c r="AN207" s="136"/>
      <c r="AO207" s="137"/>
      <c r="AP207" s="138" t="s">
        <v>623</v>
      </c>
      <c r="AQ207" s="138"/>
      <c r="AR207" s="138"/>
      <c r="AS207" s="138"/>
      <c r="AT207" s="138"/>
      <c r="AU207" s="138"/>
      <c r="AV207" s="138"/>
      <c r="AW207" s="138"/>
      <c r="AX207" s="138"/>
      <c r="AY207" s="47">
        <f t="shared" si="14"/>
        <v>1</v>
      </c>
    </row>
    <row r="208" spans="1:51" ht="18" customHeight="1" x14ac:dyDescent="0.15">
      <c r="A208" s="87"/>
      <c r="B208" s="87"/>
      <c r="C208" s="87"/>
      <c r="D208" s="87"/>
      <c r="E208" s="87"/>
      <c r="F208" s="87"/>
      <c r="G208" s="87"/>
      <c r="H208" s="87"/>
      <c r="I208" s="87"/>
      <c r="J208" s="87"/>
      <c r="K208" s="87"/>
      <c r="L208" s="87"/>
      <c r="M208" s="87"/>
      <c r="N208" s="87"/>
      <c r="O208" s="87"/>
      <c r="P208" s="91"/>
      <c r="Q208" s="91"/>
      <c r="R208" s="91"/>
      <c r="S208" s="91"/>
      <c r="T208" s="91"/>
      <c r="U208" s="91"/>
      <c r="V208" s="91"/>
      <c r="W208" s="91"/>
      <c r="X208" s="91"/>
      <c r="Y208" s="92"/>
      <c r="Z208" s="92"/>
      <c r="AA208" s="92"/>
      <c r="AB208" s="92"/>
      <c r="AC208" s="92"/>
      <c r="AD208" s="92"/>
      <c r="AE208" s="92"/>
      <c r="AF208" s="92"/>
      <c r="AG208" s="92"/>
      <c r="AH208" s="92"/>
      <c r="AI208" s="92"/>
      <c r="AJ208" s="92"/>
      <c r="AK208" s="92"/>
      <c r="AL208" s="92"/>
      <c r="AM208" s="92"/>
      <c r="AN208" s="92"/>
      <c r="AO208" s="92"/>
      <c r="AP208" s="91"/>
      <c r="AQ208" s="91"/>
      <c r="AR208" s="91"/>
      <c r="AS208" s="91"/>
      <c r="AT208" s="91"/>
      <c r="AU208" s="91"/>
      <c r="AV208" s="91"/>
      <c r="AW208" s="91"/>
      <c r="AX208" s="91"/>
      <c r="AY208" s="47">
        <f>COUNTA($C$211)</f>
        <v>1</v>
      </c>
    </row>
    <row r="209" spans="1:51" ht="24.75" customHeight="1" x14ac:dyDescent="0.15">
      <c r="A209" s="87"/>
      <c r="B209" s="49" t="s">
        <v>171</v>
      </c>
      <c r="C209" s="87"/>
      <c r="D209" s="87"/>
      <c r="E209" s="87"/>
      <c r="F209" s="87"/>
      <c r="G209" s="87"/>
      <c r="H209" s="87"/>
      <c r="I209" s="87"/>
      <c r="J209" s="87"/>
      <c r="K209" s="87"/>
      <c r="L209" s="87"/>
      <c r="M209" s="87"/>
      <c r="N209" s="87"/>
      <c r="O209" s="87"/>
      <c r="P209" s="91"/>
      <c r="Q209" s="91"/>
      <c r="R209" s="91"/>
      <c r="S209" s="91"/>
      <c r="T209" s="91"/>
      <c r="U209" s="91"/>
      <c r="V209" s="91"/>
      <c r="W209" s="91"/>
      <c r="X209" s="91"/>
      <c r="Y209" s="92"/>
      <c r="Z209" s="92"/>
      <c r="AA209" s="92"/>
      <c r="AB209" s="92"/>
      <c r="AC209" s="92"/>
      <c r="AD209" s="92"/>
      <c r="AE209" s="92"/>
      <c r="AF209" s="92"/>
      <c r="AG209" s="92"/>
      <c r="AH209" s="92"/>
      <c r="AI209" s="92"/>
      <c r="AJ209" s="92"/>
      <c r="AK209" s="92"/>
      <c r="AL209" s="92"/>
      <c r="AM209" s="92"/>
      <c r="AN209" s="92"/>
      <c r="AO209" s="92"/>
      <c r="AP209" s="91"/>
      <c r="AQ209" s="91"/>
      <c r="AR209" s="91"/>
      <c r="AS209" s="91"/>
      <c r="AT209" s="91"/>
      <c r="AU209" s="91"/>
      <c r="AV209" s="91"/>
      <c r="AW209" s="91"/>
      <c r="AX209" s="91"/>
      <c r="AY209" s="47">
        <f>$AY$208</f>
        <v>1</v>
      </c>
    </row>
    <row r="210" spans="1:51" ht="59.25" customHeight="1" x14ac:dyDescent="0.15">
      <c r="A210" s="121"/>
      <c r="B210" s="121"/>
      <c r="C210" s="121" t="s">
        <v>25</v>
      </c>
      <c r="D210" s="121"/>
      <c r="E210" s="121"/>
      <c r="F210" s="121"/>
      <c r="G210" s="121"/>
      <c r="H210" s="121"/>
      <c r="I210" s="121"/>
      <c r="J210" s="122" t="s">
        <v>201</v>
      </c>
      <c r="K210" s="123"/>
      <c r="L210" s="123"/>
      <c r="M210" s="123"/>
      <c r="N210" s="123"/>
      <c r="O210" s="123"/>
      <c r="P210" s="121" t="s">
        <v>183</v>
      </c>
      <c r="Q210" s="121"/>
      <c r="R210" s="121"/>
      <c r="S210" s="121"/>
      <c r="T210" s="121"/>
      <c r="U210" s="121"/>
      <c r="V210" s="121"/>
      <c r="W210" s="121"/>
      <c r="X210" s="121"/>
      <c r="Y210" s="124" t="s">
        <v>200</v>
      </c>
      <c r="Z210" s="124"/>
      <c r="AA210" s="124"/>
      <c r="AB210" s="124"/>
      <c r="AC210" s="122" t="s">
        <v>234</v>
      </c>
      <c r="AD210" s="122"/>
      <c r="AE210" s="122"/>
      <c r="AF210" s="122"/>
      <c r="AG210" s="122"/>
      <c r="AH210" s="124" t="s">
        <v>250</v>
      </c>
      <c r="AI210" s="121"/>
      <c r="AJ210" s="121"/>
      <c r="AK210" s="121"/>
      <c r="AL210" s="121" t="s">
        <v>20</v>
      </c>
      <c r="AM210" s="121"/>
      <c r="AN210" s="121"/>
      <c r="AO210" s="125"/>
      <c r="AP210" s="122" t="s">
        <v>202</v>
      </c>
      <c r="AQ210" s="122"/>
      <c r="AR210" s="122"/>
      <c r="AS210" s="122"/>
      <c r="AT210" s="122"/>
      <c r="AU210" s="122"/>
      <c r="AV210" s="122"/>
      <c r="AW210" s="122"/>
      <c r="AX210" s="122"/>
      <c r="AY210" s="47">
        <f t="shared" ref="AY210:AY211" si="15">$AY$208</f>
        <v>1</v>
      </c>
    </row>
    <row r="211" spans="1:51" ht="53.25" customHeight="1" x14ac:dyDescent="0.15">
      <c r="A211" s="142">
        <v>1</v>
      </c>
      <c r="B211" s="142">
        <v>1</v>
      </c>
      <c r="C211" s="126" t="s">
        <v>681</v>
      </c>
      <c r="D211" s="126"/>
      <c r="E211" s="126"/>
      <c r="F211" s="126"/>
      <c r="G211" s="126"/>
      <c r="H211" s="126"/>
      <c r="I211" s="126"/>
      <c r="J211" s="127">
        <v>4120905002554</v>
      </c>
      <c r="K211" s="127"/>
      <c r="L211" s="127"/>
      <c r="M211" s="127"/>
      <c r="N211" s="127"/>
      <c r="O211" s="127"/>
      <c r="P211" s="128" t="s">
        <v>697</v>
      </c>
      <c r="Q211" s="128"/>
      <c r="R211" s="128"/>
      <c r="S211" s="128"/>
      <c r="T211" s="128"/>
      <c r="U211" s="128"/>
      <c r="V211" s="128"/>
      <c r="W211" s="128"/>
      <c r="X211" s="128"/>
      <c r="Y211" s="129">
        <v>10.01</v>
      </c>
      <c r="Z211" s="130"/>
      <c r="AA211" s="130"/>
      <c r="AB211" s="131"/>
      <c r="AC211" s="132" t="s">
        <v>654</v>
      </c>
      <c r="AD211" s="133"/>
      <c r="AE211" s="133"/>
      <c r="AF211" s="133"/>
      <c r="AG211" s="133"/>
      <c r="AH211" s="134" t="s">
        <v>623</v>
      </c>
      <c r="AI211" s="134"/>
      <c r="AJ211" s="134"/>
      <c r="AK211" s="134"/>
      <c r="AL211" s="135" t="s">
        <v>623</v>
      </c>
      <c r="AM211" s="136"/>
      <c r="AN211" s="136"/>
      <c r="AO211" s="137"/>
      <c r="AP211" s="138" t="s">
        <v>623</v>
      </c>
      <c r="AQ211" s="138"/>
      <c r="AR211" s="138"/>
      <c r="AS211" s="138"/>
      <c r="AT211" s="138"/>
      <c r="AU211" s="138"/>
      <c r="AV211" s="138"/>
      <c r="AW211" s="138"/>
      <c r="AX211" s="138"/>
      <c r="AY211" s="47">
        <f t="shared" si="15"/>
        <v>1</v>
      </c>
    </row>
    <row r="212" spans="1:51" ht="53.25" customHeight="1" x14ac:dyDescent="0.15">
      <c r="A212" s="142">
        <v>2</v>
      </c>
      <c r="B212" s="142">
        <v>1</v>
      </c>
      <c r="C212" s="126" t="s">
        <v>698</v>
      </c>
      <c r="D212" s="126"/>
      <c r="E212" s="126"/>
      <c r="F212" s="126"/>
      <c r="G212" s="126"/>
      <c r="H212" s="126"/>
      <c r="I212" s="126"/>
      <c r="J212" s="127">
        <v>2120005019377</v>
      </c>
      <c r="K212" s="127"/>
      <c r="L212" s="127"/>
      <c r="M212" s="127"/>
      <c r="N212" s="127"/>
      <c r="O212" s="127"/>
      <c r="P212" s="128" t="s">
        <v>697</v>
      </c>
      <c r="Q212" s="128"/>
      <c r="R212" s="128"/>
      <c r="S212" s="128"/>
      <c r="T212" s="128"/>
      <c r="U212" s="128"/>
      <c r="V212" s="128"/>
      <c r="W212" s="128"/>
      <c r="X212" s="128"/>
      <c r="Y212" s="129">
        <v>4.407</v>
      </c>
      <c r="Z212" s="130"/>
      <c r="AA212" s="130"/>
      <c r="AB212" s="131"/>
      <c r="AC212" s="132" t="s">
        <v>654</v>
      </c>
      <c r="AD212" s="132"/>
      <c r="AE212" s="132"/>
      <c r="AF212" s="132"/>
      <c r="AG212" s="132"/>
      <c r="AH212" s="134" t="s">
        <v>623</v>
      </c>
      <c r="AI212" s="134"/>
      <c r="AJ212" s="134"/>
      <c r="AK212" s="134"/>
      <c r="AL212" s="135" t="s">
        <v>623</v>
      </c>
      <c r="AM212" s="136"/>
      <c r="AN212" s="136"/>
      <c r="AO212" s="137"/>
      <c r="AP212" s="138" t="s">
        <v>623</v>
      </c>
      <c r="AQ212" s="138"/>
      <c r="AR212" s="138"/>
      <c r="AS212" s="138"/>
      <c r="AT212" s="138"/>
      <c r="AU212" s="138"/>
      <c r="AV212" s="138"/>
      <c r="AW212" s="138"/>
      <c r="AX212" s="138"/>
      <c r="AY212" s="47">
        <f>COUNTA($C$212)</f>
        <v>1</v>
      </c>
    </row>
    <row r="213" spans="1:51" ht="53.25" customHeight="1" x14ac:dyDescent="0.15">
      <c r="A213" s="142">
        <v>3</v>
      </c>
      <c r="B213" s="142">
        <v>1</v>
      </c>
      <c r="C213" s="126" t="s">
        <v>699</v>
      </c>
      <c r="D213" s="126"/>
      <c r="E213" s="126"/>
      <c r="F213" s="126"/>
      <c r="G213" s="126"/>
      <c r="H213" s="126"/>
      <c r="I213" s="126"/>
      <c r="J213" s="127">
        <v>3180005006071</v>
      </c>
      <c r="K213" s="127"/>
      <c r="L213" s="127"/>
      <c r="M213" s="127"/>
      <c r="N213" s="127"/>
      <c r="O213" s="127"/>
      <c r="P213" s="128" t="s">
        <v>697</v>
      </c>
      <c r="Q213" s="128"/>
      <c r="R213" s="128"/>
      <c r="S213" s="128"/>
      <c r="T213" s="128"/>
      <c r="U213" s="128"/>
      <c r="V213" s="128"/>
      <c r="W213" s="128"/>
      <c r="X213" s="128"/>
      <c r="Y213" s="129">
        <v>0.56049700000000002</v>
      </c>
      <c r="Z213" s="130"/>
      <c r="AA213" s="130"/>
      <c r="AB213" s="131"/>
      <c r="AC213" s="132" t="s">
        <v>256</v>
      </c>
      <c r="AD213" s="132"/>
      <c r="AE213" s="132"/>
      <c r="AF213" s="132"/>
      <c r="AG213" s="132"/>
      <c r="AH213" s="134" t="s">
        <v>623</v>
      </c>
      <c r="AI213" s="134"/>
      <c r="AJ213" s="134"/>
      <c r="AK213" s="134"/>
      <c r="AL213" s="135" t="s">
        <v>623</v>
      </c>
      <c r="AM213" s="136"/>
      <c r="AN213" s="136"/>
      <c r="AO213" s="137"/>
      <c r="AP213" s="138" t="s">
        <v>623</v>
      </c>
      <c r="AQ213" s="138"/>
      <c r="AR213" s="138"/>
      <c r="AS213" s="138"/>
      <c r="AT213" s="138"/>
      <c r="AU213" s="138"/>
      <c r="AV213" s="138"/>
      <c r="AW213" s="138"/>
      <c r="AX213" s="138"/>
      <c r="AY213" s="47">
        <f>COUNTA($C$213)</f>
        <v>1</v>
      </c>
    </row>
    <row r="214" spans="1:51" ht="15" customHeight="1" x14ac:dyDescent="0.15">
      <c r="A214" s="87"/>
      <c r="B214" s="87"/>
      <c r="C214" s="87"/>
      <c r="D214" s="87"/>
      <c r="E214" s="87"/>
      <c r="F214" s="87"/>
      <c r="G214" s="87"/>
      <c r="H214" s="87"/>
      <c r="I214" s="87"/>
      <c r="J214" s="87"/>
      <c r="K214" s="87"/>
      <c r="L214" s="87"/>
      <c r="M214" s="87"/>
      <c r="N214" s="87"/>
      <c r="O214" s="87"/>
      <c r="P214" s="91"/>
      <c r="Q214" s="91"/>
      <c r="R214" s="91"/>
      <c r="S214" s="91"/>
      <c r="T214" s="91"/>
      <c r="U214" s="91"/>
      <c r="V214" s="91"/>
      <c r="W214" s="91"/>
      <c r="X214" s="91"/>
      <c r="Y214" s="92"/>
      <c r="Z214" s="92"/>
      <c r="AA214" s="92"/>
      <c r="AB214" s="92"/>
      <c r="AC214" s="92"/>
      <c r="AD214" s="92"/>
      <c r="AE214" s="92"/>
      <c r="AF214" s="92"/>
      <c r="AG214" s="92"/>
      <c r="AH214" s="92"/>
      <c r="AI214" s="92"/>
      <c r="AJ214" s="92"/>
      <c r="AK214" s="92"/>
      <c r="AL214" s="92"/>
      <c r="AM214" s="92"/>
      <c r="AN214" s="92"/>
      <c r="AO214" s="92"/>
      <c r="AP214" s="91"/>
      <c r="AQ214" s="91"/>
      <c r="AR214" s="91"/>
      <c r="AS214" s="91"/>
      <c r="AT214" s="91"/>
      <c r="AU214" s="91"/>
      <c r="AV214" s="91"/>
      <c r="AW214" s="91"/>
      <c r="AX214" s="91"/>
      <c r="AY214" s="47">
        <f>COUNTA($C$217)</f>
        <v>1</v>
      </c>
    </row>
    <row r="215" spans="1:51" ht="24.75" customHeight="1" x14ac:dyDescent="0.15">
      <c r="A215" s="87"/>
      <c r="B215" s="49" t="s">
        <v>172</v>
      </c>
      <c r="C215" s="87"/>
      <c r="D215" s="87"/>
      <c r="E215" s="87"/>
      <c r="F215" s="87"/>
      <c r="G215" s="87"/>
      <c r="H215" s="87"/>
      <c r="I215" s="87"/>
      <c r="J215" s="87"/>
      <c r="K215" s="87"/>
      <c r="L215" s="87"/>
      <c r="M215" s="87"/>
      <c r="N215" s="87"/>
      <c r="O215" s="87"/>
      <c r="P215" s="91"/>
      <c r="Q215" s="91"/>
      <c r="R215" s="91"/>
      <c r="S215" s="91"/>
      <c r="T215" s="91"/>
      <c r="U215" s="91"/>
      <c r="V215" s="91"/>
      <c r="W215" s="91"/>
      <c r="X215" s="91"/>
      <c r="Y215" s="92"/>
      <c r="Z215" s="92"/>
      <c r="AA215" s="92"/>
      <c r="AB215" s="92"/>
      <c r="AC215" s="92"/>
      <c r="AD215" s="92"/>
      <c r="AE215" s="92"/>
      <c r="AF215" s="92"/>
      <c r="AG215" s="92"/>
      <c r="AH215" s="92"/>
      <c r="AI215" s="92"/>
      <c r="AJ215" s="92"/>
      <c r="AK215" s="92"/>
      <c r="AL215" s="92"/>
      <c r="AM215" s="92"/>
      <c r="AN215" s="92"/>
      <c r="AO215" s="92"/>
      <c r="AP215" s="91"/>
      <c r="AQ215" s="91"/>
      <c r="AR215" s="91"/>
      <c r="AS215" s="91"/>
      <c r="AT215" s="91"/>
      <c r="AU215" s="91"/>
      <c r="AV215" s="91"/>
      <c r="AW215" s="91"/>
      <c r="AX215" s="91"/>
      <c r="AY215" s="47">
        <f>$AY$214</f>
        <v>1</v>
      </c>
    </row>
    <row r="216" spans="1:51" ht="59.25" customHeight="1" x14ac:dyDescent="0.15">
      <c r="A216" s="121"/>
      <c r="B216" s="121"/>
      <c r="C216" s="121" t="s">
        <v>25</v>
      </c>
      <c r="D216" s="121"/>
      <c r="E216" s="121"/>
      <c r="F216" s="121"/>
      <c r="G216" s="121"/>
      <c r="H216" s="121"/>
      <c r="I216" s="121"/>
      <c r="J216" s="122" t="s">
        <v>201</v>
      </c>
      <c r="K216" s="123"/>
      <c r="L216" s="123"/>
      <c r="M216" s="123"/>
      <c r="N216" s="123"/>
      <c r="O216" s="123"/>
      <c r="P216" s="121" t="s">
        <v>183</v>
      </c>
      <c r="Q216" s="121"/>
      <c r="R216" s="121"/>
      <c r="S216" s="121"/>
      <c r="T216" s="121"/>
      <c r="U216" s="121"/>
      <c r="V216" s="121"/>
      <c r="W216" s="121"/>
      <c r="X216" s="121"/>
      <c r="Y216" s="124" t="s">
        <v>200</v>
      </c>
      <c r="Z216" s="124"/>
      <c r="AA216" s="124"/>
      <c r="AB216" s="124"/>
      <c r="AC216" s="122" t="s">
        <v>234</v>
      </c>
      <c r="AD216" s="122"/>
      <c r="AE216" s="122"/>
      <c r="AF216" s="122"/>
      <c r="AG216" s="122"/>
      <c r="AH216" s="124" t="s">
        <v>250</v>
      </c>
      <c r="AI216" s="121"/>
      <c r="AJ216" s="121"/>
      <c r="AK216" s="121"/>
      <c r="AL216" s="121" t="s">
        <v>20</v>
      </c>
      <c r="AM216" s="121"/>
      <c r="AN216" s="121"/>
      <c r="AO216" s="125"/>
      <c r="AP216" s="122" t="s">
        <v>202</v>
      </c>
      <c r="AQ216" s="122"/>
      <c r="AR216" s="122"/>
      <c r="AS216" s="122"/>
      <c r="AT216" s="122"/>
      <c r="AU216" s="122"/>
      <c r="AV216" s="122"/>
      <c r="AW216" s="122"/>
      <c r="AX216" s="122"/>
      <c r="AY216" s="47">
        <f t="shared" ref="AY216:AY217" si="16">$AY$214</f>
        <v>1</v>
      </c>
    </row>
    <row r="217" spans="1:51" ht="53.25" customHeight="1" x14ac:dyDescent="0.15">
      <c r="A217" s="142">
        <v>1</v>
      </c>
      <c r="B217" s="142">
        <v>1</v>
      </c>
      <c r="C217" s="126" t="s">
        <v>700</v>
      </c>
      <c r="D217" s="126"/>
      <c r="E217" s="126"/>
      <c r="F217" s="126"/>
      <c r="G217" s="126"/>
      <c r="H217" s="126"/>
      <c r="I217" s="126"/>
      <c r="J217" s="127" t="s">
        <v>623</v>
      </c>
      <c r="K217" s="127"/>
      <c r="L217" s="127"/>
      <c r="M217" s="127"/>
      <c r="N217" s="127"/>
      <c r="O217" s="127"/>
      <c r="P217" s="128" t="s">
        <v>757</v>
      </c>
      <c r="Q217" s="128"/>
      <c r="R217" s="128"/>
      <c r="S217" s="128"/>
      <c r="T217" s="128"/>
      <c r="U217" s="128"/>
      <c r="V217" s="128"/>
      <c r="W217" s="128"/>
      <c r="X217" s="128"/>
      <c r="Y217" s="129">
        <v>4.99</v>
      </c>
      <c r="Z217" s="130"/>
      <c r="AA217" s="130"/>
      <c r="AB217" s="131"/>
      <c r="AC217" s="132" t="s">
        <v>654</v>
      </c>
      <c r="AD217" s="133"/>
      <c r="AE217" s="133"/>
      <c r="AF217" s="133"/>
      <c r="AG217" s="133"/>
      <c r="AH217" s="134" t="s">
        <v>623</v>
      </c>
      <c r="AI217" s="134"/>
      <c r="AJ217" s="134"/>
      <c r="AK217" s="134"/>
      <c r="AL217" s="135" t="s">
        <v>623</v>
      </c>
      <c r="AM217" s="136"/>
      <c r="AN217" s="136"/>
      <c r="AO217" s="137"/>
      <c r="AP217" s="138" t="s">
        <v>623</v>
      </c>
      <c r="AQ217" s="138"/>
      <c r="AR217" s="138"/>
      <c r="AS217" s="138"/>
      <c r="AT217" s="138"/>
      <c r="AU217" s="138"/>
      <c r="AV217" s="138"/>
      <c r="AW217" s="138"/>
      <c r="AX217" s="138"/>
      <c r="AY217" s="47">
        <f t="shared" si="16"/>
        <v>1</v>
      </c>
    </row>
    <row r="218" spans="1:51" ht="54.75" customHeight="1" x14ac:dyDescent="0.15">
      <c r="A218" s="142">
        <v>2</v>
      </c>
      <c r="B218" s="142">
        <v>1</v>
      </c>
      <c r="C218" s="126" t="s">
        <v>701</v>
      </c>
      <c r="D218" s="126"/>
      <c r="E218" s="126"/>
      <c r="F218" s="126"/>
      <c r="G218" s="126"/>
      <c r="H218" s="126"/>
      <c r="I218" s="126"/>
      <c r="J218" s="127">
        <v>2012305000184</v>
      </c>
      <c r="K218" s="127"/>
      <c r="L218" s="127"/>
      <c r="M218" s="127"/>
      <c r="N218" s="127"/>
      <c r="O218" s="127"/>
      <c r="P218" s="128" t="s">
        <v>757</v>
      </c>
      <c r="Q218" s="128"/>
      <c r="R218" s="128"/>
      <c r="S218" s="128"/>
      <c r="T218" s="128"/>
      <c r="U218" s="128"/>
      <c r="V218" s="128"/>
      <c r="W218" s="128"/>
      <c r="X218" s="128"/>
      <c r="Y218" s="129">
        <v>5</v>
      </c>
      <c r="Z218" s="130"/>
      <c r="AA218" s="130"/>
      <c r="AB218" s="131"/>
      <c r="AC218" s="132" t="s">
        <v>654</v>
      </c>
      <c r="AD218" s="132"/>
      <c r="AE218" s="132"/>
      <c r="AF218" s="132"/>
      <c r="AG218" s="132"/>
      <c r="AH218" s="134" t="s">
        <v>623</v>
      </c>
      <c r="AI218" s="134"/>
      <c r="AJ218" s="134"/>
      <c r="AK218" s="134"/>
      <c r="AL218" s="135" t="s">
        <v>623</v>
      </c>
      <c r="AM218" s="136"/>
      <c r="AN218" s="136"/>
      <c r="AO218" s="137"/>
      <c r="AP218" s="138" t="s">
        <v>623</v>
      </c>
      <c r="AQ218" s="138"/>
      <c r="AR218" s="138"/>
      <c r="AS218" s="138"/>
      <c r="AT218" s="138"/>
      <c r="AU218" s="138"/>
      <c r="AV218" s="138"/>
      <c r="AW218" s="138"/>
      <c r="AX218" s="138"/>
      <c r="AY218" s="47">
        <f>COUNTA($C$218)</f>
        <v>1</v>
      </c>
    </row>
    <row r="219" spans="1:51" ht="24.75" customHeight="1" x14ac:dyDescent="0.15">
      <c r="A219" s="146" t="s">
        <v>227</v>
      </c>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8"/>
      <c r="AL219" s="97" t="s">
        <v>235</v>
      </c>
      <c r="AM219" s="98"/>
      <c r="AN219" s="98"/>
      <c r="AO219" s="59" t="s">
        <v>702</v>
      </c>
      <c r="AP219" s="82"/>
      <c r="AQ219" s="82"/>
      <c r="AR219" s="82"/>
      <c r="AS219" s="82"/>
      <c r="AT219" s="82"/>
      <c r="AU219" s="82"/>
      <c r="AV219" s="82"/>
      <c r="AW219" s="82"/>
      <c r="AX219" s="93"/>
      <c r="AY219" s="47">
        <f>COUNTIF($AO$219,"☑")</f>
        <v>1</v>
      </c>
    </row>
    <row r="220" spans="1:51" ht="24.75" customHeight="1" x14ac:dyDescent="0.1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94"/>
      <c r="AM220" s="94"/>
      <c r="AN220" s="94"/>
      <c r="AO220" s="94"/>
      <c r="AP220" s="94"/>
      <c r="AQ220" s="94"/>
      <c r="AR220" s="94"/>
      <c r="AS220" s="94"/>
      <c r="AT220" s="94"/>
      <c r="AU220" s="94"/>
      <c r="AV220" s="94"/>
      <c r="AW220" s="94"/>
      <c r="AX220" s="94"/>
    </row>
    <row r="221" spans="1:51" ht="16.899999999999999" customHeight="1" x14ac:dyDescent="0.15">
      <c r="A221" s="88"/>
      <c r="B221" s="52" t="s">
        <v>220</v>
      </c>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row>
    <row r="222" spans="1:51" ht="58.5" customHeight="1" x14ac:dyDescent="0.15">
      <c r="A222" s="142"/>
      <c r="B222" s="142"/>
      <c r="C222" s="122" t="s">
        <v>758</v>
      </c>
      <c r="D222" s="122"/>
      <c r="E222" s="122" t="s">
        <v>197</v>
      </c>
      <c r="F222" s="122"/>
      <c r="G222" s="122"/>
      <c r="H222" s="122"/>
      <c r="I222" s="122"/>
      <c r="J222" s="122" t="s">
        <v>201</v>
      </c>
      <c r="K222" s="122"/>
      <c r="L222" s="122"/>
      <c r="M222" s="122"/>
      <c r="N222" s="122"/>
      <c r="O222" s="122"/>
      <c r="P222" s="124" t="s">
        <v>26</v>
      </c>
      <c r="Q222" s="124"/>
      <c r="R222" s="124"/>
      <c r="S222" s="124"/>
      <c r="T222" s="124"/>
      <c r="U222" s="124"/>
      <c r="V222" s="124"/>
      <c r="W222" s="124"/>
      <c r="X222" s="124"/>
      <c r="Y222" s="122" t="s">
        <v>203</v>
      </c>
      <c r="Z222" s="122"/>
      <c r="AA222" s="122"/>
      <c r="AB222" s="122"/>
      <c r="AC222" s="122" t="s">
        <v>184</v>
      </c>
      <c r="AD222" s="122"/>
      <c r="AE222" s="122"/>
      <c r="AF222" s="122"/>
      <c r="AG222" s="122"/>
      <c r="AH222" s="124" t="s">
        <v>193</v>
      </c>
      <c r="AI222" s="124"/>
      <c r="AJ222" s="124"/>
      <c r="AK222" s="124"/>
      <c r="AL222" s="124" t="s">
        <v>20</v>
      </c>
      <c r="AM222" s="124"/>
      <c r="AN222" s="124"/>
      <c r="AO222" s="141"/>
      <c r="AP222" s="122" t="s">
        <v>228</v>
      </c>
      <c r="AQ222" s="122"/>
      <c r="AR222" s="122"/>
      <c r="AS222" s="122"/>
      <c r="AT222" s="122"/>
      <c r="AU222" s="122"/>
      <c r="AV222" s="122"/>
      <c r="AW222" s="122"/>
      <c r="AX222" s="122"/>
    </row>
    <row r="223" spans="1:51" ht="30" customHeight="1" x14ac:dyDescent="0.15">
      <c r="A223" s="142">
        <v>1</v>
      </c>
      <c r="B223" s="142">
        <v>1</v>
      </c>
      <c r="C223" s="149"/>
      <c r="D223" s="149"/>
      <c r="E223" s="138"/>
      <c r="F223" s="138"/>
      <c r="G223" s="138"/>
      <c r="H223" s="138"/>
      <c r="I223" s="138"/>
      <c r="J223" s="127"/>
      <c r="K223" s="127"/>
      <c r="L223" s="127"/>
      <c r="M223" s="127"/>
      <c r="N223" s="127"/>
      <c r="O223" s="127"/>
      <c r="P223" s="143"/>
      <c r="Q223" s="143"/>
      <c r="R223" s="143"/>
      <c r="S223" s="143"/>
      <c r="T223" s="143"/>
      <c r="U223" s="143"/>
      <c r="V223" s="143"/>
      <c r="W223" s="143"/>
      <c r="X223" s="143"/>
      <c r="Y223" s="129"/>
      <c r="Z223" s="130"/>
      <c r="AA223" s="130"/>
      <c r="AB223" s="131"/>
      <c r="AC223" s="144"/>
      <c r="AD223" s="145"/>
      <c r="AE223" s="145"/>
      <c r="AF223" s="145"/>
      <c r="AG223" s="145"/>
      <c r="AH223" s="140"/>
      <c r="AI223" s="140"/>
      <c r="AJ223" s="140"/>
      <c r="AK223" s="140"/>
      <c r="AL223" s="135"/>
      <c r="AM223" s="136"/>
      <c r="AN223" s="136"/>
      <c r="AO223" s="137"/>
      <c r="AP223" s="138"/>
      <c r="AQ223" s="138"/>
      <c r="AR223" s="138"/>
      <c r="AS223" s="138"/>
      <c r="AT223" s="138"/>
      <c r="AU223" s="138"/>
      <c r="AV223" s="138"/>
      <c r="AW223" s="138"/>
      <c r="AX223" s="138"/>
    </row>
  </sheetData>
  <sheetProtection formatRows="0"/>
  <dataConsolidate/>
  <mergeCells count="924">
    <mergeCell ref="AU99:AV99"/>
    <mergeCell ref="E95:P95"/>
    <mergeCell ref="Q95:AB95"/>
    <mergeCell ref="AC95:AN95"/>
    <mergeCell ref="AO95:AX95"/>
    <mergeCell ref="E96:P96"/>
    <mergeCell ref="Q96:AB96"/>
    <mergeCell ref="AC96:AN96"/>
    <mergeCell ref="AO96:AX96"/>
    <mergeCell ref="X99:Y99"/>
    <mergeCell ref="AA99:AB99"/>
    <mergeCell ref="AC99:AE99"/>
    <mergeCell ref="AG99:AH99"/>
    <mergeCell ref="AJ99:AK99"/>
    <mergeCell ref="AM99:AN99"/>
    <mergeCell ref="AO99:AP99"/>
    <mergeCell ref="AR99:AS99"/>
    <mergeCell ref="A96:D96"/>
    <mergeCell ref="O100:P100"/>
    <mergeCell ref="AA100:AB100"/>
    <mergeCell ref="AM100:AN100"/>
    <mergeCell ref="AO100:AP100"/>
    <mergeCell ref="AR100:AS100"/>
    <mergeCell ref="AU100:AV100"/>
    <mergeCell ref="A97:D97"/>
    <mergeCell ref="E97:P97"/>
    <mergeCell ref="Q97:AB97"/>
    <mergeCell ref="AC97:AN97"/>
    <mergeCell ref="AO97:AX97"/>
    <mergeCell ref="A98:D98"/>
    <mergeCell ref="E98:P98"/>
    <mergeCell ref="Q98:AB98"/>
    <mergeCell ref="AC98:AN98"/>
    <mergeCell ref="AO98:AX98"/>
    <mergeCell ref="A99:D99"/>
    <mergeCell ref="E99:G99"/>
    <mergeCell ref="I99:J99"/>
    <mergeCell ref="L99:M99"/>
    <mergeCell ref="O99:P99"/>
    <mergeCell ref="Q99:S99"/>
    <mergeCell ref="U99:V99"/>
    <mergeCell ref="E94:P94"/>
    <mergeCell ref="Q94:AB94"/>
    <mergeCell ref="AC94:AN94"/>
    <mergeCell ref="AO94:AX94"/>
    <mergeCell ref="A12:F21"/>
    <mergeCell ref="G22:O22"/>
    <mergeCell ref="G23:O23"/>
    <mergeCell ref="G24:O24"/>
    <mergeCell ref="G25:O25"/>
    <mergeCell ref="A22:F29"/>
    <mergeCell ref="AD22:AX22"/>
    <mergeCell ref="AD23:AX29"/>
    <mergeCell ref="W22:AC22"/>
    <mergeCell ref="AD12:AJ12"/>
    <mergeCell ref="AC90:AN90"/>
    <mergeCell ref="AO90:AX90"/>
    <mergeCell ref="A91:D91"/>
    <mergeCell ref="E91:P91"/>
    <mergeCell ref="Q91:AB91"/>
    <mergeCell ref="AC91:AN91"/>
    <mergeCell ref="AO91:AX91"/>
    <mergeCell ref="A93:D93"/>
    <mergeCell ref="E93:P93"/>
    <mergeCell ref="Q93:AB93"/>
    <mergeCell ref="AC93:AN93"/>
    <mergeCell ref="AO93:AX93"/>
    <mergeCell ref="AC92:AN92"/>
    <mergeCell ref="AO92:AX92"/>
    <mergeCell ref="W23:AC23"/>
    <mergeCell ref="W24:AC24"/>
    <mergeCell ref="W28:AC28"/>
    <mergeCell ref="AG100:AH100"/>
    <mergeCell ref="AJ100:AK100"/>
    <mergeCell ref="A95:D95"/>
    <mergeCell ref="A94:D94"/>
    <mergeCell ref="A100:D100"/>
    <mergeCell ref="E100:G100"/>
    <mergeCell ref="I100:J100"/>
    <mergeCell ref="L100:M100"/>
    <mergeCell ref="Q100:S100"/>
    <mergeCell ref="U100:V100"/>
    <mergeCell ref="X100:Y100"/>
    <mergeCell ref="AC100:AE100"/>
    <mergeCell ref="C73:AC73"/>
    <mergeCell ref="AD73:AF73"/>
    <mergeCell ref="W27:AC27"/>
    <mergeCell ref="G54:X55"/>
    <mergeCell ref="A90:D90"/>
    <mergeCell ref="E90:P90"/>
    <mergeCell ref="Q90:AB90"/>
    <mergeCell ref="AD2:AH2"/>
    <mergeCell ref="AJ2:AM2"/>
    <mergeCell ref="G8:X8"/>
    <mergeCell ref="P22:V22"/>
    <mergeCell ref="P23:V23"/>
    <mergeCell ref="P24:V24"/>
    <mergeCell ref="P25:V25"/>
    <mergeCell ref="P26:V26"/>
    <mergeCell ref="G26:O26"/>
    <mergeCell ref="W25:AC25"/>
    <mergeCell ref="W26:AC26"/>
    <mergeCell ref="I14:O14"/>
    <mergeCell ref="W12:AC12"/>
    <mergeCell ref="G10:AX10"/>
    <mergeCell ref="G12:O12"/>
    <mergeCell ref="AB56:AD57"/>
    <mergeCell ref="AE56:AH57"/>
    <mergeCell ref="AI56:AL57"/>
    <mergeCell ref="AM56:AP57"/>
    <mergeCell ref="E52:F59"/>
    <mergeCell ref="AU56:AX56"/>
    <mergeCell ref="AQ57:AR57"/>
    <mergeCell ref="AS57:AT57"/>
    <mergeCell ref="AU57:AV57"/>
    <mergeCell ref="AW57:AX57"/>
    <mergeCell ref="AQ56:AT56"/>
    <mergeCell ref="Y54:AA54"/>
    <mergeCell ref="AB54:AD54"/>
    <mergeCell ref="AE54:AH54"/>
    <mergeCell ref="Y52:AA53"/>
    <mergeCell ref="AL177:AO177"/>
    <mergeCell ref="Y173:AB173"/>
    <mergeCell ref="C173:I173"/>
    <mergeCell ref="P173:X173"/>
    <mergeCell ref="AH176:AK176"/>
    <mergeCell ref="AL176:AO176"/>
    <mergeCell ref="J177:O177"/>
    <mergeCell ref="AH175:AK175"/>
    <mergeCell ref="AL175:AO175"/>
    <mergeCell ref="AW53:AX53"/>
    <mergeCell ref="AS53:AT53"/>
    <mergeCell ref="AQ48:AX48"/>
    <mergeCell ref="AQ52:AT52"/>
    <mergeCell ref="AU52:AX52"/>
    <mergeCell ref="AE47:AH47"/>
    <mergeCell ref="AE52:AH53"/>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U39:AX39"/>
    <mergeCell ref="G51:AX51"/>
    <mergeCell ref="AQ40:AT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W29:AC29"/>
    <mergeCell ref="AQ31:AR31"/>
    <mergeCell ref="AE33:AH33"/>
    <mergeCell ref="AS31:AT31"/>
    <mergeCell ref="AW2:AX2"/>
    <mergeCell ref="AU32:AX32"/>
    <mergeCell ref="AU33:AX33"/>
    <mergeCell ref="AU34:AX34"/>
    <mergeCell ref="A3:AH3"/>
    <mergeCell ref="AJ3:AW3"/>
    <mergeCell ref="G19:O19"/>
    <mergeCell ref="AK19:AQ19"/>
    <mergeCell ref="P18:V18"/>
    <mergeCell ref="W18:AC18"/>
    <mergeCell ref="AD18:AJ18"/>
    <mergeCell ref="AK18:AQ18"/>
    <mergeCell ref="AR18:AX18"/>
    <mergeCell ref="AR19:AX19"/>
    <mergeCell ref="W19:AC19"/>
    <mergeCell ref="AD19:AJ19"/>
    <mergeCell ref="AD15:AJ15"/>
    <mergeCell ref="P19:V19"/>
    <mergeCell ref="AR15:AX15"/>
    <mergeCell ref="AO2:AQ2"/>
    <mergeCell ref="AS2:AU2"/>
    <mergeCell ref="AM41:AP41"/>
    <mergeCell ref="AQ41:AT41"/>
    <mergeCell ref="AU41:AX41"/>
    <mergeCell ref="AM40:AP40"/>
    <mergeCell ref="AU40:AX40"/>
    <mergeCell ref="AC165:AG165"/>
    <mergeCell ref="AH165:AT165"/>
    <mergeCell ref="AU165:AX165"/>
    <mergeCell ref="AU162:AX162"/>
    <mergeCell ref="AU164:AX164"/>
    <mergeCell ref="AE49:AH49"/>
    <mergeCell ref="AI47:AL47"/>
    <mergeCell ref="AM49:AP49"/>
    <mergeCell ref="AD67:AF67"/>
    <mergeCell ref="AD64:AF64"/>
    <mergeCell ref="AC141:AG141"/>
    <mergeCell ref="AU54:AX54"/>
    <mergeCell ref="C64:AC64"/>
    <mergeCell ref="C65:AC65"/>
    <mergeCell ref="AG61:AX61"/>
    <mergeCell ref="L144:X144"/>
    <mergeCell ref="Y144:AB144"/>
    <mergeCell ref="AE40:AH40"/>
    <mergeCell ref="AI40:AL40"/>
    <mergeCell ref="A216:B216"/>
    <mergeCell ref="A217:B217"/>
    <mergeCell ref="A213:B213"/>
    <mergeCell ref="A211:B211"/>
    <mergeCell ref="A212:B212"/>
    <mergeCell ref="C211:I211"/>
    <mergeCell ref="J211:O211"/>
    <mergeCell ref="P211:X211"/>
    <mergeCell ref="AE41:AH41"/>
    <mergeCell ref="AB52:AD53"/>
    <mergeCell ref="Y175:AB175"/>
    <mergeCell ref="Y176:AB176"/>
    <mergeCell ref="Y177:AB177"/>
    <mergeCell ref="AC175:AG175"/>
    <mergeCell ref="AC176:AG176"/>
    <mergeCell ref="AC177:AG177"/>
    <mergeCell ref="G58:X59"/>
    <mergeCell ref="Y58:AA58"/>
    <mergeCell ref="AB58:AD58"/>
    <mergeCell ref="E51:F51"/>
    <mergeCell ref="E50:F50"/>
    <mergeCell ref="G50:AX50"/>
    <mergeCell ref="G56:X57"/>
    <mergeCell ref="Y56:AA57"/>
    <mergeCell ref="A218:B218"/>
    <mergeCell ref="C218:I218"/>
    <mergeCell ref="J218:O218"/>
    <mergeCell ref="P218:X218"/>
    <mergeCell ref="Y218:AB218"/>
    <mergeCell ref="AC218:AG218"/>
    <mergeCell ref="AH218:AK218"/>
    <mergeCell ref="AL218:AO218"/>
    <mergeCell ref="AP218:AX218"/>
    <mergeCell ref="Y211:AB211"/>
    <mergeCell ref="AC211:AG211"/>
    <mergeCell ref="AH211:AK211"/>
    <mergeCell ref="AL211:AO211"/>
    <mergeCell ref="AP211:AX211"/>
    <mergeCell ref="C213:I213"/>
    <mergeCell ref="J213:O213"/>
    <mergeCell ref="P213:X213"/>
    <mergeCell ref="Y213:AB213"/>
    <mergeCell ref="AC213:AG213"/>
    <mergeCell ref="AH213:AK213"/>
    <mergeCell ref="AL213:AO213"/>
    <mergeCell ref="AP213:AX213"/>
    <mergeCell ref="C212:I212"/>
    <mergeCell ref="J212:O212"/>
    <mergeCell ref="P212:X212"/>
    <mergeCell ref="Y212:AB212"/>
    <mergeCell ref="AC212:AG212"/>
    <mergeCell ref="AH212:AK212"/>
    <mergeCell ref="AL212:AO212"/>
    <mergeCell ref="AP212:AX212"/>
    <mergeCell ref="A210:B210"/>
    <mergeCell ref="A206:B206"/>
    <mergeCell ref="A207:B207"/>
    <mergeCell ref="C206:I206"/>
    <mergeCell ref="J206:O206"/>
    <mergeCell ref="P206:X206"/>
    <mergeCell ref="Y206:AB206"/>
    <mergeCell ref="AC206:AG206"/>
    <mergeCell ref="AH206:AK206"/>
    <mergeCell ref="A198:B198"/>
    <mergeCell ref="A199:B199"/>
    <mergeCell ref="A197:B197"/>
    <mergeCell ref="A202:B202"/>
    <mergeCell ref="A203:B203"/>
    <mergeCell ref="A200:B200"/>
    <mergeCell ref="A201:B201"/>
    <mergeCell ref="C200:I200"/>
    <mergeCell ref="J200:O200"/>
    <mergeCell ref="C197:I197"/>
    <mergeCell ref="J197:O197"/>
    <mergeCell ref="C201:I201"/>
    <mergeCell ref="J201:O201"/>
    <mergeCell ref="C203:I203"/>
    <mergeCell ref="J203:O203"/>
    <mergeCell ref="P200:X200"/>
    <mergeCell ref="Y200:AB200"/>
    <mergeCell ref="AC200:AG200"/>
    <mergeCell ref="AH200:AK200"/>
    <mergeCell ref="AL200:AO200"/>
    <mergeCell ref="AP200:AX200"/>
    <mergeCell ref="C199:I199"/>
    <mergeCell ref="J199:O199"/>
    <mergeCell ref="P199:X199"/>
    <mergeCell ref="Y199:AB199"/>
    <mergeCell ref="AC199:AG199"/>
    <mergeCell ref="AH199:AK199"/>
    <mergeCell ref="AL199:AO199"/>
    <mergeCell ref="AP199:AX199"/>
    <mergeCell ref="A192:B192"/>
    <mergeCell ref="A193:B193"/>
    <mergeCell ref="A194:B194"/>
    <mergeCell ref="C194:I194"/>
    <mergeCell ref="J194:O194"/>
    <mergeCell ref="P194:X194"/>
    <mergeCell ref="Y194:AB194"/>
    <mergeCell ref="AC194:AG194"/>
    <mergeCell ref="AH194:AK194"/>
    <mergeCell ref="AL194:AO194"/>
    <mergeCell ref="AP194:AX194"/>
    <mergeCell ref="C192:I192"/>
    <mergeCell ref="J192:O192"/>
    <mergeCell ref="P192:X192"/>
    <mergeCell ref="Y192:AB192"/>
    <mergeCell ref="AC192:AG192"/>
    <mergeCell ref="AH192:AK192"/>
    <mergeCell ref="AL192:AO192"/>
    <mergeCell ref="AP192:AX192"/>
    <mergeCell ref="A189:B189"/>
    <mergeCell ref="C188:I188"/>
    <mergeCell ref="J188:O188"/>
    <mergeCell ref="P188:X188"/>
    <mergeCell ref="Y188:AB188"/>
    <mergeCell ref="AC188:AG188"/>
    <mergeCell ref="AH188:AK188"/>
    <mergeCell ref="C189:I189"/>
    <mergeCell ref="J189:O189"/>
    <mergeCell ref="P189:X189"/>
    <mergeCell ref="Y189:AB189"/>
    <mergeCell ref="AC189:AG189"/>
    <mergeCell ref="AH189:AK189"/>
    <mergeCell ref="AL188:AO188"/>
    <mergeCell ref="AP188:AX188"/>
    <mergeCell ref="A184:B184"/>
    <mergeCell ref="C184:I184"/>
    <mergeCell ref="J184:O184"/>
    <mergeCell ref="P184:X184"/>
    <mergeCell ref="Y184:AB184"/>
    <mergeCell ref="AC184:AG184"/>
    <mergeCell ref="AH184:AK184"/>
    <mergeCell ref="AL184:AO184"/>
    <mergeCell ref="AP184:AX184"/>
    <mergeCell ref="C187:I187"/>
    <mergeCell ref="J187:O187"/>
    <mergeCell ref="P187:X187"/>
    <mergeCell ref="Y187:AB187"/>
    <mergeCell ref="AC187:AG187"/>
    <mergeCell ref="AH187:AK187"/>
    <mergeCell ref="AL187:AO187"/>
    <mergeCell ref="AP187:AX187"/>
    <mergeCell ref="A187:B187"/>
    <mergeCell ref="A188:B188"/>
    <mergeCell ref="A183:B183"/>
    <mergeCell ref="A180:B180"/>
    <mergeCell ref="A181:B181"/>
    <mergeCell ref="C180:I180"/>
    <mergeCell ref="J180:O180"/>
    <mergeCell ref="P180:X180"/>
    <mergeCell ref="Y180:AB180"/>
    <mergeCell ref="AC180:AG180"/>
    <mergeCell ref="AH180:AK180"/>
    <mergeCell ref="AC182:AG182"/>
    <mergeCell ref="AH182:AK182"/>
    <mergeCell ref="A182:B182"/>
    <mergeCell ref="AL180:AO180"/>
    <mergeCell ref="AP180:AX180"/>
    <mergeCell ref="C181:I181"/>
    <mergeCell ref="J181:O181"/>
    <mergeCell ref="P181:X181"/>
    <mergeCell ref="Y181:AB181"/>
    <mergeCell ref="AC181:AG181"/>
    <mergeCell ref="AH181:AK181"/>
    <mergeCell ref="AP181:AX181"/>
    <mergeCell ref="AL181:AO181"/>
    <mergeCell ref="AL182:AO182"/>
    <mergeCell ref="AP182:AX182"/>
    <mergeCell ref="C183:I183"/>
    <mergeCell ref="J183:O183"/>
    <mergeCell ref="P183:X183"/>
    <mergeCell ref="Y183:AB183"/>
    <mergeCell ref="AC183:AG183"/>
    <mergeCell ref="AH183:AK183"/>
    <mergeCell ref="AL183:AO183"/>
    <mergeCell ref="AP183:AX183"/>
    <mergeCell ref="C182:I182"/>
    <mergeCell ref="J182:O182"/>
    <mergeCell ref="P182:X182"/>
    <mergeCell ref="Y182:AB182"/>
    <mergeCell ref="AQ53:AR53"/>
    <mergeCell ref="AU53:AV53"/>
    <mergeCell ref="AP174:AX174"/>
    <mergeCell ref="AP175:AX175"/>
    <mergeCell ref="AP176:AX176"/>
    <mergeCell ref="AP177:AX177"/>
    <mergeCell ref="G52:X53"/>
    <mergeCell ref="P174:X174"/>
    <mergeCell ref="P175:X175"/>
    <mergeCell ref="P176:X176"/>
    <mergeCell ref="P177:X177"/>
    <mergeCell ref="AI54:AL54"/>
    <mergeCell ref="A60:AX60"/>
    <mergeCell ref="AH177:AK177"/>
    <mergeCell ref="AC173:AG173"/>
    <mergeCell ref="AC174:AG174"/>
    <mergeCell ref="A168:AK168"/>
    <mergeCell ref="G164:K164"/>
    <mergeCell ref="L164:X164"/>
    <mergeCell ref="Y164:AB164"/>
    <mergeCell ref="AC164:AG164"/>
    <mergeCell ref="AH164:AT164"/>
    <mergeCell ref="AU160:AX160"/>
    <mergeCell ref="G167:K167"/>
    <mergeCell ref="G156:K156"/>
    <mergeCell ref="G161:AB161"/>
    <mergeCell ref="AC161:AX161"/>
    <mergeCell ref="A175:B175"/>
    <mergeCell ref="A176:B176"/>
    <mergeCell ref="G162:K162"/>
    <mergeCell ref="L162:X162"/>
    <mergeCell ref="Y162:AB162"/>
    <mergeCell ref="AH174:AK174"/>
    <mergeCell ref="AL174:AO174"/>
    <mergeCell ref="J173:O173"/>
    <mergeCell ref="J175:O175"/>
    <mergeCell ref="J174:O174"/>
    <mergeCell ref="Y174:AB174"/>
    <mergeCell ref="J176:O176"/>
    <mergeCell ref="AH173:AK173"/>
    <mergeCell ref="AL173:AO173"/>
    <mergeCell ref="AC163:AG163"/>
    <mergeCell ref="AH163:AT163"/>
    <mergeCell ref="AU163:AX163"/>
    <mergeCell ref="A174:B174"/>
    <mergeCell ref="A173:B173"/>
    <mergeCell ref="G166:K166"/>
    <mergeCell ref="L166:X166"/>
    <mergeCell ref="AK20:AQ20"/>
    <mergeCell ref="AE46:AH46"/>
    <mergeCell ref="AI46:AL46"/>
    <mergeCell ref="AM46:AP46"/>
    <mergeCell ref="A30:F34"/>
    <mergeCell ref="G160:K160"/>
    <mergeCell ref="L160:X160"/>
    <mergeCell ref="Y160:AB160"/>
    <mergeCell ref="AB33:AD33"/>
    <mergeCell ref="AG68:AX68"/>
    <mergeCell ref="A62:B64"/>
    <mergeCell ref="G20:O20"/>
    <mergeCell ref="P20:V20"/>
    <mergeCell ref="W20:AC20"/>
    <mergeCell ref="AD20:AJ20"/>
    <mergeCell ref="G39:O41"/>
    <mergeCell ref="P39:X41"/>
    <mergeCell ref="Y39:AA39"/>
    <mergeCell ref="AB39:AD39"/>
    <mergeCell ref="Y40:AA40"/>
    <mergeCell ref="G154:AB154"/>
    <mergeCell ref="AC154:AX154"/>
    <mergeCell ref="G155:K155"/>
    <mergeCell ref="AM59:AP59"/>
    <mergeCell ref="AU159:AX159"/>
    <mergeCell ref="G153:K153"/>
    <mergeCell ref="L153:X153"/>
    <mergeCell ref="Y153:AB153"/>
    <mergeCell ref="AC153:AG153"/>
    <mergeCell ref="AH153:AT153"/>
    <mergeCell ref="AU153:AX153"/>
    <mergeCell ref="AC166:AG166"/>
    <mergeCell ref="Y44:AA44"/>
    <mergeCell ref="AH160:AT160"/>
    <mergeCell ref="L163:X163"/>
    <mergeCell ref="AQ59:AT59"/>
    <mergeCell ref="L165:X165"/>
    <mergeCell ref="Y165:AB165"/>
    <mergeCell ref="L158:X158"/>
    <mergeCell ref="Y158:AB158"/>
    <mergeCell ref="Y163:AB163"/>
    <mergeCell ref="G165:K165"/>
    <mergeCell ref="G157:K157"/>
    <mergeCell ref="L157:X157"/>
    <mergeCell ref="Y157:AB157"/>
    <mergeCell ref="AC157:AG157"/>
    <mergeCell ref="AH157:AT157"/>
    <mergeCell ref="AU157:AX157"/>
    <mergeCell ref="G5:L5"/>
    <mergeCell ref="M5:R5"/>
    <mergeCell ref="S5:X5"/>
    <mergeCell ref="Y8:AD8"/>
    <mergeCell ref="A9:F9"/>
    <mergeCell ref="G9:AX9"/>
    <mergeCell ref="I15:O15"/>
    <mergeCell ref="P15:V15"/>
    <mergeCell ref="W15:AC15"/>
    <mergeCell ref="A177:B177"/>
    <mergeCell ref="AC162:AG162"/>
    <mergeCell ref="AH162:AT162"/>
    <mergeCell ref="G163:K163"/>
    <mergeCell ref="G159:K159"/>
    <mergeCell ref="L159:X159"/>
    <mergeCell ref="Y159:AB159"/>
    <mergeCell ref="AC159:AG159"/>
    <mergeCell ref="AH159:AT159"/>
    <mergeCell ref="C174:I174"/>
    <mergeCell ref="C175:I175"/>
    <mergeCell ref="C176:I176"/>
    <mergeCell ref="C177:I177"/>
    <mergeCell ref="AL168:AN168"/>
    <mergeCell ref="AH166:AT166"/>
    <mergeCell ref="AC160:AG160"/>
    <mergeCell ref="Y166:AB166"/>
    <mergeCell ref="AP173:AX173"/>
    <mergeCell ref="L167:X167"/>
    <mergeCell ref="Y167:AB167"/>
    <mergeCell ref="AC167:AG167"/>
    <mergeCell ref="AH167:AT167"/>
    <mergeCell ref="AU167:AX167"/>
    <mergeCell ref="AU166:AX166"/>
    <mergeCell ref="L156:X156"/>
    <mergeCell ref="Y156:AB156"/>
    <mergeCell ref="AC156:AG156"/>
    <mergeCell ref="AH156:AT156"/>
    <mergeCell ref="AU156:AX156"/>
    <mergeCell ref="G158:K158"/>
    <mergeCell ref="AH158:AT158"/>
    <mergeCell ref="AU158:AX158"/>
    <mergeCell ref="G147:AB147"/>
    <mergeCell ref="AC147:AX147"/>
    <mergeCell ref="G148:K148"/>
    <mergeCell ref="L148:X148"/>
    <mergeCell ref="G152:K152"/>
    <mergeCell ref="L152:X152"/>
    <mergeCell ref="Y152:AB152"/>
    <mergeCell ref="AC152:AG152"/>
    <mergeCell ref="AH152:AT152"/>
    <mergeCell ref="AU152:AX152"/>
    <mergeCell ref="AC158:AG158"/>
    <mergeCell ref="L155:X155"/>
    <mergeCell ref="Y155:AB155"/>
    <mergeCell ref="AC155:AG155"/>
    <mergeCell ref="AH155:AT155"/>
    <mergeCell ref="AU155:AX155"/>
    <mergeCell ref="G149:K149"/>
    <mergeCell ref="L149:X149"/>
    <mergeCell ref="Y149:AB149"/>
    <mergeCell ref="AC149:AG149"/>
    <mergeCell ref="AH149:AT149"/>
    <mergeCell ref="Y148:AB148"/>
    <mergeCell ref="AC148:AG148"/>
    <mergeCell ref="AH148:AT148"/>
    <mergeCell ref="AU148:AX148"/>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46:K146"/>
    <mergeCell ref="L146:X146"/>
    <mergeCell ref="Y146:AB146"/>
    <mergeCell ref="AC146:AG146"/>
    <mergeCell ref="AH146:AT146"/>
    <mergeCell ref="AU146:AX146"/>
    <mergeCell ref="AE58:AH58"/>
    <mergeCell ref="AI58:AL58"/>
    <mergeCell ref="AM58:AP58"/>
    <mergeCell ref="AQ58:AT58"/>
    <mergeCell ref="AU58:AX58"/>
    <mergeCell ref="Y59:AA59"/>
    <mergeCell ref="AB59:AD59"/>
    <mergeCell ref="AE59:AH59"/>
    <mergeCell ref="AI59:AL59"/>
    <mergeCell ref="AU59:AX59"/>
    <mergeCell ref="C71:AC71"/>
    <mergeCell ref="AD74:AF74"/>
    <mergeCell ref="AG72:AX72"/>
    <mergeCell ref="C68:AC68"/>
    <mergeCell ref="G141:K141"/>
    <mergeCell ref="L141:X141"/>
    <mergeCell ref="Y145:AB145"/>
    <mergeCell ref="C63:AC63"/>
    <mergeCell ref="AC140:AX140"/>
    <mergeCell ref="C66:D67"/>
    <mergeCell ref="Y141:AB141"/>
    <mergeCell ref="A84:E84"/>
    <mergeCell ref="A79:B80"/>
    <mergeCell ref="Y142:AB142"/>
    <mergeCell ref="AH143:AT143"/>
    <mergeCell ref="A85:AX85"/>
    <mergeCell ref="AD72:AF72"/>
    <mergeCell ref="A87:AX87"/>
    <mergeCell ref="F84:AX84"/>
    <mergeCell ref="E66:AC66"/>
    <mergeCell ref="E67:AC67"/>
    <mergeCell ref="AG74:AX74"/>
    <mergeCell ref="A83:AX83"/>
    <mergeCell ref="AG75:AX75"/>
    <mergeCell ref="G143:K143"/>
    <mergeCell ref="L143:X143"/>
    <mergeCell ref="C79:F79"/>
    <mergeCell ref="AC142:AG142"/>
    <mergeCell ref="L142:X142"/>
    <mergeCell ref="A92:D92"/>
    <mergeCell ref="E92:P92"/>
    <mergeCell ref="Q92:AB92"/>
    <mergeCell ref="AD70:AF70"/>
    <mergeCell ref="C78:AC78"/>
    <mergeCell ref="AD14:AJ14"/>
    <mergeCell ref="AK14:AQ14"/>
    <mergeCell ref="P17:V17"/>
    <mergeCell ref="W17:AC17"/>
    <mergeCell ref="AD16:AJ16"/>
    <mergeCell ref="AR16:AX16"/>
    <mergeCell ref="AK16:AQ16"/>
    <mergeCell ref="P32:X34"/>
    <mergeCell ref="P14:V14"/>
    <mergeCell ref="P37:X38"/>
    <mergeCell ref="Y37:AA38"/>
    <mergeCell ref="AB37:AD38"/>
    <mergeCell ref="I17:O17"/>
    <mergeCell ref="AQ30:AT30"/>
    <mergeCell ref="A37:F41"/>
    <mergeCell ref="G30:O31"/>
    <mergeCell ref="AB40:AD40"/>
    <mergeCell ref="I18:O18"/>
    <mergeCell ref="Y30:AA31"/>
    <mergeCell ref="Y32:AA32"/>
    <mergeCell ref="Y33:AA33"/>
    <mergeCell ref="P30:X31"/>
    <mergeCell ref="G4:X4"/>
    <mergeCell ref="Y4:AD4"/>
    <mergeCell ref="AE4:AP4"/>
    <mergeCell ref="AQ4:AX4"/>
    <mergeCell ref="A5:F5"/>
    <mergeCell ref="C69:AC69"/>
    <mergeCell ref="G11:AX11"/>
    <mergeCell ref="Y5:AD5"/>
    <mergeCell ref="AE5:AP5"/>
    <mergeCell ref="AQ5:AX5"/>
    <mergeCell ref="A4:F4"/>
    <mergeCell ref="A6:F6"/>
    <mergeCell ref="AK12:AQ12"/>
    <mergeCell ref="W14:AC14"/>
    <mergeCell ref="AG64:AX64"/>
    <mergeCell ref="AG69:AX69"/>
    <mergeCell ref="C62:AC62"/>
    <mergeCell ref="I16:O16"/>
    <mergeCell ref="P16:V16"/>
    <mergeCell ref="AD65:AF65"/>
    <mergeCell ref="Y47:AA47"/>
    <mergeCell ref="AB47:AD47"/>
    <mergeCell ref="G48:X49"/>
    <mergeCell ref="Y48:AA48"/>
    <mergeCell ref="AE8:AX8"/>
    <mergeCell ref="W16:AC16"/>
    <mergeCell ref="A10:F10"/>
    <mergeCell ref="AR12:AX12"/>
    <mergeCell ref="G13:H18"/>
    <mergeCell ref="W13:AC13"/>
    <mergeCell ref="G32:O34"/>
    <mergeCell ref="A11:F11"/>
    <mergeCell ref="AD66:AF66"/>
    <mergeCell ref="P12:V12"/>
    <mergeCell ref="AB34:AD34"/>
    <mergeCell ref="Y41:AA41"/>
    <mergeCell ref="AB41:AD41"/>
    <mergeCell ref="AE44:AH44"/>
    <mergeCell ref="AI44:AL44"/>
    <mergeCell ref="AM44:AP44"/>
    <mergeCell ref="AU44:AX44"/>
    <mergeCell ref="AD63:AF63"/>
    <mergeCell ref="AR14:AX14"/>
    <mergeCell ref="AK15:AQ15"/>
    <mergeCell ref="AR20:AX20"/>
    <mergeCell ref="AI52:AL53"/>
    <mergeCell ref="AM52:AP53"/>
    <mergeCell ref="I13:O13"/>
    <mergeCell ref="AM54:AP54"/>
    <mergeCell ref="AQ54:AT54"/>
    <mergeCell ref="Y55:AA55"/>
    <mergeCell ref="AB55:AD55"/>
    <mergeCell ref="AD76:AF76"/>
    <mergeCell ref="A140:F167"/>
    <mergeCell ref="AH144:AT144"/>
    <mergeCell ref="A82:AX82"/>
    <mergeCell ref="F86:AX86"/>
    <mergeCell ref="A65:B74"/>
    <mergeCell ref="C74:AC74"/>
    <mergeCell ref="A89:AX89"/>
    <mergeCell ref="AD78:AF78"/>
    <mergeCell ref="AU145:AX145"/>
    <mergeCell ref="AG65:AX67"/>
    <mergeCell ref="AU149:AX149"/>
    <mergeCell ref="C70:AC70"/>
    <mergeCell ref="AG71:AX71"/>
    <mergeCell ref="A81:AX81"/>
    <mergeCell ref="C80:F80"/>
    <mergeCell ref="A75:B78"/>
    <mergeCell ref="C75:AC75"/>
    <mergeCell ref="AG77:AX77"/>
    <mergeCell ref="AD68:AF68"/>
    <mergeCell ref="AU141:AX141"/>
    <mergeCell ref="AD75:AF75"/>
    <mergeCell ref="G140:AB140"/>
    <mergeCell ref="AC145:AG145"/>
    <mergeCell ref="AH145:AT145"/>
    <mergeCell ref="AG78:AX78"/>
    <mergeCell ref="C72:AC72"/>
    <mergeCell ref="A101:F139"/>
    <mergeCell ref="C76:AC76"/>
    <mergeCell ref="AG76:AX76"/>
    <mergeCell ref="AD77:AF77"/>
    <mergeCell ref="G144:K144"/>
    <mergeCell ref="AH142:AT142"/>
    <mergeCell ref="Y143:AB143"/>
    <mergeCell ref="AC143:AG143"/>
    <mergeCell ref="AH141:AT141"/>
    <mergeCell ref="G142:K142"/>
    <mergeCell ref="A86:E86"/>
    <mergeCell ref="AC144:AG144"/>
    <mergeCell ref="AU144:AX144"/>
    <mergeCell ref="AU143:AX143"/>
    <mergeCell ref="A88:AX88"/>
    <mergeCell ref="G145:K145"/>
    <mergeCell ref="L145:X145"/>
    <mergeCell ref="AD69:AF69"/>
    <mergeCell ref="AB46:AD46"/>
    <mergeCell ref="AI49:AL49"/>
    <mergeCell ref="AQ49:AX49"/>
    <mergeCell ref="AQ47:AX47"/>
    <mergeCell ref="AE48:AH48"/>
    <mergeCell ref="AI48:AL48"/>
    <mergeCell ref="G80:AX80"/>
    <mergeCell ref="G79:AX79"/>
    <mergeCell ref="G45:X46"/>
    <mergeCell ref="AM48:AP48"/>
    <mergeCell ref="Y45:AA45"/>
    <mergeCell ref="AM47:AP47"/>
    <mergeCell ref="AB48:AD48"/>
    <mergeCell ref="AE45:AH45"/>
    <mergeCell ref="AI45:AL45"/>
    <mergeCell ref="AM45:AP45"/>
    <mergeCell ref="C77:AC77"/>
    <mergeCell ref="AE55:AH55"/>
    <mergeCell ref="AI55:AL55"/>
    <mergeCell ref="AQ45:AT45"/>
    <mergeCell ref="AQ46:AT46"/>
    <mergeCell ref="AU45:AX45"/>
    <mergeCell ref="AU46:AX46"/>
    <mergeCell ref="A7:F7"/>
    <mergeCell ref="G7:X7"/>
    <mergeCell ref="A8:F8"/>
    <mergeCell ref="A44:F46"/>
    <mergeCell ref="G44:X44"/>
    <mergeCell ref="AB45:AD45"/>
    <mergeCell ref="Y49:AA49"/>
    <mergeCell ref="AB49:AD49"/>
    <mergeCell ref="AB44:AD44"/>
    <mergeCell ref="G37:O38"/>
    <mergeCell ref="AD13:AJ13"/>
    <mergeCell ref="P13:V13"/>
    <mergeCell ref="AB30:AD31"/>
    <mergeCell ref="AB32:AD32"/>
    <mergeCell ref="AI41:AL41"/>
    <mergeCell ref="Y34:AA34"/>
    <mergeCell ref="AE32:AH32"/>
    <mergeCell ref="P27:V27"/>
    <mergeCell ref="P28:V28"/>
    <mergeCell ref="P29:V29"/>
    <mergeCell ref="G27:O27"/>
    <mergeCell ref="G28:O28"/>
    <mergeCell ref="G29:O29"/>
    <mergeCell ref="G6:AX6"/>
    <mergeCell ref="A47:F49"/>
    <mergeCell ref="G47:X47"/>
    <mergeCell ref="Y46:AA46"/>
    <mergeCell ref="AD61:AF61"/>
    <mergeCell ref="C61:AC61"/>
    <mergeCell ref="AG62:AX62"/>
    <mergeCell ref="AU55:AX55"/>
    <mergeCell ref="AU142:AX142"/>
    <mergeCell ref="AM55:AP55"/>
    <mergeCell ref="AQ55:AT55"/>
    <mergeCell ref="AG63:AX63"/>
    <mergeCell ref="AD62:AF62"/>
    <mergeCell ref="AK21:AQ21"/>
    <mergeCell ref="AR21:AX21"/>
    <mergeCell ref="A35:F36"/>
    <mergeCell ref="G35:AX36"/>
    <mergeCell ref="AD71:AF71"/>
    <mergeCell ref="AG70:AX70"/>
    <mergeCell ref="G21:O21"/>
    <mergeCell ref="P21:V21"/>
    <mergeCell ref="W21:AC21"/>
    <mergeCell ref="AD21:AJ21"/>
    <mergeCell ref="AQ44:AT44"/>
    <mergeCell ref="A219:AK219"/>
    <mergeCell ref="E222:I222"/>
    <mergeCell ref="C222:D222"/>
    <mergeCell ref="E223:I223"/>
    <mergeCell ref="C223:D223"/>
    <mergeCell ref="A222:B222"/>
    <mergeCell ref="J222:O222"/>
    <mergeCell ref="P222:X222"/>
    <mergeCell ref="Y222:AB222"/>
    <mergeCell ref="AC222:AG222"/>
    <mergeCell ref="AH222:AK222"/>
    <mergeCell ref="AL222:AO222"/>
    <mergeCell ref="AP222:AX222"/>
    <mergeCell ref="A223:B223"/>
    <mergeCell ref="J223:O223"/>
    <mergeCell ref="P223:X223"/>
    <mergeCell ref="Y223:AB223"/>
    <mergeCell ref="AC223:AG223"/>
    <mergeCell ref="AH223:AK223"/>
    <mergeCell ref="AL223:AO223"/>
    <mergeCell ref="AP223:AX223"/>
    <mergeCell ref="AL189:AO189"/>
    <mergeCell ref="AP189:AX189"/>
    <mergeCell ref="C193:I193"/>
    <mergeCell ref="J193:O193"/>
    <mergeCell ref="P193:X193"/>
    <mergeCell ref="Y193:AB193"/>
    <mergeCell ref="AC193:AG193"/>
    <mergeCell ref="AH193:AK193"/>
    <mergeCell ref="AL193:AO193"/>
    <mergeCell ref="AP193:AX193"/>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L198:AO198"/>
    <mergeCell ref="AP198:AX198"/>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C203:AG203"/>
    <mergeCell ref="AH203:AK203"/>
    <mergeCell ref="AL203:AO203"/>
    <mergeCell ref="AP203:AX203"/>
    <mergeCell ref="C210:I210"/>
    <mergeCell ref="J210:O210"/>
    <mergeCell ref="P210:X210"/>
    <mergeCell ref="Y210:AB210"/>
    <mergeCell ref="AC210:AG210"/>
    <mergeCell ref="AH210:AK210"/>
    <mergeCell ref="AL210:AO210"/>
    <mergeCell ref="AP210:AX210"/>
    <mergeCell ref="AL206:AO206"/>
    <mergeCell ref="AP206:AX206"/>
    <mergeCell ref="C207:I207"/>
    <mergeCell ref="J207:O207"/>
    <mergeCell ref="P207:X207"/>
    <mergeCell ref="Y207:AB207"/>
    <mergeCell ref="AC207:AG207"/>
    <mergeCell ref="AH207:AK207"/>
    <mergeCell ref="AL207:AO207"/>
    <mergeCell ref="AP207:AX207"/>
    <mergeCell ref="AL219:AN219"/>
    <mergeCell ref="A42:F43"/>
    <mergeCell ref="G42:AX43"/>
    <mergeCell ref="C50:D59"/>
    <mergeCell ref="A50:B59"/>
    <mergeCell ref="AG73:AX73"/>
    <mergeCell ref="C216:I216"/>
    <mergeCell ref="J216:O216"/>
    <mergeCell ref="P216:X216"/>
    <mergeCell ref="Y216:AB216"/>
    <mergeCell ref="AC216:AG216"/>
    <mergeCell ref="AH216:AK216"/>
    <mergeCell ref="AL216:AO216"/>
    <mergeCell ref="AP216:AX216"/>
    <mergeCell ref="C217:I217"/>
    <mergeCell ref="J217:O217"/>
    <mergeCell ref="P217:X217"/>
    <mergeCell ref="Y217:AB217"/>
    <mergeCell ref="AC217:AG217"/>
    <mergeCell ref="AH217:AK217"/>
    <mergeCell ref="AL217:AO217"/>
    <mergeCell ref="AP217:AX217"/>
    <mergeCell ref="P203:X203"/>
    <mergeCell ref="Y203:AB203"/>
  </mergeCells>
  <phoneticPr fontId="5"/>
  <conditionalFormatting sqref="P14:AQ14">
    <cfRule type="expression" dxfId="315" priority="14109">
      <formula>IF(RIGHT(TEXT(P14,"0.#"),1)=".",FALSE,TRUE)</formula>
    </cfRule>
    <cfRule type="expression" dxfId="314" priority="14110">
      <formula>IF(RIGHT(TEXT(P14,"0.#"),1)=".",TRUE,FALSE)</formula>
    </cfRule>
  </conditionalFormatting>
  <conditionalFormatting sqref="AE32">
    <cfRule type="expression" dxfId="313" priority="14099">
      <formula>IF(RIGHT(TEXT(AE32,"0.#"),1)=".",FALSE,TRUE)</formula>
    </cfRule>
    <cfRule type="expression" dxfId="312" priority="14100">
      <formula>IF(RIGHT(TEXT(AE32,"0.#"),1)=".",TRUE,FALSE)</formula>
    </cfRule>
  </conditionalFormatting>
  <conditionalFormatting sqref="P18:AX18">
    <cfRule type="expression" dxfId="311" priority="13985">
      <formula>IF(RIGHT(TEXT(P18,"0.#"),1)=".",FALSE,TRUE)</formula>
    </cfRule>
    <cfRule type="expression" dxfId="310" priority="13986">
      <formula>IF(RIGHT(TEXT(P18,"0.#"),1)=".",TRUE,FALSE)</formula>
    </cfRule>
  </conditionalFormatting>
  <conditionalFormatting sqref="Y143">
    <cfRule type="expression" dxfId="309" priority="13981">
      <formula>IF(RIGHT(TEXT(Y143,"0.#"),1)=".",FALSE,TRUE)</formula>
    </cfRule>
    <cfRule type="expression" dxfId="308" priority="13982">
      <formula>IF(RIGHT(TEXT(Y143,"0.#"),1)=".",TRUE,FALSE)</formula>
    </cfRule>
  </conditionalFormatting>
  <conditionalFormatting sqref="Y146">
    <cfRule type="expression" dxfId="307" priority="13977">
      <formula>IF(RIGHT(TEXT(Y146,"0.#"),1)=".",FALSE,TRUE)</formula>
    </cfRule>
    <cfRule type="expression" dxfId="306" priority="13978">
      <formula>IF(RIGHT(TEXT(Y146,"0.#"),1)=".",TRUE,FALSE)</formula>
    </cfRule>
  </conditionalFormatting>
  <conditionalFormatting sqref="Y165:Y166 Y163 Y158:Y159 Y156 Y151:Y152 Y149">
    <cfRule type="expression" dxfId="305" priority="13759">
      <formula>IF(RIGHT(TEXT(Y149,"0.#"),1)=".",FALSE,TRUE)</formula>
    </cfRule>
    <cfRule type="expression" dxfId="304" priority="13760">
      <formula>IF(RIGHT(TEXT(Y149,"0.#"),1)=".",TRUE,FALSE)</formula>
    </cfRule>
  </conditionalFormatting>
  <conditionalFormatting sqref="P16:AQ17 P15:AX15 P13:AX13">
    <cfRule type="expression" dxfId="303" priority="13807">
      <formula>IF(RIGHT(TEXT(P13,"0.#"),1)=".",FALSE,TRUE)</formula>
    </cfRule>
    <cfRule type="expression" dxfId="302" priority="13808">
      <formula>IF(RIGHT(TEXT(P13,"0.#"),1)=".",TRUE,FALSE)</formula>
    </cfRule>
  </conditionalFormatting>
  <conditionalFormatting sqref="P19:AJ19">
    <cfRule type="expression" dxfId="301" priority="13805">
      <formula>IF(RIGHT(TEXT(P19,"0.#"),1)=".",FALSE,TRUE)</formula>
    </cfRule>
    <cfRule type="expression" dxfId="300" priority="13806">
      <formula>IF(RIGHT(TEXT(P19,"0.#"),1)=".",TRUE,FALSE)</formula>
    </cfRule>
  </conditionalFormatting>
  <conditionalFormatting sqref="AE45 AQ45">
    <cfRule type="expression" dxfId="299" priority="13797">
      <formula>IF(RIGHT(TEXT(AE45,"0.#"),1)=".",FALSE,TRUE)</formula>
    </cfRule>
    <cfRule type="expression" dxfId="298" priority="13798">
      <formula>IF(RIGHT(TEXT(AE45,"0.#"),1)=".",TRUE,FALSE)</formula>
    </cfRule>
  </conditionalFormatting>
  <conditionalFormatting sqref="Y144:Y145 Y142">
    <cfRule type="expression" dxfId="297" priority="13783">
      <formula>IF(RIGHT(TEXT(Y142,"0.#"),1)=".",FALSE,TRUE)</formula>
    </cfRule>
    <cfRule type="expression" dxfId="296" priority="13784">
      <formula>IF(RIGHT(TEXT(Y142,"0.#"),1)=".",TRUE,FALSE)</formula>
    </cfRule>
  </conditionalFormatting>
  <conditionalFormatting sqref="AU143">
    <cfRule type="expression" dxfId="295" priority="13781">
      <formula>IF(RIGHT(TEXT(AU143,"0.#"),1)=".",FALSE,TRUE)</formula>
    </cfRule>
    <cfRule type="expression" dxfId="294" priority="13782">
      <formula>IF(RIGHT(TEXT(AU143,"0.#"),1)=".",TRUE,FALSE)</formula>
    </cfRule>
  </conditionalFormatting>
  <conditionalFormatting sqref="AU146">
    <cfRule type="expression" dxfId="293" priority="13779">
      <formula>IF(RIGHT(TEXT(AU146,"0.#"),1)=".",FALSE,TRUE)</formula>
    </cfRule>
    <cfRule type="expression" dxfId="292" priority="13780">
      <formula>IF(RIGHT(TEXT(AU146,"0.#"),1)=".",TRUE,FALSE)</formula>
    </cfRule>
  </conditionalFormatting>
  <conditionalFormatting sqref="AU144:AU145 AU142">
    <cfRule type="expression" dxfId="291" priority="13777">
      <formula>IF(RIGHT(TEXT(AU142,"0.#"),1)=".",FALSE,TRUE)</formula>
    </cfRule>
    <cfRule type="expression" dxfId="290" priority="13778">
      <formula>IF(RIGHT(TEXT(AU142,"0.#"),1)=".",TRUE,FALSE)</formula>
    </cfRule>
  </conditionalFormatting>
  <conditionalFormatting sqref="Y164 Y157 Y150">
    <cfRule type="expression" dxfId="289" priority="13763">
      <formula>IF(RIGHT(TEXT(Y150,"0.#"),1)=".",FALSE,TRUE)</formula>
    </cfRule>
    <cfRule type="expression" dxfId="288" priority="13764">
      <formula>IF(RIGHT(TEXT(Y150,"0.#"),1)=".",TRUE,FALSE)</formula>
    </cfRule>
  </conditionalFormatting>
  <conditionalFormatting sqref="Y167 Y160 Y153">
    <cfRule type="expression" dxfId="287" priority="13761">
      <formula>IF(RIGHT(TEXT(Y153,"0.#"),1)=".",FALSE,TRUE)</formula>
    </cfRule>
    <cfRule type="expression" dxfId="286" priority="13762">
      <formula>IF(RIGHT(TEXT(Y153,"0.#"),1)=".",TRUE,FALSE)</formula>
    </cfRule>
  </conditionalFormatting>
  <conditionalFormatting sqref="AU164 AU157 AU150">
    <cfRule type="expression" dxfId="285" priority="13757">
      <formula>IF(RIGHT(TEXT(AU150,"0.#"),1)=".",FALSE,TRUE)</formula>
    </cfRule>
    <cfRule type="expression" dxfId="284" priority="13758">
      <formula>IF(RIGHT(TEXT(AU150,"0.#"),1)=".",TRUE,FALSE)</formula>
    </cfRule>
  </conditionalFormatting>
  <conditionalFormatting sqref="AU167 AU160 AU153">
    <cfRule type="expression" dxfId="283" priority="13755">
      <formula>IF(RIGHT(TEXT(AU153,"0.#"),1)=".",FALSE,TRUE)</formula>
    </cfRule>
    <cfRule type="expression" dxfId="282" priority="13756">
      <formula>IF(RIGHT(TEXT(AU153,"0.#"),1)=".",TRUE,FALSE)</formula>
    </cfRule>
  </conditionalFormatting>
  <conditionalFormatting sqref="AU165:AU166 AU163 AU158:AU159 AU156 AU151:AU152 AU149">
    <cfRule type="expression" dxfId="281" priority="13753">
      <formula>IF(RIGHT(TEXT(AU149,"0.#"),1)=".",FALSE,TRUE)</formula>
    </cfRule>
    <cfRule type="expression" dxfId="280" priority="13754">
      <formula>IF(RIGHT(TEXT(AU149,"0.#"),1)=".",TRUE,FALSE)</formula>
    </cfRule>
  </conditionalFormatting>
  <conditionalFormatting sqref="AM34">
    <cfRule type="expression" dxfId="279" priority="13553">
      <formula>IF(RIGHT(TEXT(AM34,"0.#"),1)=".",FALSE,TRUE)</formula>
    </cfRule>
    <cfRule type="expression" dxfId="278" priority="13554">
      <formula>IF(RIGHT(TEXT(AM34,"0.#"),1)=".",TRUE,FALSE)</formula>
    </cfRule>
  </conditionalFormatting>
  <conditionalFormatting sqref="AE33">
    <cfRule type="expression" dxfId="277" priority="13567">
      <formula>IF(RIGHT(TEXT(AE33,"0.#"),1)=".",FALSE,TRUE)</formula>
    </cfRule>
    <cfRule type="expression" dxfId="276" priority="13568">
      <formula>IF(RIGHT(TEXT(AE33,"0.#"),1)=".",TRUE,FALSE)</formula>
    </cfRule>
  </conditionalFormatting>
  <conditionalFormatting sqref="AE34">
    <cfRule type="expression" dxfId="275" priority="13565">
      <formula>IF(RIGHT(TEXT(AE34,"0.#"),1)=".",FALSE,TRUE)</formula>
    </cfRule>
    <cfRule type="expression" dxfId="274" priority="13566">
      <formula>IF(RIGHT(TEXT(AE34,"0.#"),1)=".",TRUE,FALSE)</formula>
    </cfRule>
  </conditionalFormatting>
  <conditionalFormatting sqref="AI34">
    <cfRule type="expression" dxfId="273" priority="13563">
      <formula>IF(RIGHT(TEXT(AI34,"0.#"),1)=".",FALSE,TRUE)</formula>
    </cfRule>
    <cfRule type="expression" dxfId="272" priority="13564">
      <formula>IF(RIGHT(TEXT(AI34,"0.#"),1)=".",TRUE,FALSE)</formula>
    </cfRule>
  </conditionalFormatting>
  <conditionalFormatting sqref="AI33">
    <cfRule type="expression" dxfId="271" priority="13561">
      <formula>IF(RIGHT(TEXT(AI33,"0.#"),1)=".",FALSE,TRUE)</formula>
    </cfRule>
    <cfRule type="expression" dxfId="270" priority="13562">
      <formula>IF(RIGHT(TEXT(AI33,"0.#"),1)=".",TRUE,FALSE)</formula>
    </cfRule>
  </conditionalFormatting>
  <conditionalFormatting sqref="AI32">
    <cfRule type="expression" dxfId="269" priority="13559">
      <formula>IF(RIGHT(TEXT(AI32,"0.#"),1)=".",FALSE,TRUE)</formula>
    </cfRule>
    <cfRule type="expression" dxfId="268" priority="13560">
      <formula>IF(RIGHT(TEXT(AI32,"0.#"),1)=".",TRUE,FALSE)</formula>
    </cfRule>
  </conditionalFormatting>
  <conditionalFormatting sqref="AM32">
    <cfRule type="expression" dxfId="267" priority="13557">
      <formula>IF(RIGHT(TEXT(AM32,"0.#"),1)=".",FALSE,TRUE)</formula>
    </cfRule>
    <cfRule type="expression" dxfId="266" priority="13558">
      <formula>IF(RIGHT(TEXT(AM32,"0.#"),1)=".",TRUE,FALSE)</formula>
    </cfRule>
  </conditionalFormatting>
  <conditionalFormatting sqref="AM33">
    <cfRule type="expression" dxfId="265" priority="13555">
      <formula>IF(RIGHT(TEXT(AM33,"0.#"),1)=".",FALSE,TRUE)</formula>
    </cfRule>
    <cfRule type="expression" dxfId="264" priority="13556">
      <formula>IF(RIGHT(TEXT(AM33,"0.#"),1)=".",TRUE,FALSE)</formula>
    </cfRule>
  </conditionalFormatting>
  <conditionalFormatting sqref="AQ32:AQ34">
    <cfRule type="expression" dxfId="263" priority="13547">
      <formula>IF(RIGHT(TEXT(AQ32,"0.#"),1)=".",FALSE,TRUE)</formula>
    </cfRule>
    <cfRule type="expression" dxfId="262" priority="13548">
      <formula>IF(RIGHT(TEXT(AQ32,"0.#"),1)=".",TRUE,FALSE)</formula>
    </cfRule>
  </conditionalFormatting>
  <conditionalFormatting sqref="AU32:AU34">
    <cfRule type="expression" dxfId="261" priority="13545">
      <formula>IF(RIGHT(TEXT(AU32,"0.#"),1)=".",FALSE,TRUE)</formula>
    </cfRule>
    <cfRule type="expression" dxfId="260" priority="13546">
      <formula>IF(RIGHT(TEXT(AU32,"0.#"),1)=".",TRUE,FALSE)</formula>
    </cfRule>
  </conditionalFormatting>
  <conditionalFormatting sqref="AI45">
    <cfRule type="expression" dxfId="259" priority="13329">
      <formula>IF(RIGHT(TEXT(AI45,"0.#"),1)=".",FALSE,TRUE)</formula>
    </cfRule>
    <cfRule type="expression" dxfId="258" priority="13330">
      <formula>IF(RIGHT(TEXT(AI45,"0.#"),1)=".",TRUE,FALSE)</formula>
    </cfRule>
  </conditionalFormatting>
  <conditionalFormatting sqref="AM45">
    <cfRule type="expression" dxfId="257" priority="13327">
      <formula>IF(RIGHT(TEXT(AM45,"0.#"),1)=".",FALSE,TRUE)</formula>
    </cfRule>
    <cfRule type="expression" dxfId="256" priority="13328">
      <formula>IF(RIGHT(TEXT(AM45,"0.#"),1)=".",TRUE,FALSE)</formula>
    </cfRule>
  </conditionalFormatting>
  <conditionalFormatting sqref="AE46">
    <cfRule type="expression" dxfId="255" priority="13325">
      <formula>IF(RIGHT(TEXT(AE46,"0.#"),1)=".",FALSE,TRUE)</formula>
    </cfRule>
    <cfRule type="expression" dxfId="254" priority="13326">
      <formula>IF(RIGHT(TEXT(AE46,"0.#"),1)=".",TRUE,FALSE)</formula>
    </cfRule>
  </conditionalFormatting>
  <conditionalFormatting sqref="AI46">
    <cfRule type="expression" dxfId="253" priority="13323">
      <formula>IF(RIGHT(TEXT(AI46,"0.#"),1)=".",FALSE,TRUE)</formula>
    </cfRule>
    <cfRule type="expression" dxfId="252" priority="13324">
      <formula>IF(RIGHT(TEXT(AI46,"0.#"),1)=".",TRUE,FALSE)</formula>
    </cfRule>
  </conditionalFormatting>
  <conditionalFormatting sqref="AM46">
    <cfRule type="expression" dxfId="251" priority="13321">
      <formula>IF(RIGHT(TEXT(AM46,"0.#"),1)=".",FALSE,TRUE)</formula>
    </cfRule>
    <cfRule type="expression" dxfId="250" priority="13322">
      <formula>IF(RIGHT(TEXT(AM46,"0.#"),1)=".",TRUE,FALSE)</formula>
    </cfRule>
  </conditionalFormatting>
  <conditionalFormatting sqref="AQ46">
    <cfRule type="expression" dxfId="249" priority="13319">
      <formula>IF(RIGHT(TEXT(AQ46,"0.#"),1)=".",FALSE,TRUE)</formula>
    </cfRule>
    <cfRule type="expression" dxfId="248" priority="13320">
      <formula>IF(RIGHT(TEXT(AQ46,"0.#"),1)=".",TRUE,FALSE)</formula>
    </cfRule>
  </conditionalFormatting>
  <conditionalFormatting sqref="AM48">
    <cfRule type="expression" dxfId="247" priority="13257">
      <formula>IF(RIGHT(TEXT(AM48,"0.#"),1)=".",FALSE,TRUE)</formula>
    </cfRule>
    <cfRule type="expression" dxfId="246" priority="13258">
      <formula>IF(RIGHT(TEXT(AM48,"0.#"),1)=".",TRUE,FALSE)</formula>
    </cfRule>
  </conditionalFormatting>
  <conditionalFormatting sqref="AM49">
    <cfRule type="expression" dxfId="245" priority="13255">
      <formula>IF(RIGHT(TEXT(AM49,"0.#"),1)=".",FALSE,TRUE)</formula>
    </cfRule>
    <cfRule type="expression" dxfId="244" priority="13256">
      <formula>IF(RIGHT(TEXT(AM49,"0.#"),1)=".",TRUE,FALSE)</formula>
    </cfRule>
  </conditionalFormatting>
  <conditionalFormatting sqref="AE54:AE55 AI54:AI55 AM54:AM55 AQ54:AQ55 AU54:AU55">
    <cfRule type="expression" dxfId="243" priority="13161">
      <formula>IF(RIGHT(TEXT(AE54,"0.#"),1)=".",FALSE,TRUE)</formula>
    </cfRule>
    <cfRule type="expression" dxfId="242" priority="13162">
      <formula>IF(RIGHT(TEXT(AE54,"0.#"),1)=".",TRUE,FALSE)</formula>
    </cfRule>
  </conditionalFormatting>
  <conditionalFormatting sqref="AL223:AO223">
    <cfRule type="expression" dxfId="241" priority="2965">
      <formula>IF(AND(AL223&gt;=0, RIGHT(TEXT(AL223,"0.#"),1)&lt;&gt;"."),TRUE,FALSE)</formula>
    </cfRule>
    <cfRule type="expression" dxfId="240" priority="2966">
      <formula>IF(AND(AL223&gt;=0, RIGHT(TEXT(AL223,"0.#"),1)="."),TRUE,FALSE)</formula>
    </cfRule>
    <cfRule type="expression" dxfId="239" priority="2967">
      <formula>IF(AND(AL223&lt;0, RIGHT(TEXT(AL223,"0.#"),1)&lt;&gt;"."),TRUE,FALSE)</formula>
    </cfRule>
    <cfRule type="expression" dxfId="238" priority="2968">
      <formula>IF(AND(AL223&lt;0, RIGHT(TEXT(AL223,"0.#"),1)="."),TRUE,FALSE)</formula>
    </cfRule>
  </conditionalFormatting>
  <conditionalFormatting sqref="Y223">
    <cfRule type="expression" dxfId="237" priority="2963">
      <formula>IF(RIGHT(TEXT(Y223,"0.#"),1)=".",FALSE,TRUE)</formula>
    </cfRule>
    <cfRule type="expression" dxfId="236" priority="2964">
      <formula>IF(RIGHT(TEXT(Y223,"0.#"),1)=".",TRUE,FALSE)</formula>
    </cfRule>
  </conditionalFormatting>
  <conditionalFormatting sqref="AE58:AE59 AI58:AI59 AM58:AM59 AQ58:AQ59 AU58:AU59">
    <cfRule type="expression" dxfId="235" priority="2051">
      <formula>IF(RIGHT(TEXT(AE58,"0.#"),1)=".",FALSE,TRUE)</formula>
    </cfRule>
    <cfRule type="expression" dxfId="234" priority="2052">
      <formula>IF(RIGHT(TEXT(AE58,"0.#"),1)=".",TRUE,FALSE)</formula>
    </cfRule>
  </conditionalFormatting>
  <conditionalFormatting sqref="W23">
    <cfRule type="expression" dxfId="233" priority="2411">
      <formula>IF(RIGHT(TEXT(W23,"0.#"),1)=".",FALSE,TRUE)</formula>
    </cfRule>
    <cfRule type="expression" dxfId="232" priority="2412">
      <formula>IF(RIGHT(TEXT(W23,"0.#"),1)=".",TRUE,FALSE)</formula>
    </cfRule>
  </conditionalFormatting>
  <conditionalFormatting sqref="W24:W27">
    <cfRule type="expression" dxfId="231" priority="2409">
      <formula>IF(RIGHT(TEXT(W24,"0.#"),1)=".",FALSE,TRUE)</formula>
    </cfRule>
    <cfRule type="expression" dxfId="230" priority="2410">
      <formula>IF(RIGHT(TEXT(W24,"0.#"),1)=".",TRUE,FALSE)</formula>
    </cfRule>
  </conditionalFormatting>
  <conditionalFormatting sqref="W28">
    <cfRule type="expression" dxfId="229" priority="2401">
      <formula>IF(RIGHT(TEXT(W28,"0.#"),1)=".",FALSE,TRUE)</formula>
    </cfRule>
    <cfRule type="expression" dxfId="228" priority="2402">
      <formula>IF(RIGHT(TEXT(W28,"0.#"),1)=".",TRUE,FALSE)</formula>
    </cfRule>
  </conditionalFormatting>
  <conditionalFormatting sqref="P23">
    <cfRule type="expression" dxfId="227" priority="2399">
      <formula>IF(RIGHT(TEXT(P23,"0.#"),1)=".",FALSE,TRUE)</formula>
    </cfRule>
    <cfRule type="expression" dxfId="226" priority="2400">
      <formula>IF(RIGHT(TEXT(P23,"0.#"),1)=".",TRUE,FALSE)</formula>
    </cfRule>
  </conditionalFormatting>
  <conditionalFormatting sqref="P24:P27">
    <cfRule type="expression" dxfId="225" priority="2397">
      <formula>IF(RIGHT(TEXT(P24,"0.#"),1)=".",FALSE,TRUE)</formula>
    </cfRule>
    <cfRule type="expression" dxfId="224" priority="2398">
      <formula>IF(RIGHT(TEXT(P24,"0.#"),1)=".",TRUE,FALSE)</formula>
    </cfRule>
  </conditionalFormatting>
  <conditionalFormatting sqref="P28">
    <cfRule type="expression" dxfId="223" priority="2395">
      <formula>IF(RIGHT(TEXT(P28,"0.#"),1)=".",FALSE,TRUE)</formula>
    </cfRule>
    <cfRule type="expression" dxfId="222" priority="2396">
      <formula>IF(RIGHT(TEXT(P28,"0.#"),1)=".",TRUE,FALSE)</formula>
    </cfRule>
  </conditionalFormatting>
  <conditionalFormatting sqref="AE39">
    <cfRule type="expression" dxfId="221" priority="2095">
      <formula>IF(RIGHT(TEXT(AE39,"0.#"),1)=".",FALSE,TRUE)</formula>
    </cfRule>
    <cfRule type="expression" dxfId="220" priority="2096">
      <formula>IF(RIGHT(TEXT(AE39,"0.#"),1)=".",TRUE,FALSE)</formula>
    </cfRule>
  </conditionalFormatting>
  <conditionalFormatting sqref="AM41">
    <cfRule type="expression" dxfId="219" priority="2079">
      <formula>IF(RIGHT(TEXT(AM41,"0.#"),1)=".",FALSE,TRUE)</formula>
    </cfRule>
    <cfRule type="expression" dxfId="218" priority="2080">
      <formula>IF(RIGHT(TEXT(AM41,"0.#"),1)=".",TRUE,FALSE)</formula>
    </cfRule>
  </conditionalFormatting>
  <conditionalFormatting sqref="AE40">
    <cfRule type="expression" dxfId="217" priority="2093">
      <formula>IF(RIGHT(TEXT(AE40,"0.#"),1)=".",FALSE,TRUE)</formula>
    </cfRule>
    <cfRule type="expression" dxfId="216" priority="2094">
      <formula>IF(RIGHT(TEXT(AE40,"0.#"),1)=".",TRUE,FALSE)</formula>
    </cfRule>
  </conditionalFormatting>
  <conditionalFormatting sqref="AE41">
    <cfRule type="expression" dxfId="215" priority="2091">
      <formula>IF(RIGHT(TEXT(AE41,"0.#"),1)=".",FALSE,TRUE)</formula>
    </cfRule>
    <cfRule type="expression" dxfId="214" priority="2092">
      <formula>IF(RIGHT(TEXT(AE41,"0.#"),1)=".",TRUE,FALSE)</formula>
    </cfRule>
  </conditionalFormatting>
  <conditionalFormatting sqref="AI41">
    <cfRule type="expression" dxfId="213" priority="2089">
      <formula>IF(RIGHT(TEXT(AI41,"0.#"),1)=".",FALSE,TRUE)</formula>
    </cfRule>
    <cfRule type="expression" dxfId="212" priority="2090">
      <formula>IF(RIGHT(TEXT(AI41,"0.#"),1)=".",TRUE,FALSE)</formula>
    </cfRule>
  </conditionalFormatting>
  <conditionalFormatting sqref="AI40">
    <cfRule type="expression" dxfId="211" priority="2087">
      <formula>IF(RIGHT(TEXT(AI40,"0.#"),1)=".",FALSE,TRUE)</formula>
    </cfRule>
    <cfRule type="expression" dxfId="210" priority="2088">
      <formula>IF(RIGHT(TEXT(AI40,"0.#"),1)=".",TRUE,FALSE)</formula>
    </cfRule>
  </conditionalFormatting>
  <conditionalFormatting sqref="AI39">
    <cfRule type="expression" dxfId="209" priority="2085">
      <formula>IF(RIGHT(TEXT(AI39,"0.#"),1)=".",FALSE,TRUE)</formula>
    </cfRule>
    <cfRule type="expression" dxfId="208" priority="2086">
      <formula>IF(RIGHT(TEXT(AI39,"0.#"),1)=".",TRUE,FALSE)</formula>
    </cfRule>
  </conditionalFormatting>
  <conditionalFormatting sqref="AM39">
    <cfRule type="expression" dxfId="207" priority="2083">
      <formula>IF(RIGHT(TEXT(AM39,"0.#"),1)=".",FALSE,TRUE)</formula>
    </cfRule>
    <cfRule type="expression" dxfId="206" priority="2084">
      <formula>IF(RIGHT(TEXT(AM39,"0.#"),1)=".",TRUE,FALSE)</formula>
    </cfRule>
  </conditionalFormatting>
  <conditionalFormatting sqref="AM40">
    <cfRule type="expression" dxfId="205" priority="2081">
      <formula>IF(RIGHT(TEXT(AM40,"0.#"),1)=".",FALSE,TRUE)</formula>
    </cfRule>
    <cfRule type="expression" dxfId="204" priority="2082">
      <formula>IF(RIGHT(TEXT(AM40,"0.#"),1)=".",TRUE,FALSE)</formula>
    </cfRule>
  </conditionalFormatting>
  <conditionalFormatting sqref="AQ39:AQ41">
    <cfRule type="expression" dxfId="203" priority="2077">
      <formula>IF(RIGHT(TEXT(AQ39,"0.#"),1)=".",FALSE,TRUE)</formula>
    </cfRule>
    <cfRule type="expression" dxfId="202" priority="2078">
      <formula>IF(RIGHT(TEXT(AQ39,"0.#"),1)=".",TRUE,FALSE)</formula>
    </cfRule>
  </conditionalFormatting>
  <conditionalFormatting sqref="AU39:AU41">
    <cfRule type="expression" dxfId="201" priority="2075">
      <formula>IF(RIGHT(TEXT(AU39,"0.#"),1)=".",FALSE,TRUE)</formula>
    </cfRule>
    <cfRule type="expression" dxfId="200" priority="2076">
      <formula>IF(RIGHT(TEXT(AU39,"0.#"),1)=".",TRUE,FALSE)</formula>
    </cfRule>
  </conditionalFormatting>
  <conditionalFormatting sqref="AU45">
    <cfRule type="expression" dxfId="199" priority="563">
      <formula>IF(RIGHT(TEXT(AU45,"0.#"),1)=".",FALSE,TRUE)</formula>
    </cfRule>
    <cfRule type="expression" dxfId="198" priority="564">
      <formula>IF(RIGHT(TEXT(AU45,"0.#"),1)=".",TRUE,FALSE)</formula>
    </cfRule>
  </conditionalFormatting>
  <conditionalFormatting sqref="P29:AC29">
    <cfRule type="expression" dxfId="197" priority="107">
      <formula>IF(RIGHT(TEXT(P29,"0.#"),1)=".",FALSE,TRUE)</formula>
    </cfRule>
    <cfRule type="expression" dxfId="196" priority="108">
      <formula>IF(RIGHT(TEXT(P29,"0.#"),1)=".",TRUE,FALSE)</formula>
    </cfRule>
  </conditionalFormatting>
  <conditionalFormatting sqref="AE48">
    <cfRule type="expression" dxfId="195" priority="105">
      <formula>IF(RIGHT(TEXT(AE48,"0.#"),1)=".",FALSE,TRUE)</formula>
    </cfRule>
    <cfRule type="expression" dxfId="194" priority="106">
      <formula>IF(RIGHT(TEXT(AE48,"0.#"),1)=".",TRUE,FALSE)</formula>
    </cfRule>
  </conditionalFormatting>
  <conditionalFormatting sqref="AE49">
    <cfRule type="expression" dxfId="193" priority="103">
      <formula>IF(RIGHT(TEXT(AE49,"0.#"),1)=".",FALSE,TRUE)</formula>
    </cfRule>
    <cfRule type="expression" dxfId="192" priority="104">
      <formula>IF(RIGHT(TEXT(AE49,"0.#"),1)=".",TRUE,FALSE)</formula>
    </cfRule>
  </conditionalFormatting>
  <conditionalFormatting sqref="AI48">
    <cfRule type="expression" dxfId="191" priority="101">
      <formula>IF(RIGHT(TEXT(AI48,"0.#"),1)=".",FALSE,TRUE)</formula>
    </cfRule>
    <cfRule type="expression" dxfId="190" priority="102">
      <formula>IF(RIGHT(TEXT(AI48,"0.#"),1)=".",TRUE,FALSE)</formula>
    </cfRule>
  </conditionalFormatting>
  <conditionalFormatting sqref="AI49">
    <cfRule type="expression" dxfId="189" priority="99">
      <formula>IF(RIGHT(TEXT(AI49,"0.#"),1)=".",FALSE,TRUE)</formula>
    </cfRule>
    <cfRule type="expression" dxfId="188" priority="100">
      <formula>IF(RIGHT(TEXT(AI49,"0.#"),1)=".",TRUE,FALSE)</formula>
    </cfRule>
  </conditionalFormatting>
  <conditionalFormatting sqref="AQ49">
    <cfRule type="expression" dxfId="187" priority="97">
      <formula>IF(RIGHT(TEXT(AQ49,"0.#"),1)=".",FALSE,TRUE)</formula>
    </cfRule>
    <cfRule type="expression" dxfId="186" priority="98">
      <formula>IF(RIGHT(TEXT(AQ49,"0.#"),1)=".",TRUE,FALSE)</formula>
    </cfRule>
  </conditionalFormatting>
  <conditionalFormatting sqref="AQ48">
    <cfRule type="expression" dxfId="185" priority="95">
      <formula>IF(RIGHT(TEXT(AQ48,"0.#"),1)=".",FALSE,TRUE)</formula>
    </cfRule>
    <cfRule type="expression" dxfId="184" priority="96">
      <formula>IF(RIGHT(TEXT(AQ48,"0.#"),1)=".",TRUE,FALSE)</formula>
    </cfRule>
  </conditionalFormatting>
  <conditionalFormatting sqref="AU46">
    <cfRule type="expression" dxfId="183" priority="93">
      <formula>IF(RIGHT(TEXT(AU46,"0.#"),1)=".",FALSE,TRUE)</formula>
    </cfRule>
    <cfRule type="expression" dxfId="182" priority="94">
      <formula>IF(RIGHT(TEXT(AU46,"0.#"),1)=".",TRUE,FALSE)</formula>
    </cfRule>
  </conditionalFormatting>
  <conditionalFormatting sqref="AL176:AO177">
    <cfRule type="expression" dxfId="181" priority="89">
      <formula>IF(AND(AL176&gt;=0, RIGHT(TEXT(AL176,"0.#"),1)&lt;&gt;"."),TRUE,FALSE)</formula>
    </cfRule>
    <cfRule type="expression" dxfId="180" priority="90">
      <formula>IF(AND(AL176&gt;=0, RIGHT(TEXT(AL176,"0.#"),1)="."),TRUE,FALSE)</formula>
    </cfRule>
    <cfRule type="expression" dxfId="179" priority="91">
      <formula>IF(AND(AL176&lt;0, RIGHT(TEXT(AL176,"0.#"),1)&lt;&gt;"."),TRUE,FALSE)</formula>
    </cfRule>
    <cfRule type="expression" dxfId="178" priority="92">
      <formula>IF(AND(AL176&lt;0, RIGHT(TEXT(AL176,"0.#"),1)="."),TRUE,FALSE)</formula>
    </cfRule>
  </conditionalFormatting>
  <conditionalFormatting sqref="Y176:Y177">
    <cfRule type="expression" dxfId="177" priority="87">
      <formula>IF(RIGHT(TEXT(Y176,"0.#"),1)=".",FALSE,TRUE)</formula>
    </cfRule>
    <cfRule type="expression" dxfId="176" priority="88">
      <formula>IF(RIGHT(TEXT(Y176,"0.#"),1)=".",TRUE,FALSE)</formula>
    </cfRule>
  </conditionalFormatting>
  <conditionalFormatting sqref="AL174:AO175">
    <cfRule type="expression" dxfId="175" priority="83">
      <formula>IF(AND(AL174&gt;=0, RIGHT(TEXT(AL174,"0.#"),1)&lt;&gt;"."),TRUE,FALSE)</formula>
    </cfRule>
    <cfRule type="expression" dxfId="174" priority="84">
      <formula>IF(AND(AL174&gt;=0, RIGHT(TEXT(AL174,"0.#"),1)="."),TRUE,FALSE)</formula>
    </cfRule>
    <cfRule type="expression" dxfId="173" priority="85">
      <formula>IF(AND(AL174&lt;0, RIGHT(TEXT(AL174,"0.#"),1)&lt;&gt;"."),TRUE,FALSE)</formula>
    </cfRule>
    <cfRule type="expression" dxfId="172" priority="86">
      <formula>IF(AND(AL174&lt;0, RIGHT(TEXT(AL174,"0.#"),1)="."),TRUE,FALSE)</formula>
    </cfRule>
  </conditionalFormatting>
  <conditionalFormatting sqref="Y174:Y175">
    <cfRule type="expression" dxfId="171" priority="81">
      <formula>IF(RIGHT(TEXT(Y174,"0.#"),1)=".",FALSE,TRUE)</formula>
    </cfRule>
    <cfRule type="expression" dxfId="170" priority="82">
      <formula>IF(RIGHT(TEXT(Y174,"0.#"),1)=".",TRUE,FALSE)</formula>
    </cfRule>
  </conditionalFormatting>
  <conditionalFormatting sqref="Y183">
    <cfRule type="expression" dxfId="169" priority="79">
      <formula>IF(RIGHT(TEXT(Y183,"0.#"),1)=".",FALSE,TRUE)</formula>
    </cfRule>
    <cfRule type="expression" dxfId="168" priority="80">
      <formula>IF(RIGHT(TEXT(Y183,"0.#"),1)=".",TRUE,FALSE)</formula>
    </cfRule>
  </conditionalFormatting>
  <conditionalFormatting sqref="Y181:Y182">
    <cfRule type="expression" dxfId="167" priority="73">
      <formula>IF(RIGHT(TEXT(Y181,"0.#"),1)=".",FALSE,TRUE)</formula>
    </cfRule>
    <cfRule type="expression" dxfId="166" priority="74">
      <formula>IF(RIGHT(TEXT(Y181,"0.#"),1)=".",TRUE,FALSE)</formula>
    </cfRule>
  </conditionalFormatting>
  <conditionalFormatting sqref="AL181:AO182">
    <cfRule type="expression" dxfId="165" priority="75">
      <formula>IF(AND(AL181&gt;=0, RIGHT(TEXT(AL181,"0.#"),1)&lt;&gt;"."),TRUE,FALSE)</formula>
    </cfRule>
    <cfRule type="expression" dxfId="164" priority="76">
      <formula>IF(AND(AL181&gt;=0, RIGHT(TEXT(AL181,"0.#"),1)="."),TRUE,FALSE)</formula>
    </cfRule>
    <cfRule type="expression" dxfId="163" priority="77">
      <formula>IF(AND(AL181&lt;0, RIGHT(TEXT(AL181,"0.#"),1)&lt;&gt;"."),TRUE,FALSE)</formula>
    </cfRule>
    <cfRule type="expression" dxfId="162" priority="78">
      <formula>IF(AND(AL181&lt;0, RIGHT(TEXT(AL181,"0.#"),1)="."),TRUE,FALSE)</formula>
    </cfRule>
  </conditionalFormatting>
  <conditionalFormatting sqref="AL183:AO183">
    <cfRule type="expression" dxfId="161" priority="69">
      <formula>IF(AND(AL183&gt;=0, RIGHT(TEXT(AL183,"0.#"),1)&lt;&gt;"."),TRUE,FALSE)</formula>
    </cfRule>
    <cfRule type="expression" dxfId="160" priority="70">
      <formula>IF(AND(AL183&gt;=0, RIGHT(TEXT(AL183,"0.#"),1)="."),TRUE,FALSE)</formula>
    </cfRule>
    <cfRule type="expression" dxfId="159" priority="71">
      <formula>IF(AND(AL183&lt;0, RIGHT(TEXT(AL183,"0.#"),1)&lt;&gt;"."),TRUE,FALSE)</formula>
    </cfRule>
    <cfRule type="expression" dxfId="158" priority="72">
      <formula>IF(AND(AL183&lt;0, RIGHT(TEXT(AL183,"0.#"),1)="."),TRUE,FALSE)</formula>
    </cfRule>
  </conditionalFormatting>
  <conditionalFormatting sqref="AL184:AO184">
    <cfRule type="expression" dxfId="157" priority="65">
      <formula>IF(AND(AL184&gt;=0, RIGHT(TEXT(AL184,"0.#"),1)&lt;&gt;"."),TRUE,FALSE)</formula>
    </cfRule>
    <cfRule type="expression" dxfId="156" priority="66">
      <formula>IF(AND(AL184&gt;=0, RIGHT(TEXT(AL184,"0.#"),1)="."),TRUE,FALSE)</formula>
    </cfRule>
    <cfRule type="expression" dxfId="155" priority="67">
      <formula>IF(AND(AL184&lt;0, RIGHT(TEXT(AL184,"0.#"),1)&lt;&gt;"."),TRUE,FALSE)</formula>
    </cfRule>
    <cfRule type="expression" dxfId="154" priority="68">
      <formula>IF(AND(AL184&lt;0, RIGHT(TEXT(AL184,"0.#"),1)="."),TRUE,FALSE)</formula>
    </cfRule>
  </conditionalFormatting>
  <conditionalFormatting sqref="Y188:Y189">
    <cfRule type="expression" dxfId="153" priority="59">
      <formula>IF(RIGHT(TEXT(Y188,"0.#"),1)=".",FALSE,TRUE)</formula>
    </cfRule>
    <cfRule type="expression" dxfId="152" priority="60">
      <formula>IF(RIGHT(TEXT(Y188,"0.#"),1)=".",TRUE,FALSE)</formula>
    </cfRule>
  </conditionalFormatting>
  <conditionalFormatting sqref="AL188:AO188">
    <cfRule type="expression" dxfId="151" priority="61">
      <formula>IF(AND(AL188&gt;=0, RIGHT(TEXT(AL188,"0.#"),1)&lt;&gt;"."),TRUE,FALSE)</formula>
    </cfRule>
    <cfRule type="expression" dxfId="150" priority="62">
      <formula>IF(AND(AL188&gt;=0, RIGHT(TEXT(AL188,"0.#"),1)="."),TRUE,FALSE)</formula>
    </cfRule>
    <cfRule type="expression" dxfId="149" priority="63">
      <formula>IF(AND(AL188&lt;0, RIGHT(TEXT(AL188,"0.#"),1)&lt;&gt;"."),TRUE,FALSE)</formula>
    </cfRule>
    <cfRule type="expression" dxfId="148" priority="64">
      <formula>IF(AND(AL188&lt;0, RIGHT(TEXT(AL188,"0.#"),1)="."),TRUE,FALSE)</formula>
    </cfRule>
  </conditionalFormatting>
  <conditionalFormatting sqref="AL189:AO189">
    <cfRule type="expression" dxfId="147" priority="55">
      <formula>IF(AND(AL189&gt;=0, RIGHT(TEXT(AL189,"0.#"),1)&lt;&gt;"."),TRUE,FALSE)</formula>
    </cfRule>
    <cfRule type="expression" dxfId="146" priority="56">
      <formula>IF(AND(AL189&gt;=0, RIGHT(TEXT(AL189,"0.#"),1)="."),TRUE,FALSE)</formula>
    </cfRule>
    <cfRule type="expression" dxfId="145" priority="57">
      <formula>IF(AND(AL189&lt;0, RIGHT(TEXT(AL189,"0.#"),1)&lt;&gt;"."),TRUE,FALSE)</formula>
    </cfRule>
    <cfRule type="expression" dxfId="144" priority="58">
      <formula>IF(AND(AL189&lt;0, RIGHT(TEXT(AL189,"0.#"),1)="."),TRUE,FALSE)</formula>
    </cfRule>
  </conditionalFormatting>
  <conditionalFormatting sqref="AL193:AO194">
    <cfRule type="expression" dxfId="143" priority="51">
      <formula>IF(AND(AL193&gt;=0, RIGHT(TEXT(AL193,"0.#"),1)&lt;&gt;"."),TRUE,FALSE)</formula>
    </cfRule>
    <cfRule type="expression" dxfId="142" priority="52">
      <formula>IF(AND(AL193&gt;=0, RIGHT(TEXT(AL193,"0.#"),1)="."),TRUE,FALSE)</formula>
    </cfRule>
    <cfRule type="expression" dxfId="141" priority="53">
      <formula>IF(AND(AL193&lt;0, RIGHT(TEXT(AL193,"0.#"),1)&lt;&gt;"."),TRUE,FALSE)</formula>
    </cfRule>
    <cfRule type="expression" dxfId="140" priority="54">
      <formula>IF(AND(AL193&lt;0, RIGHT(TEXT(AL193,"0.#"),1)="."),TRUE,FALSE)</formula>
    </cfRule>
  </conditionalFormatting>
  <conditionalFormatting sqref="Y200:Y203">
    <cfRule type="expression" dxfId="139" priority="41">
      <formula>IF(RIGHT(TEXT(Y200,"0.#"),1)=".",FALSE,TRUE)</formula>
    </cfRule>
    <cfRule type="expression" dxfId="138" priority="42">
      <formula>IF(RIGHT(TEXT(Y200,"0.#"),1)=".",TRUE,FALSE)</formula>
    </cfRule>
  </conditionalFormatting>
  <conditionalFormatting sqref="Y198:Y199">
    <cfRule type="expression" dxfId="137" priority="35">
      <formula>IF(RIGHT(TEXT(Y198,"0.#"),1)=".",FALSE,TRUE)</formula>
    </cfRule>
    <cfRule type="expression" dxfId="136" priority="36">
      <formula>IF(RIGHT(TEXT(Y198,"0.#"),1)=".",TRUE,FALSE)</formula>
    </cfRule>
  </conditionalFormatting>
  <conditionalFormatting sqref="AL200:AO200">
    <cfRule type="expression" dxfId="135" priority="43">
      <formula>IF(AND(AL200&gt;=0, RIGHT(TEXT(AL200,"0.#"),1)&lt;&gt;"."),TRUE,FALSE)</formula>
    </cfRule>
    <cfRule type="expression" dxfId="134" priority="44">
      <formula>IF(AND(AL200&gt;=0, RIGHT(TEXT(AL200,"0.#"),1)="."),TRUE,FALSE)</formula>
    </cfRule>
    <cfRule type="expression" dxfId="133" priority="45">
      <formula>IF(AND(AL200&lt;0, RIGHT(TEXT(AL200,"0.#"),1)&lt;&gt;"."),TRUE,FALSE)</formula>
    </cfRule>
    <cfRule type="expression" dxfId="132" priority="46">
      <formula>IF(AND(AL200&lt;0, RIGHT(TEXT(AL200,"0.#"),1)="."),TRUE,FALSE)</formula>
    </cfRule>
  </conditionalFormatting>
  <conditionalFormatting sqref="AL198:AO199">
    <cfRule type="expression" dxfId="131" priority="37">
      <formula>IF(AND(AL198&gt;=0, RIGHT(TEXT(AL198,"0.#"),1)&lt;&gt;"."),TRUE,FALSE)</formula>
    </cfRule>
    <cfRule type="expression" dxfId="130" priority="38">
      <formula>IF(AND(AL198&gt;=0, RIGHT(TEXT(AL198,"0.#"),1)="."),TRUE,FALSE)</formula>
    </cfRule>
    <cfRule type="expression" dxfId="129" priority="39">
      <formula>IF(AND(AL198&lt;0, RIGHT(TEXT(AL198,"0.#"),1)&lt;&gt;"."),TRUE,FALSE)</formula>
    </cfRule>
    <cfRule type="expression" dxfId="128" priority="40">
      <formula>IF(AND(AL198&lt;0, RIGHT(TEXT(AL198,"0.#"),1)="."),TRUE,FALSE)</formula>
    </cfRule>
  </conditionalFormatting>
  <conditionalFormatting sqref="AL201:AO203">
    <cfRule type="expression" dxfId="127" priority="31">
      <formula>IF(AND(AL201&gt;=0, RIGHT(TEXT(AL201,"0.#"),1)&lt;&gt;"."),TRUE,FALSE)</formula>
    </cfRule>
    <cfRule type="expression" dxfId="126" priority="32">
      <formula>IF(AND(AL201&gt;=0, RIGHT(TEXT(AL201,"0.#"),1)="."),TRUE,FALSE)</formula>
    </cfRule>
    <cfRule type="expression" dxfId="125" priority="33">
      <formula>IF(AND(AL201&lt;0, RIGHT(TEXT(AL201,"0.#"),1)&lt;&gt;"."),TRUE,FALSE)</formula>
    </cfRule>
    <cfRule type="expression" dxfId="124" priority="34">
      <formula>IF(AND(AL201&lt;0, RIGHT(TEXT(AL201,"0.#"),1)="."),TRUE,FALSE)</formula>
    </cfRule>
  </conditionalFormatting>
  <conditionalFormatting sqref="AL207:AO207">
    <cfRule type="expression" dxfId="123" priority="27">
      <formula>IF(AND(AL207&gt;=0, RIGHT(TEXT(AL207,"0.#"),1)&lt;&gt;"."),TRUE,FALSE)</formula>
    </cfRule>
    <cfRule type="expression" dxfId="122" priority="28">
      <formula>IF(AND(AL207&gt;=0, RIGHT(TEXT(AL207,"0.#"),1)="."),TRUE,FALSE)</formula>
    </cfRule>
    <cfRule type="expression" dxfId="121" priority="29">
      <formula>IF(AND(AL207&lt;0, RIGHT(TEXT(AL207,"0.#"),1)&lt;&gt;"."),TRUE,FALSE)</formula>
    </cfRule>
    <cfRule type="expression" dxfId="120" priority="30">
      <formula>IF(AND(AL207&lt;0, RIGHT(TEXT(AL207,"0.#"),1)="."),TRUE,FALSE)</formula>
    </cfRule>
  </conditionalFormatting>
  <conditionalFormatting sqref="Y207">
    <cfRule type="expression" dxfId="119" priority="25">
      <formula>IF(RIGHT(TEXT(Y207,"0.#"),1)=".",FALSE,TRUE)</formula>
    </cfRule>
    <cfRule type="expression" dxfId="118" priority="26">
      <formula>IF(RIGHT(TEXT(Y207,"0.#"),1)=".",TRUE,FALSE)</formula>
    </cfRule>
  </conditionalFormatting>
  <conditionalFormatting sqref="AL211:AO212">
    <cfRule type="expression" dxfId="117" priority="19">
      <formula>IF(AND(AL211&gt;=0, RIGHT(TEXT(AL211,"0.#"),1)&lt;&gt;"."),TRUE,FALSE)</formula>
    </cfRule>
    <cfRule type="expression" dxfId="116" priority="20">
      <formula>IF(AND(AL211&gt;=0, RIGHT(TEXT(AL211,"0.#"),1)="."),TRUE,FALSE)</formula>
    </cfRule>
    <cfRule type="expression" dxfId="115" priority="21">
      <formula>IF(AND(AL211&lt;0, RIGHT(TEXT(AL211,"0.#"),1)&lt;&gt;"."),TRUE,FALSE)</formula>
    </cfRule>
    <cfRule type="expression" dxfId="114" priority="22">
      <formula>IF(AND(AL211&lt;0, RIGHT(TEXT(AL211,"0.#"),1)="."),TRUE,FALSE)</formula>
    </cfRule>
  </conditionalFormatting>
  <conditionalFormatting sqref="Y211:Y212">
    <cfRule type="expression" dxfId="113" priority="17">
      <formula>IF(RIGHT(TEXT(Y211,"0.#"),1)=".",FALSE,TRUE)</formula>
    </cfRule>
    <cfRule type="expression" dxfId="112" priority="18">
      <formula>IF(RIGHT(TEXT(Y211,"0.#"),1)=".",TRUE,FALSE)</formula>
    </cfRule>
  </conditionalFormatting>
  <conditionalFormatting sqref="AL213:AO213">
    <cfRule type="expression" dxfId="111" priority="13">
      <formula>IF(AND(AL213&gt;=0, RIGHT(TEXT(AL213,"0.#"),1)&lt;&gt;"."),TRUE,FALSE)</formula>
    </cfRule>
    <cfRule type="expression" dxfId="110" priority="14">
      <formula>IF(AND(AL213&gt;=0, RIGHT(TEXT(AL213,"0.#"),1)="."),TRUE,FALSE)</formula>
    </cfRule>
    <cfRule type="expression" dxfId="109" priority="15">
      <formula>IF(AND(AL213&lt;0, RIGHT(TEXT(AL213,"0.#"),1)&lt;&gt;"."),TRUE,FALSE)</formula>
    </cfRule>
    <cfRule type="expression" dxfId="108" priority="16">
      <formula>IF(AND(AL213&lt;0, RIGHT(TEXT(AL213,"0.#"),1)="."),TRUE,FALSE)</formula>
    </cfRule>
  </conditionalFormatting>
  <conditionalFormatting sqref="AL217:AO218">
    <cfRule type="expression" dxfId="107" priority="9">
      <formula>IF(AND(AL217&gt;=0, RIGHT(TEXT(AL217,"0.#"),1)&lt;&gt;"."),TRUE,FALSE)</formula>
    </cfRule>
    <cfRule type="expression" dxfId="106" priority="10">
      <formula>IF(AND(AL217&gt;=0, RIGHT(TEXT(AL217,"0.#"),1)="."),TRUE,FALSE)</formula>
    </cfRule>
    <cfRule type="expression" dxfId="105" priority="11">
      <formula>IF(AND(AL217&lt;0, RIGHT(TEXT(AL217,"0.#"),1)&lt;&gt;"."),TRUE,FALSE)</formula>
    </cfRule>
    <cfRule type="expression" dxfId="104" priority="12">
      <formula>IF(AND(AL217&lt;0, RIGHT(TEXT(AL217,"0.#"),1)="."),TRUE,FALSE)</formula>
    </cfRule>
  </conditionalFormatting>
  <conditionalFormatting sqref="Y217:Y218">
    <cfRule type="expression" dxfId="103" priority="7">
      <formula>IF(RIGHT(TEXT(Y217,"0.#"),1)=".",FALSE,TRUE)</formula>
    </cfRule>
    <cfRule type="expression" dxfId="102" priority="8">
      <formula>IF(RIGHT(TEXT(Y217,"0.#"),1)=".",TRUE,FALSE)</formula>
    </cfRule>
  </conditionalFormatting>
  <conditionalFormatting sqref="Y184">
    <cfRule type="expression" dxfId="101" priority="5">
      <formula>IF(RIGHT(TEXT(Y184,"0.#"),1)=".",FALSE,TRUE)</formula>
    </cfRule>
    <cfRule type="expression" dxfId="100" priority="6">
      <formula>IF(RIGHT(TEXT(Y184,"0.#"),1)=".",TRUE,FALSE)</formula>
    </cfRule>
  </conditionalFormatting>
  <conditionalFormatting sqref="Y193:Y194">
    <cfRule type="expression" dxfId="99" priority="3">
      <formula>IF(RIGHT(TEXT(Y193,"0.#"),1)=".",FALSE,TRUE)</formula>
    </cfRule>
    <cfRule type="expression" dxfId="98" priority="4">
      <formula>IF(RIGHT(TEXT(Y193,"0.#"),1)=".",TRUE,FALSE)</formula>
    </cfRule>
  </conditionalFormatting>
  <conditionalFormatting sqref="Y213">
    <cfRule type="expression" dxfId="97" priority="1">
      <formula>IF(RIGHT(TEXT(Y213,"0.#"),1)=".",FALSE,TRUE)</formula>
    </cfRule>
    <cfRule type="expression" dxfId="96" priority="2">
      <formula>IF(RIGHT(TEXT(Y213,"0.#"),1)=".",TRUE,FALSE)</formula>
    </cfRule>
  </conditionalFormatting>
  <dataValidations count="15">
    <dataValidation type="custom" imeMode="disabled" allowBlank="1" showInputMessage="1" showErrorMessage="1" sqref="AY23 AY53:AY55 AY57:AY59 P13:AX13 AR15:AX15 P14:AQ18 AR18:AX18 P19:AJ19 P23:AC29 AQ31:AR31 AU31:AX31 AE32:AX34 AQ38:AR38 AU38:AX38 AE39:AX41 AL223:AO223 AE45:AX46 AE48:AX48 AQ53:AR53 AU53:AX53 AE54:AX55 AQ57:AR57 AU57:AX57 AE58:AX59 Y142:AB145 AU142:AX145 Y149:AB152 AU149:AX152 Y156:AB159 AU156:AX159 Y163:AB166 AU163:AX166 Y174:AB177 AL174:AO177 Y181:AB184 AL181:AO184 Y188:AB189 AL188:AO189 Y193:AB194 AL193:AO194 Y198:AB203 AL198:AO203 Y207:AB207 AL207:AO207 Y211:AB213 AL211:AO213 Y217:AB218 AL217:AO218 Y223:AB223">
      <formula1>OR(ISNUMBER(P13), P13="-")</formula1>
    </dataValidation>
    <dataValidation type="list" allowBlank="1" showInputMessage="1" showErrorMessage="1" sqref="S5:X5">
      <formula1>T終了年度</formula1>
    </dataValidation>
    <dataValidation type="list" allowBlank="1" showInputMessage="1" showErrorMessage="1" sqref="AO168 AO219">
      <formula1>"　, ☑"</formula1>
    </dataValidation>
    <dataValidation type="list" allowBlank="1" showInputMessage="1" showErrorMessage="1" error="プルダウンリストから選択してください。" sqref="AD62:AF65 AD68:AD78 AE68:AF72 AE74:AF78">
      <formula1>"○,△,×,‐"</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sqref="A86:E86">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74:O177 J181:O184 J188:O189 J193:O194 J198:O203 J207:O207 J211:O213 J217:O218 J223:O223">
      <formula1>OR(ISNUMBER(J174), J174="-")</formula1>
    </dataValidation>
    <dataValidation type="custom" imeMode="disabled" allowBlank="1" showInputMessage="1" showErrorMessage="1" sqref="AH174:AK177 AH181:AK184 AH188:AK189 AH193:AK194 AH198:AK203 AH207:AK207 AH211:AK213 AH217:AK218 AH223:AK223">
      <formula1>OR(AND(MOD(IF(ISNUMBER(AH174), AH174, 0.5),1)=0, 0&lt;=AH174), AH174="-")</formula1>
    </dataValidation>
    <dataValidation type="list" allowBlank="1" showInputMessage="1" showErrorMessage="1" sqref="A84:E8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9:M99 L100:M100 X99:Y99 X100:Y100 AJ99:AK99 AJ100:AK100 AU99:AV99 AU100:AV100">
      <formula1>0</formula1>
      <formula2>9999</formula2>
    </dataValidation>
    <dataValidation type="whole" allowBlank="1" showInputMessage="1" showErrorMessage="1" sqref="O99:P99 O100:P100 AA99:AB99 AA100:AB100 AM99:AN99 AM100:AN100 AX99 AX1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82" max="49" man="1"/>
    <brk id="100" max="16383" man="1"/>
    <brk id="139" max="49" man="1"/>
    <brk id="170" max="49" man="1"/>
    <brk id="19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AO100 E99:G100 Q99:S100 AC99:AE100 AO99:AP99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AC174:AG177 AC181:AG184 AC188:AG189 AC193:AG194 AC198:AG203 AC207:AG207 AC211:AG213 AC217:AG218</xm:sqref>
        </x14:dataValidation>
        <x14:dataValidation type="list" allowBlank="1" showInputMessage="1" showErrorMessage="1">
          <x14:formula1>
            <xm:f>入力規則等!$U$37:$U$39</xm:f>
          </x14:formula1>
          <xm:sqref>I99:J99 U99:V99 AG99:AH99 AR99:AS99</xm:sqref>
        </x14:dataValidation>
        <x14:dataValidation type="list" allowBlank="1" showInputMessage="1" showErrorMessage="1">
          <x14:formula1>
            <xm:f>入力規則等!$U$7:$U$9</xm:f>
          </x14:formula1>
          <xm:sqref>I100:J100 U100:V100 AG100:AH100 AR100:AS100</xm:sqref>
        </x14:dataValidation>
        <x14:dataValidation type="list" allowBlank="1" showInputMessage="1" showErrorMessage="1">
          <x14:formula1>
            <xm:f>入力規則等!$AP$2:$AP$10</xm:f>
          </x14:formula1>
          <xm:sqref>AC223:AG223</xm:sqref>
        </x14:dataValidation>
        <x14:dataValidation type="list" allowBlank="1" showInputMessage="1" showErrorMessage="1">
          <x14:formula1>
            <xm:f>入力規則等!$AK$2:$AK$49</xm:f>
          </x14:formula1>
          <xm:sqref>C223:D223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77</v>
      </c>
      <c r="B1" s="20" t="s">
        <v>78</v>
      </c>
      <c r="F1" s="21" t="s">
        <v>4</v>
      </c>
      <c r="G1" s="21" t="s">
        <v>67</v>
      </c>
      <c r="K1" s="22" t="s">
        <v>96</v>
      </c>
      <c r="L1" s="20" t="s">
        <v>78</v>
      </c>
      <c r="O1" s="10"/>
      <c r="P1" s="21" t="s">
        <v>5</v>
      </c>
      <c r="Q1" s="21" t="s">
        <v>67</v>
      </c>
      <c r="T1" s="10"/>
      <c r="U1" s="24" t="s">
        <v>159</v>
      </c>
      <c r="W1" s="24" t="s">
        <v>158</v>
      </c>
      <c r="Y1" s="24" t="s">
        <v>75</v>
      </c>
      <c r="Z1" s="24" t="s">
        <v>416</v>
      </c>
      <c r="AA1" s="24" t="s">
        <v>76</v>
      </c>
      <c r="AB1" s="24" t="s">
        <v>417</v>
      </c>
      <c r="AC1" s="24" t="s">
        <v>32</v>
      </c>
      <c r="AD1" s="23"/>
      <c r="AE1" s="24" t="s">
        <v>44</v>
      </c>
      <c r="AF1" s="25"/>
      <c r="AG1" s="44" t="s">
        <v>184</v>
      </c>
      <c r="AI1" s="44" t="s">
        <v>189</v>
      </c>
      <c r="AK1" s="44" t="s">
        <v>194</v>
      </c>
      <c r="AM1" s="61"/>
      <c r="AN1" s="61"/>
      <c r="AP1" s="23" t="s">
        <v>243</v>
      </c>
    </row>
    <row r="2" spans="1:42" ht="13.5" customHeight="1" x14ac:dyDescent="0.15">
      <c r="A2" s="11" t="s">
        <v>79</v>
      </c>
      <c r="B2" s="12"/>
      <c r="C2" s="10" t="str">
        <f>IF(B2="","",A2)</f>
        <v/>
      </c>
      <c r="D2" s="10" t="str">
        <f>IF(C2="","",IF(D1&lt;&gt;"",CONCATENATE(D1,"、",C2),C2))</f>
        <v/>
      </c>
      <c r="F2" s="9" t="s">
        <v>66</v>
      </c>
      <c r="G2" s="14" t="s">
        <v>584</v>
      </c>
      <c r="H2" s="10" t="str">
        <f>IF(G2="","",F2)</f>
        <v>一般会計</v>
      </c>
      <c r="I2" s="10" t="str">
        <f>IF(H2="","",IF(I1&lt;&gt;"",CONCATENATE(I1,"、",H2),H2))</f>
        <v>一般会計</v>
      </c>
      <c r="K2" s="11" t="s">
        <v>97</v>
      </c>
      <c r="L2" s="12"/>
      <c r="M2" s="10" t="str">
        <f>IF(L2="","",K2)</f>
        <v/>
      </c>
      <c r="N2" s="10" t="str">
        <f>IF(M2="","",IF(N1&lt;&gt;"",CONCATENATE(N1,"、",M2),M2))</f>
        <v/>
      </c>
      <c r="O2" s="10"/>
      <c r="P2" s="9" t="s">
        <v>68</v>
      </c>
      <c r="Q2" s="14"/>
      <c r="R2" s="10" t="str">
        <f>IF(Q2="","",P2)</f>
        <v/>
      </c>
      <c r="S2" s="10" t="str">
        <f>IF(R2="","",IF(S1&lt;&gt;"",CONCATENATE(S1,"、",R2),R2))</f>
        <v/>
      </c>
      <c r="T2" s="10"/>
      <c r="U2" s="77">
        <v>20</v>
      </c>
      <c r="W2" s="27" t="s">
        <v>164</v>
      </c>
      <c r="Y2" s="27" t="s">
        <v>62</v>
      </c>
      <c r="Z2" s="27" t="s">
        <v>62</v>
      </c>
      <c r="AA2" s="70" t="s">
        <v>283</v>
      </c>
      <c r="AB2" s="70" t="s">
        <v>511</v>
      </c>
      <c r="AC2" s="71" t="s">
        <v>129</v>
      </c>
      <c r="AD2" s="23"/>
      <c r="AE2" s="36" t="s">
        <v>160</v>
      </c>
      <c r="AF2" s="25"/>
      <c r="AG2" s="46" t="s">
        <v>251</v>
      </c>
      <c r="AI2" s="44" t="s">
        <v>280</v>
      </c>
      <c r="AK2" s="44" t="s">
        <v>195</v>
      </c>
      <c r="AM2" s="61"/>
      <c r="AN2" s="61"/>
      <c r="AP2" s="46" t="s">
        <v>251</v>
      </c>
    </row>
    <row r="3" spans="1:42" ht="13.5" customHeight="1" x14ac:dyDescent="0.15">
      <c r="A3" s="11" t="s">
        <v>80</v>
      </c>
      <c r="B3" s="12"/>
      <c r="C3" s="10" t="str">
        <f t="shared" ref="C3:C11" si="0">IF(B3="","",A3)</f>
        <v/>
      </c>
      <c r="D3" s="10" t="str">
        <f>IF(C3="",D2,IF(D2&lt;&gt;"",CONCATENATE(D2,"、",C3),C3))</f>
        <v/>
      </c>
      <c r="F3" s="15" t="s">
        <v>106</v>
      </c>
      <c r="G3" s="14"/>
      <c r="H3" s="10" t="str">
        <f t="shared" ref="H3:H37" si="1">IF(G3="","",F3)</f>
        <v/>
      </c>
      <c r="I3" s="10" t="str">
        <f>IF(H3="",I2,IF(I2&lt;&gt;"",CONCATENATE(I2,"、",H3),H3))</f>
        <v>一般会計</v>
      </c>
      <c r="K3" s="11" t="s">
        <v>98</v>
      </c>
      <c r="L3" s="12" t="s">
        <v>584</v>
      </c>
      <c r="M3" s="10" t="str">
        <f t="shared" ref="M3:M11" si="2">IF(L3="","",K3)</f>
        <v>文教及び科学振興</v>
      </c>
      <c r="N3" s="10" t="str">
        <f>IF(M3="",N2,IF(N2&lt;&gt;"",CONCATENATE(N2,"、",M3),M3))</f>
        <v>文教及び科学振興</v>
      </c>
      <c r="O3" s="10"/>
      <c r="P3" s="9" t="s">
        <v>69</v>
      </c>
      <c r="Q3" s="14" t="s">
        <v>584</v>
      </c>
      <c r="R3" s="10" t="str">
        <f t="shared" ref="R3:R8" si="3">IF(Q3="","",P3)</f>
        <v>委託・請負</v>
      </c>
      <c r="S3" s="10" t="str">
        <f t="shared" ref="S3:S8" si="4">IF(R3="",S2,IF(S2&lt;&gt;"",CONCATENATE(S2,"、",R3),R3))</f>
        <v>委託・請負</v>
      </c>
      <c r="T3" s="10"/>
      <c r="U3" s="27" t="s">
        <v>542</v>
      </c>
      <c r="W3" s="27" t="s">
        <v>139</v>
      </c>
      <c r="Y3" s="27" t="s">
        <v>63</v>
      </c>
      <c r="Z3" s="27" t="s">
        <v>418</v>
      </c>
      <c r="AA3" s="70" t="s">
        <v>383</v>
      </c>
      <c r="AB3" s="70" t="s">
        <v>512</v>
      </c>
      <c r="AC3" s="71" t="s">
        <v>130</v>
      </c>
      <c r="AD3" s="23"/>
      <c r="AE3" s="36" t="s">
        <v>161</v>
      </c>
      <c r="AF3" s="25"/>
      <c r="AG3" s="46" t="s">
        <v>252</v>
      </c>
      <c r="AI3" s="44" t="s">
        <v>188</v>
      </c>
      <c r="AK3" s="44" t="str">
        <f>CHAR(CODE(AK2)+1)</f>
        <v>B</v>
      </c>
      <c r="AM3" s="61"/>
      <c r="AN3" s="61"/>
      <c r="AP3" s="46" t="s">
        <v>252</v>
      </c>
    </row>
    <row r="4" spans="1:42" ht="13.5" customHeight="1" x14ac:dyDescent="0.15">
      <c r="A4" s="11" t="s">
        <v>81</v>
      </c>
      <c r="B4" s="12"/>
      <c r="C4" s="10" t="str">
        <f t="shared" si="0"/>
        <v/>
      </c>
      <c r="D4" s="10" t="str">
        <f>IF(C4="",D3,IF(D3&lt;&gt;"",CONCATENATE(D3,"、",C4),C4))</f>
        <v/>
      </c>
      <c r="F4" s="15" t="s">
        <v>107</v>
      </c>
      <c r="G4" s="14"/>
      <c r="H4" s="10" t="str">
        <f t="shared" si="1"/>
        <v/>
      </c>
      <c r="I4" s="10" t="str">
        <f t="shared" ref="I4:I37" si="5">IF(H4="",I3,IF(I3&lt;&gt;"",CONCATENATE(I3,"、",H4),H4))</f>
        <v>一般会計</v>
      </c>
      <c r="K4" s="11" t="s">
        <v>99</v>
      </c>
      <c r="L4" s="12"/>
      <c r="M4" s="10" t="str">
        <f t="shared" si="2"/>
        <v/>
      </c>
      <c r="N4" s="10" t="str">
        <f t="shared" ref="N4:N11" si="6">IF(M4="",N3,IF(N3&lt;&gt;"",CONCATENATE(N3,"、",M4),M4))</f>
        <v>文教及び科学振興</v>
      </c>
      <c r="O4" s="10"/>
      <c r="P4" s="9" t="s">
        <v>70</v>
      </c>
      <c r="Q4" s="14"/>
      <c r="R4" s="10" t="str">
        <f t="shared" si="3"/>
        <v/>
      </c>
      <c r="S4" s="10" t="str">
        <f t="shared" si="4"/>
        <v>委託・請負</v>
      </c>
      <c r="T4" s="10"/>
      <c r="U4" s="27" t="s">
        <v>543</v>
      </c>
      <c r="W4" s="27" t="s">
        <v>140</v>
      </c>
      <c r="Y4" s="27" t="s">
        <v>290</v>
      </c>
      <c r="Z4" s="27" t="s">
        <v>419</v>
      </c>
      <c r="AA4" s="70" t="s">
        <v>384</v>
      </c>
      <c r="AB4" s="70" t="s">
        <v>513</v>
      </c>
      <c r="AC4" s="70" t="s">
        <v>131</v>
      </c>
      <c r="AD4" s="23"/>
      <c r="AE4" s="36" t="s">
        <v>162</v>
      </c>
      <c r="AF4" s="25"/>
      <c r="AG4" s="46" t="s">
        <v>253</v>
      </c>
      <c r="AI4" s="44" t="s">
        <v>190</v>
      </c>
      <c r="AK4" s="44" t="str">
        <f t="shared" ref="AK4:AK49" si="7">CHAR(CODE(AK3)+1)</f>
        <v>C</v>
      </c>
      <c r="AM4" s="61"/>
      <c r="AN4" s="61"/>
      <c r="AP4" s="46" t="s">
        <v>253</v>
      </c>
    </row>
    <row r="5" spans="1:42" ht="13.5" customHeight="1" x14ac:dyDescent="0.15">
      <c r="A5" s="11" t="s">
        <v>82</v>
      </c>
      <c r="B5" s="12"/>
      <c r="C5" s="10" t="str">
        <f t="shared" si="0"/>
        <v/>
      </c>
      <c r="D5" s="10" t="str">
        <f>IF(C5="",D4,IF(D4&lt;&gt;"",CONCATENATE(D4,"、",C5),C5))</f>
        <v/>
      </c>
      <c r="F5" s="15" t="s">
        <v>108</v>
      </c>
      <c r="G5" s="14"/>
      <c r="H5" s="10" t="str">
        <f t="shared" si="1"/>
        <v/>
      </c>
      <c r="I5" s="10" t="str">
        <f t="shared" si="5"/>
        <v>一般会計</v>
      </c>
      <c r="K5" s="11" t="s">
        <v>100</v>
      </c>
      <c r="L5" s="12"/>
      <c r="M5" s="10" t="str">
        <f t="shared" si="2"/>
        <v/>
      </c>
      <c r="N5" s="10" t="str">
        <f t="shared" si="6"/>
        <v>文教及び科学振興</v>
      </c>
      <c r="O5" s="10"/>
      <c r="P5" s="9" t="s">
        <v>71</v>
      </c>
      <c r="Q5" s="14"/>
      <c r="R5" s="10" t="str">
        <f t="shared" si="3"/>
        <v/>
      </c>
      <c r="S5" s="10" t="str">
        <f t="shared" si="4"/>
        <v>委託・請負</v>
      </c>
      <c r="T5" s="10"/>
      <c r="W5" s="27" t="s">
        <v>567</v>
      </c>
      <c r="Y5" s="27" t="s">
        <v>291</v>
      </c>
      <c r="Z5" s="27" t="s">
        <v>420</v>
      </c>
      <c r="AA5" s="70" t="s">
        <v>385</v>
      </c>
      <c r="AB5" s="70" t="s">
        <v>514</v>
      </c>
      <c r="AC5" s="70" t="s">
        <v>163</v>
      </c>
      <c r="AD5" s="26"/>
      <c r="AE5" s="36" t="s">
        <v>263</v>
      </c>
      <c r="AF5" s="25"/>
      <c r="AG5" s="46" t="s">
        <v>254</v>
      </c>
      <c r="AI5" s="44" t="s">
        <v>287</v>
      </c>
      <c r="AK5" s="44" t="str">
        <f t="shared" si="7"/>
        <v>D</v>
      </c>
      <c r="AP5" s="46" t="s">
        <v>254</v>
      </c>
    </row>
    <row r="6" spans="1:42" ht="13.5" customHeight="1" x14ac:dyDescent="0.15">
      <c r="A6" s="11" t="s">
        <v>83</v>
      </c>
      <c r="B6" s="12" t="s">
        <v>584</v>
      </c>
      <c r="C6" s="10" t="str">
        <f t="shared" si="0"/>
        <v>科学技術・イノベーション</v>
      </c>
      <c r="D6" s="10" t="str">
        <f t="shared" ref="D6:D21" si="8">IF(C6="",D5,IF(D5&lt;&gt;"",CONCATENATE(D5,"、",C6),C6))</f>
        <v>科学技術・イノベーション</v>
      </c>
      <c r="F6" s="15" t="s">
        <v>109</v>
      </c>
      <c r="G6" s="14"/>
      <c r="H6" s="10" t="str">
        <f t="shared" si="1"/>
        <v/>
      </c>
      <c r="I6" s="10" t="str">
        <f t="shared" si="5"/>
        <v>一般会計</v>
      </c>
      <c r="K6" s="11" t="s">
        <v>101</v>
      </c>
      <c r="L6" s="12"/>
      <c r="M6" s="10" t="str">
        <f t="shared" si="2"/>
        <v/>
      </c>
      <c r="N6" s="10" t="str">
        <f t="shared" si="6"/>
        <v>文教及び科学振興</v>
      </c>
      <c r="O6" s="10"/>
      <c r="P6" s="9" t="s">
        <v>72</v>
      </c>
      <c r="Q6" s="14"/>
      <c r="R6" s="10" t="str">
        <f t="shared" si="3"/>
        <v/>
      </c>
      <c r="S6" s="10" t="str">
        <f t="shared" si="4"/>
        <v>委託・請負</v>
      </c>
      <c r="T6" s="10"/>
      <c r="U6" s="27" t="s">
        <v>264</v>
      </c>
      <c r="W6" s="27" t="s">
        <v>141</v>
      </c>
      <c r="Y6" s="27" t="s">
        <v>292</v>
      </c>
      <c r="Z6" s="27" t="s">
        <v>421</v>
      </c>
      <c r="AA6" s="70" t="s">
        <v>386</v>
      </c>
      <c r="AB6" s="70" t="s">
        <v>515</v>
      </c>
      <c r="AC6" s="70" t="s">
        <v>132</v>
      </c>
      <c r="AD6" s="26"/>
      <c r="AE6" s="36" t="s">
        <v>261</v>
      </c>
      <c r="AF6" s="25"/>
      <c r="AG6" s="46" t="s">
        <v>255</v>
      </c>
      <c r="AI6" s="44" t="s">
        <v>288</v>
      </c>
      <c r="AK6" s="44" t="str">
        <f>CHAR(CODE(AK5)+1)</f>
        <v>E</v>
      </c>
      <c r="AP6" s="46" t="s">
        <v>255</v>
      </c>
    </row>
    <row r="7" spans="1:42" ht="13.5" customHeight="1" x14ac:dyDescent="0.15">
      <c r="A7" s="11" t="s">
        <v>84</v>
      </c>
      <c r="B7" s="12"/>
      <c r="C7" s="10" t="str">
        <f t="shared" si="0"/>
        <v/>
      </c>
      <c r="D7" s="10" t="str">
        <f t="shared" si="8"/>
        <v>科学技術・イノベーション</v>
      </c>
      <c r="F7" s="15" t="s">
        <v>204</v>
      </c>
      <c r="G7" s="14"/>
      <c r="H7" s="10" t="str">
        <f t="shared" si="1"/>
        <v/>
      </c>
      <c r="I7" s="10" t="str">
        <f t="shared" si="5"/>
        <v>一般会計</v>
      </c>
      <c r="K7" s="11" t="s">
        <v>102</v>
      </c>
      <c r="L7" s="12"/>
      <c r="M7" s="10" t="str">
        <f t="shared" si="2"/>
        <v/>
      </c>
      <c r="N7" s="10" t="str">
        <f t="shared" si="6"/>
        <v>文教及び科学振興</v>
      </c>
      <c r="O7" s="10"/>
      <c r="P7" s="9" t="s">
        <v>73</v>
      </c>
      <c r="Q7" s="14"/>
      <c r="R7" s="10" t="str">
        <f t="shared" si="3"/>
        <v/>
      </c>
      <c r="S7" s="10" t="str">
        <f t="shared" si="4"/>
        <v>委託・請負</v>
      </c>
      <c r="T7" s="10"/>
      <c r="U7" s="27"/>
      <c r="W7" s="27" t="s">
        <v>142</v>
      </c>
      <c r="Y7" s="27" t="s">
        <v>293</v>
      </c>
      <c r="Z7" s="27" t="s">
        <v>422</v>
      </c>
      <c r="AA7" s="70" t="s">
        <v>387</v>
      </c>
      <c r="AB7" s="70" t="s">
        <v>516</v>
      </c>
      <c r="AC7" s="26"/>
      <c r="AD7" s="26"/>
      <c r="AE7" s="27" t="s">
        <v>132</v>
      </c>
      <c r="AF7" s="25"/>
      <c r="AG7" s="46" t="s">
        <v>256</v>
      </c>
      <c r="AH7" s="64"/>
      <c r="AI7" s="46" t="s">
        <v>276</v>
      </c>
      <c r="AK7" s="44" t="str">
        <f>CHAR(CODE(AK6)+1)</f>
        <v>F</v>
      </c>
      <c r="AP7" s="46" t="s">
        <v>256</v>
      </c>
    </row>
    <row r="8" spans="1:42" ht="13.5" customHeight="1" x14ac:dyDescent="0.15">
      <c r="A8" s="11" t="s">
        <v>85</v>
      </c>
      <c r="B8" s="12"/>
      <c r="C8" s="10" t="str">
        <f t="shared" si="0"/>
        <v/>
      </c>
      <c r="D8" s="10" t="str">
        <f t="shared" si="8"/>
        <v>科学技術・イノベーション</v>
      </c>
      <c r="F8" s="15" t="s">
        <v>110</v>
      </c>
      <c r="G8" s="14"/>
      <c r="H8" s="10" t="str">
        <f t="shared" si="1"/>
        <v/>
      </c>
      <c r="I8" s="10" t="str">
        <f t="shared" si="5"/>
        <v>一般会計</v>
      </c>
      <c r="K8" s="11" t="s">
        <v>103</v>
      </c>
      <c r="L8" s="12"/>
      <c r="M8" s="10" t="str">
        <f t="shared" si="2"/>
        <v/>
      </c>
      <c r="N8" s="10" t="str">
        <f t="shared" si="6"/>
        <v>文教及び科学振興</v>
      </c>
      <c r="O8" s="10"/>
      <c r="P8" s="9" t="s">
        <v>74</v>
      </c>
      <c r="Q8" s="14"/>
      <c r="R8" s="10" t="str">
        <f t="shared" si="3"/>
        <v/>
      </c>
      <c r="S8" s="10" t="str">
        <f t="shared" si="4"/>
        <v>委託・請負</v>
      </c>
      <c r="T8" s="10"/>
      <c r="U8" s="27" t="s">
        <v>285</v>
      </c>
      <c r="W8" s="27" t="s">
        <v>143</v>
      </c>
      <c r="Y8" s="27" t="s">
        <v>294</v>
      </c>
      <c r="Z8" s="27" t="s">
        <v>423</v>
      </c>
      <c r="AA8" s="70" t="s">
        <v>388</v>
      </c>
      <c r="AB8" s="70" t="s">
        <v>517</v>
      </c>
      <c r="AC8" s="26"/>
      <c r="AD8" s="26"/>
      <c r="AE8" s="26"/>
      <c r="AF8" s="25"/>
      <c r="AG8" s="46" t="s">
        <v>257</v>
      </c>
      <c r="AI8" s="44" t="s">
        <v>277</v>
      </c>
      <c r="AK8" s="44" t="str">
        <f t="shared" si="7"/>
        <v>G</v>
      </c>
      <c r="AP8" s="46" t="s">
        <v>257</v>
      </c>
    </row>
    <row r="9" spans="1:42" ht="13.5" customHeight="1" x14ac:dyDescent="0.15">
      <c r="A9" s="11" t="s">
        <v>86</v>
      </c>
      <c r="B9" s="12"/>
      <c r="C9" s="10" t="str">
        <f t="shared" si="0"/>
        <v/>
      </c>
      <c r="D9" s="10" t="str">
        <f t="shared" si="8"/>
        <v>科学技術・イノベーション</v>
      </c>
      <c r="F9" s="15" t="s">
        <v>205</v>
      </c>
      <c r="G9" s="14"/>
      <c r="H9" s="10" t="str">
        <f t="shared" si="1"/>
        <v/>
      </c>
      <c r="I9" s="10" t="str">
        <f t="shared" si="5"/>
        <v>一般会計</v>
      </c>
      <c r="K9" s="11" t="s">
        <v>104</v>
      </c>
      <c r="L9" s="12"/>
      <c r="M9" s="10" t="str">
        <f t="shared" si="2"/>
        <v/>
      </c>
      <c r="N9" s="10" t="str">
        <f t="shared" si="6"/>
        <v>文教及び科学振興</v>
      </c>
      <c r="O9" s="10"/>
      <c r="P9" s="10"/>
      <c r="Q9" s="16"/>
      <c r="T9" s="10"/>
      <c r="U9" s="27" t="s">
        <v>286</v>
      </c>
      <c r="W9" s="27" t="s">
        <v>144</v>
      </c>
      <c r="Y9" s="27" t="s">
        <v>295</v>
      </c>
      <c r="Z9" s="27" t="s">
        <v>424</v>
      </c>
      <c r="AA9" s="70" t="s">
        <v>389</v>
      </c>
      <c r="AB9" s="70" t="s">
        <v>518</v>
      </c>
      <c r="AC9" s="26"/>
      <c r="AD9" s="26"/>
      <c r="AE9" s="26"/>
      <c r="AF9" s="25"/>
      <c r="AG9" s="46" t="s">
        <v>258</v>
      </c>
      <c r="AI9" s="60"/>
      <c r="AK9" s="44" t="str">
        <f t="shared" si="7"/>
        <v>H</v>
      </c>
      <c r="AP9" s="46" t="s">
        <v>258</v>
      </c>
    </row>
    <row r="10" spans="1:42" ht="13.5" customHeight="1" x14ac:dyDescent="0.15">
      <c r="A10" s="11" t="s">
        <v>226</v>
      </c>
      <c r="B10" s="12"/>
      <c r="C10" s="10" t="str">
        <f t="shared" si="0"/>
        <v/>
      </c>
      <c r="D10" s="10" t="str">
        <f t="shared" si="8"/>
        <v>科学技術・イノベーション</v>
      </c>
      <c r="F10" s="15" t="s">
        <v>111</v>
      </c>
      <c r="G10" s="14"/>
      <c r="H10" s="10" t="str">
        <f t="shared" si="1"/>
        <v/>
      </c>
      <c r="I10" s="10" t="str">
        <f t="shared" si="5"/>
        <v>一般会計</v>
      </c>
      <c r="K10" s="11" t="s">
        <v>229</v>
      </c>
      <c r="L10" s="12"/>
      <c r="M10" s="10" t="str">
        <f t="shared" si="2"/>
        <v/>
      </c>
      <c r="N10" s="10" t="str">
        <f t="shared" si="6"/>
        <v>文教及び科学振興</v>
      </c>
      <c r="O10" s="10"/>
      <c r="P10" s="10" t="str">
        <f>S8</f>
        <v>委託・請負</v>
      </c>
      <c r="Q10" s="16"/>
      <c r="T10" s="10"/>
      <c r="W10" s="27" t="s">
        <v>145</v>
      </c>
      <c r="Y10" s="27" t="s">
        <v>296</v>
      </c>
      <c r="Z10" s="27" t="s">
        <v>425</v>
      </c>
      <c r="AA10" s="70" t="s">
        <v>390</v>
      </c>
      <c r="AB10" s="70" t="s">
        <v>519</v>
      </c>
      <c r="AC10" s="26"/>
      <c r="AD10" s="26"/>
      <c r="AE10" s="26"/>
      <c r="AF10" s="25"/>
      <c r="AG10" s="46" t="s">
        <v>246</v>
      </c>
      <c r="AK10" s="44" t="str">
        <f t="shared" si="7"/>
        <v>I</v>
      </c>
      <c r="AP10" s="44" t="s">
        <v>244</v>
      </c>
    </row>
    <row r="11" spans="1:42" ht="13.5" customHeight="1" x14ac:dyDescent="0.15">
      <c r="A11" s="11" t="s">
        <v>87</v>
      </c>
      <c r="B11" s="12"/>
      <c r="C11" s="10" t="str">
        <f t="shared" si="0"/>
        <v/>
      </c>
      <c r="D11" s="10" t="str">
        <f t="shared" si="8"/>
        <v>科学技術・イノベーション</v>
      </c>
      <c r="F11" s="15" t="s">
        <v>112</v>
      </c>
      <c r="G11" s="14"/>
      <c r="H11" s="10" t="str">
        <f t="shared" si="1"/>
        <v/>
      </c>
      <c r="I11" s="10" t="str">
        <f t="shared" si="5"/>
        <v>一般会計</v>
      </c>
      <c r="K11" s="11" t="s">
        <v>105</v>
      </c>
      <c r="L11" s="12"/>
      <c r="M11" s="10" t="str">
        <f t="shared" si="2"/>
        <v/>
      </c>
      <c r="N11" s="10" t="str">
        <f t="shared" si="6"/>
        <v>文教及び科学振興</v>
      </c>
      <c r="O11" s="10"/>
      <c r="P11" s="10"/>
      <c r="Q11" s="16"/>
      <c r="T11" s="10"/>
      <c r="W11" s="27" t="s">
        <v>146</v>
      </c>
      <c r="Y11" s="27" t="s">
        <v>297</v>
      </c>
      <c r="Z11" s="27" t="s">
        <v>426</v>
      </c>
      <c r="AA11" s="70" t="s">
        <v>391</v>
      </c>
      <c r="AB11" s="70" t="s">
        <v>520</v>
      </c>
      <c r="AC11" s="26"/>
      <c r="AD11" s="26"/>
      <c r="AE11" s="26"/>
      <c r="AF11" s="25"/>
      <c r="AG11" s="44" t="s">
        <v>249</v>
      </c>
      <c r="AK11" s="44" t="str">
        <f t="shared" si="7"/>
        <v>J</v>
      </c>
    </row>
    <row r="12" spans="1:42" ht="13.5" customHeight="1" x14ac:dyDescent="0.15">
      <c r="A12" s="11" t="s">
        <v>88</v>
      </c>
      <c r="B12" s="12"/>
      <c r="C12" s="10" t="str">
        <f t="shared" ref="C12:C24" si="9">IF(B12="","",A12)</f>
        <v/>
      </c>
      <c r="D12" s="10" t="str">
        <f t="shared" si="8"/>
        <v>科学技術・イノベーション</v>
      </c>
      <c r="F12" s="15" t="s">
        <v>113</v>
      </c>
      <c r="G12" s="14"/>
      <c r="H12" s="10" t="str">
        <f t="shared" si="1"/>
        <v/>
      </c>
      <c r="I12" s="10" t="str">
        <f t="shared" si="5"/>
        <v>一般会計</v>
      </c>
      <c r="K12" s="10"/>
      <c r="L12" s="10"/>
      <c r="O12" s="10"/>
      <c r="P12" s="10"/>
      <c r="Q12" s="16"/>
      <c r="T12" s="10"/>
      <c r="U12" s="24" t="s">
        <v>544</v>
      </c>
      <c r="W12" s="27" t="s">
        <v>147</v>
      </c>
      <c r="Y12" s="27" t="s">
        <v>298</v>
      </c>
      <c r="Z12" s="27" t="s">
        <v>427</v>
      </c>
      <c r="AA12" s="70" t="s">
        <v>392</v>
      </c>
      <c r="AB12" s="70" t="s">
        <v>521</v>
      </c>
      <c r="AC12" s="26"/>
      <c r="AD12" s="26"/>
      <c r="AE12" s="26"/>
      <c r="AF12" s="25"/>
      <c r="AG12" s="44" t="s">
        <v>247</v>
      </c>
      <c r="AK12" s="44" t="str">
        <f t="shared" si="7"/>
        <v>K</v>
      </c>
    </row>
    <row r="13" spans="1:42" ht="13.5" customHeight="1" x14ac:dyDescent="0.15">
      <c r="A13" s="11" t="s">
        <v>89</v>
      </c>
      <c r="B13" s="12"/>
      <c r="C13" s="10" t="str">
        <f t="shared" si="9"/>
        <v/>
      </c>
      <c r="D13" s="10" t="str">
        <f t="shared" si="8"/>
        <v>科学技術・イノベーション</v>
      </c>
      <c r="F13" s="15" t="s">
        <v>114</v>
      </c>
      <c r="G13" s="14"/>
      <c r="H13" s="10" t="str">
        <f t="shared" si="1"/>
        <v/>
      </c>
      <c r="I13" s="10" t="str">
        <f t="shared" si="5"/>
        <v>一般会計</v>
      </c>
      <c r="K13" s="10" t="str">
        <f>N11</f>
        <v>文教及び科学振興</v>
      </c>
      <c r="L13" s="10"/>
      <c r="O13" s="10"/>
      <c r="P13" s="10"/>
      <c r="Q13" s="16"/>
      <c r="T13" s="10"/>
      <c r="U13" s="27" t="s">
        <v>164</v>
      </c>
      <c r="W13" s="27" t="s">
        <v>148</v>
      </c>
      <c r="Y13" s="27" t="s">
        <v>299</v>
      </c>
      <c r="Z13" s="27" t="s">
        <v>428</v>
      </c>
      <c r="AA13" s="70" t="s">
        <v>393</v>
      </c>
      <c r="AB13" s="70" t="s">
        <v>522</v>
      </c>
      <c r="AC13" s="26"/>
      <c r="AD13" s="26"/>
      <c r="AE13" s="26"/>
      <c r="AF13" s="25"/>
      <c r="AG13" s="44" t="s">
        <v>248</v>
      </c>
      <c r="AK13" s="44" t="str">
        <f t="shared" si="7"/>
        <v>L</v>
      </c>
    </row>
    <row r="14" spans="1:42" ht="13.5" customHeight="1" x14ac:dyDescent="0.15">
      <c r="A14" s="11" t="s">
        <v>90</v>
      </c>
      <c r="B14" s="12"/>
      <c r="C14" s="10" t="str">
        <f t="shared" si="9"/>
        <v/>
      </c>
      <c r="D14" s="10" t="str">
        <f t="shared" si="8"/>
        <v>科学技術・イノベーション</v>
      </c>
      <c r="F14" s="15" t="s">
        <v>115</v>
      </c>
      <c r="G14" s="14"/>
      <c r="H14" s="10" t="str">
        <f t="shared" si="1"/>
        <v/>
      </c>
      <c r="I14" s="10" t="str">
        <f t="shared" si="5"/>
        <v>一般会計</v>
      </c>
      <c r="K14" s="10"/>
      <c r="L14" s="10"/>
      <c r="O14" s="10"/>
      <c r="P14" s="10"/>
      <c r="Q14" s="16"/>
      <c r="T14" s="10"/>
      <c r="U14" s="27" t="s">
        <v>545</v>
      </c>
      <c r="W14" s="27" t="s">
        <v>149</v>
      </c>
      <c r="Y14" s="27" t="s">
        <v>300</v>
      </c>
      <c r="Z14" s="27" t="s">
        <v>429</v>
      </c>
      <c r="AA14" s="70" t="s">
        <v>394</v>
      </c>
      <c r="AB14" s="70" t="s">
        <v>523</v>
      </c>
      <c r="AC14" s="26"/>
      <c r="AD14" s="26"/>
      <c r="AE14" s="26"/>
      <c r="AF14" s="25"/>
      <c r="AG14" s="60"/>
      <c r="AK14" s="44" t="str">
        <f t="shared" si="7"/>
        <v>M</v>
      </c>
    </row>
    <row r="15" spans="1:42" ht="13.5" customHeight="1" x14ac:dyDescent="0.15">
      <c r="A15" s="11" t="s">
        <v>91</v>
      </c>
      <c r="B15" s="12"/>
      <c r="C15" s="10" t="str">
        <f t="shared" si="9"/>
        <v/>
      </c>
      <c r="D15" s="10" t="str">
        <f t="shared" si="8"/>
        <v>科学技術・イノベーション</v>
      </c>
      <c r="F15" s="15" t="s">
        <v>116</v>
      </c>
      <c r="G15" s="14"/>
      <c r="H15" s="10" t="str">
        <f t="shared" si="1"/>
        <v/>
      </c>
      <c r="I15" s="10" t="str">
        <f t="shared" si="5"/>
        <v>一般会計</v>
      </c>
      <c r="K15" s="10"/>
      <c r="L15" s="10"/>
      <c r="O15" s="10"/>
      <c r="P15" s="10"/>
      <c r="Q15" s="16"/>
      <c r="T15" s="10"/>
      <c r="U15" s="27" t="s">
        <v>546</v>
      </c>
      <c r="W15" s="27" t="s">
        <v>150</v>
      </c>
      <c r="Y15" s="27" t="s">
        <v>301</v>
      </c>
      <c r="Z15" s="27" t="s">
        <v>430</v>
      </c>
      <c r="AA15" s="70" t="s">
        <v>395</v>
      </c>
      <c r="AB15" s="70" t="s">
        <v>524</v>
      </c>
      <c r="AC15" s="26"/>
      <c r="AD15" s="26"/>
      <c r="AE15" s="26"/>
      <c r="AF15" s="25"/>
      <c r="AG15" s="61"/>
      <c r="AK15" s="44" t="str">
        <f t="shared" si="7"/>
        <v>N</v>
      </c>
    </row>
    <row r="16" spans="1:42" ht="13.5" customHeight="1" x14ac:dyDescent="0.15">
      <c r="A16" s="11" t="s">
        <v>92</v>
      </c>
      <c r="B16" s="12"/>
      <c r="C16" s="10" t="str">
        <f t="shared" si="9"/>
        <v/>
      </c>
      <c r="D16" s="10" t="str">
        <f t="shared" si="8"/>
        <v>科学技術・イノベーション</v>
      </c>
      <c r="F16" s="15" t="s">
        <v>117</v>
      </c>
      <c r="G16" s="14"/>
      <c r="H16" s="10" t="str">
        <f t="shared" si="1"/>
        <v/>
      </c>
      <c r="I16" s="10" t="str">
        <f t="shared" si="5"/>
        <v>一般会計</v>
      </c>
      <c r="K16" s="10"/>
      <c r="L16" s="10"/>
      <c r="O16" s="10"/>
      <c r="P16" s="10"/>
      <c r="Q16" s="16"/>
      <c r="T16" s="10"/>
      <c r="U16" s="27" t="s">
        <v>547</v>
      </c>
      <c r="W16" s="27" t="s">
        <v>151</v>
      </c>
      <c r="Y16" s="27" t="s">
        <v>302</v>
      </c>
      <c r="Z16" s="27" t="s">
        <v>431</v>
      </c>
      <c r="AA16" s="70" t="s">
        <v>396</v>
      </c>
      <c r="AB16" s="70" t="s">
        <v>525</v>
      </c>
      <c r="AC16" s="26"/>
      <c r="AD16" s="26"/>
      <c r="AE16" s="26"/>
      <c r="AF16" s="25"/>
      <c r="AG16" s="61"/>
      <c r="AK16" s="44" t="str">
        <f t="shared" si="7"/>
        <v>O</v>
      </c>
    </row>
    <row r="17" spans="1:37" ht="13.5" customHeight="1" x14ac:dyDescent="0.15">
      <c r="A17" s="11" t="s">
        <v>93</v>
      </c>
      <c r="B17" s="12"/>
      <c r="C17" s="10" t="str">
        <f t="shared" si="9"/>
        <v/>
      </c>
      <c r="D17" s="10" t="str">
        <f t="shared" si="8"/>
        <v>科学技術・イノベーション</v>
      </c>
      <c r="F17" s="15" t="s">
        <v>118</v>
      </c>
      <c r="G17" s="14"/>
      <c r="H17" s="10" t="str">
        <f t="shared" si="1"/>
        <v/>
      </c>
      <c r="I17" s="10" t="str">
        <f t="shared" si="5"/>
        <v>一般会計</v>
      </c>
      <c r="K17" s="10"/>
      <c r="L17" s="10"/>
      <c r="O17" s="10"/>
      <c r="P17" s="10"/>
      <c r="Q17" s="16"/>
      <c r="T17" s="10"/>
      <c r="U17" s="27" t="s">
        <v>548</v>
      </c>
      <c r="W17" s="27" t="s">
        <v>152</v>
      </c>
      <c r="Y17" s="27" t="s">
        <v>303</v>
      </c>
      <c r="Z17" s="27" t="s">
        <v>432</v>
      </c>
      <c r="AA17" s="70" t="s">
        <v>397</v>
      </c>
      <c r="AB17" s="70" t="s">
        <v>526</v>
      </c>
      <c r="AC17" s="26"/>
      <c r="AD17" s="26"/>
      <c r="AE17" s="26"/>
      <c r="AF17" s="25"/>
      <c r="AG17" s="61"/>
      <c r="AK17" s="44" t="str">
        <f t="shared" si="7"/>
        <v>P</v>
      </c>
    </row>
    <row r="18" spans="1:37" ht="13.5" customHeight="1" x14ac:dyDescent="0.15">
      <c r="A18" s="11" t="s">
        <v>94</v>
      </c>
      <c r="B18" s="12"/>
      <c r="C18" s="10" t="str">
        <f t="shared" si="9"/>
        <v/>
      </c>
      <c r="D18" s="10" t="str">
        <f t="shared" si="8"/>
        <v>科学技術・イノベーション</v>
      </c>
      <c r="F18" s="15" t="s">
        <v>119</v>
      </c>
      <c r="G18" s="14"/>
      <c r="H18" s="10" t="str">
        <f t="shared" si="1"/>
        <v/>
      </c>
      <c r="I18" s="10" t="str">
        <f t="shared" si="5"/>
        <v>一般会計</v>
      </c>
      <c r="K18" s="10"/>
      <c r="L18" s="10"/>
      <c r="O18" s="10"/>
      <c r="P18" s="10"/>
      <c r="Q18" s="16"/>
      <c r="T18" s="10"/>
      <c r="U18" s="27" t="s">
        <v>549</v>
      </c>
      <c r="W18" s="27" t="s">
        <v>153</v>
      </c>
      <c r="Y18" s="27" t="s">
        <v>304</v>
      </c>
      <c r="Z18" s="27" t="s">
        <v>433</v>
      </c>
      <c r="AA18" s="70" t="s">
        <v>398</v>
      </c>
      <c r="AB18" s="70" t="s">
        <v>527</v>
      </c>
      <c r="AC18" s="26"/>
      <c r="AD18" s="26"/>
      <c r="AE18" s="26"/>
      <c r="AF18" s="25"/>
      <c r="AK18" s="44" t="str">
        <f t="shared" si="7"/>
        <v>Q</v>
      </c>
    </row>
    <row r="19" spans="1:37" ht="13.5" customHeight="1" x14ac:dyDescent="0.15">
      <c r="A19" s="11" t="s">
        <v>95</v>
      </c>
      <c r="B19" s="12"/>
      <c r="C19" s="10" t="str">
        <f t="shared" si="9"/>
        <v/>
      </c>
      <c r="D19" s="10" t="str">
        <f t="shared" si="8"/>
        <v>科学技術・イノベーション</v>
      </c>
      <c r="F19" s="15" t="s">
        <v>120</v>
      </c>
      <c r="G19" s="14"/>
      <c r="H19" s="10" t="str">
        <f t="shared" si="1"/>
        <v/>
      </c>
      <c r="I19" s="10" t="str">
        <f t="shared" si="5"/>
        <v>一般会計</v>
      </c>
      <c r="K19" s="10"/>
      <c r="L19" s="10"/>
      <c r="O19" s="10"/>
      <c r="P19" s="10"/>
      <c r="Q19" s="16"/>
      <c r="T19" s="10"/>
      <c r="U19" s="27" t="s">
        <v>550</v>
      </c>
      <c r="W19" s="27" t="s">
        <v>154</v>
      </c>
      <c r="Y19" s="27" t="s">
        <v>305</v>
      </c>
      <c r="Z19" s="27" t="s">
        <v>434</v>
      </c>
      <c r="AA19" s="70" t="s">
        <v>399</v>
      </c>
      <c r="AB19" s="70" t="s">
        <v>528</v>
      </c>
      <c r="AC19" s="26"/>
      <c r="AD19" s="26"/>
      <c r="AE19" s="26"/>
      <c r="AF19" s="25"/>
      <c r="AK19" s="44" t="str">
        <f t="shared" si="7"/>
        <v>R</v>
      </c>
    </row>
    <row r="20" spans="1:37" ht="13.5" customHeight="1" x14ac:dyDescent="0.15">
      <c r="A20" s="11" t="s">
        <v>215</v>
      </c>
      <c r="B20" s="12"/>
      <c r="C20" s="10" t="str">
        <f t="shared" si="9"/>
        <v/>
      </c>
      <c r="D20" s="10" t="str">
        <f t="shared" si="8"/>
        <v>科学技術・イノベーション</v>
      </c>
      <c r="F20" s="15" t="s">
        <v>214</v>
      </c>
      <c r="G20" s="14"/>
      <c r="H20" s="10" t="str">
        <f t="shared" si="1"/>
        <v/>
      </c>
      <c r="I20" s="10" t="str">
        <f t="shared" si="5"/>
        <v>一般会計</v>
      </c>
      <c r="K20" s="10"/>
      <c r="L20" s="10"/>
      <c r="O20" s="10"/>
      <c r="P20" s="10"/>
      <c r="Q20" s="16"/>
      <c r="T20" s="10"/>
      <c r="U20" s="27" t="s">
        <v>551</v>
      </c>
      <c r="W20" s="27" t="s">
        <v>155</v>
      </c>
      <c r="Y20" s="27" t="s">
        <v>306</v>
      </c>
      <c r="Z20" s="27" t="s">
        <v>435</v>
      </c>
      <c r="AA20" s="70" t="s">
        <v>400</v>
      </c>
      <c r="AB20" s="70" t="s">
        <v>529</v>
      </c>
      <c r="AC20" s="26"/>
      <c r="AD20" s="26"/>
      <c r="AE20" s="26"/>
      <c r="AF20" s="25"/>
      <c r="AK20" s="44" t="str">
        <f t="shared" si="7"/>
        <v>S</v>
      </c>
    </row>
    <row r="21" spans="1:37" ht="13.5" customHeight="1" x14ac:dyDescent="0.15">
      <c r="A21" s="11" t="s">
        <v>216</v>
      </c>
      <c r="B21" s="12"/>
      <c r="C21" s="10" t="str">
        <f t="shared" si="9"/>
        <v/>
      </c>
      <c r="D21" s="10" t="str">
        <f t="shared" si="8"/>
        <v>科学技術・イノベーション</v>
      </c>
      <c r="F21" s="15" t="s">
        <v>121</v>
      </c>
      <c r="G21" s="14"/>
      <c r="H21" s="10" t="str">
        <f t="shared" si="1"/>
        <v/>
      </c>
      <c r="I21" s="10" t="str">
        <f t="shared" si="5"/>
        <v>一般会計</v>
      </c>
      <c r="K21" s="10"/>
      <c r="L21" s="10"/>
      <c r="O21" s="10"/>
      <c r="P21" s="10"/>
      <c r="Q21" s="16"/>
      <c r="T21" s="10"/>
      <c r="U21" s="27" t="s">
        <v>552</v>
      </c>
      <c r="W21" s="27" t="s">
        <v>156</v>
      </c>
      <c r="Y21" s="27" t="s">
        <v>307</v>
      </c>
      <c r="Z21" s="27" t="s">
        <v>436</v>
      </c>
      <c r="AA21" s="70" t="s">
        <v>401</v>
      </c>
      <c r="AB21" s="70" t="s">
        <v>530</v>
      </c>
      <c r="AC21" s="26"/>
      <c r="AD21" s="26"/>
      <c r="AE21" s="26"/>
      <c r="AF21" s="25"/>
      <c r="AK21" s="44" t="str">
        <f t="shared" si="7"/>
        <v>T</v>
      </c>
    </row>
    <row r="22" spans="1:37" ht="13.5" customHeight="1" x14ac:dyDescent="0.15">
      <c r="A22" s="11" t="s">
        <v>217</v>
      </c>
      <c r="B22" s="12"/>
      <c r="C22" s="10" t="str">
        <f t="shared" si="9"/>
        <v/>
      </c>
      <c r="D22" s="10" t="str">
        <f>IF(C22="",D21,IF(D21&lt;&gt;"",CONCATENATE(D21,"、",C22),C22))</f>
        <v>科学技術・イノベーション</v>
      </c>
      <c r="F22" s="15" t="s">
        <v>122</v>
      </c>
      <c r="G22" s="14"/>
      <c r="H22" s="10" t="str">
        <f t="shared" si="1"/>
        <v/>
      </c>
      <c r="I22" s="10" t="str">
        <f t="shared" si="5"/>
        <v>一般会計</v>
      </c>
      <c r="K22" s="10"/>
      <c r="L22" s="10"/>
      <c r="O22" s="10"/>
      <c r="P22" s="10"/>
      <c r="Q22" s="16"/>
      <c r="T22" s="10"/>
      <c r="U22" s="27" t="s">
        <v>553</v>
      </c>
      <c r="W22" s="27" t="s">
        <v>157</v>
      </c>
      <c r="Y22" s="27" t="s">
        <v>308</v>
      </c>
      <c r="Z22" s="27" t="s">
        <v>437</v>
      </c>
      <c r="AA22" s="70" t="s">
        <v>402</v>
      </c>
      <c r="AB22" s="70" t="s">
        <v>531</v>
      </c>
      <c r="AC22" s="26"/>
      <c r="AD22" s="26"/>
      <c r="AE22" s="26"/>
      <c r="AF22" s="25"/>
      <c r="AK22" s="44" t="str">
        <f t="shared" si="7"/>
        <v>U</v>
      </c>
    </row>
    <row r="23" spans="1:37" ht="13.5" customHeight="1" x14ac:dyDescent="0.15">
      <c r="A23" s="11" t="s">
        <v>218</v>
      </c>
      <c r="B23" s="12"/>
      <c r="C23" s="10" t="str">
        <f t="shared" si="9"/>
        <v/>
      </c>
      <c r="D23" s="10" t="str">
        <f>IF(C23="",D22,IF(D22&lt;&gt;"",CONCATENATE(D22,"、",C23),C23))</f>
        <v>科学技術・イノベーション</v>
      </c>
      <c r="F23" s="15" t="s">
        <v>123</v>
      </c>
      <c r="G23" s="14"/>
      <c r="H23" s="10" t="str">
        <f t="shared" si="1"/>
        <v/>
      </c>
      <c r="I23" s="10" t="str">
        <f t="shared" si="5"/>
        <v>一般会計</v>
      </c>
      <c r="K23" s="10"/>
      <c r="L23" s="10"/>
      <c r="O23" s="10"/>
      <c r="P23" s="10"/>
      <c r="Q23" s="16"/>
      <c r="T23" s="10"/>
      <c r="U23" s="27" t="s">
        <v>554</v>
      </c>
      <c r="W23" s="27" t="s">
        <v>569</v>
      </c>
      <c r="Y23" s="27" t="s">
        <v>309</v>
      </c>
      <c r="Z23" s="27" t="s">
        <v>438</v>
      </c>
      <c r="AA23" s="70" t="s">
        <v>403</v>
      </c>
      <c r="AB23" s="70" t="s">
        <v>532</v>
      </c>
      <c r="AC23" s="26"/>
      <c r="AD23" s="26"/>
      <c r="AE23" s="26"/>
      <c r="AF23" s="25"/>
      <c r="AK23" s="44" t="str">
        <f t="shared" si="7"/>
        <v>V</v>
      </c>
    </row>
    <row r="24" spans="1:37" ht="13.5" customHeight="1" x14ac:dyDescent="0.15">
      <c r="A24" s="67" t="s">
        <v>278</v>
      </c>
      <c r="B24" s="12"/>
      <c r="C24" s="10" t="str">
        <f t="shared" si="9"/>
        <v/>
      </c>
      <c r="D24" s="10" t="str">
        <f>IF(C24="",D23,IF(D23&lt;&gt;"",CONCATENATE(D23,"、",C24),C24))</f>
        <v>科学技術・イノベーション</v>
      </c>
      <c r="F24" s="15" t="s">
        <v>281</v>
      </c>
      <c r="G24" s="14"/>
      <c r="H24" s="10" t="str">
        <f t="shared" si="1"/>
        <v/>
      </c>
      <c r="I24" s="10" t="str">
        <f t="shared" si="5"/>
        <v>一般会計</v>
      </c>
      <c r="K24" s="10"/>
      <c r="L24" s="10"/>
      <c r="O24" s="10"/>
      <c r="P24" s="10"/>
      <c r="Q24" s="16"/>
      <c r="T24" s="10"/>
      <c r="U24" s="27" t="s">
        <v>555</v>
      </c>
      <c r="Y24" s="27" t="s">
        <v>310</v>
      </c>
      <c r="Z24" s="27" t="s">
        <v>439</v>
      </c>
      <c r="AA24" s="70" t="s">
        <v>404</v>
      </c>
      <c r="AB24" s="70" t="s">
        <v>533</v>
      </c>
      <c r="AC24" s="26"/>
      <c r="AD24" s="26"/>
      <c r="AE24" s="26"/>
      <c r="AF24" s="25"/>
      <c r="AK24" s="44" t="str">
        <f>CHAR(CODE(AK23)+1)</f>
        <v>W</v>
      </c>
    </row>
    <row r="25" spans="1:37" ht="13.5" customHeight="1" x14ac:dyDescent="0.15">
      <c r="A25" s="69"/>
      <c r="B25" s="68"/>
      <c r="F25" s="15" t="s">
        <v>124</v>
      </c>
      <c r="G25" s="14"/>
      <c r="H25" s="10" t="str">
        <f t="shared" si="1"/>
        <v/>
      </c>
      <c r="I25" s="10" t="str">
        <f t="shared" si="5"/>
        <v>一般会計</v>
      </c>
      <c r="K25" s="10"/>
      <c r="L25" s="10"/>
      <c r="O25" s="10"/>
      <c r="P25" s="10"/>
      <c r="Q25" s="16"/>
      <c r="T25" s="10"/>
      <c r="U25" s="27" t="s">
        <v>556</v>
      </c>
      <c r="Y25" s="27" t="s">
        <v>311</v>
      </c>
      <c r="Z25" s="27" t="s">
        <v>440</v>
      </c>
      <c r="AA25" s="70" t="s">
        <v>405</v>
      </c>
      <c r="AB25" s="70" t="s">
        <v>534</v>
      </c>
      <c r="AC25" s="26"/>
      <c r="AD25" s="26"/>
      <c r="AE25" s="26"/>
      <c r="AF25" s="25"/>
      <c r="AK25" s="44" t="str">
        <f t="shared" si="7"/>
        <v>X</v>
      </c>
    </row>
    <row r="26" spans="1:37" ht="13.5" customHeight="1" x14ac:dyDescent="0.15">
      <c r="A26" s="66"/>
      <c r="B26" s="65"/>
      <c r="F26" s="15" t="s">
        <v>125</v>
      </c>
      <c r="G26" s="14"/>
      <c r="H26" s="10" t="str">
        <f t="shared" si="1"/>
        <v/>
      </c>
      <c r="I26" s="10" t="str">
        <f t="shared" si="5"/>
        <v>一般会計</v>
      </c>
      <c r="K26" s="10"/>
      <c r="L26" s="10"/>
      <c r="O26" s="10"/>
      <c r="P26" s="10"/>
      <c r="Q26" s="16"/>
      <c r="T26" s="10"/>
      <c r="U26" s="27" t="s">
        <v>557</v>
      </c>
      <c r="Y26" s="27" t="s">
        <v>312</v>
      </c>
      <c r="Z26" s="27" t="s">
        <v>441</v>
      </c>
      <c r="AA26" s="70" t="s">
        <v>406</v>
      </c>
      <c r="AB26" s="70" t="s">
        <v>535</v>
      </c>
      <c r="AC26" s="26"/>
      <c r="AD26" s="26"/>
      <c r="AE26" s="26"/>
      <c r="AF26" s="25"/>
      <c r="AK26" s="44" t="str">
        <f t="shared" si="7"/>
        <v>Y</v>
      </c>
    </row>
    <row r="27" spans="1:37" ht="13.5" customHeight="1" x14ac:dyDescent="0.15">
      <c r="A27" s="10" t="str">
        <f>IF(D24="", "-", D24)</f>
        <v>科学技術・イノベーション</v>
      </c>
      <c r="B27" s="10"/>
      <c r="F27" s="15" t="s">
        <v>126</v>
      </c>
      <c r="G27" s="14"/>
      <c r="H27" s="10" t="str">
        <f t="shared" si="1"/>
        <v/>
      </c>
      <c r="I27" s="10" t="str">
        <f t="shared" si="5"/>
        <v>一般会計</v>
      </c>
      <c r="K27" s="10"/>
      <c r="L27" s="10"/>
      <c r="O27" s="10"/>
      <c r="P27" s="10"/>
      <c r="Q27" s="16"/>
      <c r="T27" s="10"/>
      <c r="U27" s="27" t="s">
        <v>558</v>
      </c>
      <c r="Y27" s="27" t="s">
        <v>313</v>
      </c>
      <c r="Z27" s="27" t="s">
        <v>442</v>
      </c>
      <c r="AA27" s="70" t="s">
        <v>407</v>
      </c>
      <c r="AB27" s="70" t="s">
        <v>536</v>
      </c>
      <c r="AC27" s="26"/>
      <c r="AD27" s="26"/>
      <c r="AE27" s="26"/>
      <c r="AF27" s="25"/>
      <c r="AK27" s="44" t="str">
        <f>CHAR(CODE(AK26)+1)</f>
        <v>Z</v>
      </c>
    </row>
    <row r="28" spans="1:37" ht="13.5" customHeight="1" x14ac:dyDescent="0.15">
      <c r="B28" s="10"/>
      <c r="F28" s="15" t="s">
        <v>127</v>
      </c>
      <c r="G28" s="14"/>
      <c r="H28" s="10" t="str">
        <f t="shared" si="1"/>
        <v/>
      </c>
      <c r="I28" s="10" t="str">
        <f t="shared" si="5"/>
        <v>一般会計</v>
      </c>
      <c r="K28" s="10"/>
      <c r="L28" s="10"/>
      <c r="O28" s="10"/>
      <c r="P28" s="10"/>
      <c r="Q28" s="16"/>
      <c r="T28" s="10"/>
      <c r="U28" s="27" t="s">
        <v>559</v>
      </c>
      <c r="Y28" s="27" t="s">
        <v>314</v>
      </c>
      <c r="Z28" s="27" t="s">
        <v>443</v>
      </c>
      <c r="AA28" s="70" t="s">
        <v>408</v>
      </c>
      <c r="AB28" s="70" t="s">
        <v>537</v>
      </c>
      <c r="AC28" s="26"/>
      <c r="AD28" s="26"/>
      <c r="AE28" s="26"/>
      <c r="AF28" s="25"/>
      <c r="AK28" s="44" t="s">
        <v>196</v>
      </c>
    </row>
    <row r="29" spans="1:37" ht="13.5" customHeight="1" x14ac:dyDescent="0.15">
      <c r="A29" s="10"/>
      <c r="B29" s="10"/>
      <c r="F29" s="15" t="s">
        <v>206</v>
      </c>
      <c r="G29" s="14"/>
      <c r="H29" s="10" t="str">
        <f t="shared" si="1"/>
        <v/>
      </c>
      <c r="I29" s="10" t="str">
        <f t="shared" si="5"/>
        <v>一般会計</v>
      </c>
      <c r="K29" s="10"/>
      <c r="L29" s="10"/>
      <c r="O29" s="10"/>
      <c r="P29" s="10"/>
      <c r="Q29" s="16"/>
      <c r="T29" s="10"/>
      <c r="U29" s="27" t="s">
        <v>560</v>
      </c>
      <c r="Y29" s="27" t="s">
        <v>315</v>
      </c>
      <c r="Z29" s="27" t="s">
        <v>444</v>
      </c>
      <c r="AA29" s="70" t="s">
        <v>409</v>
      </c>
      <c r="AB29" s="70" t="s">
        <v>538</v>
      </c>
      <c r="AC29" s="26"/>
      <c r="AD29" s="26"/>
      <c r="AE29" s="26"/>
      <c r="AF29" s="25"/>
      <c r="AK29" s="44" t="str">
        <f t="shared" si="7"/>
        <v>b</v>
      </c>
    </row>
    <row r="30" spans="1:37" ht="13.5" customHeight="1" x14ac:dyDescent="0.15">
      <c r="A30" s="10"/>
      <c r="B30" s="10"/>
      <c r="F30" s="15" t="s">
        <v>207</v>
      </c>
      <c r="G30" s="14"/>
      <c r="H30" s="10" t="str">
        <f t="shared" si="1"/>
        <v/>
      </c>
      <c r="I30" s="10" t="str">
        <f t="shared" si="5"/>
        <v>一般会計</v>
      </c>
      <c r="K30" s="10"/>
      <c r="L30" s="10"/>
      <c r="O30" s="10"/>
      <c r="P30" s="10"/>
      <c r="Q30" s="16"/>
      <c r="T30" s="10"/>
      <c r="U30" s="27" t="s">
        <v>561</v>
      </c>
      <c r="Y30" s="27" t="s">
        <v>316</v>
      </c>
      <c r="Z30" s="27" t="s">
        <v>445</v>
      </c>
      <c r="AA30" s="70" t="s">
        <v>410</v>
      </c>
      <c r="AB30" s="70" t="s">
        <v>539</v>
      </c>
      <c r="AC30" s="26"/>
      <c r="AD30" s="26"/>
      <c r="AE30" s="26"/>
      <c r="AF30" s="25"/>
      <c r="AK30" s="44" t="str">
        <f t="shared" si="7"/>
        <v>c</v>
      </c>
    </row>
    <row r="31" spans="1:37" ht="13.5" customHeight="1" x14ac:dyDescent="0.15">
      <c r="A31" s="10"/>
      <c r="B31" s="10"/>
      <c r="F31" s="15" t="s">
        <v>208</v>
      </c>
      <c r="G31" s="14"/>
      <c r="H31" s="10" t="str">
        <f t="shared" si="1"/>
        <v/>
      </c>
      <c r="I31" s="10" t="str">
        <f t="shared" si="5"/>
        <v>一般会計</v>
      </c>
      <c r="K31" s="10"/>
      <c r="L31" s="10"/>
      <c r="O31" s="10"/>
      <c r="P31" s="10"/>
      <c r="Q31" s="16"/>
      <c r="T31" s="10"/>
      <c r="U31" s="27" t="s">
        <v>562</v>
      </c>
      <c r="Y31" s="27" t="s">
        <v>317</v>
      </c>
      <c r="Z31" s="27" t="s">
        <v>446</v>
      </c>
      <c r="AA31" s="70" t="s">
        <v>411</v>
      </c>
      <c r="AB31" s="70" t="s">
        <v>540</v>
      </c>
      <c r="AC31" s="26"/>
      <c r="AD31" s="26"/>
      <c r="AE31" s="26"/>
      <c r="AF31" s="25"/>
      <c r="AK31" s="44" t="str">
        <f t="shared" si="7"/>
        <v>d</v>
      </c>
    </row>
    <row r="32" spans="1:37" ht="13.5" customHeight="1" x14ac:dyDescent="0.15">
      <c r="A32" s="10"/>
      <c r="B32" s="10"/>
      <c r="F32" s="15" t="s">
        <v>209</v>
      </c>
      <c r="G32" s="14"/>
      <c r="H32" s="10" t="str">
        <f t="shared" si="1"/>
        <v/>
      </c>
      <c r="I32" s="10" t="str">
        <f t="shared" si="5"/>
        <v>一般会計</v>
      </c>
      <c r="K32" s="10"/>
      <c r="L32" s="10"/>
      <c r="O32" s="10"/>
      <c r="P32" s="10"/>
      <c r="Q32" s="16"/>
      <c r="T32" s="10"/>
      <c r="U32" s="27" t="s">
        <v>563</v>
      </c>
      <c r="Y32" s="27" t="s">
        <v>318</v>
      </c>
      <c r="Z32" s="27" t="s">
        <v>447</v>
      </c>
      <c r="AA32" s="70" t="s">
        <v>64</v>
      </c>
      <c r="AB32" s="70" t="s">
        <v>64</v>
      </c>
      <c r="AC32" s="26"/>
      <c r="AD32" s="26"/>
      <c r="AE32" s="26"/>
      <c r="AF32" s="25"/>
      <c r="AK32" s="44" t="str">
        <f t="shared" si="7"/>
        <v>e</v>
      </c>
    </row>
    <row r="33" spans="1:37" ht="13.5" customHeight="1" x14ac:dyDescent="0.15">
      <c r="A33" s="10"/>
      <c r="B33" s="10"/>
      <c r="F33" s="15" t="s">
        <v>210</v>
      </c>
      <c r="G33" s="14"/>
      <c r="H33" s="10" t="str">
        <f t="shared" si="1"/>
        <v/>
      </c>
      <c r="I33" s="10" t="str">
        <f t="shared" si="5"/>
        <v>一般会計</v>
      </c>
      <c r="K33" s="10"/>
      <c r="L33" s="10"/>
      <c r="O33" s="10"/>
      <c r="P33" s="10"/>
      <c r="Q33" s="16"/>
      <c r="T33" s="10"/>
      <c r="U33" s="27" t="s">
        <v>564</v>
      </c>
      <c r="Y33" s="27" t="s">
        <v>319</v>
      </c>
      <c r="Z33" s="27" t="s">
        <v>448</v>
      </c>
      <c r="AA33" s="58"/>
      <c r="AB33" s="26"/>
      <c r="AC33" s="26"/>
      <c r="AD33" s="26"/>
      <c r="AE33" s="26"/>
      <c r="AF33" s="25"/>
      <c r="AK33" s="44" t="str">
        <f t="shared" si="7"/>
        <v>f</v>
      </c>
    </row>
    <row r="34" spans="1:37" ht="13.5" customHeight="1" x14ac:dyDescent="0.15">
      <c r="A34" s="10"/>
      <c r="B34" s="10"/>
      <c r="F34" s="15" t="s">
        <v>211</v>
      </c>
      <c r="G34" s="14"/>
      <c r="H34" s="10" t="str">
        <f t="shared" si="1"/>
        <v/>
      </c>
      <c r="I34" s="10" t="str">
        <f t="shared" si="5"/>
        <v>一般会計</v>
      </c>
      <c r="K34" s="10"/>
      <c r="L34" s="10"/>
      <c r="O34" s="10"/>
      <c r="P34" s="10"/>
      <c r="Q34" s="16"/>
      <c r="T34" s="10"/>
      <c r="U34" s="27" t="s">
        <v>565</v>
      </c>
      <c r="Y34" s="27" t="s">
        <v>320</v>
      </c>
      <c r="Z34" s="27" t="s">
        <v>449</v>
      </c>
      <c r="AB34" s="26"/>
      <c r="AC34" s="26"/>
      <c r="AD34" s="26"/>
      <c r="AE34" s="26"/>
      <c r="AF34" s="25"/>
      <c r="AK34" s="44" t="str">
        <f t="shared" si="7"/>
        <v>g</v>
      </c>
    </row>
    <row r="35" spans="1:37" ht="13.5" customHeight="1" x14ac:dyDescent="0.15">
      <c r="A35" s="10"/>
      <c r="B35" s="10"/>
      <c r="F35" s="15" t="s">
        <v>212</v>
      </c>
      <c r="G35" s="14"/>
      <c r="H35" s="10" t="str">
        <f t="shared" si="1"/>
        <v/>
      </c>
      <c r="I35" s="10" t="str">
        <f t="shared" si="5"/>
        <v>一般会計</v>
      </c>
      <c r="K35" s="10"/>
      <c r="L35" s="10"/>
      <c r="O35" s="10"/>
      <c r="P35" s="10"/>
      <c r="Q35" s="16"/>
      <c r="T35" s="10"/>
      <c r="Y35" s="27" t="s">
        <v>321</v>
      </c>
      <c r="Z35" s="27" t="s">
        <v>450</v>
      </c>
      <c r="AC35" s="26"/>
      <c r="AF35" s="25"/>
      <c r="AK35" s="44" t="str">
        <f t="shared" si="7"/>
        <v>h</v>
      </c>
    </row>
    <row r="36" spans="1:37" ht="13.5" customHeight="1" x14ac:dyDescent="0.15">
      <c r="A36" s="10"/>
      <c r="B36" s="10"/>
      <c r="F36" s="15" t="s">
        <v>213</v>
      </c>
      <c r="G36" s="14"/>
      <c r="H36" s="10" t="str">
        <f t="shared" si="1"/>
        <v/>
      </c>
      <c r="I36" s="10" t="str">
        <f t="shared" si="5"/>
        <v>一般会計</v>
      </c>
      <c r="K36" s="10"/>
      <c r="L36" s="10"/>
      <c r="O36" s="10"/>
      <c r="P36" s="10"/>
      <c r="Q36" s="16"/>
      <c r="T36" s="10"/>
      <c r="U36" s="27" t="s">
        <v>566</v>
      </c>
      <c r="Y36" s="27" t="s">
        <v>322</v>
      </c>
      <c r="Z36" s="27" t="s">
        <v>451</v>
      </c>
      <c r="AF36" s="25"/>
      <c r="AK36" s="44"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323</v>
      </c>
      <c r="Z37" s="27" t="s">
        <v>452</v>
      </c>
      <c r="AF37" s="25"/>
      <c r="AK37" s="44" t="str">
        <f t="shared" si="7"/>
        <v>j</v>
      </c>
    </row>
    <row r="38" spans="1:37" x14ac:dyDescent="0.15">
      <c r="A38" s="10"/>
      <c r="B38" s="10"/>
      <c r="F38" s="10"/>
      <c r="G38" s="16"/>
      <c r="K38" s="10"/>
      <c r="L38" s="10"/>
      <c r="O38" s="10"/>
      <c r="P38" s="10"/>
      <c r="Q38" s="16"/>
      <c r="T38" s="10"/>
      <c r="U38" s="27" t="s">
        <v>265</v>
      </c>
      <c r="Y38" s="27" t="s">
        <v>324</v>
      </c>
      <c r="Z38" s="27" t="s">
        <v>453</v>
      </c>
      <c r="AF38" s="25"/>
      <c r="AK38" s="44" t="str">
        <f t="shared" si="7"/>
        <v>k</v>
      </c>
    </row>
    <row r="39" spans="1:37" x14ac:dyDescent="0.15">
      <c r="A39" s="10"/>
      <c r="B39" s="10"/>
      <c r="F39" s="10" t="str">
        <f>I37</f>
        <v>一般会計</v>
      </c>
      <c r="G39" s="16"/>
      <c r="K39" s="10"/>
      <c r="L39" s="10"/>
      <c r="O39" s="10"/>
      <c r="P39" s="10"/>
      <c r="Q39" s="16"/>
      <c r="T39" s="10"/>
      <c r="U39" s="27" t="s">
        <v>275</v>
      </c>
      <c r="Y39" s="27" t="s">
        <v>325</v>
      </c>
      <c r="Z39" s="27" t="s">
        <v>454</v>
      </c>
      <c r="AF39" s="25"/>
      <c r="AK39" s="44" t="str">
        <f t="shared" si="7"/>
        <v>l</v>
      </c>
    </row>
    <row r="40" spans="1:37" x14ac:dyDescent="0.15">
      <c r="A40" s="10"/>
      <c r="B40" s="10"/>
      <c r="F40" s="10"/>
      <c r="G40" s="16"/>
      <c r="K40" s="10"/>
      <c r="L40" s="10"/>
      <c r="O40" s="10"/>
      <c r="P40" s="10"/>
      <c r="Q40" s="16"/>
      <c r="T40" s="10"/>
      <c r="Y40" s="27" t="s">
        <v>326</v>
      </c>
      <c r="Z40" s="27" t="s">
        <v>455</v>
      </c>
      <c r="AF40" s="25"/>
      <c r="AK40" s="44" t="str">
        <f t="shared" si="7"/>
        <v>m</v>
      </c>
    </row>
    <row r="41" spans="1:37" x14ac:dyDescent="0.15">
      <c r="A41" s="10"/>
      <c r="B41" s="10"/>
      <c r="F41" s="10"/>
      <c r="G41" s="16"/>
      <c r="K41" s="10"/>
      <c r="L41" s="10"/>
      <c r="O41" s="10"/>
      <c r="P41" s="10"/>
      <c r="Q41" s="16"/>
      <c r="T41" s="10"/>
      <c r="Y41" s="27" t="s">
        <v>327</v>
      </c>
      <c r="Z41" s="27" t="s">
        <v>456</v>
      </c>
      <c r="AF41" s="25"/>
      <c r="AK41" s="44" t="str">
        <f t="shared" si="7"/>
        <v>n</v>
      </c>
    </row>
    <row r="42" spans="1:37" x14ac:dyDescent="0.15">
      <c r="A42" s="10"/>
      <c r="B42" s="10"/>
      <c r="F42" s="10"/>
      <c r="G42" s="16"/>
      <c r="K42" s="10"/>
      <c r="L42" s="10"/>
      <c r="O42" s="10"/>
      <c r="P42" s="10"/>
      <c r="Q42" s="16"/>
      <c r="T42" s="10"/>
      <c r="Y42" s="27" t="s">
        <v>328</v>
      </c>
      <c r="Z42" s="27" t="s">
        <v>457</v>
      </c>
      <c r="AF42" s="25"/>
      <c r="AK42" s="44" t="str">
        <f t="shared" si="7"/>
        <v>o</v>
      </c>
    </row>
    <row r="43" spans="1:37" x14ac:dyDescent="0.15">
      <c r="A43" s="10"/>
      <c r="B43" s="10"/>
      <c r="F43" s="10"/>
      <c r="G43" s="16"/>
      <c r="K43" s="10"/>
      <c r="L43" s="10"/>
      <c r="O43" s="10"/>
      <c r="P43" s="10"/>
      <c r="Q43" s="16"/>
      <c r="T43" s="10"/>
      <c r="Y43" s="27" t="s">
        <v>329</v>
      </c>
      <c r="Z43" s="27" t="s">
        <v>458</v>
      </c>
      <c r="AF43" s="25"/>
      <c r="AK43" s="44" t="str">
        <f t="shared" si="7"/>
        <v>p</v>
      </c>
    </row>
    <row r="44" spans="1:37" x14ac:dyDescent="0.15">
      <c r="A44" s="10"/>
      <c r="B44" s="10"/>
      <c r="F44" s="10"/>
      <c r="G44" s="16"/>
      <c r="K44" s="10"/>
      <c r="L44" s="10"/>
      <c r="O44" s="10"/>
      <c r="P44" s="10"/>
      <c r="Q44" s="16"/>
      <c r="T44" s="10"/>
      <c r="Y44" s="27" t="s">
        <v>330</v>
      </c>
      <c r="Z44" s="27" t="s">
        <v>459</v>
      </c>
      <c r="AF44" s="25"/>
      <c r="AK44" s="44" t="str">
        <f t="shared" si="7"/>
        <v>q</v>
      </c>
    </row>
    <row r="45" spans="1:37" x14ac:dyDescent="0.15">
      <c r="A45" s="10"/>
      <c r="B45" s="10"/>
      <c r="F45" s="10"/>
      <c r="G45" s="16"/>
      <c r="K45" s="10"/>
      <c r="L45" s="10"/>
      <c r="O45" s="10"/>
      <c r="P45" s="10"/>
      <c r="Q45" s="16"/>
      <c r="T45" s="10"/>
      <c r="Y45" s="27" t="s">
        <v>331</v>
      </c>
      <c r="Z45" s="27" t="s">
        <v>460</v>
      </c>
      <c r="AF45" s="25"/>
      <c r="AK45" s="44" t="str">
        <f t="shared" si="7"/>
        <v>r</v>
      </c>
    </row>
    <row r="46" spans="1:37" x14ac:dyDescent="0.15">
      <c r="A46" s="10"/>
      <c r="B46" s="10"/>
      <c r="F46" s="10"/>
      <c r="G46" s="16"/>
      <c r="K46" s="10"/>
      <c r="L46" s="10"/>
      <c r="O46" s="10"/>
      <c r="P46" s="10"/>
      <c r="Q46" s="16"/>
      <c r="T46" s="10"/>
      <c r="Y46" s="27" t="s">
        <v>332</v>
      </c>
      <c r="Z46" s="27" t="s">
        <v>461</v>
      </c>
      <c r="AF46" s="25"/>
      <c r="AK46" s="44" t="str">
        <f t="shared" si="7"/>
        <v>s</v>
      </c>
    </row>
    <row r="47" spans="1:37" x14ac:dyDescent="0.15">
      <c r="A47" s="10"/>
      <c r="B47" s="10"/>
      <c r="F47" s="10"/>
      <c r="G47" s="16"/>
      <c r="K47" s="10"/>
      <c r="L47" s="10"/>
      <c r="O47" s="10"/>
      <c r="P47" s="10"/>
      <c r="Q47" s="16"/>
      <c r="T47" s="10"/>
      <c r="Y47" s="27" t="s">
        <v>333</v>
      </c>
      <c r="Z47" s="27" t="s">
        <v>462</v>
      </c>
      <c r="AF47" s="25"/>
      <c r="AK47" s="44" t="str">
        <f t="shared" si="7"/>
        <v>t</v>
      </c>
    </row>
    <row r="48" spans="1:37" x14ac:dyDescent="0.15">
      <c r="A48" s="10"/>
      <c r="B48" s="10"/>
      <c r="F48" s="10"/>
      <c r="G48" s="16"/>
      <c r="K48" s="10"/>
      <c r="L48" s="10"/>
      <c r="O48" s="10"/>
      <c r="P48" s="10"/>
      <c r="Q48" s="16"/>
      <c r="T48" s="10"/>
      <c r="Y48" s="27" t="s">
        <v>334</v>
      </c>
      <c r="Z48" s="27" t="s">
        <v>463</v>
      </c>
      <c r="AF48" s="25"/>
      <c r="AK48" s="44" t="str">
        <f t="shared" si="7"/>
        <v>u</v>
      </c>
    </row>
    <row r="49" spans="1:37" x14ac:dyDescent="0.15">
      <c r="A49" s="10"/>
      <c r="B49" s="10"/>
      <c r="F49" s="10"/>
      <c r="G49" s="16"/>
      <c r="K49" s="10"/>
      <c r="L49" s="10"/>
      <c r="O49" s="10"/>
      <c r="P49" s="10"/>
      <c r="Q49" s="16"/>
      <c r="T49" s="10"/>
      <c r="Y49" s="27" t="s">
        <v>335</v>
      </c>
      <c r="Z49" s="27" t="s">
        <v>464</v>
      </c>
      <c r="AF49" s="25"/>
      <c r="AK49" s="44" t="str">
        <f t="shared" si="7"/>
        <v>v</v>
      </c>
    </row>
    <row r="50" spans="1:37" x14ac:dyDescent="0.15">
      <c r="A50" s="10"/>
      <c r="B50" s="10"/>
      <c r="F50" s="10"/>
      <c r="G50" s="16"/>
      <c r="K50" s="10"/>
      <c r="L50" s="10"/>
      <c r="O50" s="10"/>
      <c r="P50" s="10"/>
      <c r="Q50" s="16"/>
      <c r="T50" s="10"/>
      <c r="Y50" s="27" t="s">
        <v>336</v>
      </c>
      <c r="Z50" s="27" t="s">
        <v>465</v>
      </c>
      <c r="AF50" s="25"/>
    </row>
    <row r="51" spans="1:37" x14ac:dyDescent="0.15">
      <c r="A51" s="10"/>
      <c r="B51" s="10"/>
      <c r="F51" s="10"/>
      <c r="G51" s="16"/>
      <c r="K51" s="10"/>
      <c r="L51" s="10"/>
      <c r="O51" s="10"/>
      <c r="P51" s="10"/>
      <c r="Q51" s="16"/>
      <c r="T51" s="10"/>
      <c r="Y51" s="27" t="s">
        <v>337</v>
      </c>
      <c r="Z51" s="27" t="s">
        <v>466</v>
      </c>
      <c r="AF51" s="25"/>
    </row>
    <row r="52" spans="1:37" x14ac:dyDescent="0.15">
      <c r="A52" s="10"/>
      <c r="B52" s="10"/>
      <c r="F52" s="10"/>
      <c r="G52" s="16"/>
      <c r="K52" s="10"/>
      <c r="L52" s="10"/>
      <c r="O52" s="10"/>
      <c r="P52" s="10"/>
      <c r="Q52" s="16"/>
      <c r="T52" s="10"/>
      <c r="Y52" s="27" t="s">
        <v>338</v>
      </c>
      <c r="Z52" s="27" t="s">
        <v>467</v>
      </c>
      <c r="AF52" s="25"/>
    </row>
    <row r="53" spans="1:37" x14ac:dyDescent="0.15">
      <c r="A53" s="10"/>
      <c r="B53" s="10"/>
      <c r="F53" s="10"/>
      <c r="G53" s="16"/>
      <c r="K53" s="10"/>
      <c r="L53" s="10"/>
      <c r="O53" s="10"/>
      <c r="P53" s="10"/>
      <c r="Q53" s="16"/>
      <c r="T53" s="10"/>
      <c r="Y53" s="27" t="s">
        <v>339</v>
      </c>
      <c r="Z53" s="27" t="s">
        <v>468</v>
      </c>
      <c r="AF53" s="25"/>
    </row>
    <row r="54" spans="1:37" x14ac:dyDescent="0.15">
      <c r="A54" s="10"/>
      <c r="B54" s="10"/>
      <c r="F54" s="10"/>
      <c r="G54" s="16"/>
      <c r="K54" s="10"/>
      <c r="L54" s="10"/>
      <c r="O54" s="10"/>
      <c r="P54" s="17"/>
      <c r="Q54" s="16"/>
      <c r="T54" s="10"/>
      <c r="Y54" s="27" t="s">
        <v>340</v>
      </c>
      <c r="Z54" s="27" t="s">
        <v>469</v>
      </c>
      <c r="AF54" s="25"/>
    </row>
    <row r="55" spans="1:37" x14ac:dyDescent="0.15">
      <c r="A55" s="10"/>
      <c r="B55" s="10"/>
      <c r="F55" s="10"/>
      <c r="G55" s="16"/>
      <c r="K55" s="10"/>
      <c r="L55" s="10"/>
      <c r="O55" s="10"/>
      <c r="P55" s="10"/>
      <c r="Q55" s="16"/>
      <c r="T55" s="10"/>
      <c r="Y55" s="27" t="s">
        <v>341</v>
      </c>
      <c r="Z55" s="27" t="s">
        <v>470</v>
      </c>
      <c r="AF55" s="25"/>
    </row>
    <row r="56" spans="1:37" x14ac:dyDescent="0.15">
      <c r="A56" s="10"/>
      <c r="B56" s="10"/>
      <c r="F56" s="10"/>
      <c r="G56" s="16"/>
      <c r="K56" s="10"/>
      <c r="L56" s="10"/>
      <c r="O56" s="10"/>
      <c r="P56" s="10"/>
      <c r="Q56" s="16"/>
      <c r="T56" s="10"/>
      <c r="Y56" s="27" t="s">
        <v>342</v>
      </c>
      <c r="Z56" s="27" t="s">
        <v>471</v>
      </c>
      <c r="AF56" s="25"/>
    </row>
    <row r="57" spans="1:37" x14ac:dyDescent="0.15">
      <c r="A57" s="10"/>
      <c r="B57" s="10"/>
      <c r="F57" s="10"/>
      <c r="G57" s="16"/>
      <c r="K57" s="10"/>
      <c r="L57" s="10"/>
      <c r="O57" s="10"/>
      <c r="P57" s="10"/>
      <c r="Q57" s="16"/>
      <c r="T57" s="10"/>
      <c r="Y57" s="27" t="s">
        <v>343</v>
      </c>
      <c r="Z57" s="27" t="s">
        <v>472</v>
      </c>
      <c r="AF57" s="25"/>
    </row>
    <row r="58" spans="1:37" x14ac:dyDescent="0.15">
      <c r="A58" s="10"/>
      <c r="B58" s="10"/>
      <c r="F58" s="10"/>
      <c r="G58" s="16"/>
      <c r="K58" s="10"/>
      <c r="L58" s="10"/>
      <c r="O58" s="10"/>
      <c r="P58" s="10"/>
      <c r="Q58" s="16"/>
      <c r="T58" s="10"/>
      <c r="Y58" s="27" t="s">
        <v>344</v>
      </c>
      <c r="Z58" s="27" t="s">
        <v>473</v>
      </c>
      <c r="AF58" s="25"/>
    </row>
    <row r="59" spans="1:37" x14ac:dyDescent="0.15">
      <c r="A59" s="10"/>
      <c r="B59" s="10"/>
      <c r="F59" s="10"/>
      <c r="G59" s="16"/>
      <c r="K59" s="10"/>
      <c r="L59" s="10"/>
      <c r="O59" s="10"/>
      <c r="P59" s="10"/>
      <c r="Q59" s="16"/>
      <c r="T59" s="10"/>
      <c r="Y59" s="27" t="s">
        <v>345</v>
      </c>
      <c r="Z59" s="27" t="s">
        <v>474</v>
      </c>
      <c r="AF59" s="25"/>
    </row>
    <row r="60" spans="1:37" x14ac:dyDescent="0.15">
      <c r="A60" s="10"/>
      <c r="B60" s="10"/>
      <c r="F60" s="10"/>
      <c r="G60" s="16"/>
      <c r="K60" s="10"/>
      <c r="L60" s="10"/>
      <c r="O60" s="10"/>
      <c r="P60" s="10"/>
      <c r="Q60" s="16"/>
      <c r="T60" s="10"/>
      <c r="Y60" s="27" t="s">
        <v>346</v>
      </c>
      <c r="Z60" s="27" t="s">
        <v>475</v>
      </c>
      <c r="AF60" s="25"/>
    </row>
    <row r="61" spans="1:37" x14ac:dyDescent="0.15">
      <c r="A61" s="10"/>
      <c r="B61" s="10"/>
      <c r="F61" s="10"/>
      <c r="G61" s="16"/>
      <c r="K61" s="10"/>
      <c r="L61" s="10"/>
      <c r="O61" s="10"/>
      <c r="P61" s="10"/>
      <c r="Q61" s="16"/>
      <c r="T61" s="10"/>
      <c r="Y61" s="27" t="s">
        <v>347</v>
      </c>
      <c r="Z61" s="27" t="s">
        <v>476</v>
      </c>
      <c r="AF61" s="25"/>
    </row>
    <row r="62" spans="1:37" x14ac:dyDescent="0.15">
      <c r="A62" s="10"/>
      <c r="B62" s="10"/>
      <c r="F62" s="10"/>
      <c r="G62" s="16"/>
      <c r="K62" s="10"/>
      <c r="L62" s="10"/>
      <c r="O62" s="10"/>
      <c r="P62" s="10"/>
      <c r="Q62" s="16"/>
      <c r="T62" s="10"/>
      <c r="Y62" s="27" t="s">
        <v>348</v>
      </c>
      <c r="Z62" s="27" t="s">
        <v>477</v>
      </c>
      <c r="AF62" s="25"/>
    </row>
    <row r="63" spans="1:37" x14ac:dyDescent="0.15">
      <c r="A63" s="10"/>
      <c r="B63" s="10"/>
      <c r="F63" s="10"/>
      <c r="G63" s="16"/>
      <c r="K63" s="10"/>
      <c r="L63" s="10"/>
      <c r="O63" s="10"/>
      <c r="P63" s="10"/>
      <c r="Q63" s="16"/>
      <c r="T63" s="10"/>
      <c r="Y63" s="27" t="s">
        <v>349</v>
      </c>
      <c r="Z63" s="27" t="s">
        <v>478</v>
      </c>
      <c r="AF63" s="25"/>
    </row>
    <row r="64" spans="1:37" x14ac:dyDescent="0.15">
      <c r="A64" s="10"/>
      <c r="B64" s="10"/>
      <c r="F64" s="10"/>
      <c r="G64" s="16"/>
      <c r="K64" s="10"/>
      <c r="L64" s="10"/>
      <c r="O64" s="10"/>
      <c r="P64" s="10"/>
      <c r="Q64" s="16"/>
      <c r="T64" s="10"/>
      <c r="Y64" s="27" t="s">
        <v>350</v>
      </c>
      <c r="Z64" s="27" t="s">
        <v>479</v>
      </c>
      <c r="AF64" s="25"/>
    </row>
    <row r="65" spans="1:32" x14ac:dyDescent="0.15">
      <c r="A65" s="10"/>
      <c r="B65" s="10"/>
      <c r="F65" s="10"/>
      <c r="G65" s="16"/>
      <c r="K65" s="10"/>
      <c r="L65" s="10"/>
      <c r="O65" s="10"/>
      <c r="P65" s="10"/>
      <c r="Q65" s="16"/>
      <c r="T65" s="10"/>
      <c r="Y65" s="27" t="s">
        <v>351</v>
      </c>
      <c r="Z65" s="27" t="s">
        <v>480</v>
      </c>
      <c r="AF65" s="25"/>
    </row>
    <row r="66" spans="1:32" x14ac:dyDescent="0.15">
      <c r="A66" s="10"/>
      <c r="B66" s="10"/>
      <c r="F66" s="10"/>
      <c r="G66" s="16"/>
      <c r="K66" s="10"/>
      <c r="L66" s="10"/>
      <c r="O66" s="10"/>
      <c r="P66" s="10"/>
      <c r="Q66" s="16"/>
      <c r="T66" s="10"/>
      <c r="Y66" s="27" t="s">
        <v>65</v>
      </c>
      <c r="Z66" s="27" t="s">
        <v>481</v>
      </c>
      <c r="AF66" s="25"/>
    </row>
    <row r="67" spans="1:32" x14ac:dyDescent="0.15">
      <c r="A67" s="10"/>
      <c r="B67" s="10"/>
      <c r="F67" s="10"/>
      <c r="G67" s="16"/>
      <c r="K67" s="10"/>
      <c r="L67" s="10"/>
      <c r="O67" s="10"/>
      <c r="P67" s="10"/>
      <c r="Q67" s="16"/>
      <c r="T67" s="10"/>
      <c r="Y67" s="27" t="s">
        <v>352</v>
      </c>
      <c r="Z67" s="27" t="s">
        <v>482</v>
      </c>
      <c r="AF67" s="25"/>
    </row>
    <row r="68" spans="1:32" x14ac:dyDescent="0.15">
      <c r="A68" s="10"/>
      <c r="B68" s="10"/>
      <c r="F68" s="10"/>
      <c r="G68" s="16"/>
      <c r="K68" s="10"/>
      <c r="L68" s="10"/>
      <c r="O68" s="10"/>
      <c r="P68" s="10"/>
      <c r="Q68" s="16"/>
      <c r="T68" s="10"/>
      <c r="Y68" s="27" t="s">
        <v>353</v>
      </c>
      <c r="Z68" s="27" t="s">
        <v>483</v>
      </c>
      <c r="AF68" s="25"/>
    </row>
    <row r="69" spans="1:32" x14ac:dyDescent="0.15">
      <c r="A69" s="10"/>
      <c r="B69" s="10"/>
      <c r="F69" s="10"/>
      <c r="G69" s="16"/>
      <c r="K69" s="10"/>
      <c r="L69" s="10"/>
      <c r="O69" s="10"/>
      <c r="P69" s="10"/>
      <c r="Q69" s="16"/>
      <c r="T69" s="10"/>
      <c r="Y69" s="27" t="s">
        <v>354</v>
      </c>
      <c r="Z69" s="27" t="s">
        <v>484</v>
      </c>
      <c r="AF69" s="25"/>
    </row>
    <row r="70" spans="1:32" x14ac:dyDescent="0.15">
      <c r="A70" s="10"/>
      <c r="B70" s="10"/>
      <c r="Y70" s="27" t="s">
        <v>355</v>
      </c>
      <c r="Z70" s="27" t="s">
        <v>485</v>
      </c>
    </row>
    <row r="71" spans="1:32" x14ac:dyDescent="0.15">
      <c r="Y71" s="27" t="s">
        <v>356</v>
      </c>
      <c r="Z71" s="27" t="s">
        <v>486</v>
      </c>
    </row>
    <row r="72" spans="1:32" x14ac:dyDescent="0.15">
      <c r="Y72" s="27" t="s">
        <v>357</v>
      </c>
      <c r="Z72" s="27" t="s">
        <v>487</v>
      </c>
    </row>
    <row r="73" spans="1:32" x14ac:dyDescent="0.15">
      <c r="Y73" s="27" t="s">
        <v>358</v>
      </c>
      <c r="Z73" s="27" t="s">
        <v>488</v>
      </c>
    </row>
    <row r="74" spans="1:32" x14ac:dyDescent="0.15">
      <c r="Y74" s="27" t="s">
        <v>359</v>
      </c>
      <c r="Z74" s="27" t="s">
        <v>489</v>
      </c>
    </row>
    <row r="75" spans="1:32" x14ac:dyDescent="0.15">
      <c r="Y75" s="27" t="s">
        <v>360</v>
      </c>
      <c r="Z75" s="27" t="s">
        <v>490</v>
      </c>
    </row>
    <row r="76" spans="1:32" x14ac:dyDescent="0.15">
      <c r="Y76" s="27" t="s">
        <v>361</v>
      </c>
      <c r="Z76" s="27" t="s">
        <v>491</v>
      </c>
    </row>
    <row r="77" spans="1:32" x14ac:dyDescent="0.15">
      <c r="Y77" s="27" t="s">
        <v>362</v>
      </c>
      <c r="Z77" s="27" t="s">
        <v>492</v>
      </c>
    </row>
    <row r="78" spans="1:32" x14ac:dyDescent="0.15">
      <c r="Y78" s="27" t="s">
        <v>363</v>
      </c>
      <c r="Z78" s="27" t="s">
        <v>493</v>
      </c>
    </row>
    <row r="79" spans="1:32" x14ac:dyDescent="0.15">
      <c r="Y79" s="27" t="s">
        <v>364</v>
      </c>
      <c r="Z79" s="27" t="s">
        <v>494</v>
      </c>
    </row>
    <row r="80" spans="1:32" x14ac:dyDescent="0.15">
      <c r="Y80" s="27" t="s">
        <v>365</v>
      </c>
      <c r="Z80" s="27" t="s">
        <v>495</v>
      </c>
    </row>
    <row r="81" spans="25:26" x14ac:dyDescent="0.15">
      <c r="Y81" s="27" t="s">
        <v>366</v>
      </c>
      <c r="Z81" s="27" t="s">
        <v>496</v>
      </c>
    </row>
    <row r="82" spans="25:26" x14ac:dyDescent="0.15">
      <c r="Y82" s="27" t="s">
        <v>367</v>
      </c>
      <c r="Z82" s="27" t="s">
        <v>497</v>
      </c>
    </row>
    <row r="83" spans="25:26" x14ac:dyDescent="0.15">
      <c r="Y83" s="27" t="s">
        <v>368</v>
      </c>
      <c r="Z83" s="27" t="s">
        <v>498</v>
      </c>
    </row>
    <row r="84" spans="25:26" x14ac:dyDescent="0.15">
      <c r="Y84" s="27" t="s">
        <v>369</v>
      </c>
      <c r="Z84" s="27" t="s">
        <v>499</v>
      </c>
    </row>
    <row r="85" spans="25:26" x14ac:dyDescent="0.15">
      <c r="Y85" s="27" t="s">
        <v>370</v>
      </c>
      <c r="Z85" s="27" t="s">
        <v>500</v>
      </c>
    </row>
    <row r="86" spans="25:26" x14ac:dyDescent="0.15">
      <c r="Y86" s="27" t="s">
        <v>371</v>
      </c>
      <c r="Z86" s="27" t="s">
        <v>501</v>
      </c>
    </row>
    <row r="87" spans="25:26" x14ac:dyDescent="0.15">
      <c r="Y87" s="27" t="s">
        <v>372</v>
      </c>
      <c r="Z87" s="27" t="s">
        <v>502</v>
      </c>
    </row>
    <row r="88" spans="25:26" x14ac:dyDescent="0.15">
      <c r="Y88" s="27" t="s">
        <v>373</v>
      </c>
      <c r="Z88" s="27" t="s">
        <v>503</v>
      </c>
    </row>
    <row r="89" spans="25:26" x14ac:dyDescent="0.15">
      <c r="Y89" s="27" t="s">
        <v>374</v>
      </c>
      <c r="Z89" s="27" t="s">
        <v>504</v>
      </c>
    </row>
    <row r="90" spans="25:26" x14ac:dyDescent="0.15">
      <c r="Y90" s="27" t="s">
        <v>375</v>
      </c>
      <c r="Z90" s="27" t="s">
        <v>505</v>
      </c>
    </row>
    <row r="91" spans="25:26" x14ac:dyDescent="0.15">
      <c r="Y91" s="27" t="s">
        <v>376</v>
      </c>
      <c r="Z91" s="27" t="s">
        <v>506</v>
      </c>
    </row>
    <row r="92" spans="25:26" x14ac:dyDescent="0.15">
      <c r="Y92" s="27" t="s">
        <v>377</v>
      </c>
      <c r="Z92" s="27" t="s">
        <v>507</v>
      </c>
    </row>
    <row r="93" spans="25:26" x14ac:dyDescent="0.15">
      <c r="Y93" s="27" t="s">
        <v>378</v>
      </c>
      <c r="Z93" s="27" t="s">
        <v>508</v>
      </c>
    </row>
    <row r="94" spans="25:26" x14ac:dyDescent="0.15">
      <c r="Y94" s="27" t="s">
        <v>379</v>
      </c>
      <c r="Z94" s="27" t="s">
        <v>509</v>
      </c>
    </row>
    <row r="95" spans="25:26" x14ac:dyDescent="0.15">
      <c r="Y95" s="27" t="s">
        <v>380</v>
      </c>
      <c r="Z95" s="27" t="s">
        <v>510</v>
      </c>
    </row>
    <row r="96" spans="25:26" x14ac:dyDescent="0.15">
      <c r="Y96" s="27" t="s">
        <v>282</v>
      </c>
      <c r="Z96" s="27" t="s">
        <v>511</v>
      </c>
    </row>
    <row r="97" spans="25:26" x14ac:dyDescent="0.15">
      <c r="Y97" s="27" t="s">
        <v>381</v>
      </c>
      <c r="Z97" s="27" t="s">
        <v>512</v>
      </c>
    </row>
    <row r="98" spans="25:26" x14ac:dyDescent="0.15">
      <c r="Y98" s="27" t="s">
        <v>382</v>
      </c>
      <c r="Z98" s="27" t="s">
        <v>513</v>
      </c>
    </row>
    <row r="99" spans="25:26" x14ac:dyDescent="0.15">
      <c r="Y99" s="27" t="s">
        <v>412</v>
      </c>
      <c r="Z99" s="27" t="s">
        <v>514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Y547"/>
  <sheetViews>
    <sheetView view="pageBreakPreview" zoomScale="70" zoomScaleNormal="75" zoomScaleSheetLayoutView="70" zoomScalePageLayoutView="70" workbookViewId="0"/>
  </sheetViews>
  <sheetFormatPr defaultColWidth="9" defaultRowHeight="13.5" x14ac:dyDescent="0.15"/>
  <cols>
    <col min="1" max="49" width="2.625" style="35" customWidth="1"/>
    <col min="50" max="50" width="4.375" style="35" customWidth="1"/>
    <col min="51" max="51" width="8.875" style="35" hidden="1" customWidth="1"/>
    <col min="52" max="57" width="2.25" style="35" customWidth="1"/>
    <col min="58" max="61" width="9" style="35"/>
    <col min="62" max="62" width="27.875" style="35" customWidth="1"/>
    <col min="63" max="63" width="12.25" style="35" customWidth="1"/>
    <col min="64" max="16384" width="9" style="35"/>
  </cols>
  <sheetData>
    <row r="1" spans="1:51" ht="23.25" customHeight="1" thickBot="1" x14ac:dyDescent="0.2">
      <c r="AP1" s="29"/>
      <c r="AQ1" s="29"/>
      <c r="AR1" s="29"/>
      <c r="AS1" s="29"/>
      <c r="AT1" s="29"/>
      <c r="AU1" s="29"/>
      <c r="AV1" s="29"/>
      <c r="AW1" s="30"/>
    </row>
    <row r="2" spans="1:51" ht="30" customHeight="1" x14ac:dyDescent="0.15">
      <c r="A2" s="737" t="s">
        <v>759</v>
      </c>
      <c r="B2" s="738"/>
      <c r="C2" s="738"/>
      <c r="D2" s="738"/>
      <c r="E2" s="738"/>
      <c r="F2" s="739"/>
      <c r="G2" s="246" t="s">
        <v>646</v>
      </c>
      <c r="H2" s="247"/>
      <c r="I2" s="247"/>
      <c r="J2" s="247"/>
      <c r="K2" s="247"/>
      <c r="L2" s="247"/>
      <c r="M2" s="247"/>
      <c r="N2" s="247"/>
      <c r="O2" s="247"/>
      <c r="P2" s="247"/>
      <c r="Q2" s="247"/>
      <c r="R2" s="247"/>
      <c r="S2" s="247"/>
      <c r="T2" s="247"/>
      <c r="U2" s="247"/>
      <c r="V2" s="247"/>
      <c r="W2" s="247"/>
      <c r="X2" s="247"/>
      <c r="Y2" s="247"/>
      <c r="Z2" s="247"/>
      <c r="AA2" s="247"/>
      <c r="AB2" s="248"/>
      <c r="AC2" s="246" t="s">
        <v>754</v>
      </c>
      <c r="AD2" s="746"/>
      <c r="AE2" s="746"/>
      <c r="AF2" s="746"/>
      <c r="AG2" s="746"/>
      <c r="AH2" s="746"/>
      <c r="AI2" s="746"/>
      <c r="AJ2" s="746"/>
      <c r="AK2" s="746"/>
      <c r="AL2" s="746"/>
      <c r="AM2" s="746"/>
      <c r="AN2" s="746"/>
      <c r="AO2" s="746"/>
      <c r="AP2" s="746"/>
      <c r="AQ2" s="746"/>
      <c r="AR2" s="746"/>
      <c r="AS2" s="746"/>
      <c r="AT2" s="746"/>
      <c r="AU2" s="746"/>
      <c r="AV2" s="746"/>
      <c r="AW2" s="746"/>
      <c r="AX2" s="747"/>
      <c r="AY2" s="7">
        <f>COUNTA($G$4,$AC$4)</f>
        <v>2</v>
      </c>
    </row>
    <row r="3" spans="1:51" ht="24.75" customHeight="1" x14ac:dyDescent="0.15">
      <c r="A3" s="740"/>
      <c r="B3" s="741"/>
      <c r="C3" s="741"/>
      <c r="D3" s="741"/>
      <c r="E3" s="741"/>
      <c r="F3" s="742"/>
      <c r="G3" s="693" t="s">
        <v>16</v>
      </c>
      <c r="H3" s="694"/>
      <c r="I3" s="694"/>
      <c r="J3" s="694"/>
      <c r="K3" s="694"/>
      <c r="L3" s="695" t="s">
        <v>17</v>
      </c>
      <c r="M3" s="694"/>
      <c r="N3" s="694"/>
      <c r="O3" s="694"/>
      <c r="P3" s="694"/>
      <c r="Q3" s="694"/>
      <c r="R3" s="694"/>
      <c r="S3" s="694"/>
      <c r="T3" s="694"/>
      <c r="U3" s="694"/>
      <c r="V3" s="694"/>
      <c r="W3" s="694"/>
      <c r="X3" s="696"/>
      <c r="Y3" s="240" t="s">
        <v>18</v>
      </c>
      <c r="Z3" s="241"/>
      <c r="AA3" s="241"/>
      <c r="AB3" s="463"/>
      <c r="AC3" s="693" t="s">
        <v>16</v>
      </c>
      <c r="AD3" s="694"/>
      <c r="AE3" s="694"/>
      <c r="AF3" s="694"/>
      <c r="AG3" s="694"/>
      <c r="AH3" s="695" t="s">
        <v>17</v>
      </c>
      <c r="AI3" s="694"/>
      <c r="AJ3" s="694"/>
      <c r="AK3" s="694"/>
      <c r="AL3" s="694"/>
      <c r="AM3" s="694"/>
      <c r="AN3" s="694"/>
      <c r="AO3" s="694"/>
      <c r="AP3" s="694"/>
      <c r="AQ3" s="694"/>
      <c r="AR3" s="694"/>
      <c r="AS3" s="694"/>
      <c r="AT3" s="696"/>
      <c r="AU3" s="240" t="s">
        <v>18</v>
      </c>
      <c r="AV3" s="241"/>
      <c r="AW3" s="241"/>
      <c r="AX3" s="242"/>
      <c r="AY3" s="35">
        <f>$AY$2</f>
        <v>2</v>
      </c>
    </row>
    <row r="4" spans="1:51" ht="24.75" customHeight="1" x14ac:dyDescent="0.15">
      <c r="A4" s="740"/>
      <c r="B4" s="741"/>
      <c r="C4" s="741"/>
      <c r="D4" s="741"/>
      <c r="E4" s="741"/>
      <c r="F4" s="742"/>
      <c r="G4" s="715" t="s">
        <v>725</v>
      </c>
      <c r="H4" s="716"/>
      <c r="I4" s="716"/>
      <c r="J4" s="716"/>
      <c r="K4" s="717"/>
      <c r="L4" s="267" t="s">
        <v>727</v>
      </c>
      <c r="M4" s="718"/>
      <c r="N4" s="718"/>
      <c r="O4" s="718"/>
      <c r="P4" s="718"/>
      <c r="Q4" s="718"/>
      <c r="R4" s="718"/>
      <c r="S4" s="718"/>
      <c r="T4" s="718"/>
      <c r="U4" s="718"/>
      <c r="V4" s="718"/>
      <c r="W4" s="718"/>
      <c r="X4" s="719"/>
      <c r="Y4" s="720">
        <v>3.85</v>
      </c>
      <c r="Z4" s="721"/>
      <c r="AA4" s="721"/>
      <c r="AB4" s="722"/>
      <c r="AC4" s="715" t="s">
        <v>733</v>
      </c>
      <c r="AD4" s="716"/>
      <c r="AE4" s="716"/>
      <c r="AF4" s="716"/>
      <c r="AG4" s="717"/>
      <c r="AH4" s="267" t="s">
        <v>755</v>
      </c>
      <c r="AI4" s="718"/>
      <c r="AJ4" s="718"/>
      <c r="AK4" s="718"/>
      <c r="AL4" s="718"/>
      <c r="AM4" s="718"/>
      <c r="AN4" s="718"/>
      <c r="AO4" s="718"/>
      <c r="AP4" s="718"/>
      <c r="AQ4" s="718"/>
      <c r="AR4" s="718"/>
      <c r="AS4" s="718"/>
      <c r="AT4" s="719"/>
      <c r="AU4" s="720">
        <v>0.27289999999999998</v>
      </c>
      <c r="AV4" s="721"/>
      <c r="AW4" s="721"/>
      <c r="AX4" s="723"/>
      <c r="AY4" s="35">
        <f t="shared" ref="AY4:AY7" si="0">$AY$2</f>
        <v>2</v>
      </c>
    </row>
    <row r="5" spans="1:51" ht="24.75" customHeight="1" x14ac:dyDescent="0.15">
      <c r="A5" s="740"/>
      <c r="B5" s="741"/>
      <c r="C5" s="741"/>
      <c r="D5" s="741"/>
      <c r="E5" s="741"/>
      <c r="F5" s="742"/>
      <c r="G5" s="706" t="s">
        <v>705</v>
      </c>
      <c r="H5" s="707"/>
      <c r="I5" s="707"/>
      <c r="J5" s="707"/>
      <c r="K5" s="708"/>
      <c r="L5" s="252" t="s">
        <v>709</v>
      </c>
      <c r="M5" s="709"/>
      <c r="N5" s="709"/>
      <c r="O5" s="709"/>
      <c r="P5" s="709"/>
      <c r="Q5" s="709"/>
      <c r="R5" s="709"/>
      <c r="S5" s="709"/>
      <c r="T5" s="709"/>
      <c r="U5" s="709"/>
      <c r="V5" s="709"/>
      <c r="W5" s="709"/>
      <c r="X5" s="710"/>
      <c r="Y5" s="711">
        <v>0.89148499999999997</v>
      </c>
      <c r="Z5" s="712"/>
      <c r="AA5" s="712"/>
      <c r="AB5" s="713"/>
      <c r="AC5" s="706" t="s">
        <v>706</v>
      </c>
      <c r="AD5" s="707"/>
      <c r="AE5" s="707"/>
      <c r="AF5" s="707"/>
      <c r="AG5" s="708"/>
      <c r="AH5" s="252" t="s">
        <v>738</v>
      </c>
      <c r="AI5" s="709"/>
      <c r="AJ5" s="709"/>
      <c r="AK5" s="709"/>
      <c r="AL5" s="709"/>
      <c r="AM5" s="709"/>
      <c r="AN5" s="709"/>
      <c r="AO5" s="709"/>
      <c r="AP5" s="709"/>
      <c r="AQ5" s="709"/>
      <c r="AR5" s="709"/>
      <c r="AS5" s="709"/>
      <c r="AT5" s="710"/>
      <c r="AU5" s="711">
        <v>0.2</v>
      </c>
      <c r="AV5" s="712"/>
      <c r="AW5" s="712"/>
      <c r="AX5" s="714"/>
      <c r="AY5" s="35">
        <f t="shared" si="0"/>
        <v>2</v>
      </c>
    </row>
    <row r="6" spans="1:51" ht="24.75" customHeight="1" x14ac:dyDescent="0.15">
      <c r="A6" s="740"/>
      <c r="B6" s="741"/>
      <c r="C6" s="741"/>
      <c r="D6" s="741"/>
      <c r="E6" s="741"/>
      <c r="F6" s="742"/>
      <c r="G6" s="706" t="s">
        <v>726</v>
      </c>
      <c r="H6" s="707"/>
      <c r="I6" s="707"/>
      <c r="J6" s="707"/>
      <c r="K6" s="708"/>
      <c r="L6" s="252" t="s">
        <v>728</v>
      </c>
      <c r="M6" s="709"/>
      <c r="N6" s="709"/>
      <c r="O6" s="709"/>
      <c r="P6" s="709"/>
      <c r="Q6" s="709"/>
      <c r="R6" s="709"/>
      <c r="S6" s="709"/>
      <c r="T6" s="709"/>
      <c r="U6" s="709"/>
      <c r="V6" s="709"/>
      <c r="W6" s="709"/>
      <c r="X6" s="710"/>
      <c r="Y6" s="711">
        <v>0.60299999999999998</v>
      </c>
      <c r="Z6" s="712"/>
      <c r="AA6" s="712"/>
      <c r="AB6" s="713"/>
      <c r="AC6" s="706" t="s">
        <v>705</v>
      </c>
      <c r="AD6" s="707"/>
      <c r="AE6" s="707"/>
      <c r="AF6" s="707"/>
      <c r="AG6" s="708"/>
      <c r="AH6" s="252" t="s">
        <v>709</v>
      </c>
      <c r="AI6" s="709"/>
      <c r="AJ6" s="709"/>
      <c r="AK6" s="709"/>
      <c r="AL6" s="709"/>
      <c r="AM6" s="709"/>
      <c r="AN6" s="709"/>
      <c r="AO6" s="709"/>
      <c r="AP6" s="709"/>
      <c r="AQ6" s="709"/>
      <c r="AR6" s="709"/>
      <c r="AS6" s="709"/>
      <c r="AT6" s="710"/>
      <c r="AU6" s="711">
        <v>0.14960000000000001</v>
      </c>
      <c r="AV6" s="712"/>
      <c r="AW6" s="712"/>
      <c r="AX6" s="714"/>
      <c r="AY6" s="35">
        <f t="shared" si="0"/>
        <v>2</v>
      </c>
    </row>
    <row r="7" spans="1:51" ht="24.75" customHeight="1" thickBot="1" x14ac:dyDescent="0.2">
      <c r="A7" s="740"/>
      <c r="B7" s="741"/>
      <c r="C7" s="741"/>
      <c r="D7" s="741"/>
      <c r="E7" s="741"/>
      <c r="F7" s="742"/>
      <c r="G7" s="724" t="s">
        <v>19</v>
      </c>
      <c r="H7" s="725"/>
      <c r="I7" s="725"/>
      <c r="J7" s="725"/>
      <c r="K7" s="725"/>
      <c r="L7" s="491"/>
      <c r="M7" s="726"/>
      <c r="N7" s="726"/>
      <c r="O7" s="726"/>
      <c r="P7" s="726"/>
      <c r="Q7" s="726"/>
      <c r="R7" s="726"/>
      <c r="S7" s="726"/>
      <c r="T7" s="726"/>
      <c r="U7" s="726"/>
      <c r="V7" s="726"/>
      <c r="W7" s="726"/>
      <c r="X7" s="727"/>
      <c r="Y7" s="728">
        <f>SUM(Y4:AB6)</f>
        <v>5.3444849999999997</v>
      </c>
      <c r="Z7" s="729"/>
      <c r="AA7" s="729"/>
      <c r="AB7" s="730"/>
      <c r="AC7" s="724" t="s">
        <v>19</v>
      </c>
      <c r="AD7" s="725"/>
      <c r="AE7" s="725"/>
      <c r="AF7" s="725"/>
      <c r="AG7" s="725"/>
      <c r="AH7" s="491"/>
      <c r="AI7" s="726"/>
      <c r="AJ7" s="726"/>
      <c r="AK7" s="726"/>
      <c r="AL7" s="726"/>
      <c r="AM7" s="726"/>
      <c r="AN7" s="726"/>
      <c r="AO7" s="726"/>
      <c r="AP7" s="726"/>
      <c r="AQ7" s="726"/>
      <c r="AR7" s="726"/>
      <c r="AS7" s="726"/>
      <c r="AT7" s="727"/>
      <c r="AU7" s="728">
        <f>SUM(AU4:AX6)</f>
        <v>0.62250000000000005</v>
      </c>
      <c r="AV7" s="729"/>
      <c r="AW7" s="729"/>
      <c r="AX7" s="731"/>
      <c r="AY7" s="35">
        <f t="shared" si="0"/>
        <v>2</v>
      </c>
    </row>
    <row r="8" spans="1:51" ht="30" customHeight="1" x14ac:dyDescent="0.15">
      <c r="A8" s="740"/>
      <c r="B8" s="741"/>
      <c r="C8" s="741"/>
      <c r="D8" s="741"/>
      <c r="E8" s="741"/>
      <c r="F8" s="742"/>
      <c r="G8" s="246" t="s">
        <v>647</v>
      </c>
      <c r="H8" s="247"/>
      <c r="I8" s="247"/>
      <c r="J8" s="247"/>
      <c r="K8" s="247"/>
      <c r="L8" s="247"/>
      <c r="M8" s="247"/>
      <c r="N8" s="247"/>
      <c r="O8" s="247"/>
      <c r="P8" s="247"/>
      <c r="Q8" s="247"/>
      <c r="R8" s="247"/>
      <c r="S8" s="247"/>
      <c r="T8" s="247"/>
      <c r="U8" s="247"/>
      <c r="V8" s="247"/>
      <c r="W8" s="247"/>
      <c r="X8" s="247"/>
      <c r="Y8" s="247"/>
      <c r="Z8" s="247"/>
      <c r="AA8" s="247"/>
      <c r="AB8" s="248"/>
      <c r="AC8" s="246" t="s">
        <v>648</v>
      </c>
      <c r="AD8" s="247"/>
      <c r="AE8" s="247"/>
      <c r="AF8" s="247"/>
      <c r="AG8" s="247"/>
      <c r="AH8" s="247"/>
      <c r="AI8" s="247"/>
      <c r="AJ8" s="247"/>
      <c r="AK8" s="247"/>
      <c r="AL8" s="247"/>
      <c r="AM8" s="247"/>
      <c r="AN8" s="247"/>
      <c r="AO8" s="247"/>
      <c r="AP8" s="247"/>
      <c r="AQ8" s="247"/>
      <c r="AR8" s="247"/>
      <c r="AS8" s="247"/>
      <c r="AT8" s="247"/>
      <c r="AU8" s="247"/>
      <c r="AV8" s="247"/>
      <c r="AW8" s="247"/>
      <c r="AX8" s="458"/>
      <c r="AY8" s="7">
        <f>COUNTA($G$10,$AC$10)</f>
        <v>2</v>
      </c>
    </row>
    <row r="9" spans="1:51" ht="25.5" customHeight="1" x14ac:dyDescent="0.15">
      <c r="A9" s="740"/>
      <c r="B9" s="741"/>
      <c r="C9" s="741"/>
      <c r="D9" s="741"/>
      <c r="E9" s="741"/>
      <c r="F9" s="742"/>
      <c r="G9" s="693" t="s">
        <v>16</v>
      </c>
      <c r="H9" s="694"/>
      <c r="I9" s="694"/>
      <c r="J9" s="694"/>
      <c r="K9" s="694"/>
      <c r="L9" s="695" t="s">
        <v>17</v>
      </c>
      <c r="M9" s="694"/>
      <c r="N9" s="694"/>
      <c r="O9" s="694"/>
      <c r="P9" s="694"/>
      <c r="Q9" s="694"/>
      <c r="R9" s="694"/>
      <c r="S9" s="694"/>
      <c r="T9" s="694"/>
      <c r="U9" s="694"/>
      <c r="V9" s="694"/>
      <c r="W9" s="694"/>
      <c r="X9" s="696"/>
      <c r="Y9" s="240" t="s">
        <v>18</v>
      </c>
      <c r="Z9" s="241"/>
      <c r="AA9" s="241"/>
      <c r="AB9" s="463"/>
      <c r="AC9" s="693" t="s">
        <v>16</v>
      </c>
      <c r="AD9" s="694"/>
      <c r="AE9" s="694"/>
      <c r="AF9" s="694"/>
      <c r="AG9" s="694"/>
      <c r="AH9" s="695" t="s">
        <v>17</v>
      </c>
      <c r="AI9" s="694"/>
      <c r="AJ9" s="694"/>
      <c r="AK9" s="694"/>
      <c r="AL9" s="694"/>
      <c r="AM9" s="694"/>
      <c r="AN9" s="694"/>
      <c r="AO9" s="694"/>
      <c r="AP9" s="694"/>
      <c r="AQ9" s="694"/>
      <c r="AR9" s="694"/>
      <c r="AS9" s="694"/>
      <c r="AT9" s="696"/>
      <c r="AU9" s="240" t="s">
        <v>18</v>
      </c>
      <c r="AV9" s="241"/>
      <c r="AW9" s="241"/>
      <c r="AX9" s="242"/>
      <c r="AY9" s="35">
        <f>$AY$8</f>
        <v>2</v>
      </c>
    </row>
    <row r="10" spans="1:51" ht="24.75" customHeight="1" x14ac:dyDescent="0.15">
      <c r="A10" s="740"/>
      <c r="B10" s="741"/>
      <c r="C10" s="741"/>
      <c r="D10" s="741"/>
      <c r="E10" s="741"/>
      <c r="F10" s="742"/>
      <c r="G10" s="715" t="s">
        <v>726</v>
      </c>
      <c r="H10" s="716"/>
      <c r="I10" s="716"/>
      <c r="J10" s="716"/>
      <c r="K10" s="717"/>
      <c r="L10" s="267" t="s">
        <v>730</v>
      </c>
      <c r="M10" s="718"/>
      <c r="N10" s="718"/>
      <c r="O10" s="718"/>
      <c r="P10" s="718"/>
      <c r="Q10" s="718"/>
      <c r="R10" s="718"/>
      <c r="S10" s="718"/>
      <c r="T10" s="718"/>
      <c r="U10" s="718"/>
      <c r="V10" s="718"/>
      <c r="W10" s="718"/>
      <c r="X10" s="719"/>
      <c r="Y10" s="720">
        <v>2.1700819999999998</v>
      </c>
      <c r="Z10" s="721"/>
      <c r="AA10" s="721"/>
      <c r="AB10" s="722"/>
      <c r="AC10" s="715" t="s">
        <v>734</v>
      </c>
      <c r="AD10" s="716"/>
      <c r="AE10" s="716"/>
      <c r="AF10" s="716"/>
      <c r="AG10" s="717"/>
      <c r="AH10" s="267" t="s">
        <v>736</v>
      </c>
      <c r="AI10" s="718"/>
      <c r="AJ10" s="718"/>
      <c r="AK10" s="718"/>
      <c r="AL10" s="718"/>
      <c r="AM10" s="718"/>
      <c r="AN10" s="718"/>
      <c r="AO10" s="718"/>
      <c r="AP10" s="718"/>
      <c r="AQ10" s="718"/>
      <c r="AR10" s="718"/>
      <c r="AS10" s="718"/>
      <c r="AT10" s="719"/>
      <c r="AU10" s="720">
        <v>2.5175230000000002</v>
      </c>
      <c r="AV10" s="721"/>
      <c r="AW10" s="721"/>
      <c r="AX10" s="723"/>
      <c r="AY10" s="35">
        <f t="shared" ref="AY10:AY14" si="1">$AY$8</f>
        <v>2</v>
      </c>
    </row>
    <row r="11" spans="1:51" ht="24.75" customHeight="1" x14ac:dyDescent="0.15">
      <c r="A11" s="740"/>
      <c r="B11" s="741"/>
      <c r="C11" s="741"/>
      <c r="D11" s="741"/>
      <c r="E11" s="741"/>
      <c r="F11" s="742"/>
      <c r="G11" s="748" t="s">
        <v>705</v>
      </c>
      <c r="H11" s="749"/>
      <c r="I11" s="749"/>
      <c r="J11" s="749"/>
      <c r="K11" s="750"/>
      <c r="L11" s="734" t="s">
        <v>709</v>
      </c>
      <c r="M11" s="735"/>
      <c r="N11" s="735"/>
      <c r="O11" s="735"/>
      <c r="P11" s="735"/>
      <c r="Q11" s="735"/>
      <c r="R11" s="735"/>
      <c r="S11" s="735"/>
      <c r="T11" s="735"/>
      <c r="U11" s="735"/>
      <c r="V11" s="735"/>
      <c r="W11" s="735"/>
      <c r="X11" s="736"/>
      <c r="Y11" s="711">
        <v>0.80579400000000001</v>
      </c>
      <c r="Z11" s="712"/>
      <c r="AA11" s="712"/>
      <c r="AB11" s="713"/>
      <c r="AC11" s="706" t="s">
        <v>733</v>
      </c>
      <c r="AD11" s="707"/>
      <c r="AE11" s="707"/>
      <c r="AF11" s="707"/>
      <c r="AG11" s="708"/>
      <c r="AH11" s="252" t="s">
        <v>735</v>
      </c>
      <c r="AI11" s="709"/>
      <c r="AJ11" s="709"/>
      <c r="AK11" s="709"/>
      <c r="AL11" s="709"/>
      <c r="AM11" s="709"/>
      <c r="AN11" s="709"/>
      <c r="AO11" s="709"/>
      <c r="AP11" s="709"/>
      <c r="AQ11" s="709"/>
      <c r="AR11" s="709"/>
      <c r="AS11" s="709"/>
      <c r="AT11" s="710"/>
      <c r="AU11" s="711">
        <v>0.65267399999999998</v>
      </c>
      <c r="AV11" s="712"/>
      <c r="AW11" s="712"/>
      <c r="AX11" s="714"/>
      <c r="AY11" s="35">
        <f t="shared" si="1"/>
        <v>2</v>
      </c>
    </row>
    <row r="12" spans="1:51" ht="24.75" customHeight="1" x14ac:dyDescent="0.15">
      <c r="A12" s="740"/>
      <c r="B12" s="741"/>
      <c r="C12" s="741"/>
      <c r="D12" s="741"/>
      <c r="E12" s="741"/>
      <c r="F12" s="742"/>
      <c r="G12" s="715" t="s">
        <v>725</v>
      </c>
      <c r="H12" s="716"/>
      <c r="I12" s="716"/>
      <c r="J12" s="716"/>
      <c r="K12" s="717"/>
      <c r="L12" s="267" t="s">
        <v>731</v>
      </c>
      <c r="M12" s="732"/>
      <c r="N12" s="732"/>
      <c r="O12" s="732"/>
      <c r="P12" s="732"/>
      <c r="Q12" s="732"/>
      <c r="R12" s="732"/>
      <c r="S12" s="732"/>
      <c r="T12" s="732"/>
      <c r="U12" s="732"/>
      <c r="V12" s="732"/>
      <c r="W12" s="732"/>
      <c r="X12" s="733"/>
      <c r="Y12" s="711">
        <v>0.34100000000000003</v>
      </c>
      <c r="Z12" s="712"/>
      <c r="AA12" s="712"/>
      <c r="AB12" s="713"/>
      <c r="AC12" s="706"/>
      <c r="AD12" s="707"/>
      <c r="AE12" s="707"/>
      <c r="AF12" s="707"/>
      <c r="AG12" s="708"/>
      <c r="AH12" s="252"/>
      <c r="AI12" s="709"/>
      <c r="AJ12" s="709"/>
      <c r="AK12" s="709"/>
      <c r="AL12" s="709"/>
      <c r="AM12" s="709"/>
      <c r="AN12" s="709"/>
      <c r="AO12" s="709"/>
      <c r="AP12" s="709"/>
      <c r="AQ12" s="709"/>
      <c r="AR12" s="709"/>
      <c r="AS12" s="709"/>
      <c r="AT12" s="710"/>
      <c r="AU12" s="711"/>
      <c r="AV12" s="712"/>
      <c r="AW12" s="712"/>
      <c r="AX12" s="714"/>
      <c r="AY12" s="35">
        <f t="shared" si="1"/>
        <v>2</v>
      </c>
    </row>
    <row r="13" spans="1:51" ht="24.75" customHeight="1" x14ac:dyDescent="0.15">
      <c r="A13" s="740"/>
      <c r="B13" s="741"/>
      <c r="C13" s="741"/>
      <c r="D13" s="741"/>
      <c r="E13" s="741"/>
      <c r="F13" s="742"/>
      <c r="G13" s="706" t="s">
        <v>729</v>
      </c>
      <c r="H13" s="707"/>
      <c r="I13" s="707"/>
      <c r="J13" s="707"/>
      <c r="K13" s="708"/>
      <c r="L13" s="252" t="s">
        <v>732</v>
      </c>
      <c r="M13" s="709"/>
      <c r="N13" s="709"/>
      <c r="O13" s="709"/>
      <c r="P13" s="709"/>
      <c r="Q13" s="709"/>
      <c r="R13" s="709"/>
      <c r="S13" s="709"/>
      <c r="T13" s="709"/>
      <c r="U13" s="709"/>
      <c r="V13" s="709"/>
      <c r="W13" s="709"/>
      <c r="X13" s="710"/>
      <c r="Y13" s="711">
        <v>0.15726399999999999</v>
      </c>
      <c r="Z13" s="712"/>
      <c r="AA13" s="712"/>
      <c r="AB13" s="713"/>
      <c r="AC13" s="706"/>
      <c r="AD13" s="707"/>
      <c r="AE13" s="707"/>
      <c r="AF13" s="707"/>
      <c r="AG13" s="708"/>
      <c r="AH13" s="252"/>
      <c r="AI13" s="709"/>
      <c r="AJ13" s="709"/>
      <c r="AK13" s="709"/>
      <c r="AL13" s="709"/>
      <c r="AM13" s="709"/>
      <c r="AN13" s="709"/>
      <c r="AO13" s="709"/>
      <c r="AP13" s="709"/>
      <c r="AQ13" s="709"/>
      <c r="AR13" s="709"/>
      <c r="AS13" s="709"/>
      <c r="AT13" s="710"/>
      <c r="AU13" s="711"/>
      <c r="AV13" s="712"/>
      <c r="AW13" s="712"/>
      <c r="AX13" s="714"/>
      <c r="AY13" s="35">
        <f t="shared" si="1"/>
        <v>2</v>
      </c>
    </row>
    <row r="14" spans="1:51" ht="24.75" customHeight="1" thickBot="1" x14ac:dyDescent="0.2">
      <c r="A14" s="740"/>
      <c r="B14" s="741"/>
      <c r="C14" s="741"/>
      <c r="D14" s="741"/>
      <c r="E14" s="741"/>
      <c r="F14" s="742"/>
      <c r="G14" s="724" t="s">
        <v>19</v>
      </c>
      <c r="H14" s="725"/>
      <c r="I14" s="725"/>
      <c r="J14" s="725"/>
      <c r="K14" s="725"/>
      <c r="L14" s="491"/>
      <c r="M14" s="726"/>
      <c r="N14" s="726"/>
      <c r="O14" s="726"/>
      <c r="P14" s="726"/>
      <c r="Q14" s="726"/>
      <c r="R14" s="726"/>
      <c r="S14" s="726"/>
      <c r="T14" s="726"/>
      <c r="U14" s="726"/>
      <c r="V14" s="726"/>
      <c r="W14" s="726"/>
      <c r="X14" s="727"/>
      <c r="Y14" s="728">
        <f>SUM(Y10:AB13)</f>
        <v>3.4741400000000002</v>
      </c>
      <c r="Z14" s="729"/>
      <c r="AA14" s="729"/>
      <c r="AB14" s="730"/>
      <c r="AC14" s="724" t="s">
        <v>19</v>
      </c>
      <c r="AD14" s="725"/>
      <c r="AE14" s="725"/>
      <c r="AF14" s="725"/>
      <c r="AG14" s="725"/>
      <c r="AH14" s="491"/>
      <c r="AI14" s="726"/>
      <c r="AJ14" s="726"/>
      <c r="AK14" s="726"/>
      <c r="AL14" s="726"/>
      <c r="AM14" s="726"/>
      <c r="AN14" s="726"/>
      <c r="AO14" s="726"/>
      <c r="AP14" s="726"/>
      <c r="AQ14" s="726"/>
      <c r="AR14" s="726"/>
      <c r="AS14" s="726"/>
      <c r="AT14" s="727"/>
      <c r="AU14" s="728">
        <f>SUM(AU10:AX13)</f>
        <v>3.1701969999999999</v>
      </c>
      <c r="AV14" s="729"/>
      <c r="AW14" s="729"/>
      <c r="AX14" s="731"/>
      <c r="AY14" s="35">
        <f t="shared" si="1"/>
        <v>2</v>
      </c>
    </row>
    <row r="15" spans="1:51" ht="30" customHeight="1" x14ac:dyDescent="0.15">
      <c r="A15" s="740"/>
      <c r="B15" s="741"/>
      <c r="C15" s="741"/>
      <c r="D15" s="741"/>
      <c r="E15" s="741"/>
      <c r="F15" s="742"/>
      <c r="G15" s="246" t="s">
        <v>649</v>
      </c>
      <c r="H15" s="247"/>
      <c r="I15" s="247"/>
      <c r="J15" s="247"/>
      <c r="K15" s="247"/>
      <c r="L15" s="247"/>
      <c r="M15" s="247"/>
      <c r="N15" s="247"/>
      <c r="O15" s="247"/>
      <c r="P15" s="247"/>
      <c r="Q15" s="247"/>
      <c r="R15" s="247"/>
      <c r="S15" s="247"/>
      <c r="T15" s="247"/>
      <c r="U15" s="247"/>
      <c r="V15" s="247"/>
      <c r="W15" s="247"/>
      <c r="X15" s="247"/>
      <c r="Y15" s="247"/>
      <c r="Z15" s="247"/>
      <c r="AA15" s="247"/>
      <c r="AB15" s="248"/>
      <c r="AC15" s="246" t="s">
        <v>650</v>
      </c>
      <c r="AD15" s="247"/>
      <c r="AE15" s="247"/>
      <c r="AF15" s="247"/>
      <c r="AG15" s="247"/>
      <c r="AH15" s="247"/>
      <c r="AI15" s="247"/>
      <c r="AJ15" s="247"/>
      <c r="AK15" s="247"/>
      <c r="AL15" s="247"/>
      <c r="AM15" s="247"/>
      <c r="AN15" s="247"/>
      <c r="AO15" s="247"/>
      <c r="AP15" s="247"/>
      <c r="AQ15" s="247"/>
      <c r="AR15" s="247"/>
      <c r="AS15" s="247"/>
      <c r="AT15" s="247"/>
      <c r="AU15" s="247"/>
      <c r="AV15" s="247"/>
      <c r="AW15" s="247"/>
      <c r="AX15" s="458"/>
      <c r="AY15" s="7">
        <f>COUNTA($G$17,$AC$17)</f>
        <v>2</v>
      </c>
    </row>
    <row r="16" spans="1:51" ht="24.75" customHeight="1" x14ac:dyDescent="0.15">
      <c r="A16" s="740"/>
      <c r="B16" s="741"/>
      <c r="C16" s="741"/>
      <c r="D16" s="741"/>
      <c r="E16" s="741"/>
      <c r="F16" s="742"/>
      <c r="G16" s="693" t="s">
        <v>16</v>
      </c>
      <c r="H16" s="694"/>
      <c r="I16" s="694"/>
      <c r="J16" s="694"/>
      <c r="K16" s="694"/>
      <c r="L16" s="695" t="s">
        <v>17</v>
      </c>
      <c r="M16" s="694"/>
      <c r="N16" s="694"/>
      <c r="O16" s="694"/>
      <c r="P16" s="694"/>
      <c r="Q16" s="694"/>
      <c r="R16" s="694"/>
      <c r="S16" s="694"/>
      <c r="T16" s="694"/>
      <c r="U16" s="694"/>
      <c r="V16" s="694"/>
      <c r="W16" s="694"/>
      <c r="X16" s="696"/>
      <c r="Y16" s="240" t="s">
        <v>18</v>
      </c>
      <c r="Z16" s="241"/>
      <c r="AA16" s="241"/>
      <c r="AB16" s="463"/>
      <c r="AC16" s="693" t="s">
        <v>16</v>
      </c>
      <c r="AD16" s="694"/>
      <c r="AE16" s="694"/>
      <c r="AF16" s="694"/>
      <c r="AG16" s="694"/>
      <c r="AH16" s="695" t="s">
        <v>17</v>
      </c>
      <c r="AI16" s="694"/>
      <c r="AJ16" s="694"/>
      <c r="AK16" s="694"/>
      <c r="AL16" s="694"/>
      <c r="AM16" s="694"/>
      <c r="AN16" s="694"/>
      <c r="AO16" s="694"/>
      <c r="AP16" s="694"/>
      <c r="AQ16" s="694"/>
      <c r="AR16" s="694"/>
      <c r="AS16" s="694"/>
      <c r="AT16" s="696"/>
      <c r="AU16" s="240" t="s">
        <v>18</v>
      </c>
      <c r="AV16" s="241"/>
      <c r="AW16" s="241"/>
      <c r="AX16" s="242"/>
      <c r="AY16" s="35">
        <f>$AY$15</f>
        <v>2</v>
      </c>
    </row>
    <row r="17" spans="1:51" ht="24.75" customHeight="1" x14ac:dyDescent="0.15">
      <c r="A17" s="740"/>
      <c r="B17" s="741"/>
      <c r="C17" s="741"/>
      <c r="D17" s="741"/>
      <c r="E17" s="741"/>
      <c r="F17" s="742"/>
      <c r="G17" s="715" t="s">
        <v>733</v>
      </c>
      <c r="H17" s="716"/>
      <c r="I17" s="716"/>
      <c r="J17" s="716"/>
      <c r="K17" s="717"/>
      <c r="L17" s="267" t="s">
        <v>740</v>
      </c>
      <c r="M17" s="718"/>
      <c r="N17" s="718"/>
      <c r="O17" s="718"/>
      <c r="P17" s="718"/>
      <c r="Q17" s="718"/>
      <c r="R17" s="718"/>
      <c r="S17" s="718"/>
      <c r="T17" s="718"/>
      <c r="U17" s="718"/>
      <c r="V17" s="718"/>
      <c r="W17" s="718"/>
      <c r="X17" s="719"/>
      <c r="Y17" s="720">
        <v>4.9444189999999999</v>
      </c>
      <c r="Z17" s="721"/>
      <c r="AA17" s="721"/>
      <c r="AB17" s="722"/>
      <c r="AC17" s="715" t="s">
        <v>737</v>
      </c>
      <c r="AD17" s="716"/>
      <c r="AE17" s="716"/>
      <c r="AF17" s="716"/>
      <c r="AG17" s="717"/>
      <c r="AH17" s="267" t="s">
        <v>738</v>
      </c>
      <c r="AI17" s="718"/>
      <c r="AJ17" s="718"/>
      <c r="AK17" s="718"/>
      <c r="AL17" s="718"/>
      <c r="AM17" s="718"/>
      <c r="AN17" s="718"/>
      <c r="AO17" s="718"/>
      <c r="AP17" s="718"/>
      <c r="AQ17" s="718"/>
      <c r="AR17" s="718"/>
      <c r="AS17" s="718"/>
      <c r="AT17" s="719"/>
      <c r="AU17" s="720">
        <v>0.40233600000000003</v>
      </c>
      <c r="AV17" s="721"/>
      <c r="AW17" s="721"/>
      <c r="AX17" s="723"/>
      <c r="AY17" s="35">
        <f t="shared" ref="AY17:AY20" si="2">$AY$15</f>
        <v>2</v>
      </c>
    </row>
    <row r="18" spans="1:51" ht="24.75" customHeight="1" x14ac:dyDescent="0.15">
      <c r="A18" s="740"/>
      <c r="B18" s="741"/>
      <c r="C18" s="741"/>
      <c r="D18" s="741"/>
      <c r="E18" s="741"/>
      <c r="F18" s="742"/>
      <c r="G18" s="706" t="s">
        <v>737</v>
      </c>
      <c r="H18" s="707"/>
      <c r="I18" s="707"/>
      <c r="J18" s="707"/>
      <c r="K18" s="708"/>
      <c r="L18" s="252" t="s">
        <v>741</v>
      </c>
      <c r="M18" s="709"/>
      <c r="N18" s="709"/>
      <c r="O18" s="709"/>
      <c r="P18" s="709"/>
      <c r="Q18" s="709"/>
      <c r="R18" s="709"/>
      <c r="S18" s="709"/>
      <c r="T18" s="709"/>
      <c r="U18" s="709"/>
      <c r="V18" s="709"/>
      <c r="W18" s="709"/>
      <c r="X18" s="710"/>
      <c r="Y18" s="711">
        <v>0.91103999999999996</v>
      </c>
      <c r="Z18" s="712"/>
      <c r="AA18" s="712"/>
      <c r="AB18" s="713"/>
      <c r="AC18" s="706" t="s">
        <v>734</v>
      </c>
      <c r="AD18" s="707"/>
      <c r="AE18" s="707"/>
      <c r="AF18" s="707"/>
      <c r="AG18" s="708"/>
      <c r="AH18" s="252" t="s">
        <v>739</v>
      </c>
      <c r="AI18" s="709"/>
      <c r="AJ18" s="709"/>
      <c r="AK18" s="709"/>
      <c r="AL18" s="709"/>
      <c r="AM18" s="709"/>
      <c r="AN18" s="709"/>
      <c r="AO18" s="709"/>
      <c r="AP18" s="709"/>
      <c r="AQ18" s="709"/>
      <c r="AR18" s="709"/>
      <c r="AS18" s="709"/>
      <c r="AT18" s="710"/>
      <c r="AU18" s="711">
        <v>2.2000000000000001E-4</v>
      </c>
      <c r="AV18" s="712"/>
      <c r="AW18" s="712"/>
      <c r="AX18" s="714"/>
      <c r="AY18" s="35">
        <f t="shared" si="2"/>
        <v>2</v>
      </c>
    </row>
    <row r="19" spans="1:51" ht="24.75" customHeight="1" x14ac:dyDescent="0.15">
      <c r="A19" s="740"/>
      <c r="B19" s="741"/>
      <c r="C19" s="741"/>
      <c r="D19" s="741"/>
      <c r="E19" s="741"/>
      <c r="F19" s="742"/>
      <c r="G19" s="706" t="s">
        <v>74</v>
      </c>
      <c r="H19" s="707"/>
      <c r="I19" s="707"/>
      <c r="J19" s="707"/>
      <c r="K19" s="708"/>
      <c r="L19" s="252" t="s">
        <v>742</v>
      </c>
      <c r="M19" s="709"/>
      <c r="N19" s="709"/>
      <c r="O19" s="709"/>
      <c r="P19" s="709"/>
      <c r="Q19" s="709"/>
      <c r="R19" s="709"/>
      <c r="S19" s="709"/>
      <c r="T19" s="709"/>
      <c r="U19" s="709"/>
      <c r="V19" s="709"/>
      <c r="W19" s="709"/>
      <c r="X19" s="710"/>
      <c r="Y19" s="711">
        <v>0.44854100000000002</v>
      </c>
      <c r="Z19" s="712"/>
      <c r="AA19" s="712"/>
      <c r="AB19" s="713"/>
      <c r="AC19" s="706"/>
      <c r="AD19" s="707"/>
      <c r="AE19" s="707"/>
      <c r="AF19" s="707"/>
      <c r="AG19" s="708"/>
      <c r="AH19" s="252"/>
      <c r="AI19" s="709"/>
      <c r="AJ19" s="709"/>
      <c r="AK19" s="709"/>
      <c r="AL19" s="709"/>
      <c r="AM19" s="709"/>
      <c r="AN19" s="709"/>
      <c r="AO19" s="709"/>
      <c r="AP19" s="709"/>
      <c r="AQ19" s="709"/>
      <c r="AR19" s="709"/>
      <c r="AS19" s="709"/>
      <c r="AT19" s="710"/>
      <c r="AU19" s="711"/>
      <c r="AV19" s="712"/>
      <c r="AW19" s="712"/>
      <c r="AX19" s="714"/>
      <c r="AY19" s="35">
        <f t="shared" si="2"/>
        <v>2</v>
      </c>
    </row>
    <row r="20" spans="1:51" ht="24.75" customHeight="1" thickBot="1" x14ac:dyDescent="0.2">
      <c r="A20" s="740"/>
      <c r="B20" s="741"/>
      <c r="C20" s="741"/>
      <c r="D20" s="741"/>
      <c r="E20" s="741"/>
      <c r="F20" s="742"/>
      <c r="G20" s="724" t="s">
        <v>19</v>
      </c>
      <c r="H20" s="725"/>
      <c r="I20" s="725"/>
      <c r="J20" s="725"/>
      <c r="K20" s="725"/>
      <c r="L20" s="491"/>
      <c r="M20" s="726"/>
      <c r="N20" s="726"/>
      <c r="O20" s="726"/>
      <c r="P20" s="726"/>
      <c r="Q20" s="726"/>
      <c r="R20" s="726"/>
      <c r="S20" s="726"/>
      <c r="T20" s="726"/>
      <c r="U20" s="726"/>
      <c r="V20" s="726"/>
      <c r="W20" s="726"/>
      <c r="X20" s="727"/>
      <c r="Y20" s="728">
        <f>SUM(Y17:AB19)</f>
        <v>6.3039999999999994</v>
      </c>
      <c r="Z20" s="729"/>
      <c r="AA20" s="729"/>
      <c r="AB20" s="730"/>
      <c r="AC20" s="724" t="s">
        <v>19</v>
      </c>
      <c r="AD20" s="725"/>
      <c r="AE20" s="725"/>
      <c r="AF20" s="725"/>
      <c r="AG20" s="725"/>
      <c r="AH20" s="491"/>
      <c r="AI20" s="726"/>
      <c r="AJ20" s="726"/>
      <c r="AK20" s="726"/>
      <c r="AL20" s="726"/>
      <c r="AM20" s="726"/>
      <c r="AN20" s="726"/>
      <c r="AO20" s="726"/>
      <c r="AP20" s="726"/>
      <c r="AQ20" s="726"/>
      <c r="AR20" s="726"/>
      <c r="AS20" s="726"/>
      <c r="AT20" s="727"/>
      <c r="AU20" s="728">
        <f>SUM(AU17:AX19)</f>
        <v>0.40255600000000002</v>
      </c>
      <c r="AV20" s="729"/>
      <c r="AW20" s="729"/>
      <c r="AX20" s="731"/>
      <c r="AY20" s="35">
        <f t="shared" si="2"/>
        <v>2</v>
      </c>
    </row>
    <row r="21" spans="1:51" ht="30" customHeight="1" x14ac:dyDescent="0.15">
      <c r="A21" s="740"/>
      <c r="B21" s="741"/>
      <c r="C21" s="741"/>
      <c r="D21" s="741"/>
      <c r="E21" s="741"/>
      <c r="F21" s="742"/>
      <c r="G21" s="246" t="s">
        <v>651</v>
      </c>
      <c r="H21" s="247"/>
      <c r="I21" s="247"/>
      <c r="J21" s="247"/>
      <c r="K21" s="247"/>
      <c r="L21" s="247"/>
      <c r="M21" s="247"/>
      <c r="N21" s="247"/>
      <c r="O21" s="247"/>
      <c r="P21" s="247"/>
      <c r="Q21" s="247"/>
      <c r="R21" s="247"/>
      <c r="S21" s="247"/>
      <c r="T21" s="247"/>
      <c r="U21" s="247"/>
      <c r="V21" s="247"/>
      <c r="W21" s="247"/>
      <c r="X21" s="247"/>
      <c r="Y21" s="247"/>
      <c r="Z21" s="247"/>
      <c r="AA21" s="247"/>
      <c r="AB21" s="248"/>
      <c r="AC21" s="246"/>
      <c r="AD21" s="247"/>
      <c r="AE21" s="247"/>
      <c r="AF21" s="247"/>
      <c r="AG21" s="247"/>
      <c r="AH21" s="247"/>
      <c r="AI21" s="247"/>
      <c r="AJ21" s="247"/>
      <c r="AK21" s="247"/>
      <c r="AL21" s="247"/>
      <c r="AM21" s="247"/>
      <c r="AN21" s="247"/>
      <c r="AO21" s="247"/>
      <c r="AP21" s="247"/>
      <c r="AQ21" s="247"/>
      <c r="AR21" s="247"/>
      <c r="AS21" s="247"/>
      <c r="AT21" s="247"/>
      <c r="AU21" s="247"/>
      <c r="AV21" s="247"/>
      <c r="AW21" s="247"/>
      <c r="AX21" s="458"/>
      <c r="AY21" s="7">
        <f>COUNTA($G$23,$AC$23)</f>
        <v>1</v>
      </c>
    </row>
    <row r="22" spans="1:51" ht="24.75" customHeight="1" x14ac:dyDescent="0.15">
      <c r="A22" s="740"/>
      <c r="B22" s="741"/>
      <c r="C22" s="741"/>
      <c r="D22" s="741"/>
      <c r="E22" s="741"/>
      <c r="F22" s="742"/>
      <c r="G22" s="693" t="s">
        <v>16</v>
      </c>
      <c r="H22" s="694"/>
      <c r="I22" s="694"/>
      <c r="J22" s="694"/>
      <c r="K22" s="694"/>
      <c r="L22" s="695" t="s">
        <v>17</v>
      </c>
      <c r="M22" s="694"/>
      <c r="N22" s="694"/>
      <c r="O22" s="694"/>
      <c r="P22" s="694"/>
      <c r="Q22" s="694"/>
      <c r="R22" s="694"/>
      <c r="S22" s="694"/>
      <c r="T22" s="694"/>
      <c r="U22" s="694"/>
      <c r="V22" s="694"/>
      <c r="W22" s="694"/>
      <c r="X22" s="696"/>
      <c r="Y22" s="240" t="s">
        <v>18</v>
      </c>
      <c r="Z22" s="241"/>
      <c r="AA22" s="241"/>
      <c r="AB22" s="463"/>
      <c r="AC22" s="693" t="s">
        <v>16</v>
      </c>
      <c r="AD22" s="694"/>
      <c r="AE22" s="694"/>
      <c r="AF22" s="694"/>
      <c r="AG22" s="694"/>
      <c r="AH22" s="695" t="s">
        <v>17</v>
      </c>
      <c r="AI22" s="694"/>
      <c r="AJ22" s="694"/>
      <c r="AK22" s="694"/>
      <c r="AL22" s="694"/>
      <c r="AM22" s="694"/>
      <c r="AN22" s="694"/>
      <c r="AO22" s="694"/>
      <c r="AP22" s="694"/>
      <c r="AQ22" s="694"/>
      <c r="AR22" s="694"/>
      <c r="AS22" s="694"/>
      <c r="AT22" s="696"/>
      <c r="AU22" s="240" t="s">
        <v>18</v>
      </c>
      <c r="AV22" s="241"/>
      <c r="AW22" s="241"/>
      <c r="AX22" s="242"/>
      <c r="AY22" s="35">
        <f>$AY$21</f>
        <v>1</v>
      </c>
    </row>
    <row r="23" spans="1:51" ht="24.75" customHeight="1" x14ac:dyDescent="0.15">
      <c r="A23" s="740"/>
      <c r="B23" s="741"/>
      <c r="C23" s="741"/>
      <c r="D23" s="741"/>
      <c r="E23" s="741"/>
      <c r="F23" s="742"/>
      <c r="G23" s="715" t="s">
        <v>743</v>
      </c>
      <c r="H23" s="716"/>
      <c r="I23" s="716"/>
      <c r="J23" s="716"/>
      <c r="K23" s="717"/>
      <c r="L23" s="267" t="s">
        <v>745</v>
      </c>
      <c r="M23" s="718"/>
      <c r="N23" s="718"/>
      <c r="O23" s="718"/>
      <c r="P23" s="718"/>
      <c r="Q23" s="718"/>
      <c r="R23" s="718"/>
      <c r="S23" s="718"/>
      <c r="T23" s="718"/>
      <c r="U23" s="718"/>
      <c r="V23" s="718"/>
      <c r="W23" s="718"/>
      <c r="X23" s="719"/>
      <c r="Y23" s="720">
        <v>0.34</v>
      </c>
      <c r="Z23" s="721"/>
      <c r="AA23" s="721"/>
      <c r="AB23" s="722"/>
      <c r="AC23" s="715"/>
      <c r="AD23" s="716"/>
      <c r="AE23" s="716"/>
      <c r="AF23" s="716"/>
      <c r="AG23" s="717"/>
      <c r="AH23" s="267"/>
      <c r="AI23" s="718"/>
      <c r="AJ23" s="718"/>
      <c r="AK23" s="718"/>
      <c r="AL23" s="718"/>
      <c r="AM23" s="718"/>
      <c r="AN23" s="718"/>
      <c r="AO23" s="718"/>
      <c r="AP23" s="718"/>
      <c r="AQ23" s="718"/>
      <c r="AR23" s="718"/>
      <c r="AS23" s="718"/>
      <c r="AT23" s="719"/>
      <c r="AU23" s="720"/>
      <c r="AV23" s="721"/>
      <c r="AW23" s="721"/>
      <c r="AX23" s="723"/>
      <c r="AY23" s="35">
        <f t="shared" ref="AY23:AY25" si="3">$AY$21</f>
        <v>1</v>
      </c>
    </row>
    <row r="24" spans="1:51" ht="24.75" customHeight="1" x14ac:dyDescent="0.15">
      <c r="A24" s="740"/>
      <c r="B24" s="741"/>
      <c r="C24" s="741"/>
      <c r="D24" s="741"/>
      <c r="E24" s="741"/>
      <c r="F24" s="742"/>
      <c r="G24" s="706" t="s">
        <v>744</v>
      </c>
      <c r="H24" s="707"/>
      <c r="I24" s="707"/>
      <c r="J24" s="707"/>
      <c r="K24" s="708"/>
      <c r="L24" s="252" t="s">
        <v>709</v>
      </c>
      <c r="M24" s="709"/>
      <c r="N24" s="709"/>
      <c r="O24" s="709"/>
      <c r="P24" s="709"/>
      <c r="Q24" s="709"/>
      <c r="R24" s="709"/>
      <c r="S24" s="709"/>
      <c r="T24" s="709"/>
      <c r="U24" s="709"/>
      <c r="V24" s="709"/>
      <c r="W24" s="709"/>
      <c r="X24" s="710"/>
      <c r="Y24" s="711">
        <v>0.1</v>
      </c>
      <c r="Z24" s="712"/>
      <c r="AA24" s="712"/>
      <c r="AB24" s="713"/>
      <c r="AC24" s="706"/>
      <c r="AD24" s="707"/>
      <c r="AE24" s="707"/>
      <c r="AF24" s="707"/>
      <c r="AG24" s="708"/>
      <c r="AH24" s="252"/>
      <c r="AI24" s="709"/>
      <c r="AJ24" s="709"/>
      <c r="AK24" s="709"/>
      <c r="AL24" s="709"/>
      <c r="AM24" s="709"/>
      <c r="AN24" s="709"/>
      <c r="AO24" s="709"/>
      <c r="AP24" s="709"/>
      <c r="AQ24" s="709"/>
      <c r="AR24" s="709"/>
      <c r="AS24" s="709"/>
      <c r="AT24" s="710"/>
      <c r="AU24" s="711"/>
      <c r="AV24" s="712"/>
      <c r="AW24" s="712"/>
      <c r="AX24" s="714"/>
      <c r="AY24" s="35">
        <f t="shared" si="3"/>
        <v>1</v>
      </c>
    </row>
    <row r="25" spans="1:51" ht="24.75" customHeight="1" thickBot="1" x14ac:dyDescent="0.2">
      <c r="A25" s="743"/>
      <c r="B25" s="744"/>
      <c r="C25" s="744"/>
      <c r="D25" s="744"/>
      <c r="E25" s="744"/>
      <c r="F25" s="745"/>
      <c r="G25" s="697" t="s">
        <v>19</v>
      </c>
      <c r="H25" s="698"/>
      <c r="I25" s="698"/>
      <c r="J25" s="698"/>
      <c r="K25" s="698"/>
      <c r="L25" s="699"/>
      <c r="M25" s="700"/>
      <c r="N25" s="700"/>
      <c r="O25" s="700"/>
      <c r="P25" s="700"/>
      <c r="Q25" s="700"/>
      <c r="R25" s="700"/>
      <c r="S25" s="700"/>
      <c r="T25" s="700"/>
      <c r="U25" s="700"/>
      <c r="V25" s="700"/>
      <c r="W25" s="700"/>
      <c r="X25" s="701"/>
      <c r="Y25" s="702">
        <f>SUM(Y23:AB24)</f>
        <v>0.44000000000000006</v>
      </c>
      <c r="Z25" s="703"/>
      <c r="AA25" s="703"/>
      <c r="AB25" s="704"/>
      <c r="AC25" s="697" t="s">
        <v>19</v>
      </c>
      <c r="AD25" s="698"/>
      <c r="AE25" s="698"/>
      <c r="AF25" s="698"/>
      <c r="AG25" s="698"/>
      <c r="AH25" s="699"/>
      <c r="AI25" s="700"/>
      <c r="AJ25" s="700"/>
      <c r="AK25" s="700"/>
      <c r="AL25" s="700"/>
      <c r="AM25" s="700"/>
      <c r="AN25" s="700"/>
      <c r="AO25" s="700"/>
      <c r="AP25" s="700"/>
      <c r="AQ25" s="700"/>
      <c r="AR25" s="700"/>
      <c r="AS25" s="700"/>
      <c r="AT25" s="701"/>
      <c r="AU25" s="702">
        <f>SUM(AU23:AX24)</f>
        <v>0</v>
      </c>
      <c r="AV25" s="703"/>
      <c r="AW25" s="703"/>
      <c r="AX25" s="705"/>
      <c r="AY25" s="35">
        <f t="shared" si="3"/>
        <v>1</v>
      </c>
    </row>
    <row r="26" spans="1:51" s="95" customFormat="1" ht="24.75" customHeight="1" x14ac:dyDescent="0.15"/>
    <row r="27" spans="1:51" ht="24.75" customHeight="1" x14ac:dyDescent="0.15">
      <c r="A27" s="31"/>
      <c r="B27" s="31"/>
      <c r="C27" s="31"/>
      <c r="D27" s="31"/>
      <c r="E27" s="31"/>
      <c r="F27" s="31"/>
      <c r="G27" s="32"/>
      <c r="H27" s="32"/>
      <c r="I27" s="32"/>
      <c r="J27" s="32"/>
      <c r="K27" s="32"/>
      <c r="L27" s="33"/>
      <c r="M27" s="32"/>
      <c r="N27" s="32"/>
      <c r="O27" s="32"/>
      <c r="P27" s="32"/>
      <c r="Q27" s="32"/>
      <c r="R27" s="32"/>
      <c r="S27" s="32"/>
      <c r="T27" s="32"/>
      <c r="U27" s="32"/>
      <c r="V27" s="32"/>
      <c r="W27" s="32"/>
      <c r="X27" s="32"/>
      <c r="Y27" s="34"/>
      <c r="Z27" s="34"/>
      <c r="AA27" s="34"/>
      <c r="AB27" s="34"/>
      <c r="AC27" s="32"/>
      <c r="AD27" s="32"/>
      <c r="AE27" s="32"/>
      <c r="AF27" s="32"/>
      <c r="AG27" s="32"/>
      <c r="AH27" s="33"/>
      <c r="AI27" s="32"/>
      <c r="AJ27" s="32"/>
      <c r="AK27" s="32"/>
      <c r="AL27" s="32"/>
      <c r="AM27" s="32"/>
      <c r="AN27" s="32"/>
      <c r="AO27" s="32"/>
      <c r="AP27" s="32"/>
      <c r="AQ27" s="32"/>
      <c r="AR27" s="32"/>
      <c r="AS27" s="32"/>
      <c r="AT27" s="32"/>
      <c r="AU27" s="34"/>
      <c r="AV27" s="34"/>
      <c r="AW27" s="34"/>
      <c r="AX27" s="34"/>
    </row>
    <row r="471" ht="34.9" customHeight="1" x14ac:dyDescent="0.15"/>
    <row r="488" ht="69" customHeight="1" x14ac:dyDescent="0.15"/>
    <row r="489" ht="19.899999999999999" customHeight="1" x14ac:dyDescent="0.15"/>
    <row r="490" ht="19.899999999999999" customHeight="1" x14ac:dyDescent="0.15"/>
    <row r="491" ht="19.899999999999999" customHeight="1" x14ac:dyDescent="0.15"/>
    <row r="492" ht="19.899999999999999" customHeight="1" x14ac:dyDescent="0.15"/>
    <row r="493" ht="19.899999999999999" customHeight="1" x14ac:dyDescent="0.15"/>
    <row r="494" ht="19.899999999999999" customHeight="1" x14ac:dyDescent="0.15"/>
    <row r="495" ht="19.899999999999999" customHeight="1" x14ac:dyDescent="0.15"/>
    <row r="496" ht="146.44999999999999" customHeight="1" x14ac:dyDescent="0.15"/>
    <row r="497" ht="15.6" customHeight="1" x14ac:dyDescent="0.15"/>
    <row r="498" ht="15.6" customHeight="1" x14ac:dyDescent="0.15"/>
    <row r="499" ht="15.6" customHeight="1" x14ac:dyDescent="0.15"/>
    <row r="500" ht="15.6" customHeight="1" x14ac:dyDescent="0.15"/>
    <row r="501" ht="15.6" customHeight="1" x14ac:dyDescent="0.15"/>
    <row r="502" ht="15.6" customHeight="1" x14ac:dyDescent="0.15"/>
    <row r="503" ht="15.6" customHeight="1" x14ac:dyDescent="0.15"/>
    <row r="504" ht="15.6" customHeight="1" x14ac:dyDescent="0.15"/>
    <row r="505" ht="15.6" customHeight="1" x14ac:dyDescent="0.15"/>
    <row r="506" ht="15.6" customHeight="1" x14ac:dyDescent="0.15"/>
    <row r="507" ht="15.6" customHeight="1" x14ac:dyDescent="0.15"/>
    <row r="508" ht="15.6" customHeight="1" x14ac:dyDescent="0.15"/>
    <row r="547" ht="76.150000000000006" customHeight="1" x14ac:dyDescent="0.15"/>
  </sheetData>
  <sheetProtection formatRows="0"/>
  <mergeCells count="129">
    <mergeCell ref="G7:K7"/>
    <mergeCell ref="L7:X7"/>
    <mergeCell ref="Y7:AB7"/>
    <mergeCell ref="AC7:AG7"/>
    <mergeCell ref="AH7:AT7"/>
    <mergeCell ref="AU7:AX7"/>
    <mergeCell ref="G11:K11"/>
    <mergeCell ref="L4:X4"/>
    <mergeCell ref="Y4:AB4"/>
    <mergeCell ref="AC4:AG4"/>
    <mergeCell ref="AH4:AT4"/>
    <mergeCell ref="AU4:AX4"/>
    <mergeCell ref="G5:K5"/>
    <mergeCell ref="L5:X5"/>
    <mergeCell ref="Y5:AB5"/>
    <mergeCell ref="AC5:AG5"/>
    <mergeCell ref="AH5:AT5"/>
    <mergeCell ref="AU11:AX11"/>
    <mergeCell ref="G10:K10"/>
    <mergeCell ref="L10:X10"/>
    <mergeCell ref="Y10:AB10"/>
    <mergeCell ref="AC10:AG10"/>
    <mergeCell ref="AH10:AT10"/>
    <mergeCell ref="AU10:AX10"/>
    <mergeCell ref="A2:F25"/>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AU6:AX6"/>
    <mergeCell ref="G8:AB8"/>
    <mergeCell ref="AC8:AX8"/>
    <mergeCell ref="G9:K9"/>
    <mergeCell ref="L9:X9"/>
    <mergeCell ref="Y9:AB9"/>
    <mergeCell ref="AC9:AG9"/>
    <mergeCell ref="AH9:AT9"/>
    <mergeCell ref="AU9:AX9"/>
    <mergeCell ref="G13:K13"/>
    <mergeCell ref="L13:X13"/>
    <mergeCell ref="Y13:AB13"/>
    <mergeCell ref="AC13:AG13"/>
    <mergeCell ref="AH13:AT13"/>
    <mergeCell ref="AU13:AX13"/>
    <mergeCell ref="G12:K12"/>
    <mergeCell ref="L12:X12"/>
    <mergeCell ref="Y12:AB12"/>
    <mergeCell ref="AC12:AG12"/>
    <mergeCell ref="AH12:AT12"/>
    <mergeCell ref="AU12:AX12"/>
    <mergeCell ref="L11:X11"/>
    <mergeCell ref="Y11:AB11"/>
    <mergeCell ref="AC11:AG11"/>
    <mergeCell ref="AH11:AT11"/>
    <mergeCell ref="G14:K14"/>
    <mergeCell ref="L14:X14"/>
    <mergeCell ref="Y14:AB14"/>
    <mergeCell ref="AC14:AG14"/>
    <mergeCell ref="AH14:AT14"/>
    <mergeCell ref="AU14:AX14"/>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23:AT23"/>
    <mergeCell ref="AU23:AX23"/>
    <mergeCell ref="AH16:AT16"/>
    <mergeCell ref="AU16:AX16"/>
    <mergeCell ref="G19:K19"/>
    <mergeCell ref="L19:X19"/>
    <mergeCell ref="Y19:AB19"/>
    <mergeCell ref="AC19:AG19"/>
    <mergeCell ref="AH19:AT19"/>
    <mergeCell ref="AU19:AX19"/>
    <mergeCell ref="G20:K20"/>
    <mergeCell ref="L20:X20"/>
    <mergeCell ref="Y20:AB20"/>
    <mergeCell ref="AC20:AG20"/>
    <mergeCell ref="AH20:AT20"/>
    <mergeCell ref="AU20:AX20"/>
    <mergeCell ref="G21:AB21"/>
    <mergeCell ref="AC21:AX21"/>
    <mergeCell ref="G22:K22"/>
    <mergeCell ref="L22:X22"/>
    <mergeCell ref="Y22:AB22"/>
    <mergeCell ref="AC22:AG22"/>
    <mergeCell ref="AH22:AT22"/>
    <mergeCell ref="AU22:AX22"/>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s>
  <phoneticPr fontId="5"/>
  <conditionalFormatting sqref="Y5">
    <cfRule type="expression" dxfId="95" priority="271">
      <formula>IF(RIGHT(TEXT(Y5,"0.#"),1)=".",FALSE,TRUE)</formula>
    </cfRule>
    <cfRule type="expression" dxfId="94" priority="272">
      <formula>IF(RIGHT(TEXT(Y5,"0.#"),1)=".",TRUE,FALSE)</formula>
    </cfRule>
  </conditionalFormatting>
  <conditionalFormatting sqref="Y7">
    <cfRule type="expression" dxfId="93" priority="269">
      <formula>IF(RIGHT(TEXT(Y7,"0.#"),1)=".",FALSE,TRUE)</formula>
    </cfRule>
    <cfRule type="expression" dxfId="92" priority="270">
      <formula>IF(RIGHT(TEXT(Y7,"0.#"),1)=".",TRUE,FALSE)</formula>
    </cfRule>
  </conditionalFormatting>
  <conditionalFormatting sqref="Y6 Y4">
    <cfRule type="expression" dxfId="91" priority="267">
      <formula>IF(RIGHT(TEXT(Y4,"0.#"),1)=".",FALSE,TRUE)</formula>
    </cfRule>
    <cfRule type="expression" dxfId="90" priority="268">
      <formula>IF(RIGHT(TEXT(Y4,"0.#"),1)=".",TRUE,FALSE)</formula>
    </cfRule>
  </conditionalFormatting>
  <conditionalFormatting sqref="AU5">
    <cfRule type="expression" dxfId="89" priority="265">
      <formula>IF(RIGHT(TEXT(AU5,"0.#"),1)=".",FALSE,TRUE)</formula>
    </cfRule>
    <cfRule type="expression" dxfId="88" priority="266">
      <formula>IF(RIGHT(TEXT(AU5,"0.#"),1)=".",TRUE,FALSE)</formula>
    </cfRule>
  </conditionalFormatting>
  <conditionalFormatting sqref="AU7">
    <cfRule type="expression" dxfId="87" priority="263">
      <formula>IF(RIGHT(TEXT(AU7,"0.#"),1)=".",FALSE,TRUE)</formula>
    </cfRule>
    <cfRule type="expression" dxfId="86" priority="264">
      <formula>IF(RIGHT(TEXT(AU7,"0.#"),1)=".",TRUE,FALSE)</formula>
    </cfRule>
  </conditionalFormatting>
  <conditionalFormatting sqref="AU6 AU4">
    <cfRule type="expression" dxfId="85" priority="261">
      <formula>IF(RIGHT(TEXT(AU4,"0.#"),1)=".",FALSE,TRUE)</formula>
    </cfRule>
    <cfRule type="expression" dxfId="84" priority="262">
      <formula>IF(RIGHT(TEXT(AU4,"0.#"),1)=".",TRUE,FALSE)</formula>
    </cfRule>
  </conditionalFormatting>
  <conditionalFormatting sqref="Y11">
    <cfRule type="expression" dxfId="83" priority="259">
      <formula>IF(RIGHT(TEXT(Y11,"0.#"),1)=".",FALSE,TRUE)</formula>
    </cfRule>
    <cfRule type="expression" dxfId="82" priority="260">
      <formula>IF(RIGHT(TEXT(Y11,"0.#"),1)=".",TRUE,FALSE)</formula>
    </cfRule>
  </conditionalFormatting>
  <conditionalFormatting sqref="Y14">
    <cfRule type="expression" dxfId="81" priority="257">
      <formula>IF(RIGHT(TEXT(Y14,"0.#"),1)=".",FALSE,TRUE)</formula>
    </cfRule>
    <cfRule type="expression" dxfId="80" priority="258">
      <formula>IF(RIGHT(TEXT(Y14,"0.#"),1)=".",TRUE,FALSE)</formula>
    </cfRule>
  </conditionalFormatting>
  <conditionalFormatting sqref="Y12:Y13 Y10">
    <cfRule type="expression" dxfId="79" priority="255">
      <formula>IF(RIGHT(TEXT(Y10,"0.#"),1)=".",FALSE,TRUE)</formula>
    </cfRule>
    <cfRule type="expression" dxfId="78" priority="256">
      <formula>IF(RIGHT(TEXT(Y10,"0.#"),1)=".",TRUE,FALSE)</formula>
    </cfRule>
  </conditionalFormatting>
  <conditionalFormatting sqref="AU11">
    <cfRule type="expression" dxfId="77" priority="253">
      <formula>IF(RIGHT(TEXT(AU11,"0.#"),1)=".",FALSE,TRUE)</formula>
    </cfRule>
    <cfRule type="expression" dxfId="76" priority="254">
      <formula>IF(RIGHT(TEXT(AU11,"0.#"),1)=".",TRUE,FALSE)</formula>
    </cfRule>
  </conditionalFormatting>
  <conditionalFormatting sqref="AU14">
    <cfRule type="expression" dxfId="75" priority="251">
      <formula>IF(RIGHT(TEXT(AU14,"0.#"),1)=".",FALSE,TRUE)</formula>
    </cfRule>
    <cfRule type="expression" dxfId="74" priority="252">
      <formula>IF(RIGHT(TEXT(AU14,"0.#"),1)=".",TRUE,FALSE)</formula>
    </cfRule>
  </conditionalFormatting>
  <conditionalFormatting sqref="AU12:AU13 AU10">
    <cfRule type="expression" dxfId="73" priority="249">
      <formula>IF(RIGHT(TEXT(AU10,"0.#"),1)=".",FALSE,TRUE)</formula>
    </cfRule>
    <cfRule type="expression" dxfId="72" priority="250">
      <formula>IF(RIGHT(TEXT(AU10,"0.#"),1)=".",TRUE,FALSE)</formula>
    </cfRule>
  </conditionalFormatting>
  <conditionalFormatting sqref="Y18">
    <cfRule type="expression" dxfId="71" priority="247">
      <formula>IF(RIGHT(TEXT(Y18,"0.#"),1)=".",FALSE,TRUE)</formula>
    </cfRule>
    <cfRule type="expression" dxfId="70" priority="248">
      <formula>IF(RIGHT(TEXT(Y18,"0.#"),1)=".",TRUE,FALSE)</formula>
    </cfRule>
  </conditionalFormatting>
  <conditionalFormatting sqref="Y20">
    <cfRule type="expression" dxfId="69" priority="245">
      <formula>IF(RIGHT(TEXT(Y20,"0.#"),1)=".",FALSE,TRUE)</formula>
    </cfRule>
    <cfRule type="expression" dxfId="68" priority="246">
      <formula>IF(RIGHT(TEXT(Y20,"0.#"),1)=".",TRUE,FALSE)</formula>
    </cfRule>
  </conditionalFormatting>
  <conditionalFormatting sqref="Y19 Y17">
    <cfRule type="expression" dxfId="67" priority="243">
      <formula>IF(RIGHT(TEXT(Y17,"0.#"),1)=".",FALSE,TRUE)</formula>
    </cfRule>
    <cfRule type="expression" dxfId="66" priority="244">
      <formula>IF(RIGHT(TEXT(Y17,"0.#"),1)=".",TRUE,FALSE)</formula>
    </cfRule>
  </conditionalFormatting>
  <conditionalFormatting sqref="AU18">
    <cfRule type="expression" dxfId="65" priority="241">
      <formula>IF(RIGHT(TEXT(AU18,"0.#"),1)=".",FALSE,TRUE)</formula>
    </cfRule>
    <cfRule type="expression" dxfId="64" priority="242">
      <formula>IF(RIGHT(TEXT(AU18,"0.#"),1)=".",TRUE,FALSE)</formula>
    </cfRule>
  </conditionalFormatting>
  <conditionalFormatting sqref="AU20">
    <cfRule type="expression" dxfId="63" priority="239">
      <formula>IF(RIGHT(TEXT(AU20,"0.#"),1)=".",FALSE,TRUE)</formula>
    </cfRule>
    <cfRule type="expression" dxfId="62" priority="240">
      <formula>IF(RIGHT(TEXT(AU20,"0.#"),1)=".",TRUE,FALSE)</formula>
    </cfRule>
  </conditionalFormatting>
  <conditionalFormatting sqref="AU19 AU17">
    <cfRule type="expression" dxfId="61" priority="237">
      <formula>IF(RIGHT(TEXT(AU17,"0.#"),1)=".",FALSE,TRUE)</formula>
    </cfRule>
    <cfRule type="expression" dxfId="60" priority="238">
      <formula>IF(RIGHT(TEXT(AU17,"0.#"),1)=".",TRUE,FALSE)</formula>
    </cfRule>
  </conditionalFormatting>
  <conditionalFormatting sqref="Y24">
    <cfRule type="expression" dxfId="59" priority="235">
      <formula>IF(RIGHT(TEXT(Y24,"0.#"),1)=".",FALSE,TRUE)</formula>
    </cfRule>
    <cfRule type="expression" dxfId="58" priority="236">
      <formula>IF(RIGHT(TEXT(Y24,"0.#"),1)=".",TRUE,FALSE)</formula>
    </cfRule>
  </conditionalFormatting>
  <conditionalFormatting sqref="Y25">
    <cfRule type="expression" dxfId="57" priority="233">
      <formula>IF(RIGHT(TEXT(Y25,"0.#"),1)=".",FALSE,TRUE)</formula>
    </cfRule>
    <cfRule type="expression" dxfId="56" priority="234">
      <formula>IF(RIGHT(TEXT(Y25,"0.#"),1)=".",TRUE,FALSE)</formula>
    </cfRule>
  </conditionalFormatting>
  <conditionalFormatting sqref="Y23">
    <cfRule type="expression" dxfId="55" priority="231">
      <formula>IF(RIGHT(TEXT(Y23,"0.#"),1)=".",FALSE,TRUE)</formula>
    </cfRule>
    <cfRule type="expression" dxfId="54" priority="232">
      <formula>IF(RIGHT(TEXT(Y23,"0.#"),1)=".",TRUE,FALSE)</formula>
    </cfRule>
  </conditionalFormatting>
  <conditionalFormatting sqref="AU24">
    <cfRule type="expression" dxfId="53" priority="229">
      <formula>IF(RIGHT(TEXT(AU24,"0.#"),1)=".",FALSE,TRUE)</formula>
    </cfRule>
    <cfRule type="expression" dxfId="52" priority="230">
      <formula>IF(RIGHT(TEXT(AU24,"0.#"),1)=".",TRUE,FALSE)</formula>
    </cfRule>
  </conditionalFormatting>
  <conditionalFormatting sqref="AU25">
    <cfRule type="expression" dxfId="51" priority="227">
      <formula>IF(RIGHT(TEXT(AU25,"0.#"),1)=".",FALSE,TRUE)</formula>
    </cfRule>
    <cfRule type="expression" dxfId="50" priority="228">
      <formula>IF(RIGHT(TEXT(AU25,"0.#"),1)=".",TRUE,FALSE)</formula>
    </cfRule>
  </conditionalFormatting>
  <conditionalFormatting sqref="AU23">
    <cfRule type="expression" dxfId="49" priority="225">
      <formula>IF(RIGHT(TEXT(AU23,"0.#"),1)=".",FALSE,TRUE)</formula>
    </cfRule>
    <cfRule type="expression" dxfId="48" priority="226">
      <formula>IF(RIGHT(TEXT(AU23,"0.#"),1)=".",TRUE,FALSE)</formula>
    </cfRule>
  </conditionalFormatting>
  <dataValidations count="1">
    <dataValidation type="custom" imeMode="disabled" allowBlank="1" showInputMessage="1" showErrorMessage="1" sqref="Y4:AB6 AU4:AX6 Y10:AB13 AU10:AX13 Y17:AB19 AU17:AX19 Y23:AB24 AU23:AX24 CM20:CP24 BQ20:BT2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Y33"/>
  <sheetViews>
    <sheetView view="pageBreakPreview" zoomScale="85" zoomScaleNormal="75" zoomScaleSheetLayoutView="85" zoomScalePageLayoutView="70" workbookViewId="0"/>
  </sheetViews>
  <sheetFormatPr defaultColWidth="9" defaultRowHeight="13.5" x14ac:dyDescent="0.15"/>
  <cols>
    <col min="1" max="2" width="2.625" style="35" customWidth="1"/>
    <col min="3" max="33" width="2.625" style="53" customWidth="1"/>
    <col min="34" max="37" width="3.5" style="53" customWidth="1"/>
    <col min="38" max="41" width="2.625" style="53" customWidth="1"/>
    <col min="42" max="50" width="3.25" style="54" customWidth="1"/>
    <col min="51" max="51" width="11.125" style="35" hidden="1" customWidth="1"/>
    <col min="52" max="57" width="2.25" style="35" customWidth="1"/>
    <col min="58" max="61" width="9" style="35"/>
    <col min="62" max="62" width="27.875" style="35" customWidth="1"/>
    <col min="63" max="63" width="12.25" style="35" customWidth="1"/>
    <col min="64" max="16384" width="9" style="35"/>
  </cols>
  <sheetData>
    <row r="1" spans="1:51" ht="9.6"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96" t="s">
        <v>222</v>
      </c>
      <c r="C2" s="48"/>
      <c r="D2" s="48"/>
      <c r="E2" s="48"/>
      <c r="F2" s="48"/>
      <c r="G2" s="48"/>
      <c r="H2" s="48"/>
      <c r="I2" s="48"/>
      <c r="J2" s="48"/>
      <c r="K2" s="48"/>
      <c r="L2" s="48"/>
      <c r="M2" s="48"/>
      <c r="N2" s="48"/>
      <c r="O2" s="48"/>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s="7">
        <f>COUNTA($C$4)</f>
        <v>1</v>
      </c>
    </row>
    <row r="3" spans="1:51" s="7" customFormat="1" ht="59.25" customHeight="1" x14ac:dyDescent="0.15">
      <c r="A3" s="752"/>
      <c r="B3" s="752"/>
      <c r="C3" s="752" t="s">
        <v>25</v>
      </c>
      <c r="D3" s="752"/>
      <c r="E3" s="752"/>
      <c r="F3" s="752"/>
      <c r="G3" s="752"/>
      <c r="H3" s="752"/>
      <c r="I3" s="752"/>
      <c r="J3" s="765" t="s">
        <v>201</v>
      </c>
      <c r="K3" s="766"/>
      <c r="L3" s="766"/>
      <c r="M3" s="766"/>
      <c r="N3" s="766"/>
      <c r="O3" s="766"/>
      <c r="P3" s="752" t="s">
        <v>26</v>
      </c>
      <c r="Q3" s="752"/>
      <c r="R3" s="752"/>
      <c r="S3" s="752"/>
      <c r="T3" s="752"/>
      <c r="U3" s="752"/>
      <c r="V3" s="752"/>
      <c r="W3" s="752"/>
      <c r="X3" s="752"/>
      <c r="Y3" s="767" t="s">
        <v>241</v>
      </c>
      <c r="Z3" s="767"/>
      <c r="AA3" s="767"/>
      <c r="AB3" s="767"/>
      <c r="AC3" s="765" t="s">
        <v>234</v>
      </c>
      <c r="AD3" s="765"/>
      <c r="AE3" s="765"/>
      <c r="AF3" s="765"/>
      <c r="AG3" s="765"/>
      <c r="AH3" s="767" t="s">
        <v>193</v>
      </c>
      <c r="AI3" s="752"/>
      <c r="AJ3" s="752"/>
      <c r="AK3" s="752"/>
      <c r="AL3" s="752" t="s">
        <v>20</v>
      </c>
      <c r="AM3" s="752"/>
      <c r="AN3" s="752"/>
      <c r="AO3" s="768"/>
      <c r="AP3" s="765" t="s">
        <v>202</v>
      </c>
      <c r="AQ3" s="765"/>
      <c r="AR3" s="765"/>
      <c r="AS3" s="765"/>
      <c r="AT3" s="765"/>
      <c r="AU3" s="765"/>
      <c r="AV3" s="765"/>
      <c r="AW3" s="765"/>
      <c r="AX3" s="765"/>
      <c r="AY3" s="7">
        <f>$AY$2</f>
        <v>1</v>
      </c>
    </row>
    <row r="4" spans="1:51" ht="72.599999999999994" customHeight="1" x14ac:dyDescent="0.15">
      <c r="A4" s="753">
        <v>1</v>
      </c>
      <c r="B4" s="753">
        <v>1</v>
      </c>
      <c r="C4" s="754" t="s">
        <v>652</v>
      </c>
      <c r="D4" s="754"/>
      <c r="E4" s="754"/>
      <c r="F4" s="754"/>
      <c r="G4" s="754"/>
      <c r="H4" s="754"/>
      <c r="I4" s="754"/>
      <c r="J4" s="755">
        <v>3050005010697</v>
      </c>
      <c r="K4" s="755"/>
      <c r="L4" s="755"/>
      <c r="M4" s="755"/>
      <c r="N4" s="755"/>
      <c r="O4" s="755"/>
      <c r="P4" s="756" t="s">
        <v>653</v>
      </c>
      <c r="Q4" s="756"/>
      <c r="R4" s="756"/>
      <c r="S4" s="756"/>
      <c r="T4" s="756"/>
      <c r="U4" s="756"/>
      <c r="V4" s="756"/>
      <c r="W4" s="756"/>
      <c r="X4" s="756"/>
      <c r="Y4" s="757">
        <v>5.3475650000000003</v>
      </c>
      <c r="Z4" s="758"/>
      <c r="AA4" s="758"/>
      <c r="AB4" s="759"/>
      <c r="AC4" s="760" t="s">
        <v>654</v>
      </c>
      <c r="AD4" s="760"/>
      <c r="AE4" s="760"/>
      <c r="AF4" s="760"/>
      <c r="AG4" s="760"/>
      <c r="AH4" s="761" t="s">
        <v>623</v>
      </c>
      <c r="AI4" s="761"/>
      <c r="AJ4" s="761"/>
      <c r="AK4" s="761"/>
      <c r="AL4" s="762" t="s">
        <v>623</v>
      </c>
      <c r="AM4" s="763"/>
      <c r="AN4" s="763"/>
      <c r="AO4" s="764"/>
      <c r="AP4" s="751" t="s">
        <v>623</v>
      </c>
      <c r="AQ4" s="751"/>
      <c r="AR4" s="751"/>
      <c r="AS4" s="751"/>
      <c r="AT4" s="751"/>
      <c r="AU4" s="751"/>
      <c r="AV4" s="751"/>
      <c r="AW4" s="751"/>
      <c r="AX4" s="751"/>
      <c r="AY4" s="7">
        <f>$AY$2</f>
        <v>1</v>
      </c>
    </row>
    <row r="5" spans="1:51" ht="67.150000000000006" customHeight="1" x14ac:dyDescent="0.15">
      <c r="A5" s="753">
        <v>2</v>
      </c>
      <c r="B5" s="753">
        <v>1</v>
      </c>
      <c r="C5" s="754" t="s">
        <v>655</v>
      </c>
      <c r="D5" s="754"/>
      <c r="E5" s="754"/>
      <c r="F5" s="754"/>
      <c r="G5" s="754"/>
      <c r="H5" s="754"/>
      <c r="I5" s="754"/>
      <c r="J5" s="755">
        <v>5020005005343</v>
      </c>
      <c r="K5" s="755"/>
      <c r="L5" s="755"/>
      <c r="M5" s="755"/>
      <c r="N5" s="755"/>
      <c r="O5" s="755"/>
      <c r="P5" s="756" t="s">
        <v>653</v>
      </c>
      <c r="Q5" s="756"/>
      <c r="R5" s="756"/>
      <c r="S5" s="756"/>
      <c r="T5" s="756"/>
      <c r="U5" s="756"/>
      <c r="V5" s="756"/>
      <c r="W5" s="756"/>
      <c r="X5" s="756"/>
      <c r="Y5" s="757">
        <v>2.016</v>
      </c>
      <c r="Z5" s="758"/>
      <c r="AA5" s="758"/>
      <c r="AB5" s="759"/>
      <c r="AC5" s="760" t="s">
        <v>654</v>
      </c>
      <c r="AD5" s="760"/>
      <c r="AE5" s="760"/>
      <c r="AF5" s="760"/>
      <c r="AG5" s="760"/>
      <c r="AH5" s="761" t="s">
        <v>623</v>
      </c>
      <c r="AI5" s="761"/>
      <c r="AJ5" s="761"/>
      <c r="AK5" s="761"/>
      <c r="AL5" s="762" t="s">
        <v>623</v>
      </c>
      <c r="AM5" s="763"/>
      <c r="AN5" s="763"/>
      <c r="AO5" s="764"/>
      <c r="AP5" s="751" t="s">
        <v>623</v>
      </c>
      <c r="AQ5" s="751"/>
      <c r="AR5" s="751"/>
      <c r="AS5" s="751"/>
      <c r="AT5" s="751"/>
      <c r="AU5" s="751"/>
      <c r="AV5" s="751"/>
      <c r="AW5" s="751"/>
      <c r="AX5" s="751"/>
      <c r="AY5" s="7">
        <f>COUNTA($C$5)</f>
        <v>1</v>
      </c>
    </row>
    <row r="6" spans="1:51" x14ac:dyDescent="0.15">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Y6" s="7">
        <f>COUNTA($C$9)</f>
        <v>1</v>
      </c>
    </row>
    <row r="7" spans="1:51" x14ac:dyDescent="0.15">
      <c r="A7" s="7"/>
      <c r="B7" s="96" t="s">
        <v>223</v>
      </c>
      <c r="C7" s="48"/>
      <c r="D7" s="48"/>
      <c r="E7" s="48"/>
      <c r="F7" s="48"/>
      <c r="G7" s="48"/>
      <c r="H7" s="48"/>
      <c r="I7" s="48"/>
      <c r="J7" s="48"/>
      <c r="K7" s="48"/>
      <c r="L7" s="48"/>
      <c r="M7" s="48"/>
      <c r="N7" s="48"/>
      <c r="O7" s="48"/>
      <c r="P7" s="50"/>
      <c r="Q7" s="50"/>
      <c r="R7" s="50"/>
      <c r="S7" s="50"/>
      <c r="T7" s="50"/>
      <c r="U7" s="50"/>
      <c r="V7" s="50"/>
      <c r="W7" s="50"/>
      <c r="X7" s="50"/>
      <c r="Y7" s="51"/>
      <c r="Z7" s="51"/>
      <c r="AA7" s="51"/>
      <c r="AB7" s="51"/>
      <c r="AC7" s="51"/>
      <c r="AD7" s="51"/>
      <c r="AE7" s="51"/>
      <c r="AF7" s="51"/>
      <c r="AG7" s="51"/>
      <c r="AH7" s="51"/>
      <c r="AI7" s="51"/>
      <c r="AJ7" s="51"/>
      <c r="AK7" s="51"/>
      <c r="AL7" s="51"/>
      <c r="AM7" s="51"/>
      <c r="AN7" s="51"/>
      <c r="AO7" s="51"/>
      <c r="AP7" s="50"/>
      <c r="AQ7" s="50"/>
      <c r="AR7" s="50"/>
      <c r="AS7" s="50"/>
      <c r="AT7" s="50"/>
      <c r="AU7" s="50"/>
      <c r="AV7" s="50"/>
      <c r="AW7" s="50"/>
      <c r="AX7" s="50"/>
      <c r="AY7" s="7">
        <f>$AY$6</f>
        <v>1</v>
      </c>
    </row>
    <row r="8" spans="1:51" s="7" customFormat="1" ht="59.25" customHeight="1" x14ac:dyDescent="0.15">
      <c r="A8" s="752"/>
      <c r="B8" s="752"/>
      <c r="C8" s="752" t="s">
        <v>25</v>
      </c>
      <c r="D8" s="752"/>
      <c r="E8" s="752"/>
      <c r="F8" s="752"/>
      <c r="G8" s="752"/>
      <c r="H8" s="752"/>
      <c r="I8" s="752"/>
      <c r="J8" s="765" t="s">
        <v>201</v>
      </c>
      <c r="K8" s="766"/>
      <c r="L8" s="766"/>
      <c r="M8" s="766"/>
      <c r="N8" s="766"/>
      <c r="O8" s="766"/>
      <c r="P8" s="752" t="s">
        <v>26</v>
      </c>
      <c r="Q8" s="752"/>
      <c r="R8" s="752"/>
      <c r="S8" s="752"/>
      <c r="T8" s="752"/>
      <c r="U8" s="752"/>
      <c r="V8" s="752"/>
      <c r="W8" s="752"/>
      <c r="X8" s="752"/>
      <c r="Y8" s="767" t="s">
        <v>241</v>
      </c>
      <c r="Z8" s="767"/>
      <c r="AA8" s="767"/>
      <c r="AB8" s="767"/>
      <c r="AC8" s="765" t="s">
        <v>234</v>
      </c>
      <c r="AD8" s="765"/>
      <c r="AE8" s="765"/>
      <c r="AF8" s="765"/>
      <c r="AG8" s="765"/>
      <c r="AH8" s="767" t="s">
        <v>193</v>
      </c>
      <c r="AI8" s="752"/>
      <c r="AJ8" s="752"/>
      <c r="AK8" s="752"/>
      <c r="AL8" s="752" t="s">
        <v>20</v>
      </c>
      <c r="AM8" s="752"/>
      <c r="AN8" s="752"/>
      <c r="AO8" s="768"/>
      <c r="AP8" s="765" t="s">
        <v>202</v>
      </c>
      <c r="AQ8" s="765"/>
      <c r="AR8" s="765"/>
      <c r="AS8" s="765"/>
      <c r="AT8" s="765"/>
      <c r="AU8" s="765"/>
      <c r="AV8" s="765"/>
      <c r="AW8" s="765"/>
      <c r="AX8" s="765"/>
      <c r="AY8" s="7">
        <f>$AY$6</f>
        <v>1</v>
      </c>
    </row>
    <row r="9" spans="1:51" ht="52.5" customHeight="1" x14ac:dyDescent="0.15">
      <c r="A9" s="753">
        <v>1</v>
      </c>
      <c r="B9" s="753">
        <v>1</v>
      </c>
      <c r="C9" s="770" t="s">
        <v>658</v>
      </c>
      <c r="D9" s="771"/>
      <c r="E9" s="771"/>
      <c r="F9" s="771"/>
      <c r="G9" s="771"/>
      <c r="H9" s="771"/>
      <c r="I9" s="772"/>
      <c r="J9" s="773">
        <v>6010905002126</v>
      </c>
      <c r="K9" s="774"/>
      <c r="L9" s="774"/>
      <c r="M9" s="774"/>
      <c r="N9" s="774"/>
      <c r="O9" s="775"/>
      <c r="P9" s="776" t="s">
        <v>657</v>
      </c>
      <c r="Q9" s="777"/>
      <c r="R9" s="777"/>
      <c r="S9" s="777"/>
      <c r="T9" s="777"/>
      <c r="U9" s="777"/>
      <c r="V9" s="777"/>
      <c r="W9" s="777"/>
      <c r="X9" s="778"/>
      <c r="Y9" s="757">
        <v>0.64850300000000005</v>
      </c>
      <c r="Z9" s="758"/>
      <c r="AA9" s="758"/>
      <c r="AB9" s="759"/>
      <c r="AC9" s="779" t="s">
        <v>256</v>
      </c>
      <c r="AD9" s="780"/>
      <c r="AE9" s="780"/>
      <c r="AF9" s="780"/>
      <c r="AG9" s="781"/>
      <c r="AH9" s="761" t="s">
        <v>623</v>
      </c>
      <c r="AI9" s="761"/>
      <c r="AJ9" s="761"/>
      <c r="AK9" s="761"/>
      <c r="AL9" s="762" t="s">
        <v>623</v>
      </c>
      <c r="AM9" s="763"/>
      <c r="AN9" s="763"/>
      <c r="AO9" s="764"/>
      <c r="AP9" s="751" t="s">
        <v>623</v>
      </c>
      <c r="AQ9" s="751"/>
      <c r="AR9" s="751"/>
      <c r="AS9" s="751"/>
      <c r="AT9" s="751"/>
      <c r="AU9" s="751"/>
      <c r="AV9" s="751"/>
      <c r="AW9" s="751"/>
      <c r="AX9" s="751"/>
      <c r="AY9" s="7">
        <f>$AY$6</f>
        <v>1</v>
      </c>
    </row>
    <row r="10" spans="1:51" ht="53.25" customHeight="1" x14ac:dyDescent="0.15">
      <c r="A10" s="753">
        <v>2</v>
      </c>
      <c r="B10" s="753">
        <v>1</v>
      </c>
      <c r="C10" s="754" t="s">
        <v>659</v>
      </c>
      <c r="D10" s="754"/>
      <c r="E10" s="754"/>
      <c r="F10" s="754"/>
      <c r="G10" s="754"/>
      <c r="H10" s="754"/>
      <c r="I10" s="754"/>
      <c r="J10" s="755">
        <v>5310005003706</v>
      </c>
      <c r="K10" s="755"/>
      <c r="L10" s="755"/>
      <c r="M10" s="755"/>
      <c r="N10" s="755"/>
      <c r="O10" s="755"/>
      <c r="P10" s="756" t="s">
        <v>657</v>
      </c>
      <c r="Q10" s="756"/>
      <c r="R10" s="756"/>
      <c r="S10" s="756"/>
      <c r="T10" s="756"/>
      <c r="U10" s="756"/>
      <c r="V10" s="756"/>
      <c r="W10" s="756"/>
      <c r="X10" s="756"/>
      <c r="Y10" s="757">
        <v>0.61950400000000005</v>
      </c>
      <c r="Z10" s="758"/>
      <c r="AA10" s="758"/>
      <c r="AB10" s="759"/>
      <c r="AC10" s="760" t="s">
        <v>256</v>
      </c>
      <c r="AD10" s="760"/>
      <c r="AE10" s="760"/>
      <c r="AF10" s="760"/>
      <c r="AG10" s="760"/>
      <c r="AH10" s="761" t="s">
        <v>623</v>
      </c>
      <c r="AI10" s="761"/>
      <c r="AJ10" s="761"/>
      <c r="AK10" s="761"/>
      <c r="AL10" s="762" t="s">
        <v>623</v>
      </c>
      <c r="AM10" s="763"/>
      <c r="AN10" s="763"/>
      <c r="AO10" s="764"/>
      <c r="AP10" s="751" t="s">
        <v>623</v>
      </c>
      <c r="AQ10" s="751"/>
      <c r="AR10" s="751"/>
      <c r="AS10" s="751"/>
      <c r="AT10" s="751"/>
      <c r="AU10" s="751"/>
      <c r="AV10" s="751"/>
      <c r="AW10" s="751"/>
      <c r="AX10" s="751"/>
      <c r="AY10" s="7">
        <f>COUNTA($C$10)</f>
        <v>1</v>
      </c>
    </row>
    <row r="11" spans="1:51" ht="53.25" customHeight="1" x14ac:dyDescent="0.15">
      <c r="A11" s="753">
        <v>3</v>
      </c>
      <c r="B11" s="753">
        <v>1</v>
      </c>
      <c r="C11" s="754" t="s">
        <v>656</v>
      </c>
      <c r="D11" s="754"/>
      <c r="E11" s="754"/>
      <c r="F11" s="754"/>
      <c r="G11" s="754"/>
      <c r="H11" s="754"/>
      <c r="I11" s="754"/>
      <c r="J11" s="755" t="s">
        <v>280</v>
      </c>
      <c r="K11" s="755"/>
      <c r="L11" s="755"/>
      <c r="M11" s="755"/>
      <c r="N11" s="755"/>
      <c r="O11" s="755"/>
      <c r="P11" s="756" t="s">
        <v>657</v>
      </c>
      <c r="Q11" s="756"/>
      <c r="R11" s="756"/>
      <c r="S11" s="756"/>
      <c r="T11" s="756"/>
      <c r="U11" s="756"/>
      <c r="V11" s="756"/>
      <c r="W11" s="756"/>
      <c r="X11" s="756"/>
      <c r="Y11" s="757">
        <v>0.28599999999999998</v>
      </c>
      <c r="Z11" s="758"/>
      <c r="AA11" s="758"/>
      <c r="AB11" s="759"/>
      <c r="AC11" s="760" t="s">
        <v>256</v>
      </c>
      <c r="AD11" s="760"/>
      <c r="AE11" s="760"/>
      <c r="AF11" s="760"/>
      <c r="AG11" s="760"/>
      <c r="AH11" s="761" t="s">
        <v>623</v>
      </c>
      <c r="AI11" s="761"/>
      <c r="AJ11" s="761"/>
      <c r="AK11" s="761"/>
      <c r="AL11" s="762" t="s">
        <v>623</v>
      </c>
      <c r="AM11" s="763"/>
      <c r="AN11" s="763"/>
      <c r="AO11" s="764"/>
      <c r="AP11" s="751" t="s">
        <v>623</v>
      </c>
      <c r="AQ11" s="751"/>
      <c r="AR11" s="751"/>
      <c r="AS11" s="751"/>
      <c r="AT11" s="751"/>
      <c r="AU11" s="751"/>
      <c r="AV11" s="751"/>
      <c r="AW11" s="751"/>
      <c r="AX11" s="751"/>
      <c r="AY11" s="7">
        <f>COUNTA($C$11)</f>
        <v>1</v>
      </c>
    </row>
    <row r="12" spans="1:51" x14ac:dyDescent="0.15">
      <c r="P12" s="54"/>
      <c r="Q12" s="54"/>
      <c r="R12" s="54"/>
      <c r="S12" s="54"/>
      <c r="T12" s="54"/>
      <c r="U12" s="54"/>
      <c r="V12" s="54"/>
      <c r="W12" s="54"/>
      <c r="X12" s="54"/>
      <c r="Y12" s="55"/>
      <c r="Z12" s="55"/>
      <c r="AA12" s="55"/>
      <c r="AB12" s="55"/>
      <c r="AC12" s="55"/>
      <c r="AD12" s="55"/>
      <c r="AE12" s="55"/>
      <c r="AF12" s="55"/>
      <c r="AG12" s="55"/>
      <c r="AH12" s="55"/>
      <c r="AI12" s="55"/>
      <c r="AJ12" s="55"/>
      <c r="AK12" s="55"/>
      <c r="AL12" s="55"/>
      <c r="AM12" s="55"/>
      <c r="AN12" s="55"/>
      <c r="AO12" s="55"/>
      <c r="AY12" s="7">
        <f>COUNTA($C$15)</f>
        <v>1</v>
      </c>
    </row>
    <row r="13" spans="1:51" x14ac:dyDescent="0.15">
      <c r="A13" s="7"/>
      <c r="B13" s="96" t="s">
        <v>173</v>
      </c>
      <c r="C13" s="48"/>
      <c r="D13" s="48"/>
      <c r="E13" s="48"/>
      <c r="F13" s="48"/>
      <c r="G13" s="48"/>
      <c r="H13" s="48"/>
      <c r="I13" s="48"/>
      <c r="J13" s="48"/>
      <c r="K13" s="48"/>
      <c r="L13" s="48"/>
      <c r="M13" s="48"/>
      <c r="N13" s="48"/>
      <c r="O13" s="48"/>
      <c r="P13" s="50"/>
      <c r="Q13" s="50"/>
      <c r="R13" s="50"/>
      <c r="S13" s="50"/>
      <c r="T13" s="50"/>
      <c r="U13" s="50"/>
      <c r="V13" s="50"/>
      <c r="W13" s="50"/>
      <c r="X13" s="50"/>
      <c r="Y13" s="51"/>
      <c r="Z13" s="51"/>
      <c r="AA13" s="51"/>
      <c r="AB13" s="51"/>
      <c r="AC13" s="51"/>
      <c r="AD13" s="51"/>
      <c r="AE13" s="51"/>
      <c r="AF13" s="51"/>
      <c r="AG13" s="51"/>
      <c r="AH13" s="51"/>
      <c r="AI13" s="51"/>
      <c r="AJ13" s="51"/>
      <c r="AK13" s="51"/>
      <c r="AL13" s="51"/>
      <c r="AM13" s="51"/>
      <c r="AN13" s="51"/>
      <c r="AO13" s="51"/>
      <c r="AP13" s="50"/>
      <c r="AQ13" s="50"/>
      <c r="AR13" s="50"/>
      <c r="AS13" s="50"/>
      <c r="AT13" s="50"/>
      <c r="AU13" s="50"/>
      <c r="AV13" s="50"/>
      <c r="AW13" s="50"/>
      <c r="AX13" s="50"/>
      <c r="AY13" s="35">
        <f>$AY$12</f>
        <v>1</v>
      </c>
    </row>
    <row r="14" spans="1:51" s="7" customFormat="1" ht="59.25" customHeight="1" x14ac:dyDescent="0.15">
      <c r="A14" s="752"/>
      <c r="B14" s="752"/>
      <c r="C14" s="752" t="s">
        <v>25</v>
      </c>
      <c r="D14" s="752"/>
      <c r="E14" s="752"/>
      <c r="F14" s="752"/>
      <c r="G14" s="752"/>
      <c r="H14" s="752"/>
      <c r="I14" s="752"/>
      <c r="J14" s="765" t="s">
        <v>201</v>
      </c>
      <c r="K14" s="766"/>
      <c r="L14" s="766"/>
      <c r="M14" s="766"/>
      <c r="N14" s="766"/>
      <c r="O14" s="766"/>
      <c r="P14" s="752" t="s">
        <v>26</v>
      </c>
      <c r="Q14" s="752"/>
      <c r="R14" s="752"/>
      <c r="S14" s="752"/>
      <c r="T14" s="752"/>
      <c r="U14" s="752"/>
      <c r="V14" s="752"/>
      <c r="W14" s="752"/>
      <c r="X14" s="752"/>
      <c r="Y14" s="767" t="s">
        <v>241</v>
      </c>
      <c r="Z14" s="767"/>
      <c r="AA14" s="767"/>
      <c r="AB14" s="767"/>
      <c r="AC14" s="765" t="s">
        <v>234</v>
      </c>
      <c r="AD14" s="765"/>
      <c r="AE14" s="765"/>
      <c r="AF14" s="765"/>
      <c r="AG14" s="765"/>
      <c r="AH14" s="767" t="s">
        <v>193</v>
      </c>
      <c r="AI14" s="752"/>
      <c r="AJ14" s="752"/>
      <c r="AK14" s="752"/>
      <c r="AL14" s="752" t="s">
        <v>20</v>
      </c>
      <c r="AM14" s="752"/>
      <c r="AN14" s="752"/>
      <c r="AO14" s="768"/>
      <c r="AP14" s="765" t="s">
        <v>202</v>
      </c>
      <c r="AQ14" s="765"/>
      <c r="AR14" s="765"/>
      <c r="AS14" s="765"/>
      <c r="AT14" s="765"/>
      <c r="AU14" s="765"/>
      <c r="AV14" s="765"/>
      <c r="AW14" s="765"/>
      <c r="AX14" s="765"/>
      <c r="AY14" s="35">
        <f t="shared" ref="AY14:AY15" si="0">$AY$12</f>
        <v>1</v>
      </c>
    </row>
    <row r="15" spans="1:51" ht="45" customHeight="1" x14ac:dyDescent="0.15">
      <c r="A15" s="753">
        <v>1</v>
      </c>
      <c r="B15" s="753">
        <v>1</v>
      </c>
      <c r="C15" s="754" t="s">
        <v>660</v>
      </c>
      <c r="D15" s="754"/>
      <c r="E15" s="754"/>
      <c r="F15" s="754"/>
      <c r="G15" s="754"/>
      <c r="H15" s="754"/>
      <c r="I15" s="754"/>
      <c r="J15" s="769">
        <v>1013205001281</v>
      </c>
      <c r="K15" s="769"/>
      <c r="L15" s="769"/>
      <c r="M15" s="769"/>
      <c r="N15" s="769"/>
      <c r="O15" s="769"/>
      <c r="P15" s="756" t="s">
        <v>661</v>
      </c>
      <c r="Q15" s="756"/>
      <c r="R15" s="756"/>
      <c r="S15" s="756"/>
      <c r="T15" s="756"/>
      <c r="U15" s="756"/>
      <c r="V15" s="756"/>
      <c r="W15" s="756"/>
      <c r="X15" s="756"/>
      <c r="Y15" s="757">
        <v>3.4917760000000002</v>
      </c>
      <c r="Z15" s="758"/>
      <c r="AA15" s="758"/>
      <c r="AB15" s="759"/>
      <c r="AC15" s="760" t="s">
        <v>654</v>
      </c>
      <c r="AD15" s="760"/>
      <c r="AE15" s="760"/>
      <c r="AF15" s="760"/>
      <c r="AG15" s="760"/>
      <c r="AH15" s="761" t="s">
        <v>623</v>
      </c>
      <c r="AI15" s="761"/>
      <c r="AJ15" s="761"/>
      <c r="AK15" s="761"/>
      <c r="AL15" s="762" t="s">
        <v>623</v>
      </c>
      <c r="AM15" s="763"/>
      <c r="AN15" s="763"/>
      <c r="AO15" s="764"/>
      <c r="AP15" s="751" t="s">
        <v>623</v>
      </c>
      <c r="AQ15" s="751"/>
      <c r="AR15" s="751"/>
      <c r="AS15" s="751"/>
      <c r="AT15" s="751"/>
      <c r="AU15" s="751"/>
      <c r="AV15" s="751"/>
      <c r="AW15" s="751"/>
      <c r="AX15" s="751"/>
      <c r="AY15" s="35">
        <f t="shared" si="0"/>
        <v>1</v>
      </c>
    </row>
    <row r="16" spans="1:51" x14ac:dyDescent="0.15">
      <c r="P16" s="54"/>
      <c r="Q16" s="54"/>
      <c r="R16" s="54"/>
      <c r="S16" s="54"/>
      <c r="T16" s="54"/>
      <c r="U16" s="54"/>
      <c r="V16" s="54"/>
      <c r="W16" s="54"/>
      <c r="X16" s="54"/>
      <c r="Y16" s="55"/>
      <c r="Z16" s="55"/>
      <c r="AA16" s="55"/>
      <c r="AB16" s="55"/>
      <c r="AC16" s="55"/>
      <c r="AD16" s="55"/>
      <c r="AE16" s="55"/>
      <c r="AF16" s="55"/>
      <c r="AG16" s="55"/>
      <c r="AH16" s="55"/>
      <c r="AI16" s="55"/>
      <c r="AJ16" s="55"/>
      <c r="AK16" s="55"/>
      <c r="AL16" s="55"/>
      <c r="AM16" s="55"/>
      <c r="AN16" s="55"/>
      <c r="AO16" s="55"/>
      <c r="AY16" s="7">
        <f>COUNTA($C$19)</f>
        <v>1</v>
      </c>
    </row>
    <row r="17" spans="1:51" x14ac:dyDescent="0.15">
      <c r="A17" s="7"/>
      <c r="B17" s="96" t="s">
        <v>174</v>
      </c>
      <c r="C17" s="48"/>
      <c r="D17" s="48"/>
      <c r="E17" s="48"/>
      <c r="F17" s="48"/>
      <c r="G17" s="48"/>
      <c r="H17" s="48"/>
      <c r="I17" s="48"/>
      <c r="J17" s="48"/>
      <c r="K17" s="48"/>
      <c r="L17" s="48"/>
      <c r="M17" s="48"/>
      <c r="N17" s="48"/>
      <c r="O17" s="48"/>
      <c r="P17" s="50"/>
      <c r="Q17" s="50"/>
      <c r="R17" s="50"/>
      <c r="S17" s="50"/>
      <c r="T17" s="50"/>
      <c r="U17" s="50"/>
      <c r="V17" s="50"/>
      <c r="W17" s="50"/>
      <c r="X17" s="50"/>
      <c r="Y17" s="51"/>
      <c r="Z17" s="51"/>
      <c r="AA17" s="51"/>
      <c r="AB17" s="51"/>
      <c r="AC17" s="51"/>
      <c r="AD17" s="51"/>
      <c r="AE17" s="51"/>
      <c r="AF17" s="51"/>
      <c r="AG17" s="51"/>
      <c r="AH17" s="51"/>
      <c r="AI17" s="51"/>
      <c r="AJ17" s="51"/>
      <c r="AK17" s="51"/>
      <c r="AL17" s="51"/>
      <c r="AM17" s="51"/>
      <c r="AN17" s="51"/>
      <c r="AO17" s="51"/>
      <c r="AP17" s="50"/>
      <c r="AQ17" s="50"/>
      <c r="AR17" s="50"/>
      <c r="AS17" s="50"/>
      <c r="AT17" s="50"/>
      <c r="AU17" s="50"/>
      <c r="AV17" s="50"/>
      <c r="AW17" s="50"/>
      <c r="AX17" s="50"/>
      <c r="AY17" s="35">
        <f>$AY$16</f>
        <v>1</v>
      </c>
    </row>
    <row r="18" spans="1:51" s="7" customFormat="1" ht="59.25" customHeight="1" x14ac:dyDescent="0.15">
      <c r="A18" s="752"/>
      <c r="B18" s="752"/>
      <c r="C18" s="752" t="s">
        <v>25</v>
      </c>
      <c r="D18" s="752"/>
      <c r="E18" s="752"/>
      <c r="F18" s="752"/>
      <c r="G18" s="752"/>
      <c r="H18" s="752"/>
      <c r="I18" s="752"/>
      <c r="J18" s="765" t="s">
        <v>201</v>
      </c>
      <c r="K18" s="766"/>
      <c r="L18" s="766"/>
      <c r="M18" s="766"/>
      <c r="N18" s="766"/>
      <c r="O18" s="766"/>
      <c r="P18" s="752" t="s">
        <v>26</v>
      </c>
      <c r="Q18" s="752"/>
      <c r="R18" s="752"/>
      <c r="S18" s="752"/>
      <c r="T18" s="752"/>
      <c r="U18" s="752"/>
      <c r="V18" s="752"/>
      <c r="W18" s="752"/>
      <c r="X18" s="752"/>
      <c r="Y18" s="767" t="s">
        <v>241</v>
      </c>
      <c r="Z18" s="767"/>
      <c r="AA18" s="767"/>
      <c r="AB18" s="767"/>
      <c r="AC18" s="765" t="s">
        <v>234</v>
      </c>
      <c r="AD18" s="765"/>
      <c r="AE18" s="765"/>
      <c r="AF18" s="765"/>
      <c r="AG18" s="765"/>
      <c r="AH18" s="767" t="s">
        <v>193</v>
      </c>
      <c r="AI18" s="752"/>
      <c r="AJ18" s="752"/>
      <c r="AK18" s="752"/>
      <c r="AL18" s="752" t="s">
        <v>20</v>
      </c>
      <c r="AM18" s="752"/>
      <c r="AN18" s="752"/>
      <c r="AO18" s="768"/>
      <c r="AP18" s="765" t="s">
        <v>202</v>
      </c>
      <c r="AQ18" s="765"/>
      <c r="AR18" s="765"/>
      <c r="AS18" s="765"/>
      <c r="AT18" s="765"/>
      <c r="AU18" s="765"/>
      <c r="AV18" s="765"/>
      <c r="AW18" s="765"/>
      <c r="AX18" s="765"/>
      <c r="AY18" s="35">
        <f t="shared" ref="AY18:AY19" si="1">$AY$16</f>
        <v>1</v>
      </c>
    </row>
    <row r="19" spans="1:51" ht="45.75" customHeight="1" x14ac:dyDescent="0.15">
      <c r="A19" s="753">
        <v>1</v>
      </c>
      <c r="B19" s="753">
        <v>1</v>
      </c>
      <c r="C19" s="754" t="s">
        <v>662</v>
      </c>
      <c r="D19" s="754"/>
      <c r="E19" s="754"/>
      <c r="F19" s="754"/>
      <c r="G19" s="754"/>
      <c r="H19" s="754"/>
      <c r="I19" s="754"/>
      <c r="J19" s="755" t="s">
        <v>623</v>
      </c>
      <c r="K19" s="755"/>
      <c r="L19" s="755"/>
      <c r="M19" s="755"/>
      <c r="N19" s="755"/>
      <c r="O19" s="755"/>
      <c r="P19" s="756" t="s">
        <v>663</v>
      </c>
      <c r="Q19" s="756"/>
      <c r="R19" s="756"/>
      <c r="S19" s="756"/>
      <c r="T19" s="756"/>
      <c r="U19" s="756"/>
      <c r="V19" s="756"/>
      <c r="W19" s="756"/>
      <c r="X19" s="756"/>
      <c r="Y19" s="757">
        <v>3.1701969999999999</v>
      </c>
      <c r="Z19" s="758"/>
      <c r="AA19" s="758"/>
      <c r="AB19" s="759"/>
      <c r="AC19" s="760" t="s">
        <v>654</v>
      </c>
      <c r="AD19" s="760"/>
      <c r="AE19" s="760"/>
      <c r="AF19" s="760"/>
      <c r="AG19" s="760"/>
      <c r="AH19" s="761" t="s">
        <v>623</v>
      </c>
      <c r="AI19" s="761"/>
      <c r="AJ19" s="761"/>
      <c r="AK19" s="761"/>
      <c r="AL19" s="762" t="s">
        <v>623</v>
      </c>
      <c r="AM19" s="763"/>
      <c r="AN19" s="763"/>
      <c r="AO19" s="764"/>
      <c r="AP19" s="751" t="s">
        <v>623</v>
      </c>
      <c r="AQ19" s="751"/>
      <c r="AR19" s="751"/>
      <c r="AS19" s="751"/>
      <c r="AT19" s="751"/>
      <c r="AU19" s="751"/>
      <c r="AV19" s="751"/>
      <c r="AW19" s="751"/>
      <c r="AX19" s="751"/>
      <c r="AY19" s="35">
        <f t="shared" si="1"/>
        <v>1</v>
      </c>
    </row>
    <row r="20" spans="1:51" x14ac:dyDescent="0.15">
      <c r="P20" s="54"/>
      <c r="Q20" s="54"/>
      <c r="R20" s="54"/>
      <c r="S20" s="54"/>
      <c r="T20" s="54"/>
      <c r="U20" s="54"/>
      <c r="V20" s="54"/>
      <c r="W20" s="54"/>
      <c r="X20" s="54"/>
      <c r="Y20" s="55"/>
      <c r="Z20" s="55"/>
      <c r="AA20" s="55"/>
      <c r="AB20" s="55"/>
      <c r="AC20" s="55"/>
      <c r="AD20" s="55"/>
      <c r="AE20" s="55"/>
      <c r="AF20" s="55"/>
      <c r="AG20" s="55"/>
      <c r="AH20" s="55"/>
      <c r="AI20" s="55"/>
      <c r="AJ20" s="55"/>
      <c r="AK20" s="55"/>
      <c r="AL20" s="55"/>
      <c r="AM20" s="55"/>
      <c r="AN20" s="55"/>
      <c r="AO20" s="55"/>
      <c r="AY20" s="7">
        <f>COUNTA($C$23)</f>
        <v>1</v>
      </c>
    </row>
    <row r="21" spans="1:51" x14ac:dyDescent="0.15">
      <c r="A21" s="7"/>
      <c r="B21" s="96" t="s">
        <v>175</v>
      </c>
      <c r="C21" s="48"/>
      <c r="D21" s="48"/>
      <c r="E21" s="48"/>
      <c r="F21" s="48"/>
      <c r="G21" s="48"/>
      <c r="H21" s="48"/>
      <c r="I21" s="48"/>
      <c r="J21" s="48"/>
      <c r="K21" s="48"/>
      <c r="L21" s="48"/>
      <c r="M21" s="48"/>
      <c r="N21" s="48"/>
      <c r="O21" s="48"/>
      <c r="P21" s="50"/>
      <c r="Q21" s="50"/>
      <c r="R21" s="50"/>
      <c r="S21" s="50"/>
      <c r="T21" s="50"/>
      <c r="U21" s="50"/>
      <c r="V21" s="50"/>
      <c r="W21" s="50"/>
      <c r="X21" s="50"/>
      <c r="Y21" s="51"/>
      <c r="Z21" s="51"/>
      <c r="AA21" s="51"/>
      <c r="AB21" s="51"/>
      <c r="AC21" s="51"/>
      <c r="AD21" s="51"/>
      <c r="AE21" s="51"/>
      <c r="AF21" s="51"/>
      <c r="AG21" s="51"/>
      <c r="AH21" s="51"/>
      <c r="AI21" s="51"/>
      <c r="AJ21" s="51"/>
      <c r="AK21" s="51"/>
      <c r="AL21" s="51"/>
      <c r="AM21" s="51"/>
      <c r="AN21" s="51"/>
      <c r="AO21" s="51"/>
      <c r="AP21" s="50"/>
      <c r="AQ21" s="50"/>
      <c r="AR21" s="50"/>
      <c r="AS21" s="50"/>
      <c r="AT21" s="50"/>
      <c r="AU21" s="50"/>
      <c r="AV21" s="50"/>
      <c r="AW21" s="50"/>
      <c r="AX21" s="50"/>
      <c r="AY21" s="35">
        <f>$AY$20</f>
        <v>1</v>
      </c>
    </row>
    <row r="22" spans="1:51" s="7" customFormat="1" ht="59.25" customHeight="1" x14ac:dyDescent="0.15">
      <c r="A22" s="752"/>
      <c r="B22" s="752"/>
      <c r="C22" s="752" t="s">
        <v>25</v>
      </c>
      <c r="D22" s="752"/>
      <c r="E22" s="752"/>
      <c r="F22" s="752"/>
      <c r="G22" s="752"/>
      <c r="H22" s="752"/>
      <c r="I22" s="752"/>
      <c r="J22" s="765" t="s">
        <v>201</v>
      </c>
      <c r="K22" s="766"/>
      <c r="L22" s="766"/>
      <c r="M22" s="766"/>
      <c r="N22" s="766"/>
      <c r="O22" s="766"/>
      <c r="P22" s="752" t="s">
        <v>26</v>
      </c>
      <c r="Q22" s="752"/>
      <c r="R22" s="752"/>
      <c r="S22" s="752"/>
      <c r="T22" s="752"/>
      <c r="U22" s="752"/>
      <c r="V22" s="752"/>
      <c r="W22" s="752"/>
      <c r="X22" s="752"/>
      <c r="Y22" s="767" t="s">
        <v>241</v>
      </c>
      <c r="Z22" s="767"/>
      <c r="AA22" s="767"/>
      <c r="AB22" s="767"/>
      <c r="AC22" s="765" t="s">
        <v>234</v>
      </c>
      <c r="AD22" s="765"/>
      <c r="AE22" s="765"/>
      <c r="AF22" s="765"/>
      <c r="AG22" s="765"/>
      <c r="AH22" s="767" t="s">
        <v>193</v>
      </c>
      <c r="AI22" s="752"/>
      <c r="AJ22" s="752"/>
      <c r="AK22" s="752"/>
      <c r="AL22" s="752" t="s">
        <v>20</v>
      </c>
      <c r="AM22" s="752"/>
      <c r="AN22" s="752"/>
      <c r="AO22" s="768"/>
      <c r="AP22" s="765" t="s">
        <v>202</v>
      </c>
      <c r="AQ22" s="765"/>
      <c r="AR22" s="765"/>
      <c r="AS22" s="765"/>
      <c r="AT22" s="765"/>
      <c r="AU22" s="765"/>
      <c r="AV22" s="765"/>
      <c r="AW22" s="765"/>
      <c r="AX22" s="765"/>
      <c r="AY22" s="35">
        <f t="shared" ref="AY22:AY23" si="2">$AY$20</f>
        <v>1</v>
      </c>
    </row>
    <row r="23" spans="1:51" ht="48.75" customHeight="1" x14ac:dyDescent="0.15">
      <c r="A23" s="753">
        <v>1</v>
      </c>
      <c r="B23" s="753">
        <v>1</v>
      </c>
      <c r="C23" s="754" t="s">
        <v>664</v>
      </c>
      <c r="D23" s="754"/>
      <c r="E23" s="754"/>
      <c r="F23" s="754"/>
      <c r="G23" s="754"/>
      <c r="H23" s="754"/>
      <c r="I23" s="754"/>
      <c r="J23" s="755" t="s">
        <v>623</v>
      </c>
      <c r="K23" s="755"/>
      <c r="L23" s="755"/>
      <c r="M23" s="755"/>
      <c r="N23" s="755"/>
      <c r="O23" s="755"/>
      <c r="P23" s="756" t="s">
        <v>665</v>
      </c>
      <c r="Q23" s="756"/>
      <c r="R23" s="756"/>
      <c r="S23" s="756"/>
      <c r="T23" s="756"/>
      <c r="U23" s="756"/>
      <c r="V23" s="756"/>
      <c r="W23" s="756"/>
      <c r="X23" s="756"/>
      <c r="Y23" s="757">
        <v>6.3040000000000003</v>
      </c>
      <c r="Z23" s="758"/>
      <c r="AA23" s="758"/>
      <c r="AB23" s="759"/>
      <c r="AC23" s="760" t="s">
        <v>654</v>
      </c>
      <c r="AD23" s="760"/>
      <c r="AE23" s="760"/>
      <c r="AF23" s="760"/>
      <c r="AG23" s="760"/>
      <c r="AH23" s="761" t="s">
        <v>623</v>
      </c>
      <c r="AI23" s="761"/>
      <c r="AJ23" s="761"/>
      <c r="AK23" s="761"/>
      <c r="AL23" s="762" t="s">
        <v>623</v>
      </c>
      <c r="AM23" s="763"/>
      <c r="AN23" s="763"/>
      <c r="AO23" s="764"/>
      <c r="AP23" s="751" t="s">
        <v>623</v>
      </c>
      <c r="AQ23" s="751"/>
      <c r="AR23" s="751"/>
      <c r="AS23" s="751"/>
      <c r="AT23" s="751"/>
      <c r="AU23" s="751"/>
      <c r="AV23" s="751"/>
      <c r="AW23" s="751"/>
      <c r="AX23" s="751"/>
      <c r="AY23" s="35">
        <f t="shared" si="2"/>
        <v>1</v>
      </c>
    </row>
    <row r="24" spans="1:51" ht="49.5" customHeight="1" x14ac:dyDescent="0.15">
      <c r="A24" s="753">
        <v>2</v>
      </c>
      <c r="B24" s="753">
        <v>1</v>
      </c>
      <c r="C24" s="754" t="s">
        <v>666</v>
      </c>
      <c r="D24" s="754"/>
      <c r="E24" s="754"/>
      <c r="F24" s="754"/>
      <c r="G24" s="754"/>
      <c r="H24" s="754"/>
      <c r="I24" s="754"/>
      <c r="J24" s="755" t="s">
        <v>623</v>
      </c>
      <c r="K24" s="755"/>
      <c r="L24" s="755"/>
      <c r="M24" s="755"/>
      <c r="N24" s="755"/>
      <c r="O24" s="755"/>
      <c r="P24" s="756" t="s">
        <v>665</v>
      </c>
      <c r="Q24" s="756"/>
      <c r="R24" s="756"/>
      <c r="S24" s="756"/>
      <c r="T24" s="756"/>
      <c r="U24" s="756"/>
      <c r="V24" s="756"/>
      <c r="W24" s="756"/>
      <c r="X24" s="756"/>
      <c r="Y24" s="757">
        <v>3.3783629999999998</v>
      </c>
      <c r="Z24" s="758"/>
      <c r="AA24" s="758"/>
      <c r="AB24" s="759"/>
      <c r="AC24" s="760" t="s">
        <v>654</v>
      </c>
      <c r="AD24" s="760"/>
      <c r="AE24" s="760"/>
      <c r="AF24" s="760"/>
      <c r="AG24" s="760"/>
      <c r="AH24" s="761" t="s">
        <v>623</v>
      </c>
      <c r="AI24" s="761"/>
      <c r="AJ24" s="761"/>
      <c r="AK24" s="761"/>
      <c r="AL24" s="762" t="s">
        <v>623</v>
      </c>
      <c r="AM24" s="763"/>
      <c r="AN24" s="763"/>
      <c r="AO24" s="764"/>
      <c r="AP24" s="751" t="s">
        <v>623</v>
      </c>
      <c r="AQ24" s="751"/>
      <c r="AR24" s="751"/>
      <c r="AS24" s="751"/>
      <c r="AT24" s="751"/>
      <c r="AU24" s="751"/>
      <c r="AV24" s="751"/>
      <c r="AW24" s="751"/>
      <c r="AX24" s="751"/>
      <c r="AY24" s="7">
        <f>COUNTA($C$24)</f>
        <v>1</v>
      </c>
    </row>
    <row r="25" spans="1:51" x14ac:dyDescent="0.15">
      <c r="P25" s="54"/>
      <c r="Q25" s="54"/>
      <c r="R25" s="54"/>
      <c r="S25" s="54"/>
      <c r="T25" s="54"/>
      <c r="U25" s="54"/>
      <c r="V25" s="54"/>
      <c r="W25" s="54"/>
      <c r="X25" s="54"/>
      <c r="Y25" s="55"/>
      <c r="Z25" s="55"/>
      <c r="AA25" s="55"/>
      <c r="AB25" s="55"/>
      <c r="AC25" s="55"/>
      <c r="AD25" s="55"/>
      <c r="AE25" s="55"/>
      <c r="AF25" s="55"/>
      <c r="AG25" s="55"/>
      <c r="AH25" s="55"/>
      <c r="AI25" s="55"/>
      <c r="AJ25" s="55"/>
      <c r="AK25" s="55"/>
      <c r="AL25" s="55"/>
      <c r="AM25" s="55"/>
      <c r="AN25" s="55"/>
      <c r="AO25" s="55"/>
      <c r="AY25" s="7">
        <f>COUNTA($C$28)</f>
        <v>1</v>
      </c>
    </row>
    <row r="26" spans="1:51" x14ac:dyDescent="0.15">
      <c r="A26" s="7"/>
      <c r="B26" s="96" t="s">
        <v>176</v>
      </c>
      <c r="C26" s="48"/>
      <c r="D26" s="48"/>
      <c r="E26" s="48"/>
      <c r="F26" s="48"/>
      <c r="G26" s="48"/>
      <c r="H26" s="48"/>
      <c r="I26" s="48"/>
      <c r="J26" s="48"/>
      <c r="K26" s="48"/>
      <c r="L26" s="48"/>
      <c r="M26" s="48"/>
      <c r="N26" s="48"/>
      <c r="O26" s="48"/>
      <c r="P26" s="50"/>
      <c r="Q26" s="50"/>
      <c r="R26" s="50"/>
      <c r="S26" s="50"/>
      <c r="T26" s="50"/>
      <c r="U26" s="50"/>
      <c r="V26" s="50"/>
      <c r="W26" s="50"/>
      <c r="X26" s="50"/>
      <c r="Y26" s="51"/>
      <c r="Z26" s="51"/>
      <c r="AA26" s="51"/>
      <c r="AB26" s="51"/>
      <c r="AC26" s="51"/>
      <c r="AD26" s="51"/>
      <c r="AE26" s="51"/>
      <c r="AF26" s="51"/>
      <c r="AG26" s="51"/>
      <c r="AH26" s="51"/>
      <c r="AI26" s="51"/>
      <c r="AJ26" s="51"/>
      <c r="AK26" s="51"/>
      <c r="AL26" s="51"/>
      <c r="AM26" s="51"/>
      <c r="AN26" s="51"/>
      <c r="AO26" s="51"/>
      <c r="AP26" s="50"/>
      <c r="AQ26" s="50"/>
      <c r="AR26" s="50"/>
      <c r="AS26" s="50"/>
      <c r="AT26" s="50"/>
      <c r="AU26" s="50"/>
      <c r="AV26" s="50"/>
      <c r="AW26" s="50"/>
      <c r="AX26" s="50"/>
      <c r="AY26" s="35">
        <f>$AY$25</f>
        <v>1</v>
      </c>
    </row>
    <row r="27" spans="1:51" s="7" customFormat="1" ht="59.25" customHeight="1" x14ac:dyDescent="0.15">
      <c r="A27" s="752"/>
      <c r="B27" s="752"/>
      <c r="C27" s="752" t="s">
        <v>25</v>
      </c>
      <c r="D27" s="752"/>
      <c r="E27" s="752"/>
      <c r="F27" s="752"/>
      <c r="G27" s="752"/>
      <c r="H27" s="752"/>
      <c r="I27" s="752"/>
      <c r="J27" s="765" t="s">
        <v>201</v>
      </c>
      <c r="K27" s="766"/>
      <c r="L27" s="766"/>
      <c r="M27" s="766"/>
      <c r="N27" s="766"/>
      <c r="O27" s="766"/>
      <c r="P27" s="752" t="s">
        <v>26</v>
      </c>
      <c r="Q27" s="752"/>
      <c r="R27" s="752"/>
      <c r="S27" s="752"/>
      <c r="T27" s="752"/>
      <c r="U27" s="752"/>
      <c r="V27" s="752"/>
      <c r="W27" s="752"/>
      <c r="X27" s="752"/>
      <c r="Y27" s="767" t="s">
        <v>241</v>
      </c>
      <c r="Z27" s="767"/>
      <c r="AA27" s="767"/>
      <c r="AB27" s="767"/>
      <c r="AC27" s="765" t="s">
        <v>234</v>
      </c>
      <c r="AD27" s="765"/>
      <c r="AE27" s="765"/>
      <c r="AF27" s="765"/>
      <c r="AG27" s="765"/>
      <c r="AH27" s="767" t="s">
        <v>193</v>
      </c>
      <c r="AI27" s="752"/>
      <c r="AJ27" s="752"/>
      <c r="AK27" s="752"/>
      <c r="AL27" s="752" t="s">
        <v>20</v>
      </c>
      <c r="AM27" s="752"/>
      <c r="AN27" s="752"/>
      <c r="AO27" s="768"/>
      <c r="AP27" s="765" t="s">
        <v>202</v>
      </c>
      <c r="AQ27" s="765"/>
      <c r="AR27" s="765"/>
      <c r="AS27" s="765"/>
      <c r="AT27" s="765"/>
      <c r="AU27" s="765"/>
      <c r="AV27" s="765"/>
      <c r="AW27" s="765"/>
      <c r="AX27" s="765"/>
      <c r="AY27" s="35">
        <f t="shared" ref="AY27:AY28" si="3">$AY$25</f>
        <v>1</v>
      </c>
    </row>
    <row r="28" spans="1:51" ht="54" customHeight="1" x14ac:dyDescent="0.15">
      <c r="A28" s="753">
        <v>1</v>
      </c>
      <c r="B28" s="753">
        <v>1</v>
      </c>
      <c r="C28" s="754" t="s">
        <v>667</v>
      </c>
      <c r="D28" s="754"/>
      <c r="E28" s="754"/>
      <c r="F28" s="754"/>
      <c r="G28" s="754"/>
      <c r="H28" s="754"/>
      <c r="I28" s="754"/>
      <c r="J28" s="755" t="s">
        <v>623</v>
      </c>
      <c r="K28" s="755"/>
      <c r="L28" s="755"/>
      <c r="M28" s="755"/>
      <c r="N28" s="755"/>
      <c r="O28" s="755"/>
      <c r="P28" s="756" t="s">
        <v>668</v>
      </c>
      <c r="Q28" s="756"/>
      <c r="R28" s="756"/>
      <c r="S28" s="756"/>
      <c r="T28" s="756"/>
      <c r="U28" s="756"/>
      <c r="V28" s="756"/>
      <c r="W28" s="756"/>
      <c r="X28" s="756"/>
      <c r="Y28" s="757">
        <v>0.40255600000000002</v>
      </c>
      <c r="Z28" s="758"/>
      <c r="AA28" s="758"/>
      <c r="AB28" s="759"/>
      <c r="AC28" s="760" t="s">
        <v>654</v>
      </c>
      <c r="AD28" s="760"/>
      <c r="AE28" s="760"/>
      <c r="AF28" s="760"/>
      <c r="AG28" s="760"/>
      <c r="AH28" s="761" t="s">
        <v>623</v>
      </c>
      <c r="AI28" s="761"/>
      <c r="AJ28" s="761"/>
      <c r="AK28" s="761"/>
      <c r="AL28" s="762" t="s">
        <v>623</v>
      </c>
      <c r="AM28" s="763"/>
      <c r="AN28" s="763"/>
      <c r="AO28" s="764"/>
      <c r="AP28" s="751" t="s">
        <v>623</v>
      </c>
      <c r="AQ28" s="751"/>
      <c r="AR28" s="751"/>
      <c r="AS28" s="751"/>
      <c r="AT28" s="751"/>
      <c r="AU28" s="751"/>
      <c r="AV28" s="751"/>
      <c r="AW28" s="751"/>
      <c r="AX28" s="751"/>
      <c r="AY28" s="35">
        <f t="shared" si="3"/>
        <v>1</v>
      </c>
    </row>
    <row r="29" spans="1:51" x14ac:dyDescent="0.15">
      <c r="P29" s="54"/>
      <c r="Q29" s="54"/>
      <c r="R29" s="54"/>
      <c r="S29" s="54"/>
      <c r="T29" s="54"/>
      <c r="U29" s="54"/>
      <c r="V29" s="54"/>
      <c r="W29" s="54"/>
      <c r="X29" s="54"/>
      <c r="Y29" s="55"/>
      <c r="Z29" s="55"/>
      <c r="AA29" s="55"/>
      <c r="AB29" s="55"/>
      <c r="AC29" s="55"/>
      <c r="AD29" s="55"/>
      <c r="AE29" s="55"/>
      <c r="AF29" s="55"/>
      <c r="AG29" s="55"/>
      <c r="AH29" s="55"/>
      <c r="AI29" s="55"/>
      <c r="AJ29" s="55"/>
      <c r="AK29" s="55"/>
      <c r="AL29" s="55"/>
      <c r="AM29" s="55"/>
      <c r="AN29" s="55"/>
      <c r="AO29" s="55"/>
      <c r="AY29" s="7">
        <f>COUNTA($C$32)</f>
        <v>1</v>
      </c>
    </row>
    <row r="30" spans="1:51" x14ac:dyDescent="0.15">
      <c r="A30" s="7"/>
      <c r="B30" s="96" t="s">
        <v>177</v>
      </c>
      <c r="C30" s="48"/>
      <c r="D30" s="48"/>
      <c r="E30" s="48"/>
      <c r="F30" s="48"/>
      <c r="G30" s="48"/>
      <c r="H30" s="48"/>
      <c r="I30" s="48"/>
      <c r="J30" s="48"/>
      <c r="K30" s="48"/>
      <c r="L30" s="48"/>
      <c r="M30" s="48"/>
      <c r="N30" s="48"/>
      <c r="O30" s="48"/>
      <c r="P30" s="50"/>
      <c r="Q30" s="50"/>
      <c r="R30" s="50"/>
      <c r="S30" s="50"/>
      <c r="T30" s="50"/>
      <c r="U30" s="50"/>
      <c r="V30" s="50"/>
      <c r="W30" s="50"/>
      <c r="X30" s="50"/>
      <c r="Y30" s="51"/>
      <c r="Z30" s="51"/>
      <c r="AA30" s="51"/>
      <c r="AB30" s="51"/>
      <c r="AC30" s="51"/>
      <c r="AD30" s="51"/>
      <c r="AE30" s="51"/>
      <c r="AF30" s="51"/>
      <c r="AG30" s="51"/>
      <c r="AH30" s="51"/>
      <c r="AI30" s="51"/>
      <c r="AJ30" s="51"/>
      <c r="AK30" s="51"/>
      <c r="AL30" s="51"/>
      <c r="AM30" s="51"/>
      <c r="AN30" s="51"/>
      <c r="AO30" s="51"/>
      <c r="AP30" s="50"/>
      <c r="AQ30" s="50"/>
      <c r="AR30" s="50"/>
      <c r="AS30" s="50"/>
      <c r="AT30" s="50"/>
      <c r="AU30" s="50"/>
      <c r="AV30" s="50"/>
      <c r="AW30" s="50"/>
      <c r="AX30" s="50"/>
      <c r="AY30" s="35">
        <f>$AY$29</f>
        <v>1</v>
      </c>
    </row>
    <row r="31" spans="1:51" s="7" customFormat="1" ht="59.25" customHeight="1" x14ac:dyDescent="0.15">
      <c r="A31" s="752"/>
      <c r="B31" s="752"/>
      <c r="C31" s="752" t="s">
        <v>25</v>
      </c>
      <c r="D31" s="752"/>
      <c r="E31" s="752"/>
      <c r="F31" s="752"/>
      <c r="G31" s="752"/>
      <c r="H31" s="752"/>
      <c r="I31" s="752"/>
      <c r="J31" s="765" t="s">
        <v>201</v>
      </c>
      <c r="K31" s="766"/>
      <c r="L31" s="766"/>
      <c r="M31" s="766"/>
      <c r="N31" s="766"/>
      <c r="O31" s="766"/>
      <c r="P31" s="752" t="s">
        <v>26</v>
      </c>
      <c r="Q31" s="752"/>
      <c r="R31" s="752"/>
      <c r="S31" s="752"/>
      <c r="T31" s="752"/>
      <c r="U31" s="752"/>
      <c r="V31" s="752"/>
      <c r="W31" s="752"/>
      <c r="X31" s="752"/>
      <c r="Y31" s="767" t="s">
        <v>241</v>
      </c>
      <c r="Z31" s="767"/>
      <c r="AA31" s="767"/>
      <c r="AB31" s="767"/>
      <c r="AC31" s="765" t="s">
        <v>234</v>
      </c>
      <c r="AD31" s="765"/>
      <c r="AE31" s="765"/>
      <c r="AF31" s="765"/>
      <c r="AG31" s="765"/>
      <c r="AH31" s="767" t="s">
        <v>193</v>
      </c>
      <c r="AI31" s="752"/>
      <c r="AJ31" s="752"/>
      <c r="AK31" s="752"/>
      <c r="AL31" s="752" t="s">
        <v>20</v>
      </c>
      <c r="AM31" s="752"/>
      <c r="AN31" s="752"/>
      <c r="AO31" s="768"/>
      <c r="AP31" s="765" t="s">
        <v>202</v>
      </c>
      <c r="AQ31" s="765"/>
      <c r="AR31" s="765"/>
      <c r="AS31" s="765"/>
      <c r="AT31" s="765"/>
      <c r="AU31" s="765"/>
      <c r="AV31" s="765"/>
      <c r="AW31" s="765"/>
      <c r="AX31" s="765"/>
      <c r="AY31" s="35">
        <f t="shared" ref="AY31:AY32" si="4">$AY$29</f>
        <v>1</v>
      </c>
    </row>
    <row r="32" spans="1:51" ht="51" customHeight="1" x14ac:dyDescent="0.15">
      <c r="A32" s="753">
        <v>1</v>
      </c>
      <c r="B32" s="753">
        <v>1</v>
      </c>
      <c r="C32" s="754" t="s">
        <v>669</v>
      </c>
      <c r="D32" s="754"/>
      <c r="E32" s="754"/>
      <c r="F32" s="754"/>
      <c r="G32" s="754"/>
      <c r="H32" s="754"/>
      <c r="I32" s="754"/>
      <c r="J32" s="755">
        <v>6430005004014</v>
      </c>
      <c r="K32" s="755"/>
      <c r="L32" s="755"/>
      <c r="M32" s="755"/>
      <c r="N32" s="755"/>
      <c r="O32" s="755"/>
      <c r="P32" s="756" t="s">
        <v>670</v>
      </c>
      <c r="Q32" s="756"/>
      <c r="R32" s="756"/>
      <c r="S32" s="756"/>
      <c r="T32" s="756"/>
      <c r="U32" s="756"/>
      <c r="V32" s="756"/>
      <c r="W32" s="756"/>
      <c r="X32" s="756"/>
      <c r="Y32" s="757">
        <v>0.44240600000000002</v>
      </c>
      <c r="Z32" s="758"/>
      <c r="AA32" s="758"/>
      <c r="AB32" s="759"/>
      <c r="AC32" s="760" t="s">
        <v>654</v>
      </c>
      <c r="AD32" s="760"/>
      <c r="AE32" s="760"/>
      <c r="AF32" s="760"/>
      <c r="AG32" s="760"/>
      <c r="AH32" s="761" t="s">
        <v>623</v>
      </c>
      <c r="AI32" s="761"/>
      <c r="AJ32" s="761"/>
      <c r="AK32" s="761"/>
      <c r="AL32" s="762" t="s">
        <v>623</v>
      </c>
      <c r="AM32" s="763"/>
      <c r="AN32" s="763"/>
      <c r="AO32" s="764"/>
      <c r="AP32" s="751" t="s">
        <v>623</v>
      </c>
      <c r="AQ32" s="751"/>
      <c r="AR32" s="751"/>
      <c r="AS32" s="751"/>
      <c r="AT32" s="751"/>
      <c r="AU32" s="751"/>
      <c r="AV32" s="751"/>
      <c r="AW32" s="751"/>
      <c r="AX32" s="751"/>
      <c r="AY32" s="35">
        <f t="shared" si="4"/>
        <v>1</v>
      </c>
    </row>
    <row r="33" spans="1:51" ht="51" customHeight="1" x14ac:dyDescent="0.15">
      <c r="A33" s="753">
        <v>2</v>
      </c>
      <c r="B33" s="753">
        <v>1</v>
      </c>
      <c r="C33" s="754" t="s">
        <v>671</v>
      </c>
      <c r="D33" s="754"/>
      <c r="E33" s="754"/>
      <c r="F33" s="754"/>
      <c r="G33" s="754"/>
      <c r="H33" s="754"/>
      <c r="I33" s="754"/>
      <c r="J33" s="755">
        <v>2160005005646</v>
      </c>
      <c r="K33" s="755"/>
      <c r="L33" s="755"/>
      <c r="M33" s="755"/>
      <c r="N33" s="755"/>
      <c r="O33" s="755"/>
      <c r="P33" s="756" t="s">
        <v>670</v>
      </c>
      <c r="Q33" s="756"/>
      <c r="R33" s="756"/>
      <c r="S33" s="756"/>
      <c r="T33" s="756"/>
      <c r="U33" s="756"/>
      <c r="V33" s="756"/>
      <c r="W33" s="756"/>
      <c r="X33" s="756"/>
      <c r="Y33" s="757">
        <v>0.26225500000000002</v>
      </c>
      <c r="Z33" s="758"/>
      <c r="AA33" s="758"/>
      <c r="AB33" s="759"/>
      <c r="AC33" s="760" t="s">
        <v>654</v>
      </c>
      <c r="AD33" s="760"/>
      <c r="AE33" s="760"/>
      <c r="AF33" s="760"/>
      <c r="AG33" s="760"/>
      <c r="AH33" s="761" t="s">
        <v>623</v>
      </c>
      <c r="AI33" s="761"/>
      <c r="AJ33" s="761"/>
      <c r="AK33" s="761"/>
      <c r="AL33" s="762" t="s">
        <v>623</v>
      </c>
      <c r="AM33" s="763"/>
      <c r="AN33" s="763"/>
      <c r="AO33" s="764"/>
      <c r="AP33" s="751" t="s">
        <v>623</v>
      </c>
      <c r="AQ33" s="751"/>
      <c r="AR33" s="751"/>
      <c r="AS33" s="751"/>
      <c r="AT33" s="751"/>
      <c r="AU33" s="751"/>
      <c r="AV33" s="751"/>
      <c r="AW33" s="751"/>
      <c r="AX33" s="751"/>
      <c r="AY33" s="7">
        <f>COUNTA($C$33)</f>
        <v>1</v>
      </c>
    </row>
  </sheetData>
  <sheetProtection formatRows="0"/>
  <mergeCells count="171">
    <mergeCell ref="AP27:AX27"/>
    <mergeCell ref="AP22:AX22"/>
    <mergeCell ref="AL23:AO23"/>
    <mergeCell ref="AP23:AX23"/>
    <mergeCell ref="AL24:AO24"/>
    <mergeCell ref="AP24:AX24"/>
    <mergeCell ref="AL22:AO22"/>
    <mergeCell ref="C31:I31"/>
    <mergeCell ref="J31:O31"/>
    <mergeCell ref="P31:X31"/>
    <mergeCell ref="Y31:AB31"/>
    <mergeCell ref="AC31:AG31"/>
    <mergeCell ref="AH31:AK31"/>
    <mergeCell ref="AL31:AO31"/>
    <mergeCell ref="AP31:AX31"/>
    <mergeCell ref="P3:X3"/>
    <mergeCell ref="Y3:AB3"/>
    <mergeCell ref="AC3:AG3"/>
    <mergeCell ref="AH3:AK3"/>
    <mergeCell ref="AL15:AO15"/>
    <mergeCell ref="AP15:AX15"/>
    <mergeCell ref="AP11:AX11"/>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AP14:AX14"/>
    <mergeCell ref="AL3:AO3"/>
    <mergeCell ref="AP3:AX3"/>
    <mergeCell ref="A10:B10"/>
    <mergeCell ref="A9:B9"/>
    <mergeCell ref="A8:B8"/>
    <mergeCell ref="C8:I8"/>
    <mergeCell ref="J8:O8"/>
    <mergeCell ref="P8:X8"/>
    <mergeCell ref="Y8:AB8"/>
    <mergeCell ref="AC8:AG8"/>
    <mergeCell ref="AH8:AK8"/>
    <mergeCell ref="AL8:AO8"/>
    <mergeCell ref="AP8:AX8"/>
    <mergeCell ref="C9:I9"/>
    <mergeCell ref="J9:O9"/>
    <mergeCell ref="P9:X9"/>
    <mergeCell ref="Y9:AB9"/>
    <mergeCell ref="AC9:AG9"/>
    <mergeCell ref="AH9:AK9"/>
    <mergeCell ref="A3:B3"/>
    <mergeCell ref="A5:B5"/>
    <mergeCell ref="A4:B4"/>
    <mergeCell ref="C3:I3"/>
    <mergeCell ref="J3:O3"/>
    <mergeCell ref="A11:B11"/>
    <mergeCell ref="AL9:AO9"/>
    <mergeCell ref="AP9:AX9"/>
    <mergeCell ref="C10:I10"/>
    <mergeCell ref="J10:O10"/>
    <mergeCell ref="P10:X10"/>
    <mergeCell ref="Y10:AB10"/>
    <mergeCell ref="AC10:AG10"/>
    <mergeCell ref="AH10:AK10"/>
    <mergeCell ref="AL10:AO10"/>
    <mergeCell ref="AP10:AX10"/>
    <mergeCell ref="C11:I11"/>
    <mergeCell ref="J11:O11"/>
    <mergeCell ref="P11:X11"/>
    <mergeCell ref="Y11:AB11"/>
    <mergeCell ref="AC11:AG11"/>
    <mergeCell ref="AH11:AK11"/>
    <mergeCell ref="AL11:AO11"/>
    <mergeCell ref="A15:B15"/>
    <mergeCell ref="A14:B14"/>
    <mergeCell ref="C14:I14"/>
    <mergeCell ref="J14:O14"/>
    <mergeCell ref="P14:X14"/>
    <mergeCell ref="Y14:AB14"/>
    <mergeCell ref="AC14:AG14"/>
    <mergeCell ref="AH14:AK14"/>
    <mergeCell ref="AL14:AO14"/>
    <mergeCell ref="C15:I15"/>
    <mergeCell ref="J15:O15"/>
    <mergeCell ref="P15:X15"/>
    <mergeCell ref="Y15:AB15"/>
    <mergeCell ref="AC15:AG15"/>
    <mergeCell ref="AH15:AK15"/>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3:B23"/>
    <mergeCell ref="A22:B22"/>
    <mergeCell ref="C23:I23"/>
    <mergeCell ref="J23:O23"/>
    <mergeCell ref="P23:X23"/>
    <mergeCell ref="Y23:AB23"/>
    <mergeCell ref="AC23:AG23"/>
    <mergeCell ref="AH23:AK23"/>
    <mergeCell ref="C24:I24"/>
    <mergeCell ref="J24:O24"/>
    <mergeCell ref="P24:X24"/>
    <mergeCell ref="Y24:AB24"/>
    <mergeCell ref="AC24:AG24"/>
    <mergeCell ref="AH24:AK24"/>
    <mergeCell ref="C22:I22"/>
    <mergeCell ref="J22:O22"/>
    <mergeCell ref="P22:X22"/>
    <mergeCell ref="Y22:AB22"/>
    <mergeCell ref="AC22:AG22"/>
    <mergeCell ref="AH22:AK22"/>
    <mergeCell ref="A27:B27"/>
    <mergeCell ref="C28:I28"/>
    <mergeCell ref="J28:O28"/>
    <mergeCell ref="P28:X28"/>
    <mergeCell ref="Y28:AB28"/>
    <mergeCell ref="AC28:AG28"/>
    <mergeCell ref="AH28:AK28"/>
    <mergeCell ref="AL28:AO28"/>
    <mergeCell ref="A24:B24"/>
    <mergeCell ref="C27:I27"/>
    <mergeCell ref="J27:O27"/>
    <mergeCell ref="P27:X27"/>
    <mergeCell ref="Y27:AB27"/>
    <mergeCell ref="AC27:AG27"/>
    <mergeCell ref="AH27:AK27"/>
    <mergeCell ref="AL27:AO27"/>
    <mergeCell ref="AP28:AX28"/>
    <mergeCell ref="A31:B31"/>
    <mergeCell ref="A33:B33"/>
    <mergeCell ref="A32:B32"/>
    <mergeCell ref="C33:I33"/>
    <mergeCell ref="J33:O33"/>
    <mergeCell ref="P33:X33"/>
    <mergeCell ref="Y33:AB33"/>
    <mergeCell ref="AC33:AG33"/>
    <mergeCell ref="AH33:AK33"/>
    <mergeCell ref="AL33:AO33"/>
    <mergeCell ref="AP33:AX33"/>
    <mergeCell ref="A28:B28"/>
    <mergeCell ref="C32:I32"/>
    <mergeCell ref="J32:O32"/>
    <mergeCell ref="P32:X32"/>
    <mergeCell ref="Y32:AB32"/>
    <mergeCell ref="AC32:AG32"/>
    <mergeCell ref="AH32:AK32"/>
    <mergeCell ref="AL32:AO32"/>
    <mergeCell ref="AP32:AX32"/>
  </mergeCells>
  <phoneticPr fontId="5"/>
  <conditionalFormatting sqref="AL4:AO5">
    <cfRule type="expression" dxfId="47" priority="57">
      <formula>IF(AND(AL4&gt;=0, RIGHT(TEXT(AL4,"0.#"),1)&lt;&gt;"."),TRUE,FALSE)</formula>
    </cfRule>
    <cfRule type="expression" dxfId="46" priority="58">
      <formula>IF(AND(AL4&gt;=0, RIGHT(TEXT(AL4,"0.#"),1)="."),TRUE,FALSE)</formula>
    </cfRule>
    <cfRule type="expression" dxfId="45" priority="59">
      <formula>IF(AND(AL4&lt;0, RIGHT(TEXT(AL4,"0.#"),1)&lt;&gt;"."),TRUE,FALSE)</formula>
    </cfRule>
    <cfRule type="expression" dxfId="44" priority="60">
      <formula>IF(AND(AL4&lt;0, RIGHT(TEXT(AL4,"0.#"),1)="."),TRUE,FALSE)</formula>
    </cfRule>
  </conditionalFormatting>
  <conditionalFormatting sqref="Y4:Y5">
    <cfRule type="expression" dxfId="43" priority="55">
      <formula>IF(RIGHT(TEXT(Y4,"0.#"),1)=".",FALSE,TRUE)</formula>
    </cfRule>
    <cfRule type="expression" dxfId="42" priority="56">
      <formula>IF(RIGHT(TEXT(Y4,"0.#"),1)=".",TRUE,FALSE)</formula>
    </cfRule>
  </conditionalFormatting>
  <conditionalFormatting sqref="AL9:AO11">
    <cfRule type="expression" dxfId="41" priority="51">
      <formula>IF(AND(AL9&gt;=0, RIGHT(TEXT(AL9,"0.#"),1)&lt;&gt;"."),TRUE,FALSE)</formula>
    </cfRule>
    <cfRule type="expression" dxfId="40" priority="52">
      <formula>IF(AND(AL9&gt;=0, RIGHT(TEXT(AL9,"0.#"),1)="."),TRUE,FALSE)</formula>
    </cfRule>
    <cfRule type="expression" dxfId="39" priority="53">
      <formula>IF(AND(AL9&lt;0, RIGHT(TEXT(AL9,"0.#"),1)&lt;&gt;"."),TRUE,FALSE)</formula>
    </cfRule>
    <cfRule type="expression" dxfId="38" priority="54">
      <formula>IF(AND(AL9&lt;0, RIGHT(TEXT(AL9,"0.#"),1)="."),TRUE,FALSE)</formula>
    </cfRule>
  </conditionalFormatting>
  <conditionalFormatting sqref="AL15:AO15">
    <cfRule type="expression" dxfId="37" priority="45">
      <formula>IF(AND(AL15&gt;=0, RIGHT(TEXT(AL15,"0.#"),1)&lt;&gt;"."),TRUE,FALSE)</formula>
    </cfRule>
    <cfRule type="expression" dxfId="36" priority="46">
      <formula>IF(AND(AL15&gt;=0, RIGHT(TEXT(AL15,"0.#"),1)="."),TRUE,FALSE)</formula>
    </cfRule>
    <cfRule type="expression" dxfId="35" priority="47">
      <formula>IF(AND(AL15&lt;0, RIGHT(TEXT(AL15,"0.#"),1)&lt;&gt;"."),TRUE,FALSE)</formula>
    </cfRule>
    <cfRule type="expression" dxfId="34" priority="48">
      <formula>IF(AND(AL15&lt;0, RIGHT(TEXT(AL15,"0.#"),1)="."),TRUE,FALSE)</formula>
    </cfRule>
  </conditionalFormatting>
  <conditionalFormatting sqref="Y15">
    <cfRule type="expression" dxfId="33" priority="43">
      <formula>IF(RIGHT(TEXT(Y15,"0.#"),1)=".",FALSE,TRUE)</formula>
    </cfRule>
    <cfRule type="expression" dxfId="32" priority="44">
      <formula>IF(RIGHT(TEXT(Y15,"0.#"),1)=".",TRUE,FALSE)</formula>
    </cfRule>
  </conditionalFormatting>
  <conditionalFormatting sqref="AL19:AO19">
    <cfRule type="expression" dxfId="31" priority="39">
      <formula>IF(AND(AL19&gt;=0, RIGHT(TEXT(AL19,"0.#"),1)&lt;&gt;"."),TRUE,FALSE)</formula>
    </cfRule>
    <cfRule type="expression" dxfId="30" priority="40">
      <formula>IF(AND(AL19&gt;=0, RIGHT(TEXT(AL19,"0.#"),1)="."),TRUE,FALSE)</formula>
    </cfRule>
    <cfRule type="expression" dxfId="29" priority="41">
      <formula>IF(AND(AL19&lt;0, RIGHT(TEXT(AL19,"0.#"),1)&lt;&gt;"."),TRUE,FALSE)</formula>
    </cfRule>
    <cfRule type="expression" dxfId="28" priority="42">
      <formula>IF(AND(AL19&lt;0, RIGHT(TEXT(AL19,"0.#"),1)="."),TRUE,FALSE)</formula>
    </cfRule>
  </conditionalFormatting>
  <conditionalFormatting sqref="Y19">
    <cfRule type="expression" dxfId="27" priority="37">
      <formula>IF(RIGHT(TEXT(Y19,"0.#"),1)=".",FALSE,TRUE)</formula>
    </cfRule>
    <cfRule type="expression" dxfId="26" priority="38">
      <formula>IF(RIGHT(TEXT(Y19,"0.#"),1)=".",TRUE,FALSE)</formula>
    </cfRule>
  </conditionalFormatting>
  <conditionalFormatting sqref="AL23:AO24">
    <cfRule type="expression" dxfId="25" priority="33">
      <formula>IF(AND(AL23&gt;=0, RIGHT(TEXT(AL23,"0.#"),1)&lt;&gt;"."),TRUE,FALSE)</formula>
    </cfRule>
    <cfRule type="expression" dxfId="24" priority="34">
      <formula>IF(AND(AL23&gt;=0, RIGHT(TEXT(AL23,"0.#"),1)="."),TRUE,FALSE)</formula>
    </cfRule>
    <cfRule type="expression" dxfId="23" priority="35">
      <formula>IF(AND(AL23&lt;0, RIGHT(TEXT(AL23,"0.#"),1)&lt;&gt;"."),TRUE,FALSE)</formula>
    </cfRule>
    <cfRule type="expression" dxfId="22" priority="36">
      <formula>IF(AND(AL23&lt;0, RIGHT(TEXT(AL23,"0.#"),1)="."),TRUE,FALSE)</formula>
    </cfRule>
  </conditionalFormatting>
  <conditionalFormatting sqref="Y23:Y24">
    <cfRule type="expression" dxfId="21" priority="31">
      <formula>IF(RIGHT(TEXT(Y23,"0.#"),1)=".",FALSE,TRUE)</formula>
    </cfRule>
    <cfRule type="expression" dxfId="20" priority="32">
      <formula>IF(RIGHT(TEXT(Y23,"0.#"),1)=".",TRUE,FALSE)</formula>
    </cfRule>
  </conditionalFormatting>
  <conditionalFormatting sqref="AL28:AO28">
    <cfRule type="expression" dxfId="19" priority="27">
      <formula>IF(AND(AL28&gt;=0, RIGHT(TEXT(AL28,"0.#"),1)&lt;&gt;"."),TRUE,FALSE)</formula>
    </cfRule>
    <cfRule type="expression" dxfId="18" priority="28">
      <formula>IF(AND(AL28&gt;=0, RIGHT(TEXT(AL28,"0.#"),1)="."),TRUE,FALSE)</formula>
    </cfRule>
    <cfRule type="expression" dxfId="17" priority="29">
      <formula>IF(AND(AL28&lt;0, RIGHT(TEXT(AL28,"0.#"),1)&lt;&gt;"."),TRUE,FALSE)</formula>
    </cfRule>
    <cfRule type="expression" dxfId="16" priority="30">
      <formula>IF(AND(AL28&lt;0, RIGHT(TEXT(AL28,"0.#"),1)="."),TRUE,FALSE)</formula>
    </cfRule>
  </conditionalFormatting>
  <conditionalFormatting sqref="AL32:AO33">
    <cfRule type="expression" dxfId="15" priority="21">
      <formula>IF(AND(AL32&gt;=0, RIGHT(TEXT(AL32,"0.#"),1)&lt;&gt;"."),TRUE,FALSE)</formula>
    </cfRule>
    <cfRule type="expression" dxfId="14" priority="22">
      <formula>IF(AND(AL32&gt;=0, RIGHT(TEXT(AL32,"0.#"),1)="."),TRUE,FALSE)</formula>
    </cfRule>
    <cfRule type="expression" dxfId="13" priority="23">
      <formula>IF(AND(AL32&lt;0, RIGHT(TEXT(AL32,"0.#"),1)&lt;&gt;"."),TRUE,FALSE)</formula>
    </cfRule>
    <cfRule type="expression" dxfId="12" priority="24">
      <formula>IF(AND(AL32&lt;0, RIGHT(TEXT(AL32,"0.#"),1)="."),TRUE,FALSE)</formula>
    </cfRule>
  </conditionalFormatting>
  <conditionalFormatting sqref="Y28">
    <cfRule type="expression" dxfId="11" priority="13">
      <formula>IF(RIGHT(TEXT(Y28,"0.#"),1)=".",FALSE,TRUE)</formula>
    </cfRule>
    <cfRule type="expression" dxfId="10" priority="14">
      <formula>IF(RIGHT(TEXT(Y28,"0.#"),1)=".",TRUE,FALSE)</formula>
    </cfRule>
  </conditionalFormatting>
  <conditionalFormatting sqref="Y32">
    <cfRule type="expression" dxfId="9" priority="11">
      <formula>IF(RIGHT(TEXT(Y32,"0.#"),1)=".",FALSE,TRUE)</formula>
    </cfRule>
    <cfRule type="expression" dxfId="8" priority="12">
      <formula>IF(RIGHT(TEXT(Y32,"0.#"),1)=".",TRUE,FALSE)</formula>
    </cfRule>
  </conditionalFormatting>
  <conditionalFormatting sqref="Y33">
    <cfRule type="expression" dxfId="7" priority="9">
      <formula>IF(RIGHT(TEXT(Y33,"0.#"),1)=".",FALSE,TRUE)</formula>
    </cfRule>
    <cfRule type="expression" dxfId="6" priority="10">
      <formula>IF(RIGHT(TEXT(Y33,"0.#"),1)=".",TRUE,FALSE)</formula>
    </cfRule>
  </conditionalFormatting>
  <conditionalFormatting sqref="Y9">
    <cfRule type="expression" dxfId="5" priority="5">
      <formula>IF(RIGHT(TEXT(Y9,"0.#"),1)=".",FALSE,TRUE)</formula>
    </cfRule>
    <cfRule type="expression" dxfId="4" priority="6">
      <formula>IF(RIGHT(TEXT(Y9,"0.#"),1)=".",TRUE,FALSE)</formula>
    </cfRule>
  </conditionalFormatting>
  <conditionalFormatting sqref="Y10">
    <cfRule type="expression" dxfId="3" priority="3">
      <formula>IF(RIGHT(TEXT(Y10,"0.#"),1)=".",FALSE,TRUE)</formula>
    </cfRule>
    <cfRule type="expression" dxfId="2" priority="4">
      <formula>IF(RIGHT(TEXT(Y10,"0.#"),1)=".",TRUE,FALSE)</formula>
    </cfRule>
  </conditionalFormatting>
  <conditionalFormatting sqref="Y11">
    <cfRule type="expression" dxfId="1" priority="1">
      <formula>IF(RIGHT(TEXT(Y11,"0.#"),1)=".",FALSE,TRUE)</formula>
    </cfRule>
    <cfRule type="expression" dxfId="0" priority="2">
      <formula>IF(RIGHT(TEXT(Y11,"0.#"),1)=".",TRUE,FALSE)</formula>
    </cfRule>
  </conditionalFormatting>
  <dataValidations count="3">
    <dataValidation type="custom" imeMode="disabled" allowBlank="1" showInputMessage="1" showErrorMessage="1" sqref="AL28 AL32:AL33 AL15 AL23:AL24 AL19 AL4:AL5 Y4:AB5 Y15:AB15 Y19:AB19 Y23:AB24 Y28:AB28 Y32:AB33 Y9:AB11 AL9:AL11">
      <formula1>OR(ISNUMBER(Y4), Y4="-")</formula1>
    </dataValidation>
    <dataValidation type="custom" imeMode="off" allowBlank="1" showInputMessage="1" showErrorMessage="1" sqref="J4:O5 J15:O15 J19:O19 J23:O24 J28:O28 J32:O33 J9:O11">
      <formula1>OR(ISNUMBER(J4), J4="-")</formula1>
    </dataValidation>
    <dataValidation type="custom" imeMode="disabled" allowBlank="1" showInputMessage="1" showErrorMessage="1" sqref="AH4:AK5 AH15:AK15 AH19:AK19 AH23:AK24 AH28:AK28 AH32:AK33 AH9:AK11">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 AC15:AG15 AC19:AG19 AC23:AG24 AC28:AG28 AC32:AG33 AC9:AG11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2021-08-23T15:21:30Z</dcterms:created>
  <dcterms:modified xsi:type="dcterms:W3CDTF">2021-08-24T18:42:08Z</dcterms:modified>
</cp:coreProperties>
</file>