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1" sheetId="5" r:id="rId3"/>
  </sheets>
  <definedNames>
    <definedName name="_xlnm.Print_Area" localSheetId="0">行政事業レビューシート!$A$1:$BA$191</definedName>
    <definedName name="_xlnm.Print_Area" localSheetId="2">別紙1!$A$1:$AX$8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102" i="3" l="1"/>
  <c r="I102" i="3"/>
  <c r="L101" i="3"/>
  <c r="I101" i="3"/>
  <c r="L100" i="3"/>
  <c r="I100" i="3"/>
  <c r="L99" i="3"/>
  <c r="I99" i="3"/>
  <c r="L98" i="3"/>
  <c r="I98" i="3"/>
  <c r="AY191" i="3" l="1"/>
  <c r="AY190" i="3"/>
  <c r="AY189" i="3"/>
  <c r="AY185" i="3"/>
  <c r="AY186" i="3" s="1"/>
  <c r="AY184" i="3"/>
  <c r="AY183" i="3"/>
  <c r="AY182" i="3"/>
  <c r="AY178" i="3"/>
  <c r="AY181" i="3" s="1"/>
  <c r="AY174" i="3"/>
  <c r="AY175" i="3" s="1"/>
  <c r="AY170" i="3"/>
  <c r="AY171" i="3" s="1"/>
  <c r="AY169" i="3"/>
  <c r="AY168" i="3"/>
  <c r="AY167" i="3"/>
  <c r="AY166" i="3"/>
  <c r="AY165" i="3"/>
  <c r="AY164" i="3"/>
  <c r="AY163" i="3"/>
  <c r="AY162" i="3"/>
  <c r="AY161" i="3"/>
  <c r="AY160" i="3"/>
  <c r="AY152" i="3"/>
  <c r="AY155" i="3" s="1"/>
  <c r="AY148" i="3"/>
  <c r="AY75" i="3"/>
  <c r="AY76" i="3" s="1"/>
  <c r="AY69" i="3"/>
  <c r="AY70" i="3" s="1"/>
  <c r="AY65" i="3"/>
  <c r="AY58" i="3"/>
  <c r="AY63" i="3" s="1"/>
  <c r="AY51" i="3"/>
  <c r="AY57" i="3" s="1"/>
  <c r="AY44" i="3"/>
  <c r="AY45" i="3" s="1"/>
  <c r="AY37" i="3"/>
  <c r="AY39" i="3" s="1"/>
  <c r="AY50" i="3" l="1"/>
  <c r="AY62" i="3"/>
  <c r="AY64" i="3"/>
  <c r="AY173" i="3"/>
  <c r="AY187" i="3"/>
  <c r="AY172" i="3"/>
  <c r="AY176" i="3"/>
  <c r="AY180" i="3"/>
  <c r="AY188" i="3"/>
  <c r="AY52" i="3"/>
  <c r="AY42" i="3"/>
  <c r="AY54" i="3"/>
  <c r="AY53" i="3"/>
  <c r="AY43" i="3"/>
  <c r="AY55" i="3"/>
  <c r="AY56" i="3"/>
  <c r="AY153" i="3"/>
  <c r="AY49" i="3"/>
  <c r="AY154" i="3"/>
  <c r="AY38" i="3"/>
  <c r="AY59" i="3"/>
  <c r="AY71" i="3"/>
  <c r="AY150" i="3"/>
  <c r="AY40" i="3"/>
  <c r="AY47" i="3"/>
  <c r="AY60" i="3"/>
  <c r="AY41" i="3"/>
  <c r="AY48" i="3"/>
  <c r="AY61" i="3"/>
  <c r="AY149" i="3"/>
  <c r="AY151" i="3"/>
  <c r="AY46" i="3"/>
  <c r="AY177" i="3"/>
  <c r="AY179" i="3"/>
  <c r="AW124" i="3"/>
  <c r="AT124" i="3"/>
  <c r="AQ124" i="3"/>
  <c r="AL124" i="3"/>
  <c r="AI124" i="3"/>
  <c r="AF124" i="3"/>
  <c r="Z124" i="3"/>
  <c r="W124" i="3"/>
  <c r="T124" i="3"/>
  <c r="N124" i="3"/>
  <c r="K124" i="3"/>
  <c r="H124" i="3"/>
  <c r="AW123" i="3"/>
  <c r="AT123" i="3"/>
  <c r="AQ123" i="3"/>
  <c r="AL123" i="3"/>
  <c r="AI123" i="3"/>
  <c r="AF123" i="3"/>
  <c r="Z123" i="3"/>
  <c r="W123" i="3"/>
  <c r="T123" i="3"/>
  <c r="N123" i="3"/>
  <c r="K123" i="3"/>
  <c r="H123" i="3"/>
  <c r="AV2" i="3" l="1"/>
  <c r="AY2" i="5" l="1"/>
  <c r="AY3" i="5" s="1"/>
  <c r="AY6" i="5" l="1"/>
  <c r="AY8" i="5"/>
  <c r="AY5" i="5"/>
  <c r="AY4" i="5"/>
  <c r="AY7" i="5"/>
  <c r="C12" i="4" l="1"/>
  <c r="W29" i="3" l="1"/>
  <c r="C23" i="4" l="1"/>
  <c r="C24" i="4"/>
  <c r="W21" i="3" l="1"/>
  <c r="AD21" i="3"/>
  <c r="P21" i="3"/>
  <c r="P28" i="3" l="1"/>
  <c r="P18" i="3" l="1"/>
  <c r="P20" i="3" s="1"/>
  <c r="W18" i="3"/>
  <c r="W20" i="3" s="1"/>
  <c r="Y155" i="3"/>
  <c r="AU155" i="3"/>
  <c r="Y151" i="3"/>
  <c r="AU151" i="3"/>
  <c r="AU147" i="3"/>
  <c r="Y14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<sst xmlns="http://schemas.openxmlformats.org/spreadsheetml/2006/main" count="1075" uniqueCount="697">
  <si>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</si>
  <si>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</si>
  <si>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</si>
  <si>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</si>
  <si>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</si>
  <si>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</si>
  <si>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</si>
  <si>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</si>
  <si>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</si>
  <si>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</si>
  <si>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</si>
  <si>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</si>
  <si>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</si>
  <si>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</si>
  <si>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</si>
  <si>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</si>
  <si>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</si>
  <si>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</si>
  <si>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</si>
  <si>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</si>
  <si>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</si>
  <si>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</si>
  <si>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</si>
  <si>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</si>
  <si>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</si>
  <si>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</si>
  <si>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</si>
  <si>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</si>
  <si>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</si>
  <si>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</si>
  <si>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</si>
  <si>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</si>
  <si>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</si>
  <si>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</si>
  <si>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</si>
  <si>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</si>
  <si>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</si>
  <si>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</si>
  <si>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</si>
  <si>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</si>
  <si>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</si>
  <si>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</si>
  <si>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</si>
  <si>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</si>
  <si>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</si>
  <si>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</si>
  <si>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</si>
  <si>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</si>
  <si>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</si>
  <si>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</si>
  <si>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</si>
  <si>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</si>
  <si>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</si>
  <si>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</si>
  <si>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</si>
  <si>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</si>
  <si>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</si>
  <si>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</si>
  <si>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</si>
  <si>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</si>
  <si>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</si>
  <si>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</si>
  <si>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</si>
  <si>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</si>
  <si>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</si>
  <si>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</si>
  <si>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</si>
  <si>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</si>
  <si>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</si>
  <si>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</si>
  <si>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</si>
  <si>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</si>
  <si>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</si>
  <si>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</si>
  <si>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</si>
  <si>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</si>
  <si>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</si>
  <si>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</si>
  <si>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</si>
  <si>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</si>
  <si>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</si>
  <si>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</si>
  <si>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</si>
  <si>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</si>
  <si>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</si>
  <si>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</si>
  <si>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</si>
  <si>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</si>
  <si>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</si>
  <si>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</si>
  <si>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</si>
  <si>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</si>
  <si>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</si>
  <si>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</si>
  <si>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</si>
  <si>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</si>
  <si>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</si>
  <si>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</si>
  <si>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</si>
  <si>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</si>
  <si>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</si>
  <si>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</si>
  <si>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</si>
  <si>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</si>
  <si>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</si>
  <si>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</si>
  <si>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</si>
  <si>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</si>
  <si>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</si>
  <si>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</si>
  <si>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</si>
  <si>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</si>
  <si>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</si>
  <si>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</si>
  <si>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</si>
  <si>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</si>
  <si>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</si>
  <si>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</si>
  <si>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</si>
  <si>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</si>
  <si>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</si>
  <si>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</si>
  <si>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</si>
  <si>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</si>
  <si>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</si>
  <si>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</si>
  <si>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</si>
  <si>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</si>
  <si>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</si>
  <si>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</si>
  <si>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</si>
  <si>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</si>
  <si>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</si>
  <si>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</si>
  <si>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</si>
  <si>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</si>
  <si>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</si>
  <si>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</si>
  <si>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</si>
  <si>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</si>
  <si>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</si>
  <si>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</si>
  <si>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</si>
  <si>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</si>
  <si>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</si>
  <si>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</si>
  <si>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</si>
  <si>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</si>
  <si>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</si>
  <si>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</si>
  <si>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</si>
  <si>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</si>
  <si>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</si>
  <si>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</si>
  <si>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</si>
  <si>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</si>
  <si>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</si>
  <si>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</si>
  <si>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</si>
  <si>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</si>
  <si>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</si>
  <si>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</si>
  <si>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</si>
  <si>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</si>
  <si>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</si>
  <si>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</si>
  <si>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</si>
  <si>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</si>
  <si>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</si>
  <si>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</si>
  <si>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</si>
  <si>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</si>
  <si>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</si>
  <si>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</si>
  <si>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</si>
  <si>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</si>
  <si>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</si>
  <si>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</si>
  <si>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</si>
  <si>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</si>
  <si>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</si>
  <si>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</si>
  <si>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</si>
  <si>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</si>
  <si>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</si>
  <si>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</si>
  <si>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</si>
  <si>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</si>
  <si>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</si>
  <si>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</si>
  <si>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</si>
  <si>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</si>
  <si>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</si>
  <si>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</si>
  <si>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</si>
  <si>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</si>
  <si>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</si>
  <si>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</si>
  <si>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</si>
  <si>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</si>
  <si>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</si>
  <si>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</si>
  <si>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</si>
  <si>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</si>
  <si>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</si>
  <si>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</si>
  <si>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</si>
  <si>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</si>
  <si>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</si>
  <si>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</si>
  <si>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</si>
  <si>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</si>
  <si>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</si>
  <si>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</si>
  <si>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</si>
  <si>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</si>
  <si>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</si>
  <si>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</si>
  <si>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</si>
  <si>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</si>
  <si>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</si>
  <si>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</si>
  <si>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</si>
  <si>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</si>
  <si>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</si>
  <si>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</si>
  <si>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</si>
  <si>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</si>
  <si>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</si>
  <si>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</si>
  <si>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</si>
  <si>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</si>
  <si>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</si>
  <si>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</si>
  <si>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</si>
  <si>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</si>
  <si>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</si>
  <si>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</si>
  <si>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</si>
  <si>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</si>
  <si>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</si>
  <si>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</si>
  <si>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</si>
  <si>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</si>
  <si>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</si>
  <si>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</si>
  <si>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</si>
  <si>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</si>
  <si>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</si>
  <si>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</si>
  <si>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</si>
  <si>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</si>
  <si>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</si>
  <si>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</si>
  <si>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</si>
  <si>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</si>
  <si>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</si>
  <si>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</si>
  <si>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</si>
  <si>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</si>
  <si>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</si>
  <si>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</si>
  <si>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</si>
  <si>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</si>
  <si>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</si>
  <si>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</si>
  <si>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</si>
  <si>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</si>
  <si>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</si>
  <si>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</si>
  <si>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</si>
  <si>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</si>
  <si>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</si>
  <si>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</si>
  <si>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</si>
  <si>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</si>
  <si>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</si>
  <si>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</si>
  <si>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</si>
  <si>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</si>
  <si>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</si>
  <si>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</si>
  <si>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</si>
  <si>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</si>
  <si>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</si>
  <si>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</si>
  <si>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</si>
  <si>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</si>
  <si>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</si>
  <si>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</si>
  <si>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</si>
  <si>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</si>
  <si>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</si>
  <si>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</si>
  <si>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</si>
  <si>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</si>
  <si>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</si>
  <si>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</si>
  <si>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</si>
  <si>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</si>
  <si>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</si>
  <si>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</si>
  <si>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</si>
  <si>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</si>
  <si>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</si>
  <si>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</si>
  <si>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</si>
  <si>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</si>
  <si>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</si>
  <si>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</si>
  <si>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</si>
  <si>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</si>
  <si>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</si>
  <si>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</si>
  <si>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</si>
  <si>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</si>
  <si>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</si>
  <si>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</si>
  <si>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</si>
  <si>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</si>
  <si>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</si>
  <si>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</si>
  <si>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</si>
  <si>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</si>
  <si>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</si>
  <si>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</si>
  <si>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</si>
  <si>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</si>
  <si>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</si>
  <si>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</si>
  <si>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</si>
  <si>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</si>
  <si>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</si>
  <si>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</si>
  <si>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</si>
  <si>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</si>
  <si>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</si>
  <si>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</si>
  <si>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</si>
  <si>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</si>
  <si>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</si>
  <si>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</si>
  <si>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</si>
  <si>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</si>
  <si>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</si>
  <si>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</si>
  <si>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</si>
  <si>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</si>
  <si>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</si>
  <si>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</si>
  <si>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</si>
  <si>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</si>
  <si>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</si>
  <si>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</si>
  <si>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</si>
  <si>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</si>
  <si>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</si>
  <si>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</si>
  <si>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</si>
  <si>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</si>
  <si>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</si>
  <si>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</si>
  <si>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</si>
  <si>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</si>
  <si>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</si>
  <si>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</si>
  <si>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</si>
  <si>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</si>
  <si>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</si>
  <si>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</si>
  <si>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</si>
  <si>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</si>
  <si>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</si>
  <si>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</si>
  <si>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</si>
  <si>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</si>
  <si>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</si>
  <si>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</si>
  <si>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</si>
  <si>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</si>
  <si>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</si>
  <si>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</si>
  <si>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</si>
  <si>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</si>
  <si>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</si>
  <si>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</si>
  <si>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</si>
  <si>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</si>
  <si>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</si>
  <si>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</si>
  <si>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</si>
  <si>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</si>
  <si>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</si>
  <si>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</si>
  <si>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</si>
  <si>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</si>
  <si>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</si>
  <si>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</si>
  <si>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</si>
  <si>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</si>
  <si>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</si>
  <si>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</si>
  <si>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</si>
  <si>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</si>
  <si>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</si>
  <si>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</si>
  <si>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</si>
  <si>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</si>
  <si>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</si>
  <si>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</si>
  <si>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</si>
  <si>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</si>
  <si>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</si>
  <si>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</si>
  <si>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</si>
  <si>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</si>
  <si>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</si>
  <si>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</si>
  <si>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</si>
  <si>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</si>
  <si>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</si>
  <si>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</si>
  <si>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</si>
  <si>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</si>
  <si>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</si>
  <si>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</si>
  <si>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</si>
  <si>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</si>
  <si>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</si>
  <si>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</si>
  <si>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</si>
  <si>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</si>
  <si>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</si>
  <si>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</si>
  <si>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</si>
  <si>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</si>
  <si>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</si>
  <si>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</si>
  <si>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</si>
  <si>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</si>
  <si>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</si>
  <si>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</si>
  <si>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</si>
  <si>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</si>
  <si>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</si>
  <si>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</si>
  <si>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</si>
  <si>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</si>
  <si>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</si>
  <si>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</si>
  <si>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</si>
  <si>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</si>
  <si>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</si>
  <si>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</si>
  <si>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</si>
  <si>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</si>
  <si>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</si>
  <si>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</si>
  <si>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</si>
  <si>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</si>
  <si>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</si>
  <si>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</si>
  <si>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</si>
  <si>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</si>
  <si>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</si>
  <si>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</si>
  <si>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</si>
  <si>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</si>
  <si>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</si>
  <si>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</si>
  <si>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</si>
  <si>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</si>
  <si>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</si>
  <si>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</si>
  <si>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</si>
  <si>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</si>
  <si>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</si>
  <si>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</si>
  <si>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</si>
  <si>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</si>
  <si>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</si>
  <si>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</si>
  <si>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</si>
  <si>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</si>
  <si>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</si>
  <si>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</si>
  <si>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</si>
  <si>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</si>
  <si>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</si>
  <si>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</si>
  <si>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</si>
  <si>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</si>
  <si>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</si>
  <si>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</si>
  <si>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</si>
  <si>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</si>
  <si>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</si>
  <si>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</si>
  <si>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</si>
  <si>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</si>
  <si>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</si>
  <si>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</si>
  <si>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</si>
  <si>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</si>
  <si>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</si>
  <si>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</si>
  <si>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</si>
  <si>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</si>
  <si>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</si>
  <si>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</si>
  <si>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</si>
  <si>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</si>
  <si>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</si>
  <si>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</si>
  <si>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</si>
  <si>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</si>
  <si>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</si>
  <si>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</si>
  <si>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</si>
  <si>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</si>
  <si>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</si>
  <si>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</si>
  <si>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</si>
  <si>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</si>
  <si>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</si>
  <si>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</si>
  <si>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</si>
  <si>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</si>
  <si>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</si>
  <si>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</si>
  <si>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</si>
  <si>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</si>
  <si>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</si>
  <si>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</si>
  <si>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</si>
  <si>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</si>
  <si>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</si>
  <si>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</si>
  <si>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</si>
  <si>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</si>
  <si>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</si>
  <si>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</si>
  <si>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</si>
  <si>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</si>
  <si>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</si>
  <si>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</si>
  <si>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</si>
  <si>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</si>
  <si>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</si>
  <si>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</si>
  <si>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</si>
  <si>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</si>
  <si>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</si>
  <si>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</si>
  <si>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</si>
  <si>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</si>
  <si>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</si>
  <si>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</si>
  <si>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</si>
  <si>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</si>
  <si>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</si>
  <si>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</si>
  <si>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</si>
  <si>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</si>
  <si>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</si>
  <si>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</si>
  <si>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</si>
  <si>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青年国際交流経費</t>
  </si>
  <si>
    <t>政策統括官（政策調整担当）</t>
  </si>
  <si>
    <t>昭和34年度</t>
  </si>
  <si>
    <t>終了予定なし</t>
  </si>
  <si>
    <t>青年国際交流担当</t>
  </si>
  <si>
    <t>内閣府設置法（平成11年７月16日　法律第89号）　
第４条第３項二十七
「青少年の健全な育成に関する関係行政機関の事務の連絡調整及びこれに伴い必要となる当該事務の実施の推進に関すること」</t>
  </si>
  <si>
    <t>①青年の国際的視野を広げ、国際協調の精神やリーダーシップを持った青年を育成する。
②事後活動として、青年の社会貢献活動等による活躍を促進する。
③国境を越えた青年相互の友好と理解を促進し、長期にわたる緊密な人的つながりを形成する。</t>
  </si>
  <si>
    <t xml:space="preserve">　青年国際交流事業では、日本青年を「国際社会・地域社会で活躍する次世代グローバルリーダー」に育成することを目的に、航空機による派遣・招へい事業及び船による多国間交流事業を実施する。
　日本及び諸外国から選抜された青年が、世界的な共通課題についての研究・討議、自国文化の紹介などの各種交流活動、産業・文化・教育施設等の視察・意見交換などを行うほか、各国の代表者として、皇室の御引見を賜わったり、各国の元首級等を表敬訪問している。　
　日本を含む訪問国では、各地方のホストファミリーや地元青年もホームステイ受入れやディスカッションを通じて国際交流の機会を得る。
</t>
  </si>
  <si>
    <t>-</t>
  </si>
  <si>
    <t>青年の船運航費</t>
  </si>
  <si>
    <t>諸謝金</t>
  </si>
  <si>
    <t>職員旅費</t>
  </si>
  <si>
    <t>庁費</t>
  </si>
  <si>
    <t>委員等旅費</t>
  </si>
  <si>
    <t>人</t>
  </si>
  <si>
    <t>円</t>
  </si>
  <si>
    <t>X/Y</t>
    <phoneticPr fontId="5"/>
  </si>
  <si>
    <t>1,360,652,004
/33,592</t>
  </si>
  <si>
    <t>0127</t>
  </si>
  <si>
    <t>0134</t>
  </si>
  <si>
    <t>0131</t>
  </si>
  <si>
    <t>0092</t>
  </si>
  <si>
    <t>0088</t>
  </si>
  <si>
    <t>0095</t>
  </si>
  <si>
    <t>0084</t>
  </si>
  <si>
    <t>0096</t>
  </si>
  <si>
    <t>○</t>
  </si>
  <si>
    <t>府</t>
  </si>
  <si>
    <t>グローバル化が進展し、あらゆる分野で国境を越えた協力・調整・交渉が不可欠となっている現在、グローバル人材の育成は我が国の最重要課題の一つであり、社会のニーズを反映しているといえる。</t>
    <rPh sb="42" eb="44">
      <t>ゲンザイ</t>
    </rPh>
    <phoneticPr fontId="5"/>
  </si>
  <si>
    <t>本事業は、関係各国政府との共同事業及び当該政府の協力を得て進めている事業であり、地方自治体、民間等に委ねることができず、国が実施する必要がある。</t>
    <rPh sb="0" eb="1">
      <t>ホン</t>
    </rPh>
    <rPh sb="1" eb="3">
      <t>ジギョウ</t>
    </rPh>
    <rPh sb="34" eb="36">
      <t>ジギョウ</t>
    </rPh>
    <rPh sb="40" eb="42">
      <t>チホウ</t>
    </rPh>
    <rPh sb="42" eb="45">
      <t>ジチタイ</t>
    </rPh>
    <rPh sb="46" eb="48">
      <t>ミンカン</t>
    </rPh>
    <rPh sb="48" eb="49">
      <t>トウ</t>
    </rPh>
    <rPh sb="50" eb="51">
      <t>ユダ</t>
    </rPh>
    <rPh sb="60" eb="61">
      <t>クニ</t>
    </rPh>
    <rPh sb="62" eb="64">
      <t>ジッシ</t>
    </rPh>
    <rPh sb="66" eb="68">
      <t>ヒツヨウ</t>
    </rPh>
    <phoneticPr fontId="5"/>
  </si>
  <si>
    <t>有</t>
  </si>
  <si>
    <t>毎年度事業内容の見直しを行うとともに、既参加青年を始めとするボランティアの支援等により、経費の削減に努めている。</t>
    <rPh sb="0" eb="3">
      <t>マイネンド</t>
    </rPh>
    <rPh sb="3" eb="5">
      <t>ジギョウ</t>
    </rPh>
    <rPh sb="5" eb="7">
      <t>ナイヨウ</t>
    </rPh>
    <rPh sb="8" eb="10">
      <t>ミナオ</t>
    </rPh>
    <rPh sb="12" eb="13">
      <t>オコナ</t>
    </rPh>
    <rPh sb="19" eb="22">
      <t>キサンカ</t>
    </rPh>
    <rPh sb="22" eb="24">
      <t>セイネン</t>
    </rPh>
    <rPh sb="25" eb="26">
      <t>ハジ</t>
    </rPh>
    <rPh sb="37" eb="39">
      <t>シエン</t>
    </rPh>
    <rPh sb="39" eb="40">
      <t>トウ</t>
    </rPh>
    <rPh sb="44" eb="46">
      <t>ケイヒ</t>
    </rPh>
    <rPh sb="47" eb="49">
      <t>サクゲン</t>
    </rPh>
    <rPh sb="50" eb="51">
      <t>ツト</t>
    </rPh>
    <phoneticPr fontId="5"/>
  </si>
  <si>
    <t>‐</t>
  </si>
  <si>
    <t>事業に必要となる費目・使途に限定している。</t>
    <rPh sb="0" eb="2">
      <t>ジギョウ</t>
    </rPh>
    <rPh sb="3" eb="5">
      <t>ヒツヨウ</t>
    </rPh>
    <rPh sb="8" eb="10">
      <t>ヒモク</t>
    </rPh>
    <rPh sb="11" eb="13">
      <t>シト</t>
    </rPh>
    <rPh sb="14" eb="16">
      <t>ゲンテイ</t>
    </rPh>
    <phoneticPr fontId="5"/>
  </si>
  <si>
    <t>印刷物のページ数、冊数を減らすなどコスト削減に努めている。</t>
    <rPh sb="0" eb="2">
      <t>インサツ</t>
    </rPh>
    <rPh sb="2" eb="3">
      <t>ブツ</t>
    </rPh>
    <rPh sb="7" eb="8">
      <t>スウ</t>
    </rPh>
    <rPh sb="9" eb="11">
      <t>サッスウ</t>
    </rPh>
    <rPh sb="12" eb="13">
      <t>ヘ</t>
    </rPh>
    <rPh sb="20" eb="22">
      <t>サクゲン</t>
    </rPh>
    <rPh sb="23" eb="24">
      <t>ツト</t>
    </rPh>
    <phoneticPr fontId="5"/>
  </si>
  <si>
    <t>概ね成果目標に見合ったものとなっている。</t>
    <rPh sb="0" eb="1">
      <t>オオム</t>
    </rPh>
    <rPh sb="2" eb="4">
      <t>セイカ</t>
    </rPh>
    <rPh sb="4" eb="6">
      <t>モクヒョウ</t>
    </rPh>
    <rPh sb="7" eb="9">
      <t>ミア</t>
    </rPh>
    <phoneticPr fontId="5"/>
  </si>
  <si>
    <t>過去に国際交流事業の実績を有する事業者に委託することで安全性等の観点からより効果的に実施ができている。</t>
    <rPh sb="0" eb="2">
      <t>カコ</t>
    </rPh>
    <rPh sb="3" eb="5">
      <t>コクサイ</t>
    </rPh>
    <rPh sb="5" eb="7">
      <t>コウリュウ</t>
    </rPh>
    <rPh sb="7" eb="9">
      <t>ジギョウ</t>
    </rPh>
    <rPh sb="10" eb="12">
      <t>ジッセキ</t>
    </rPh>
    <rPh sb="13" eb="14">
      <t>ユウ</t>
    </rPh>
    <rPh sb="16" eb="19">
      <t>ジギョウシャ</t>
    </rPh>
    <rPh sb="20" eb="22">
      <t>イタク</t>
    </rPh>
    <rPh sb="27" eb="30">
      <t>アンゼンセイ</t>
    </rPh>
    <rPh sb="30" eb="31">
      <t>トウ</t>
    </rPh>
    <rPh sb="32" eb="34">
      <t>カンテン</t>
    </rPh>
    <rPh sb="38" eb="41">
      <t>コウカテキ</t>
    </rPh>
    <rPh sb="42" eb="44">
      <t>ジッシ</t>
    </rPh>
    <phoneticPr fontId="5"/>
  </si>
  <si>
    <t>事業に参加した青年が組織する日本及び世界40か国以上に設立された各国事後活動組織は、ネットワークを発展させるとともに、様々な社会貢献活動を行っている。</t>
    <rPh sb="0" eb="2">
      <t>ジギョウ</t>
    </rPh>
    <rPh sb="3" eb="5">
      <t>サンカ</t>
    </rPh>
    <rPh sb="7" eb="9">
      <t>セイネン</t>
    </rPh>
    <rPh sb="10" eb="12">
      <t>ソシキ</t>
    </rPh>
    <rPh sb="14" eb="16">
      <t>ニホン</t>
    </rPh>
    <rPh sb="16" eb="17">
      <t>オヨ</t>
    </rPh>
    <rPh sb="18" eb="20">
      <t>セカイ</t>
    </rPh>
    <rPh sb="23" eb="24">
      <t>クニ</t>
    </rPh>
    <rPh sb="24" eb="26">
      <t>イジョウ</t>
    </rPh>
    <rPh sb="27" eb="29">
      <t>セツリツ</t>
    </rPh>
    <rPh sb="32" eb="34">
      <t>カッコク</t>
    </rPh>
    <rPh sb="34" eb="36">
      <t>ジゴ</t>
    </rPh>
    <rPh sb="36" eb="38">
      <t>カツドウ</t>
    </rPh>
    <rPh sb="38" eb="40">
      <t>ソシキ</t>
    </rPh>
    <rPh sb="49" eb="51">
      <t>ハッテン</t>
    </rPh>
    <rPh sb="59" eb="61">
      <t>サマザマ</t>
    </rPh>
    <rPh sb="62" eb="64">
      <t>シャカイ</t>
    </rPh>
    <rPh sb="64" eb="66">
      <t>コウケン</t>
    </rPh>
    <rPh sb="66" eb="68">
      <t>カツドウ</t>
    </rPh>
    <rPh sb="69" eb="70">
      <t>オコナ</t>
    </rPh>
    <phoneticPr fontId="5"/>
  </si>
  <si>
    <t>〇事業目的①リーダーシップ関係の指標の実績向上に向け、青年が事後活動に主体的に参加できるよう、本事業同窓会組織である日本青年国際交流推進機構と新たなスキーム構築を進める。
〇一者応札改善に向けた取組や事業内容等の見直しを行い、経費削減を進める。</t>
    <rPh sb="19" eb="21">
      <t>ジッセキ</t>
    </rPh>
    <rPh sb="21" eb="23">
      <t>コウジョウ</t>
    </rPh>
    <rPh sb="24" eb="25">
      <t>ム</t>
    </rPh>
    <rPh sb="87" eb="89">
      <t>イッシャ</t>
    </rPh>
    <rPh sb="89" eb="91">
      <t>オウサツ</t>
    </rPh>
    <rPh sb="91" eb="93">
      <t>カイゼン</t>
    </rPh>
    <rPh sb="94" eb="95">
      <t>ム</t>
    </rPh>
    <rPh sb="97" eb="99">
      <t>トリクミ</t>
    </rPh>
    <rPh sb="100" eb="102">
      <t>ジギョウ</t>
    </rPh>
    <rPh sb="102" eb="104">
      <t>ナイヨウ</t>
    </rPh>
    <rPh sb="104" eb="105">
      <t>トウ</t>
    </rPh>
    <rPh sb="106" eb="108">
      <t>ミナオ</t>
    </rPh>
    <rPh sb="110" eb="111">
      <t>オコナ</t>
    </rPh>
    <rPh sb="113" eb="115">
      <t>ケイヒ</t>
    </rPh>
    <rPh sb="115" eb="117">
      <t>サクゲン</t>
    </rPh>
    <rPh sb="118" eb="119">
      <t>スス</t>
    </rPh>
    <phoneticPr fontId="5"/>
  </si>
  <si>
    <t>平成24年度行政事業レビュー公開プロセス（０１３１）　青年国際交流経費
【結果】廃止【取りまとめコメント】全体プログラム、スキームの大幅な見直し、改善、効果測定が無い限り、廃止するべきである。様々な御意見があったことを踏まえつつ、十分検討し対応する。
・「青年国際交流事業の効果測定・評価に関する検討会」（平成24年7月に３回開催）中間報告（http://www8.cao.go.jp/youth/kouryu/kouka_kentoukai/index.html）
ポイント：グローバル人材の育成が急務となる中、青年国際交流事業について必要な見直しを行いつつ、発展的に継続すべき。
・「青年国際交流事業に関する検討会」（平成25年4月～同年6月に３回開催）報告書（http://www8.cao.go.jp/youth/kouryu/kouryu_kentoukai/index.html）
ポイント：「世界青年の船」の優れた点を活かしながら、グローバル人材の育成のため、発展的見直しを行うべき。
・「平成26年度青年国際交流事業の効果測定・評価に関する調査・研究」報告書（http://www8.cao.go.jp/youth/kouryu/research/h26/index.html）
ポイント：　
- 内閣府事業参加者は他の国際交流事業参加者に比べ、仕事や社会貢献活動においてリーダーシップを発揮する機会をより多く有している。
- 船上研修経験者は、非経験者と比べ、事業への参加を通じてその後の人生やｷｬﾘｱにより大きな影響を受け、人脈やﾈｯﾄﾜｰｸもより広がったと考えている。
- 船上研修では、逃げ場のない空間で文化や価値観の衝突を経験し、それを乗り越えることで他では得られない絆や人間力が育まれるが、そのような学びを得るためには１か月を超える航海期間が必要と多くの参加者が考えている。
・平成26年度「秋のレビュー」の指摘事項に対する対応状況について
【指摘事項】
　成果指標として掲げられている「青年国際交流事業の各事業における参加青年アンケート調査において、事業参加者が青年本人の将来に役立つと思う者の割合」については、真に国益に資する事業か否かを測ることができる指標に置き換えた上で、改めて事業の効果を検証し、自己負担の在り方を含む事業の見直しにつなげていくべきである。特に、来年度予算として要望のある「次世代グローバルリーダー事業」については、これまでの指摘等を踏まえ、①自己負担の在り方、②適切な効果の測定手法の設定及びその検証、③経費削減を通じた効率化等について十分な検討を尽くすべきである。
【対応状況】
　青年国際交流事業の効果検証に関する検討会（http://www8.cao.go.jp/youth/kouryu/kouryu_kenshou/pdf/houkokusho.pdf）において、今後の効果測定の方向性について、以下の指摘がなされた。①事業中～終了直後／事業から１年後／中長期のフォローアップの計３回に分けて、事業目的に沿って実施する、②参加青年の成長については、次世代グローバルリーダーに必要な能力に絞って評価を行う。これらを踏まえ、成果指標を設定したほか、事業参加者の一年後のフォローアップ調査を行い、有識者による検討会においても議論を行っている。引き続き、効果の検証を進めながら、事業の不断の見直し・改善を行う。
　自己負担額について、平成27年度事業から、これまでの同様の事業に比べ、約４割の引上げを実施。今後も引き続き、効果の検証を図りながら、自己負担の在り方について不断の見直し・改善を行う。
　また、事業日程の効率化、青年主体の交流促進という趣旨を踏まえたレセプション等行事の効率化、外国寄港時の当地活動費用の節減に向けた外国政府への協力依頼、民間企業・団体に対する協力依頼（必要な物品等の提供、事業期間中の講義への協力及び広報への協力依頼等）等を行い、事業の効率化及び経費縮減のため不断の見直し・改善を行う。</t>
  </si>
  <si>
    <t>1,372,379,682
/33,004</t>
    <phoneticPr fontId="5"/>
  </si>
  <si>
    <t>A.（一財）青少年国際交流推進センター</t>
    <rPh sb="3" eb="4">
      <t>イチ</t>
    </rPh>
    <rPh sb="4" eb="5">
      <t>ザイ</t>
    </rPh>
    <rPh sb="6" eb="9">
      <t>セイショウネン</t>
    </rPh>
    <rPh sb="9" eb="11">
      <t>コクサイ</t>
    </rPh>
    <rPh sb="11" eb="13">
      <t>コウリュウ</t>
    </rPh>
    <rPh sb="13" eb="15">
      <t>スイシン</t>
    </rPh>
    <phoneticPr fontId="5"/>
  </si>
  <si>
    <t>B.東武トップツアーズ（株）東京国際事業部</t>
  </si>
  <si>
    <t>C.（株）インジェスター</t>
    <rPh sb="3" eb="4">
      <t>カブ</t>
    </rPh>
    <phoneticPr fontId="5"/>
  </si>
  <si>
    <t>（一財）青少年国際交流推進センター</t>
    <phoneticPr fontId="5"/>
  </si>
  <si>
    <t>「東南アジア青年の船」未来会議運営業務</t>
    <phoneticPr fontId="5"/>
  </si>
  <si>
    <t>-</t>
    <phoneticPr fontId="5"/>
  </si>
  <si>
    <t>予定価格が類推されるそおれがあるため、落札率は記載していない。</t>
    <rPh sb="0" eb="2">
      <t>ヨテイ</t>
    </rPh>
    <rPh sb="2" eb="4">
      <t>カカク</t>
    </rPh>
    <rPh sb="5" eb="7">
      <t>ルイスイ</t>
    </rPh>
    <rPh sb="19" eb="21">
      <t>ラクサツ</t>
    </rPh>
    <rPh sb="21" eb="22">
      <t>リツ</t>
    </rPh>
    <rPh sb="23" eb="25">
      <t>キサイ</t>
    </rPh>
    <phoneticPr fontId="5"/>
  </si>
  <si>
    <t>令和２年度「世界青年の船」その後の未来報告会運営業務</t>
    <phoneticPr fontId="5"/>
  </si>
  <si>
    <t>令和２年度青少年国際交流事業の活動充実強化における支援業務</t>
    <phoneticPr fontId="5"/>
  </si>
  <si>
    <t>令和２年度「東南アジア青年の船」事業（第４７回）支援業務</t>
    <phoneticPr fontId="5"/>
  </si>
  <si>
    <t>令和２年度日本・中国青年親善交流事業に関する支援業務</t>
    <phoneticPr fontId="5"/>
  </si>
  <si>
    <t>内閣府青年国際交流事業既参加青年へのアンケート調査の委託業務</t>
    <phoneticPr fontId="5"/>
  </si>
  <si>
    <t>２０１９年度「世界青年の船」事業に係る報告会の運営業務</t>
    <phoneticPr fontId="5"/>
  </si>
  <si>
    <t>内閣府青年国際交流事業既参加者青年へのインタビュー調査の委託業務</t>
    <phoneticPr fontId="5"/>
  </si>
  <si>
    <t>「東南アジア青年の船」（第４７回）事業に係る国際航空便の手配等支援業務</t>
    <phoneticPr fontId="5"/>
  </si>
  <si>
    <t>-</t>
    <phoneticPr fontId="5"/>
  </si>
  <si>
    <t>東武トップツアーズ（株）東京国際事業部</t>
    <phoneticPr fontId="5"/>
  </si>
  <si>
    <t>令和２年度日本・韓国青年親善交流事業に関する支援業務</t>
    <phoneticPr fontId="5"/>
  </si>
  <si>
    <r>
      <t>(株)</t>
    </r>
    <r>
      <rPr>
        <sz val="11"/>
        <rFont val="ＭＳ Ｐゴシック"/>
        <family val="3"/>
        <charset val="128"/>
      </rPr>
      <t>インジェスター</t>
    </r>
    <rPh sb="1" eb="2">
      <t>カブ</t>
    </rPh>
    <phoneticPr fontId="5"/>
  </si>
  <si>
    <t>内閣府青年国際交流事業報告書（令和元年度「世界青年の船」事業）の梱包発送</t>
    <phoneticPr fontId="5"/>
  </si>
  <si>
    <t>６．０パネル＆ピクチャー黒　赤富士　外１１件</t>
    <phoneticPr fontId="5"/>
  </si>
  <si>
    <t>無線機修理</t>
    <phoneticPr fontId="5"/>
  </si>
  <si>
    <t>（株）五月商会</t>
    <phoneticPr fontId="5"/>
  </si>
  <si>
    <t>（有）創電社</t>
    <phoneticPr fontId="5"/>
  </si>
  <si>
    <t>（株）祐馬工芸</t>
    <phoneticPr fontId="5"/>
  </si>
  <si>
    <t>朝日梱包（株）</t>
    <phoneticPr fontId="5"/>
  </si>
  <si>
    <t>職員A</t>
    <rPh sb="0" eb="2">
      <t>ショクイン</t>
    </rPh>
    <phoneticPr fontId="5"/>
  </si>
  <si>
    <t>賃金等</t>
    <rPh sb="0" eb="2">
      <t>チンギン</t>
    </rPh>
    <rPh sb="2" eb="3">
      <t>ナド</t>
    </rPh>
    <phoneticPr fontId="5"/>
  </si>
  <si>
    <t>ー</t>
    <phoneticPr fontId="5"/>
  </si>
  <si>
    <t>賃金</t>
    <rPh sb="0" eb="2">
      <t>チンギン</t>
    </rPh>
    <phoneticPr fontId="5"/>
  </si>
  <si>
    <t>人件費</t>
    <rPh sb="0" eb="3">
      <t>ジンケンヒ</t>
    </rPh>
    <phoneticPr fontId="5"/>
  </si>
  <si>
    <t>「子供・若者育成支援推進大綱」（令和３年４月６日　子ども・若者育成支援推進本部決定）</t>
    <rPh sb="16" eb="18">
      <t>レイワ</t>
    </rPh>
    <phoneticPr fontId="5"/>
  </si>
  <si>
    <t>個人B</t>
    <rPh sb="0" eb="2">
      <t>コジン</t>
    </rPh>
    <phoneticPr fontId="5"/>
  </si>
  <si>
    <t>法人C</t>
    <rPh sb="0" eb="2">
      <t>ホウジン</t>
    </rPh>
    <phoneticPr fontId="5"/>
  </si>
  <si>
    <t>職員D</t>
    <rPh sb="0" eb="2">
      <t>ショクイン</t>
    </rPh>
    <phoneticPr fontId="5"/>
  </si>
  <si>
    <t>事務委嘱謝金</t>
    <rPh sb="0" eb="2">
      <t>ジム</t>
    </rPh>
    <rPh sb="2" eb="4">
      <t>イショク</t>
    </rPh>
    <rPh sb="4" eb="6">
      <t>シャキン</t>
    </rPh>
    <phoneticPr fontId="5"/>
  </si>
  <si>
    <t>会議出席者金</t>
    <rPh sb="0" eb="2">
      <t>カイギ</t>
    </rPh>
    <rPh sb="2" eb="5">
      <t>シュッセキシャ</t>
    </rPh>
    <rPh sb="5" eb="6">
      <t>キン</t>
    </rPh>
    <phoneticPr fontId="5"/>
  </si>
  <si>
    <t>「東南アジア青年の船」事業の事後活動実態調査等に係る立替払費用（出張者の予防接種費用）</t>
    <rPh sb="24" eb="25">
      <t>カカ</t>
    </rPh>
    <rPh sb="26" eb="29">
      <t>タテカエバライ</t>
    </rPh>
    <rPh sb="29" eb="31">
      <t>ヒヨウ</t>
    </rPh>
    <phoneticPr fontId="5"/>
  </si>
  <si>
    <t>参加青年の国際航空券等</t>
    <rPh sb="0" eb="2">
      <t>サンカ</t>
    </rPh>
    <rPh sb="2" eb="4">
      <t>セイネン</t>
    </rPh>
    <rPh sb="5" eb="7">
      <t>コクサイ</t>
    </rPh>
    <rPh sb="7" eb="10">
      <t>コウクウケン</t>
    </rPh>
    <rPh sb="10" eb="11">
      <t>ナド</t>
    </rPh>
    <phoneticPr fontId="5"/>
  </si>
  <si>
    <t>旅費</t>
    <rPh sb="0" eb="2">
      <t>リョヒ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</si>
  <si>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</si>
  <si>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</si>
  <si>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</si>
  <si>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旅費、謝金、借料、会議費、雑役務費等</t>
    <rPh sb="0" eb="2">
      <t>リョヒ</t>
    </rPh>
    <rPh sb="3" eb="5">
      <t>シャキン</t>
    </rPh>
    <rPh sb="6" eb="8">
      <t>シャクリョウ</t>
    </rPh>
    <rPh sb="9" eb="12">
      <t>カイギヒ</t>
    </rPh>
    <rPh sb="13" eb="14">
      <t>ザツ</t>
    </rPh>
    <rPh sb="14" eb="17">
      <t>エキムヒ</t>
    </rPh>
    <rPh sb="17" eb="18">
      <t>ナド</t>
    </rPh>
    <phoneticPr fontId="5"/>
  </si>
  <si>
    <t>担当者の人件費</t>
    <rPh sb="0" eb="3">
      <t>タントウシャ</t>
    </rPh>
    <rPh sb="4" eb="7">
      <t>ジンケンヒ</t>
    </rPh>
    <phoneticPr fontId="5"/>
  </si>
  <si>
    <t>内閣府青年国際交流事業既参加日本青年フォローアップ調査報告書</t>
    <phoneticPr fontId="5"/>
  </si>
  <si>
    <t>-</t>
    <phoneticPr fontId="5"/>
  </si>
  <si>
    <t>「子供・若者育成支援推進大綱」（令和3年4月6日　子ども・若者育成推進本部決定）においても、若者の国際理解を促し、グローバル化に対応したリーダーシップ能力、異文化対応力を育成するとともに、日本人としてのアイディンティティの確立を図るため、国際交流の機会を提供することとされている。</t>
    <rPh sb="2" eb="3">
      <t>トモ</t>
    </rPh>
    <rPh sb="16" eb="18">
      <t>レイワ</t>
    </rPh>
    <phoneticPr fontId="5"/>
  </si>
  <si>
    <t>青年国際交流事業フォローアップ調査において、事業から5年後、「事業で得たﾘｰﾀﾞｰｼｯﾌﾟ能力等を発揮する具体的機会を得た」に対する影響（青年リーダー育成の自覚）を示す割合　　</t>
    <phoneticPr fontId="5"/>
  </si>
  <si>
    <t>内閣府青年国際交流事業既参加日本青年フォローアップ調査報告書</t>
    <phoneticPr fontId="5"/>
  </si>
  <si>
    <t>☑</t>
  </si>
  <si>
    <t>-</t>
    <phoneticPr fontId="5"/>
  </si>
  <si>
    <t>青年国際交流事業フォローアップ調査において、事業から5年後、「同事業に参加した外国参加青年と現時点でも交流が続いているか」に対する影響（人的ネットワーク構築）を示す割合　</t>
  </si>
  <si>
    <t>内閣府青年国際交流事業既参加日本青年フォローアップ調査報告書</t>
  </si>
  <si>
    <t>青年国際交流事業フォローアップ調査において、事業から5年後、「事業参加経験をきっかけに社会貢献（ボランティア活動等）に取り組むようになった」に対する影響（社会貢献活動の促進）を示す割合</t>
  </si>
  <si>
    <t>青年国際交流事業フォローアップ調査において、事業から1年後、「事業参加経験をきっかけに社会貢献（ボランティア活動等）に取り組むようになった」に対する影響（社会貢献活動の促進）を示す割合</t>
  </si>
  <si>
    <t>青年国際交流事業フォローアップ調査（回収率75％以上）において、事業から1年後、「事業で得たﾘｰﾀﾞｰｼｯﾌﾟ能力等を発揮する具体的機会を得た」に対する回答（①そう思う、②ややそう思う、③どちらでもない、④あまりそう思わない、⑤そう思わない）の5段階評価において、①及び②を選択した者の割合を80％以上とする。　</t>
    <phoneticPr fontId="5"/>
  </si>
  <si>
    <t>青年国際交流事業フォローアップ調査において、事業から1年後、「事業で得たﾘｰﾀﾞｰｼｯﾌﾟ能力等を発揮する具体的機会を得た」に対する影響（青年リーダー育成の自覚）を示す割合　　</t>
    <phoneticPr fontId="5"/>
  </si>
  <si>
    <t>青年国際交流事業フォローアップ調査（回収率75％以上）において、事業から1年後、「同事業に参加した外国参加青年と現時点でも交流が続いているか」に対する回答（①続いている、②続いていない）において、①を選択した者の割合を85％以上とする。　</t>
    <phoneticPr fontId="5"/>
  </si>
  <si>
    <t>青年国際交流事業フォローアップ調査において、事業から1年後、「同事業に参加した外国参加青年と現時点でも交流が続いているか」に対する影響（人的ネットワーク構築）を示す割合　</t>
    <phoneticPr fontId="5"/>
  </si>
  <si>
    <t>令和２年度はコロナ禍の影響により、全ての事業をオンラインで実施し、パソコン等情報通信機器や通信回線に係る費用等について参加者個人の負担としている。なお、通常事業を実施した際には、日本参加青年の参加費については、応分の費用負担としている。近年は日本参加青年の負担額を増加させており、適宜見直しを行っている。</t>
    <rPh sb="0" eb="2">
      <t>レイワ</t>
    </rPh>
    <rPh sb="3" eb="5">
      <t>ネンド</t>
    </rPh>
    <rPh sb="9" eb="10">
      <t>カ</t>
    </rPh>
    <rPh sb="11" eb="13">
      <t>エイキョウ</t>
    </rPh>
    <rPh sb="17" eb="18">
      <t>スベ</t>
    </rPh>
    <rPh sb="20" eb="22">
      <t>ジギョウ</t>
    </rPh>
    <rPh sb="29" eb="31">
      <t>ジッシ</t>
    </rPh>
    <rPh sb="76" eb="78">
      <t>ツウジョウ</t>
    </rPh>
    <rPh sb="78" eb="80">
      <t>ジギョウ</t>
    </rPh>
    <rPh sb="81" eb="83">
      <t>ジッシ</t>
    </rPh>
    <rPh sb="85" eb="86">
      <t>サイ</t>
    </rPh>
    <phoneticPr fontId="5"/>
  </si>
  <si>
    <t>審議官（参事官併任）
　酒田　元洋</t>
    <rPh sb="0" eb="3">
      <t>シンギカン</t>
    </rPh>
    <rPh sb="7" eb="9">
      <t>ヘイニン</t>
    </rPh>
    <rPh sb="12" eb="14">
      <t>サカタ</t>
    </rPh>
    <rPh sb="15" eb="17">
      <t>モトヒロ</t>
    </rPh>
    <phoneticPr fontId="5"/>
  </si>
  <si>
    <t>内閣府青年国際交流事業報告書（令和元年度「世界青年の船」事業）作成</t>
    <rPh sb="31" eb="33">
      <t>サクセイ</t>
    </rPh>
    <phoneticPr fontId="5"/>
  </si>
  <si>
    <t>令和２年度国際社会青年育成事業及び地域課題対応人材育成事業「地域コアリーダープログラム」のオンライン交流等に関する運営業務</t>
    <phoneticPr fontId="5"/>
  </si>
  <si>
    <t>令和2年度日本・韓国青年親善交流事業及び日本・中国青年親善交流事業のオンライン交流等に関する運営業務</t>
    <phoneticPr fontId="5"/>
  </si>
  <si>
    <t>令和３年度「東南アジア青年の船」事業（第47回）に係る関係各国連絡会議の運営支援業務</t>
    <phoneticPr fontId="5"/>
  </si>
  <si>
    <t>1,359,381,000/33,104</t>
    <phoneticPr fontId="5"/>
  </si>
  <si>
    <t>〇成果実績について、令和２年度は、コロナ禍の影響を受けつつも、３つの指標全てが前年度と同水準を維持している。また、令和２年度行政事業レビューにおいて目標が達成された指標があったことを踏まえ、目標値を引き上げたほか、更なる事業効果の把握のため、事業参加から５年後の実績に関する指標を追加した。
〇単位当たりコストについては、上述のとおりコロナ禍の影響により全ての事業をオンラインで実施したことにより、例年と比較が困難な結果となった。</t>
    <rPh sb="1" eb="3">
      <t>セイカ</t>
    </rPh>
    <rPh sb="3" eb="5">
      <t>ジッセキ</t>
    </rPh>
    <rPh sb="10" eb="12">
      <t>レイワ</t>
    </rPh>
    <rPh sb="14" eb="15">
      <t>ド</t>
    </rPh>
    <rPh sb="20" eb="21">
      <t>カ</t>
    </rPh>
    <rPh sb="22" eb="24">
      <t>エイキョウ</t>
    </rPh>
    <rPh sb="25" eb="26">
      <t>ウ</t>
    </rPh>
    <rPh sb="34" eb="36">
      <t>シヒョウ</t>
    </rPh>
    <rPh sb="36" eb="37">
      <t>スベ</t>
    </rPh>
    <rPh sb="39" eb="42">
      <t>ゼンネンド</t>
    </rPh>
    <rPh sb="43" eb="46">
      <t>ドウスイジュン</t>
    </rPh>
    <rPh sb="57" eb="59">
      <t>レイワ</t>
    </rPh>
    <rPh sb="60" eb="62">
      <t>ネンド</t>
    </rPh>
    <rPh sb="62" eb="64">
      <t>ギョウセイ</t>
    </rPh>
    <rPh sb="64" eb="66">
      <t>ジギョウ</t>
    </rPh>
    <rPh sb="74" eb="76">
      <t>モクヒョウ</t>
    </rPh>
    <rPh sb="77" eb="79">
      <t>タッセイ</t>
    </rPh>
    <rPh sb="82" eb="84">
      <t>シヒョウ</t>
    </rPh>
    <rPh sb="91" eb="92">
      <t>フ</t>
    </rPh>
    <rPh sb="95" eb="98">
      <t>モクヒョウチ</t>
    </rPh>
    <rPh sb="99" eb="100">
      <t>ヒ</t>
    </rPh>
    <rPh sb="101" eb="102">
      <t>ア</t>
    </rPh>
    <rPh sb="107" eb="108">
      <t>サラ</t>
    </rPh>
    <rPh sb="110" eb="112">
      <t>ジギョウ</t>
    </rPh>
    <rPh sb="112" eb="114">
      <t>コウカ</t>
    </rPh>
    <rPh sb="115" eb="117">
      <t>ハアク</t>
    </rPh>
    <rPh sb="121" eb="123">
      <t>ジギョウ</t>
    </rPh>
    <rPh sb="123" eb="125">
      <t>サンカ</t>
    </rPh>
    <rPh sb="128" eb="130">
      <t>ネンゴ</t>
    </rPh>
    <rPh sb="131" eb="133">
      <t>ジッセキ</t>
    </rPh>
    <rPh sb="134" eb="135">
      <t>カン</t>
    </rPh>
    <rPh sb="137" eb="139">
      <t>シヒョウ</t>
    </rPh>
    <rPh sb="140" eb="142">
      <t>ツイカ</t>
    </rPh>
    <rPh sb="147" eb="149">
      <t>タンイ</t>
    </rPh>
    <rPh sb="149" eb="150">
      <t>ア</t>
    </rPh>
    <rPh sb="161" eb="163">
      <t>ジョウジュツ</t>
    </rPh>
    <rPh sb="170" eb="171">
      <t>カ</t>
    </rPh>
    <rPh sb="172" eb="174">
      <t>エイキョウ</t>
    </rPh>
    <rPh sb="177" eb="178">
      <t>スベ</t>
    </rPh>
    <rPh sb="180" eb="182">
      <t>ジギョウ</t>
    </rPh>
    <rPh sb="189" eb="191">
      <t>ジッシ</t>
    </rPh>
    <rPh sb="199" eb="201">
      <t>レイネン</t>
    </rPh>
    <rPh sb="202" eb="204">
      <t>ヒカク</t>
    </rPh>
    <rPh sb="205" eb="207">
      <t>コンナン</t>
    </rPh>
    <rPh sb="208" eb="210">
      <t>ケッカ</t>
    </rPh>
    <phoneticPr fontId="5"/>
  </si>
  <si>
    <t>国際青年育成交流事業、国際社会青年育成事業、日本・中国青年親善交流事業、日本・韓国青年親善交流事業、明治150年記念「世界青年の船」事業、「世界青年の船」事業、「東南アジア青年の船」事業及び地域課題対応人材育成事業「地域コアリーダープログラム」において、外国青年と交流を行った日本参加青年の人数
※なお、令和2年度は新型コロナウイルス感染症拡大のため、通常事業を中止し、急遽オンラインによる交流事業を行った。オンライン事業での活動実績は1320人
過年度の事業と実施方法等が異なり、比較ができないため表中に令和2年度の実績は記載していない。</t>
    <rPh sb="152" eb="154">
      <t>レイワ</t>
    </rPh>
    <rPh sb="155" eb="157">
      <t>ネンド</t>
    </rPh>
    <rPh sb="158" eb="160">
      <t>シンガタ</t>
    </rPh>
    <rPh sb="167" eb="170">
      <t>カンセンショウ</t>
    </rPh>
    <rPh sb="170" eb="172">
      <t>カクダイ</t>
    </rPh>
    <rPh sb="176" eb="178">
      <t>ツウジョウ</t>
    </rPh>
    <rPh sb="178" eb="180">
      <t>ジギョウ</t>
    </rPh>
    <rPh sb="195" eb="197">
      <t>コウリュウ</t>
    </rPh>
    <rPh sb="197" eb="199">
      <t>ジギョウ</t>
    </rPh>
    <rPh sb="200" eb="201">
      <t>オコナ</t>
    </rPh>
    <rPh sb="209" eb="211">
      <t>ジギョウ</t>
    </rPh>
    <rPh sb="213" eb="215">
      <t>カツドウ</t>
    </rPh>
    <rPh sb="215" eb="217">
      <t>ジッセキ</t>
    </rPh>
    <rPh sb="222" eb="223">
      <t>ニン</t>
    </rPh>
    <phoneticPr fontId="5"/>
  </si>
  <si>
    <t>国際青年育成交流事業、国際社会青年育成事業、日本・中国青年親善交流事業、日本・韓国青年親善交流事業、明治150年記念「世界青年の船」事業、「世界青年の船」事業、「東南アジア青年の船」事業及び地域課題対応人材育成事業「地域コアリーダープログラム」において、日本青年と交流を行った外国参加青年の人数
※なお、令和2年度は新型コロナウイルス感染症拡大のため、通常事業を中止し、急遽オンラインによる交流事業を行った。オンライン事業での活動実績は1328人
過年度の事業と実施方法等が異なり、比較ができないため表中に令和2年度の実績は記載していない。</t>
    <rPh sb="127" eb="129">
      <t>ニホン</t>
    </rPh>
    <rPh sb="138" eb="140">
      <t>ガイコク</t>
    </rPh>
    <phoneticPr fontId="5"/>
  </si>
  <si>
    <t xml:space="preserve">一般競争入札又は公募型随意契約により、競争性ある調達方式を実施している。一者応札については、平成31年3月の総務省公共サービス改革推進室によるヒアリングを経て、業界団体への調達情報の周知等改善に向けて努めていた。
令和2年度は新型コロナウイルス感染症拡大のため、全事業を中止し、急遽、オンラインでの事業実施に切り替えたところ、結果として一者応札となった事業あり。令和3年度以降、通常事業実施に際しては、これまでの指摘を踏まえ、今後も改善に向けて取り組む。
</t>
    <rPh sb="0" eb="2">
      <t>イッパン</t>
    </rPh>
    <rPh sb="2" eb="4">
      <t>キョウソウ</t>
    </rPh>
    <rPh sb="4" eb="6">
      <t>ニュウサツ</t>
    </rPh>
    <rPh sb="6" eb="7">
      <t>マタ</t>
    </rPh>
    <rPh sb="8" eb="11">
      <t>コウボガタ</t>
    </rPh>
    <rPh sb="11" eb="13">
      <t>ズイイ</t>
    </rPh>
    <rPh sb="13" eb="15">
      <t>ケイヤク</t>
    </rPh>
    <rPh sb="19" eb="22">
      <t>キョウソウセイ</t>
    </rPh>
    <rPh sb="24" eb="26">
      <t>チョウタツ</t>
    </rPh>
    <rPh sb="26" eb="28">
      <t>ホウシキ</t>
    </rPh>
    <rPh sb="29" eb="31">
      <t>ジッシ</t>
    </rPh>
    <rPh sb="36" eb="38">
      <t>イッシャ</t>
    </rPh>
    <rPh sb="38" eb="40">
      <t>オウサツ</t>
    </rPh>
    <rPh sb="46" eb="48">
      <t>ヘイセイ</t>
    </rPh>
    <rPh sb="50" eb="51">
      <t>ネン</t>
    </rPh>
    <rPh sb="52" eb="53">
      <t>ガツ</t>
    </rPh>
    <rPh sb="54" eb="57">
      <t>ソウムショウ</t>
    </rPh>
    <rPh sb="57" eb="59">
      <t>コウキョウ</t>
    </rPh>
    <rPh sb="63" eb="65">
      <t>カイカク</t>
    </rPh>
    <rPh sb="65" eb="68">
      <t>スイシンシツ</t>
    </rPh>
    <rPh sb="77" eb="78">
      <t>ヘ</t>
    </rPh>
    <rPh sb="82" eb="84">
      <t>ダンタイ</t>
    </rPh>
    <rPh sb="97" eb="98">
      <t>ム</t>
    </rPh>
    <rPh sb="100" eb="101">
      <t>ツト</t>
    </rPh>
    <rPh sb="107" eb="109">
      <t>レイワ</t>
    </rPh>
    <rPh sb="110" eb="112">
      <t>ネンド</t>
    </rPh>
    <rPh sb="113" eb="115">
      <t>シンガタ</t>
    </rPh>
    <rPh sb="122" eb="125">
      <t>カンセンショウ</t>
    </rPh>
    <rPh sb="125" eb="127">
      <t>カクダイ</t>
    </rPh>
    <rPh sb="131" eb="132">
      <t>ゼン</t>
    </rPh>
    <rPh sb="132" eb="134">
      <t>ジギョウ</t>
    </rPh>
    <rPh sb="135" eb="137">
      <t>チュウシ</t>
    </rPh>
    <rPh sb="139" eb="141">
      <t>キュウキョ</t>
    </rPh>
    <rPh sb="149" eb="151">
      <t>ジギョウ</t>
    </rPh>
    <rPh sb="151" eb="153">
      <t>ジッシ</t>
    </rPh>
    <rPh sb="154" eb="155">
      <t>キ</t>
    </rPh>
    <rPh sb="156" eb="157">
      <t>カ</t>
    </rPh>
    <rPh sb="163" eb="165">
      <t>ケッカ</t>
    </rPh>
    <rPh sb="168" eb="170">
      <t>イッシャ</t>
    </rPh>
    <rPh sb="170" eb="172">
      <t>オウサツ</t>
    </rPh>
    <rPh sb="176" eb="178">
      <t>ジギョウ</t>
    </rPh>
    <rPh sb="181" eb="183">
      <t>レイワ</t>
    </rPh>
    <rPh sb="184" eb="186">
      <t>ネンド</t>
    </rPh>
    <rPh sb="186" eb="188">
      <t>イコウ</t>
    </rPh>
    <rPh sb="189" eb="191">
      <t>ツウジョウ</t>
    </rPh>
    <rPh sb="191" eb="193">
      <t>ジギョウ</t>
    </rPh>
    <rPh sb="193" eb="195">
      <t>ジッシ</t>
    </rPh>
    <rPh sb="196" eb="197">
      <t>サイ</t>
    </rPh>
    <rPh sb="206" eb="208">
      <t>シテキ</t>
    </rPh>
    <rPh sb="209" eb="210">
      <t>フ</t>
    </rPh>
    <rPh sb="213" eb="215">
      <t>コンゴ</t>
    </rPh>
    <rPh sb="216" eb="218">
      <t>カイゼン</t>
    </rPh>
    <rPh sb="219" eb="220">
      <t>ム</t>
    </rPh>
    <rPh sb="222" eb="223">
      <t>ト</t>
    </rPh>
    <rPh sb="224" eb="225">
      <t>ク</t>
    </rPh>
    <phoneticPr fontId="5"/>
  </si>
  <si>
    <t>X=事業のための予算執行額／Y=事業参加人数・交流日数
※なお、令和2年度は新型コロナウイルス感染症拡大のため、通常事業を中止し、急遽オンラインによる交流事業を行った。オンライン事業での単位当たりコストは6,323円、計算式は94,698,000/14,977　
過年度の事業と実施方法等が異なり、比較ができないため表中に令和2年度の実績は記載していない。　　　　　　　　　</t>
    <rPh sb="93" eb="95">
      <t>タンイ</t>
    </rPh>
    <rPh sb="95" eb="96">
      <t>ア</t>
    </rPh>
    <rPh sb="107" eb="108">
      <t>エン</t>
    </rPh>
    <rPh sb="109" eb="112">
      <t>ケイサンシキ</t>
    </rPh>
    <phoneticPr fontId="5"/>
  </si>
  <si>
    <t>青年国際交流事業フォローアップ調査（回収率75％以上）において、事業から1年後、「事業参加経験をきっかけに社会貢献（ボランティア活動等）に取り組むようになった」に対する回答（①そう思う、②ややそう思う、③どちらでもない、④あまりそう思わない、⑤そう思わない）の5段階評価において、①及び②を選択した者の割合を65％以上とする。なお、当該指標は目標最終年度（令和4年度）を前に目標が達成されたため、令和2年度から目標値を60％から65％に引き上げた。</t>
    <rPh sb="166" eb="168">
      <t>トウガイ</t>
    </rPh>
    <rPh sb="168" eb="170">
      <t>シヒョウ</t>
    </rPh>
    <rPh sb="171" eb="173">
      <t>モクヒョウ</t>
    </rPh>
    <rPh sb="173" eb="175">
      <t>サイシュウ</t>
    </rPh>
    <rPh sb="175" eb="177">
      <t>ネンド</t>
    </rPh>
    <rPh sb="178" eb="180">
      <t>レイワ</t>
    </rPh>
    <rPh sb="181" eb="183">
      <t>ネンド</t>
    </rPh>
    <rPh sb="185" eb="186">
      <t>マエ</t>
    </rPh>
    <rPh sb="187" eb="189">
      <t>モクヒョウ</t>
    </rPh>
    <rPh sb="190" eb="192">
      <t>タッセイ</t>
    </rPh>
    <rPh sb="198" eb="200">
      <t>レイワ</t>
    </rPh>
    <rPh sb="201" eb="203">
      <t>ネンド</t>
    </rPh>
    <rPh sb="205" eb="208">
      <t>モクヒョウチ</t>
    </rPh>
    <rPh sb="218" eb="219">
      <t>ヒ</t>
    </rPh>
    <rPh sb="220" eb="221">
      <t>ア</t>
    </rPh>
    <phoneticPr fontId="5"/>
  </si>
  <si>
    <t>D.職員A</t>
    <rPh sb="2" eb="4">
      <t>ショクイン</t>
    </rPh>
    <phoneticPr fontId="5"/>
  </si>
  <si>
    <t>（100万円未満）</t>
    <phoneticPr fontId="5"/>
  </si>
  <si>
    <t>E.（株）五月商会</t>
    <phoneticPr fontId="5"/>
  </si>
  <si>
    <t>印刷製本費</t>
    <rPh sb="0" eb="2">
      <t>インサツ</t>
    </rPh>
    <rPh sb="2" eb="4">
      <t>セイホン</t>
    </rPh>
    <rPh sb="4" eb="5">
      <t>ヒ</t>
    </rPh>
    <phoneticPr fontId="5"/>
  </si>
  <si>
    <t>内閣府青年国際交流事業報告書（令和元年度「世界青年の船」事業）作成</t>
    <phoneticPr fontId="5"/>
  </si>
  <si>
    <t>19．青年国際交流の推進</t>
    <phoneticPr fontId="5"/>
  </si>
  <si>
    <t>13．共生社会政策</t>
    <phoneticPr fontId="5"/>
  </si>
  <si>
    <t>令和2年度は新型コロナウイルス感染症拡大のため、通常事業を中止し、急遽オンラインによる交流事業を行った。そのため令和２年度実績は、通常事業実施を想定した見込みと比較が困難な結果となった。</t>
    <rPh sb="0" eb="2">
      <t>レイワ</t>
    </rPh>
    <rPh sb="3" eb="5">
      <t>ネンド</t>
    </rPh>
    <rPh sb="6" eb="8">
      <t>シンガタ</t>
    </rPh>
    <rPh sb="15" eb="18">
      <t>カンセンショウ</t>
    </rPh>
    <rPh sb="18" eb="20">
      <t>カクダイ</t>
    </rPh>
    <rPh sb="24" eb="26">
      <t>ツウジョウ</t>
    </rPh>
    <rPh sb="26" eb="28">
      <t>ジギョウ</t>
    </rPh>
    <rPh sb="29" eb="31">
      <t>チュウシ</t>
    </rPh>
    <rPh sb="33" eb="35">
      <t>キュウキョ</t>
    </rPh>
    <rPh sb="43" eb="45">
      <t>コウリュウ</t>
    </rPh>
    <rPh sb="45" eb="47">
      <t>ジギョウ</t>
    </rPh>
    <rPh sb="48" eb="49">
      <t>オコナ</t>
    </rPh>
    <rPh sb="56" eb="58">
      <t>レイワ</t>
    </rPh>
    <rPh sb="59" eb="61">
      <t>ネンド</t>
    </rPh>
    <rPh sb="61" eb="63">
      <t>ジッセキ</t>
    </rPh>
    <rPh sb="65" eb="67">
      <t>ツウジョウ</t>
    </rPh>
    <rPh sb="67" eb="69">
      <t>ジギョウ</t>
    </rPh>
    <rPh sb="69" eb="71">
      <t>ジッシ</t>
    </rPh>
    <rPh sb="72" eb="74">
      <t>ソウテイ</t>
    </rPh>
    <rPh sb="76" eb="78">
      <t>ミコ</t>
    </rPh>
    <rPh sb="80" eb="82">
      <t>ヒカク</t>
    </rPh>
    <rPh sb="83" eb="85">
      <t>コンナン</t>
    </rPh>
    <rPh sb="86" eb="88">
      <t>ケッカ</t>
    </rPh>
    <phoneticPr fontId="5"/>
  </si>
  <si>
    <t>-</t>
    <phoneticPr fontId="5"/>
  </si>
  <si>
    <t>青年国際交流事業フォローアップ調査（回収率50％以上）において、事業から5年後、「事業で得たﾘｰﾀﾞｰｼｯﾌﾟ能力等を発揮する具体的機会を得た」に対する回答（①そう思う、②ややそう思う、③どちらでもない、④あまりそう思わない、⑤そう思わない）の5段階評価において、①及び②を選択した者の割合を85％以上とする。　
※　当該目標は令和2年度新規目標であるが、実績を把握できるため、成果実績については過年度分も記載</t>
    <rPh sb="159" eb="161">
      <t>トウガイ</t>
    </rPh>
    <rPh sb="161" eb="163">
      <t>モクヒョウ</t>
    </rPh>
    <rPh sb="164" eb="166">
      <t>レイワ</t>
    </rPh>
    <rPh sb="167" eb="169">
      <t>ネンド</t>
    </rPh>
    <rPh sb="169" eb="171">
      <t>シンキ</t>
    </rPh>
    <rPh sb="171" eb="173">
      <t>モクヒョウ</t>
    </rPh>
    <rPh sb="178" eb="180">
      <t>ジッセキ</t>
    </rPh>
    <rPh sb="181" eb="183">
      <t>ハアク</t>
    </rPh>
    <rPh sb="189" eb="191">
      <t>セイカ</t>
    </rPh>
    <rPh sb="191" eb="193">
      <t>ジッセキ</t>
    </rPh>
    <rPh sb="198" eb="201">
      <t>カネンド</t>
    </rPh>
    <rPh sb="201" eb="202">
      <t>ブン</t>
    </rPh>
    <rPh sb="203" eb="205">
      <t>キサイ</t>
    </rPh>
    <phoneticPr fontId="5"/>
  </si>
  <si>
    <t>青年国際交流事業フォローアップ調査（回収率50％以上）において、事業から5年後、「事業参加経験をきっかけに社会貢献（ボランティア活動等）に取り組むようになった」に対する回答（①そう思う、②ややそう思う、③どちらでもない、④あまりそう思わない、⑤そう思わない）の5段階評価において、①及び②を選択した者の割合を70％以上とする。
※　当該目標は令和2年度新規目標であるが、実績を把握できるため、成果実績については過年度分も記載</t>
  </si>
  <si>
    <t>青年国際交流事業フォローアップ調査（回収率50％以上）において、事業から5年後、「同事業に参加した外国参加青年と現時点でも交流が続いているか」に対する回答（①続いている、②続いていない）において、①を選択した者の割合を85％以上とする。　
※　当該目標は令和2年度新規目標であるが、実績を把握できるため、成果実績については過年度分も記載</t>
  </si>
  <si>
    <t>新たな成長推進枠：123</t>
    <phoneticPr fontId="5"/>
  </si>
  <si>
    <t>点検対象外</t>
    <rPh sb="0" eb="2">
      <t>テンケン</t>
    </rPh>
    <rPh sb="2" eb="4">
      <t>タイショウ</t>
    </rPh>
    <rPh sb="4" eb="5">
      <t>ガイ</t>
    </rPh>
    <phoneticPr fontId="5"/>
  </si>
  <si>
    <t>アウトカムが事業終了1年後の者へのアンケート結果を指標としていることから、コロナ禍で影響を受けた令和2年度の事業の参加者からのアンケートの結果が影響する来年度についての結果を注視しつつ、引き続き一者応札の改善に向けた取組を行い適切な調達に努めること。</t>
    <rPh sb="6" eb="8">
      <t>ジギョウ</t>
    </rPh>
    <rPh sb="8" eb="10">
      <t>シュウリョウ</t>
    </rPh>
    <rPh sb="11" eb="12">
      <t>ネン</t>
    </rPh>
    <rPh sb="12" eb="13">
      <t>ゴ</t>
    </rPh>
    <rPh sb="14" eb="15">
      <t>シャ</t>
    </rPh>
    <rPh sb="22" eb="24">
      <t>ケッカ</t>
    </rPh>
    <rPh sb="25" eb="27">
      <t>シヒョウ</t>
    </rPh>
    <rPh sb="40" eb="41">
      <t>カ</t>
    </rPh>
    <rPh sb="42" eb="44">
      <t>エイキョウ</t>
    </rPh>
    <rPh sb="45" eb="46">
      <t>ウ</t>
    </rPh>
    <rPh sb="48" eb="50">
      <t>レイワ</t>
    </rPh>
    <rPh sb="51" eb="52">
      <t>ネン</t>
    </rPh>
    <rPh sb="52" eb="53">
      <t>ド</t>
    </rPh>
    <rPh sb="54" eb="56">
      <t>ジギョウ</t>
    </rPh>
    <rPh sb="69" eb="71">
      <t>ケッカ</t>
    </rPh>
    <rPh sb="72" eb="74">
      <t>エイキョウ</t>
    </rPh>
    <rPh sb="76" eb="79">
      <t>ライネンド</t>
    </rPh>
    <rPh sb="84" eb="86">
      <t>ケッカ</t>
    </rPh>
    <rPh sb="87" eb="89">
      <t>チュウシ</t>
    </rPh>
    <rPh sb="93" eb="94">
      <t>ヒ</t>
    </rPh>
    <rPh sb="95" eb="96">
      <t>ツヅ</t>
    </rPh>
    <phoneticPr fontId="5"/>
  </si>
  <si>
    <t>今回、事業参加から５年後の実績に関する指標の追加を行ったことで、更なるアウトカムの把握を行いつつ、引き続き、効果的・効率的な事業の実施・調達に努めて参りたい。</t>
    <rPh sb="0" eb="2">
      <t>コンカイ</t>
    </rPh>
    <rPh sb="3" eb="5">
      <t>ジギョウ</t>
    </rPh>
    <rPh sb="5" eb="7">
      <t>サンカ</t>
    </rPh>
    <rPh sb="10" eb="12">
      <t>ネンゴ</t>
    </rPh>
    <rPh sb="13" eb="15">
      <t>ジッセキ</t>
    </rPh>
    <rPh sb="16" eb="17">
      <t>カン</t>
    </rPh>
    <rPh sb="19" eb="21">
      <t>シヒョウ</t>
    </rPh>
    <rPh sb="22" eb="24">
      <t>ツイカ</t>
    </rPh>
    <rPh sb="25" eb="26">
      <t>オコナ</t>
    </rPh>
    <rPh sb="32" eb="33">
      <t>サラ</t>
    </rPh>
    <rPh sb="41" eb="43">
      <t>ハアク</t>
    </rPh>
    <rPh sb="44" eb="45">
      <t>オコナ</t>
    </rPh>
    <rPh sb="49" eb="50">
      <t>ヒ</t>
    </rPh>
    <rPh sb="51" eb="52">
      <t>ツヅ</t>
    </rPh>
    <rPh sb="68" eb="70">
      <t>チョウタツ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</si>
</sst>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8">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3" borderId="11"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4"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1" xfId="0" applyFont="1" applyFill="1" applyBorder="1" applyAlignment="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3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7"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9" fontId="0" fillId="0" borderId="11" xfId="0" applyNumberFormat="1"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38"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16"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23"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177" fontId="0" fillId="0" borderId="30"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5" xfId="0" applyFont="1" applyFill="1" applyBorder="1" applyAlignment="1">
      <alignment vertical="center" wrapText="1"/>
    </xf>
    <xf numFmtId="0" fontId="0" fillId="5" borderId="129"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140"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177" fontId="0" fillId="0" borderId="126"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67"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6" borderId="119"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72" xfId="0" applyFont="1" applyFill="1" applyBorder="1" applyAlignment="1" applyProtection="1">
      <alignment horizontal="left" vertical="center" wrapText="1"/>
      <protection locked="0"/>
    </xf>
    <xf numFmtId="49" fontId="0" fillId="0" borderId="1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38"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6"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11906</xdr:colOff>
      <xdr:row>124</xdr:row>
      <xdr:rowOff>309562</xdr:rowOff>
    </xdr:from>
    <xdr:to>
      <xdr:col>42</xdr:col>
      <xdr:colOff>40381</xdr:colOff>
      <xdr:row>139</xdr:row>
      <xdr:rowOff>190501</xdr:rowOff>
    </xdr:to>
    <xdr:pic>
      <xdr:nvPicPr>
        <xdr:cNvPr id="4" name="図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28750" y="65162906"/>
          <a:ext cx="7112694" cy="80486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91"/>
  <sheetViews>
    <sheetView tabSelected="1" view="pageBreakPreview" zoomScale="70" zoomScaleNormal="75" zoomScaleSheetLayoutView="70" zoomScalePageLayoutView="85" workbookViewId="0">
      <selection activeCell="AU128" sqref="AU128"/>
    </sheetView>
  </sheetViews>
  <sheetFormatPr defaultRowHeight="13.5" x14ac:dyDescent="0.15"/>
  <cols>
    <col min="1" max="1" width="2.625" customWidth="1"/>
    <col min="2" max="2" width="5" customWidth="1"/>
    <col min="3"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7"/>
      <c r="AQ1" s="7"/>
      <c r="AR1" s="7"/>
      <c r="AS1" s="7"/>
      <c r="AT1" s="7"/>
      <c r="AU1" s="7"/>
      <c r="AV1" s="7"/>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70" t="s">
        <v>0</v>
      </c>
      <c r="Y2" s="61"/>
      <c r="Z2" s="41"/>
      <c r="AA2" s="41"/>
      <c r="AB2" s="41"/>
      <c r="AC2" s="41"/>
      <c r="AD2" s="139">
        <v>2021</v>
      </c>
      <c r="AE2" s="139"/>
      <c r="AF2" s="139"/>
      <c r="AG2" s="139"/>
      <c r="AH2" s="139"/>
      <c r="AI2" s="72" t="s">
        <v>268</v>
      </c>
      <c r="AJ2" s="139" t="s">
        <v>594</v>
      </c>
      <c r="AK2" s="139"/>
      <c r="AL2" s="139"/>
      <c r="AM2" s="139"/>
      <c r="AN2" s="72" t="s">
        <v>268</v>
      </c>
      <c r="AO2" s="139">
        <v>20</v>
      </c>
      <c r="AP2" s="139"/>
      <c r="AQ2" s="139"/>
      <c r="AR2" s="73" t="s">
        <v>565</v>
      </c>
      <c r="AS2" s="140">
        <v>120</v>
      </c>
      <c r="AT2" s="140"/>
      <c r="AU2" s="140"/>
      <c r="AV2" s="72" t="str">
        <f>IF(AW2="","","-")</f>
        <v/>
      </c>
      <c r="AW2" s="244"/>
      <c r="AX2" s="244"/>
    </row>
    <row r="3" spans="1:50" ht="21" customHeight="1" thickBot="1" x14ac:dyDescent="0.2">
      <c r="A3" s="162" t="s">
        <v>558</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7" t="s">
        <v>59</v>
      </c>
      <c r="AJ3" s="164" t="s">
        <v>566</v>
      </c>
      <c r="AK3" s="164"/>
      <c r="AL3" s="164"/>
      <c r="AM3" s="164"/>
      <c r="AN3" s="164"/>
      <c r="AO3" s="164"/>
      <c r="AP3" s="164"/>
      <c r="AQ3" s="164"/>
      <c r="AR3" s="164"/>
      <c r="AS3" s="164"/>
      <c r="AT3" s="164"/>
      <c r="AU3" s="164"/>
      <c r="AV3" s="164"/>
      <c r="AW3" s="164"/>
      <c r="AX3" s="18" t="s">
        <v>60</v>
      </c>
    </row>
    <row r="4" spans="1:50" ht="24.75" customHeight="1" x14ac:dyDescent="0.15">
      <c r="A4" s="543" t="s">
        <v>25</v>
      </c>
      <c r="B4" s="544"/>
      <c r="C4" s="544"/>
      <c r="D4" s="544"/>
      <c r="E4" s="544"/>
      <c r="F4" s="544"/>
      <c r="G4" s="519" t="s">
        <v>567</v>
      </c>
      <c r="H4" s="520"/>
      <c r="I4" s="520"/>
      <c r="J4" s="520"/>
      <c r="K4" s="520"/>
      <c r="L4" s="520"/>
      <c r="M4" s="520"/>
      <c r="N4" s="520"/>
      <c r="O4" s="520"/>
      <c r="P4" s="520"/>
      <c r="Q4" s="520"/>
      <c r="R4" s="520"/>
      <c r="S4" s="520"/>
      <c r="T4" s="520"/>
      <c r="U4" s="520"/>
      <c r="V4" s="520"/>
      <c r="W4" s="520"/>
      <c r="X4" s="520"/>
      <c r="Y4" s="521" t="s">
        <v>1</v>
      </c>
      <c r="Z4" s="522"/>
      <c r="AA4" s="522"/>
      <c r="AB4" s="522"/>
      <c r="AC4" s="522"/>
      <c r="AD4" s="523"/>
      <c r="AE4" s="524" t="s">
        <v>568</v>
      </c>
      <c r="AF4" s="525"/>
      <c r="AG4" s="525"/>
      <c r="AH4" s="525"/>
      <c r="AI4" s="525"/>
      <c r="AJ4" s="525"/>
      <c r="AK4" s="525"/>
      <c r="AL4" s="525"/>
      <c r="AM4" s="525"/>
      <c r="AN4" s="525"/>
      <c r="AO4" s="525"/>
      <c r="AP4" s="526"/>
      <c r="AQ4" s="527" t="s">
        <v>2</v>
      </c>
      <c r="AR4" s="522"/>
      <c r="AS4" s="522"/>
      <c r="AT4" s="522"/>
      <c r="AU4" s="522"/>
      <c r="AV4" s="522"/>
      <c r="AW4" s="522"/>
      <c r="AX4" s="528"/>
    </row>
    <row r="5" spans="1:50" ht="30" customHeight="1" x14ac:dyDescent="0.15">
      <c r="A5" s="529" t="s">
        <v>62</v>
      </c>
      <c r="B5" s="530"/>
      <c r="C5" s="530"/>
      <c r="D5" s="530"/>
      <c r="E5" s="530"/>
      <c r="F5" s="531"/>
      <c r="G5" s="342" t="s">
        <v>569</v>
      </c>
      <c r="H5" s="343"/>
      <c r="I5" s="343"/>
      <c r="J5" s="343"/>
      <c r="K5" s="343"/>
      <c r="L5" s="343"/>
      <c r="M5" s="344" t="s">
        <v>61</v>
      </c>
      <c r="N5" s="345"/>
      <c r="O5" s="345"/>
      <c r="P5" s="345"/>
      <c r="Q5" s="345"/>
      <c r="R5" s="346"/>
      <c r="S5" s="347" t="s">
        <v>570</v>
      </c>
      <c r="T5" s="343"/>
      <c r="U5" s="343"/>
      <c r="V5" s="343"/>
      <c r="W5" s="343"/>
      <c r="X5" s="348"/>
      <c r="Y5" s="535" t="s">
        <v>3</v>
      </c>
      <c r="Z5" s="536"/>
      <c r="AA5" s="536"/>
      <c r="AB5" s="536"/>
      <c r="AC5" s="536"/>
      <c r="AD5" s="537"/>
      <c r="AE5" s="538" t="s">
        <v>571</v>
      </c>
      <c r="AF5" s="538"/>
      <c r="AG5" s="538"/>
      <c r="AH5" s="538"/>
      <c r="AI5" s="538"/>
      <c r="AJ5" s="538"/>
      <c r="AK5" s="538"/>
      <c r="AL5" s="538"/>
      <c r="AM5" s="538"/>
      <c r="AN5" s="538"/>
      <c r="AO5" s="538"/>
      <c r="AP5" s="539"/>
      <c r="AQ5" s="540" t="s">
        <v>669</v>
      </c>
      <c r="AR5" s="541"/>
      <c r="AS5" s="541"/>
      <c r="AT5" s="541"/>
      <c r="AU5" s="541"/>
      <c r="AV5" s="541"/>
      <c r="AW5" s="541"/>
      <c r="AX5" s="542"/>
    </row>
    <row r="6" spans="1:50" ht="39" customHeight="1" x14ac:dyDescent="0.15">
      <c r="A6" s="545" t="s">
        <v>4</v>
      </c>
      <c r="B6" s="546"/>
      <c r="C6" s="546"/>
      <c r="D6" s="546"/>
      <c r="E6" s="546"/>
      <c r="F6" s="546"/>
      <c r="G6" s="639" t="str">
        <f>入力規則等!F39</f>
        <v>一般会計</v>
      </c>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1"/>
    </row>
    <row r="7" spans="1:50" ht="82.5" customHeight="1" x14ac:dyDescent="0.15">
      <c r="A7" s="631" t="s">
        <v>22</v>
      </c>
      <c r="B7" s="632"/>
      <c r="C7" s="632"/>
      <c r="D7" s="632"/>
      <c r="E7" s="632"/>
      <c r="F7" s="633"/>
      <c r="G7" s="628" t="s">
        <v>572</v>
      </c>
      <c r="H7" s="629"/>
      <c r="I7" s="629"/>
      <c r="J7" s="629"/>
      <c r="K7" s="629"/>
      <c r="L7" s="629"/>
      <c r="M7" s="629"/>
      <c r="N7" s="629"/>
      <c r="O7" s="629"/>
      <c r="P7" s="629"/>
      <c r="Q7" s="629"/>
      <c r="R7" s="629"/>
      <c r="S7" s="629"/>
      <c r="T7" s="629"/>
      <c r="U7" s="629"/>
      <c r="V7" s="629"/>
      <c r="W7" s="629"/>
      <c r="X7" s="630"/>
      <c r="Y7" s="227" t="s">
        <v>254</v>
      </c>
      <c r="Z7" s="228"/>
      <c r="AA7" s="228"/>
      <c r="AB7" s="228"/>
      <c r="AC7" s="228"/>
      <c r="AD7" s="229"/>
      <c r="AE7" s="211" t="s">
        <v>639</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631" t="s">
        <v>181</v>
      </c>
      <c r="B8" s="632"/>
      <c r="C8" s="632"/>
      <c r="D8" s="632"/>
      <c r="E8" s="632"/>
      <c r="F8" s="633"/>
      <c r="G8" s="150" t="str">
        <f>入力規則等!A27</f>
        <v>子ども・若者育成支援</v>
      </c>
      <c r="H8" s="151"/>
      <c r="I8" s="151"/>
      <c r="J8" s="151"/>
      <c r="K8" s="151"/>
      <c r="L8" s="151"/>
      <c r="M8" s="151"/>
      <c r="N8" s="151"/>
      <c r="O8" s="151"/>
      <c r="P8" s="151"/>
      <c r="Q8" s="151"/>
      <c r="R8" s="151"/>
      <c r="S8" s="151"/>
      <c r="T8" s="151"/>
      <c r="U8" s="151"/>
      <c r="V8" s="151"/>
      <c r="W8" s="151"/>
      <c r="X8" s="152"/>
      <c r="Y8" s="353" t="s">
        <v>182</v>
      </c>
      <c r="Z8" s="354"/>
      <c r="AA8" s="354"/>
      <c r="AB8" s="354"/>
      <c r="AC8" s="354"/>
      <c r="AD8" s="355"/>
      <c r="AE8" s="557" t="str">
        <f>入力規則等!K13</f>
        <v>その他の事項経費</v>
      </c>
      <c r="AF8" s="151"/>
      <c r="AG8" s="151"/>
      <c r="AH8" s="151"/>
      <c r="AI8" s="151"/>
      <c r="AJ8" s="151"/>
      <c r="AK8" s="151"/>
      <c r="AL8" s="151"/>
      <c r="AM8" s="151"/>
      <c r="AN8" s="151"/>
      <c r="AO8" s="151"/>
      <c r="AP8" s="151"/>
      <c r="AQ8" s="151"/>
      <c r="AR8" s="151"/>
      <c r="AS8" s="151"/>
      <c r="AT8" s="151"/>
      <c r="AU8" s="151"/>
      <c r="AV8" s="151"/>
      <c r="AW8" s="151"/>
      <c r="AX8" s="558"/>
    </row>
    <row r="9" spans="1:50" ht="58.5" customHeight="1" x14ac:dyDescent="0.15">
      <c r="A9" s="103" t="s">
        <v>23</v>
      </c>
      <c r="B9" s="104"/>
      <c r="C9" s="104"/>
      <c r="D9" s="104"/>
      <c r="E9" s="104"/>
      <c r="F9" s="104"/>
      <c r="G9" s="356" t="s">
        <v>573</v>
      </c>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8"/>
    </row>
    <row r="10" spans="1:50" ht="80.25" customHeight="1" x14ac:dyDescent="0.15">
      <c r="A10" s="559" t="s">
        <v>28</v>
      </c>
      <c r="B10" s="560"/>
      <c r="C10" s="560"/>
      <c r="D10" s="560"/>
      <c r="E10" s="560"/>
      <c r="F10" s="560"/>
      <c r="G10" s="496" t="s">
        <v>574</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8"/>
    </row>
    <row r="11" spans="1:50" ht="42" customHeight="1" x14ac:dyDescent="0.15">
      <c r="A11" s="559" t="s">
        <v>5</v>
      </c>
      <c r="B11" s="560"/>
      <c r="C11" s="560"/>
      <c r="D11" s="560"/>
      <c r="E11" s="560"/>
      <c r="F11" s="568"/>
      <c r="G11" s="532" t="str">
        <f>入力規則等!P10</f>
        <v>委託・請負</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50" ht="21" customHeight="1" x14ac:dyDescent="0.15">
      <c r="A12" s="97" t="s">
        <v>24</v>
      </c>
      <c r="B12" s="98"/>
      <c r="C12" s="98"/>
      <c r="D12" s="98"/>
      <c r="E12" s="98"/>
      <c r="F12" s="99"/>
      <c r="G12" s="504"/>
      <c r="H12" s="505"/>
      <c r="I12" s="505"/>
      <c r="J12" s="505"/>
      <c r="K12" s="505"/>
      <c r="L12" s="505"/>
      <c r="M12" s="505"/>
      <c r="N12" s="505"/>
      <c r="O12" s="505"/>
      <c r="P12" s="230" t="s">
        <v>255</v>
      </c>
      <c r="Q12" s="231"/>
      <c r="R12" s="231"/>
      <c r="S12" s="231"/>
      <c r="T12" s="231"/>
      <c r="U12" s="231"/>
      <c r="V12" s="232"/>
      <c r="W12" s="230" t="s">
        <v>272</v>
      </c>
      <c r="X12" s="231"/>
      <c r="Y12" s="231"/>
      <c r="Z12" s="231"/>
      <c r="AA12" s="231"/>
      <c r="AB12" s="231"/>
      <c r="AC12" s="232"/>
      <c r="AD12" s="230" t="s">
        <v>556</v>
      </c>
      <c r="AE12" s="231"/>
      <c r="AF12" s="231"/>
      <c r="AG12" s="231"/>
      <c r="AH12" s="231"/>
      <c r="AI12" s="231"/>
      <c r="AJ12" s="232"/>
      <c r="AK12" s="230" t="s">
        <v>559</v>
      </c>
      <c r="AL12" s="231"/>
      <c r="AM12" s="231"/>
      <c r="AN12" s="231"/>
      <c r="AO12" s="231"/>
      <c r="AP12" s="231"/>
      <c r="AQ12" s="232"/>
      <c r="AR12" s="230" t="s">
        <v>560</v>
      </c>
      <c r="AS12" s="231"/>
      <c r="AT12" s="231"/>
      <c r="AU12" s="231"/>
      <c r="AV12" s="231"/>
      <c r="AW12" s="231"/>
      <c r="AX12" s="561"/>
    </row>
    <row r="13" spans="1:50" ht="21" customHeight="1" x14ac:dyDescent="0.15">
      <c r="A13" s="100"/>
      <c r="B13" s="101"/>
      <c r="C13" s="101"/>
      <c r="D13" s="101"/>
      <c r="E13" s="101"/>
      <c r="F13" s="102"/>
      <c r="G13" s="562" t="s">
        <v>6</v>
      </c>
      <c r="H13" s="563"/>
      <c r="I13" s="367" t="s">
        <v>7</v>
      </c>
      <c r="J13" s="368"/>
      <c r="K13" s="368"/>
      <c r="L13" s="368"/>
      <c r="M13" s="368"/>
      <c r="N13" s="368"/>
      <c r="O13" s="369"/>
      <c r="P13" s="141">
        <v>1410</v>
      </c>
      <c r="Q13" s="142"/>
      <c r="R13" s="142"/>
      <c r="S13" s="142"/>
      <c r="T13" s="142"/>
      <c r="U13" s="142"/>
      <c r="V13" s="143"/>
      <c r="W13" s="141">
        <v>1403</v>
      </c>
      <c r="X13" s="142"/>
      <c r="Y13" s="142"/>
      <c r="Z13" s="142"/>
      <c r="AA13" s="142"/>
      <c r="AB13" s="142"/>
      <c r="AC13" s="143"/>
      <c r="AD13" s="141">
        <v>1383</v>
      </c>
      <c r="AE13" s="142"/>
      <c r="AF13" s="142"/>
      <c r="AG13" s="142"/>
      <c r="AH13" s="142"/>
      <c r="AI13" s="142"/>
      <c r="AJ13" s="143"/>
      <c r="AK13" s="141">
        <v>1383</v>
      </c>
      <c r="AL13" s="142"/>
      <c r="AM13" s="142"/>
      <c r="AN13" s="142"/>
      <c r="AO13" s="142"/>
      <c r="AP13" s="142"/>
      <c r="AQ13" s="143"/>
      <c r="AR13" s="153">
        <v>1353</v>
      </c>
      <c r="AS13" s="154"/>
      <c r="AT13" s="154"/>
      <c r="AU13" s="154"/>
      <c r="AV13" s="154"/>
      <c r="AW13" s="154"/>
      <c r="AX13" s="226"/>
    </row>
    <row r="14" spans="1:50" ht="21" customHeight="1" x14ac:dyDescent="0.15">
      <c r="A14" s="100"/>
      <c r="B14" s="101"/>
      <c r="C14" s="101"/>
      <c r="D14" s="101"/>
      <c r="E14" s="101"/>
      <c r="F14" s="102"/>
      <c r="G14" s="564"/>
      <c r="H14" s="565"/>
      <c r="I14" s="359" t="s">
        <v>8</v>
      </c>
      <c r="J14" s="365"/>
      <c r="K14" s="365"/>
      <c r="L14" s="365"/>
      <c r="M14" s="365"/>
      <c r="N14" s="365"/>
      <c r="O14" s="366"/>
      <c r="P14" s="141" t="s">
        <v>575</v>
      </c>
      <c r="Q14" s="142"/>
      <c r="R14" s="142"/>
      <c r="S14" s="142"/>
      <c r="T14" s="142"/>
      <c r="U14" s="142"/>
      <c r="V14" s="143"/>
      <c r="W14" s="141" t="s">
        <v>575</v>
      </c>
      <c r="X14" s="142"/>
      <c r="Y14" s="142"/>
      <c r="Z14" s="142"/>
      <c r="AA14" s="142"/>
      <c r="AB14" s="142"/>
      <c r="AC14" s="143"/>
      <c r="AD14" s="141">
        <v>-1260</v>
      </c>
      <c r="AE14" s="142"/>
      <c r="AF14" s="142"/>
      <c r="AG14" s="142"/>
      <c r="AH14" s="142"/>
      <c r="AI14" s="142"/>
      <c r="AJ14" s="143"/>
      <c r="AK14" s="141" t="s">
        <v>575</v>
      </c>
      <c r="AL14" s="142"/>
      <c r="AM14" s="142"/>
      <c r="AN14" s="142"/>
      <c r="AO14" s="142"/>
      <c r="AP14" s="142"/>
      <c r="AQ14" s="143"/>
      <c r="AR14" s="442"/>
      <c r="AS14" s="442"/>
      <c r="AT14" s="442"/>
      <c r="AU14" s="442"/>
      <c r="AV14" s="442"/>
      <c r="AW14" s="442"/>
      <c r="AX14" s="443"/>
    </row>
    <row r="15" spans="1:50" ht="21" customHeight="1" x14ac:dyDescent="0.15">
      <c r="A15" s="100"/>
      <c r="B15" s="101"/>
      <c r="C15" s="101"/>
      <c r="D15" s="101"/>
      <c r="E15" s="101"/>
      <c r="F15" s="102"/>
      <c r="G15" s="564"/>
      <c r="H15" s="565"/>
      <c r="I15" s="359" t="s">
        <v>49</v>
      </c>
      <c r="J15" s="360"/>
      <c r="K15" s="360"/>
      <c r="L15" s="360"/>
      <c r="M15" s="360"/>
      <c r="N15" s="360"/>
      <c r="O15" s="361"/>
      <c r="P15" s="141" t="s">
        <v>575</v>
      </c>
      <c r="Q15" s="142"/>
      <c r="R15" s="142"/>
      <c r="S15" s="142"/>
      <c r="T15" s="142"/>
      <c r="U15" s="142"/>
      <c r="V15" s="143"/>
      <c r="W15" s="141" t="s">
        <v>575</v>
      </c>
      <c r="X15" s="142"/>
      <c r="Y15" s="142"/>
      <c r="Z15" s="142"/>
      <c r="AA15" s="142"/>
      <c r="AB15" s="142"/>
      <c r="AC15" s="143"/>
      <c r="AD15" s="141" t="s">
        <v>575</v>
      </c>
      <c r="AE15" s="142"/>
      <c r="AF15" s="142"/>
      <c r="AG15" s="142"/>
      <c r="AH15" s="142"/>
      <c r="AI15" s="142"/>
      <c r="AJ15" s="143"/>
      <c r="AK15" s="141" t="s">
        <v>575</v>
      </c>
      <c r="AL15" s="142"/>
      <c r="AM15" s="142"/>
      <c r="AN15" s="142"/>
      <c r="AO15" s="142"/>
      <c r="AP15" s="142"/>
      <c r="AQ15" s="143"/>
      <c r="AR15" s="141"/>
      <c r="AS15" s="142"/>
      <c r="AT15" s="142"/>
      <c r="AU15" s="142"/>
      <c r="AV15" s="142"/>
      <c r="AW15" s="142"/>
      <c r="AX15" s="461"/>
    </row>
    <row r="16" spans="1:50" ht="21" customHeight="1" x14ac:dyDescent="0.15">
      <c r="A16" s="100"/>
      <c r="B16" s="101"/>
      <c r="C16" s="101"/>
      <c r="D16" s="101"/>
      <c r="E16" s="101"/>
      <c r="F16" s="102"/>
      <c r="G16" s="564"/>
      <c r="H16" s="565"/>
      <c r="I16" s="359" t="s">
        <v>50</v>
      </c>
      <c r="J16" s="360"/>
      <c r="K16" s="360"/>
      <c r="L16" s="360"/>
      <c r="M16" s="360"/>
      <c r="N16" s="360"/>
      <c r="O16" s="361"/>
      <c r="P16" s="141" t="s">
        <v>575</v>
      </c>
      <c r="Q16" s="142"/>
      <c r="R16" s="142"/>
      <c r="S16" s="142"/>
      <c r="T16" s="142"/>
      <c r="U16" s="142"/>
      <c r="V16" s="143"/>
      <c r="W16" s="141" t="s">
        <v>575</v>
      </c>
      <c r="X16" s="142"/>
      <c r="Y16" s="142"/>
      <c r="Z16" s="142"/>
      <c r="AA16" s="142"/>
      <c r="AB16" s="142"/>
      <c r="AC16" s="143"/>
      <c r="AD16" s="141" t="s">
        <v>575</v>
      </c>
      <c r="AE16" s="142"/>
      <c r="AF16" s="142"/>
      <c r="AG16" s="142"/>
      <c r="AH16" s="142"/>
      <c r="AI16" s="142"/>
      <c r="AJ16" s="143"/>
      <c r="AK16" s="141" t="s">
        <v>575</v>
      </c>
      <c r="AL16" s="142"/>
      <c r="AM16" s="142"/>
      <c r="AN16" s="142"/>
      <c r="AO16" s="142"/>
      <c r="AP16" s="142"/>
      <c r="AQ16" s="143"/>
      <c r="AR16" s="499"/>
      <c r="AS16" s="500"/>
      <c r="AT16" s="500"/>
      <c r="AU16" s="500"/>
      <c r="AV16" s="500"/>
      <c r="AW16" s="500"/>
      <c r="AX16" s="501"/>
    </row>
    <row r="17" spans="1:50" ht="24.75" customHeight="1" x14ac:dyDescent="0.15">
      <c r="A17" s="100"/>
      <c r="B17" s="101"/>
      <c r="C17" s="101"/>
      <c r="D17" s="101"/>
      <c r="E17" s="101"/>
      <c r="F17" s="102"/>
      <c r="G17" s="564"/>
      <c r="H17" s="565"/>
      <c r="I17" s="359" t="s">
        <v>48</v>
      </c>
      <c r="J17" s="365"/>
      <c r="K17" s="365"/>
      <c r="L17" s="365"/>
      <c r="M17" s="365"/>
      <c r="N17" s="365"/>
      <c r="O17" s="366"/>
      <c r="P17" s="141" t="s">
        <v>575</v>
      </c>
      <c r="Q17" s="142"/>
      <c r="R17" s="142"/>
      <c r="S17" s="142"/>
      <c r="T17" s="142"/>
      <c r="U17" s="142"/>
      <c r="V17" s="143"/>
      <c r="W17" s="141" t="s">
        <v>575</v>
      </c>
      <c r="X17" s="142"/>
      <c r="Y17" s="142"/>
      <c r="Z17" s="142"/>
      <c r="AA17" s="142"/>
      <c r="AB17" s="142"/>
      <c r="AC17" s="143"/>
      <c r="AD17" s="141" t="s">
        <v>575</v>
      </c>
      <c r="AE17" s="142"/>
      <c r="AF17" s="142"/>
      <c r="AG17" s="142"/>
      <c r="AH17" s="142"/>
      <c r="AI17" s="142"/>
      <c r="AJ17" s="143"/>
      <c r="AK17" s="141" t="s">
        <v>575</v>
      </c>
      <c r="AL17" s="142"/>
      <c r="AM17" s="142"/>
      <c r="AN17" s="142"/>
      <c r="AO17" s="142"/>
      <c r="AP17" s="142"/>
      <c r="AQ17" s="143"/>
      <c r="AR17" s="224"/>
      <c r="AS17" s="224"/>
      <c r="AT17" s="224"/>
      <c r="AU17" s="224"/>
      <c r="AV17" s="224"/>
      <c r="AW17" s="224"/>
      <c r="AX17" s="225"/>
    </row>
    <row r="18" spans="1:50" ht="24.75" customHeight="1" x14ac:dyDescent="0.15">
      <c r="A18" s="100"/>
      <c r="B18" s="101"/>
      <c r="C18" s="101"/>
      <c r="D18" s="101"/>
      <c r="E18" s="101"/>
      <c r="F18" s="102"/>
      <c r="G18" s="566"/>
      <c r="H18" s="567"/>
      <c r="I18" s="554" t="s">
        <v>20</v>
      </c>
      <c r="J18" s="555"/>
      <c r="K18" s="555"/>
      <c r="L18" s="555"/>
      <c r="M18" s="555"/>
      <c r="N18" s="555"/>
      <c r="O18" s="556"/>
      <c r="P18" s="144">
        <f>SUM(P13:V17)</f>
        <v>1410</v>
      </c>
      <c r="Q18" s="145"/>
      <c r="R18" s="145"/>
      <c r="S18" s="145"/>
      <c r="T18" s="145"/>
      <c r="U18" s="145"/>
      <c r="V18" s="146"/>
      <c r="W18" s="144">
        <f>SUM(W13:AC17)</f>
        <v>1403</v>
      </c>
      <c r="X18" s="145"/>
      <c r="Y18" s="145"/>
      <c r="Z18" s="145"/>
      <c r="AA18" s="145"/>
      <c r="AB18" s="145"/>
      <c r="AC18" s="146"/>
      <c r="AD18" s="144">
        <f>SUM(AD13:AJ17)</f>
        <v>123</v>
      </c>
      <c r="AE18" s="145"/>
      <c r="AF18" s="145"/>
      <c r="AG18" s="145"/>
      <c r="AH18" s="145"/>
      <c r="AI18" s="145"/>
      <c r="AJ18" s="146"/>
      <c r="AK18" s="144">
        <f>SUM(AK13:AQ17)</f>
        <v>1383</v>
      </c>
      <c r="AL18" s="145"/>
      <c r="AM18" s="145"/>
      <c r="AN18" s="145"/>
      <c r="AO18" s="145"/>
      <c r="AP18" s="145"/>
      <c r="AQ18" s="146"/>
      <c r="AR18" s="144">
        <f>SUM(AR13:AX17)</f>
        <v>1353</v>
      </c>
      <c r="AS18" s="145"/>
      <c r="AT18" s="145"/>
      <c r="AU18" s="145"/>
      <c r="AV18" s="145"/>
      <c r="AW18" s="145"/>
      <c r="AX18" s="462"/>
    </row>
    <row r="19" spans="1:50" ht="24.75" customHeight="1" x14ac:dyDescent="0.15">
      <c r="A19" s="100"/>
      <c r="B19" s="101"/>
      <c r="C19" s="101"/>
      <c r="D19" s="101"/>
      <c r="E19" s="101"/>
      <c r="F19" s="102"/>
      <c r="G19" s="165" t="s">
        <v>9</v>
      </c>
      <c r="H19" s="166"/>
      <c r="I19" s="166"/>
      <c r="J19" s="166"/>
      <c r="K19" s="166"/>
      <c r="L19" s="166"/>
      <c r="M19" s="166"/>
      <c r="N19" s="166"/>
      <c r="O19" s="166"/>
      <c r="P19" s="141">
        <v>1398</v>
      </c>
      <c r="Q19" s="142"/>
      <c r="R19" s="142"/>
      <c r="S19" s="142"/>
      <c r="T19" s="142"/>
      <c r="U19" s="142"/>
      <c r="V19" s="143"/>
      <c r="W19" s="141">
        <v>1404</v>
      </c>
      <c r="X19" s="142"/>
      <c r="Y19" s="142"/>
      <c r="Z19" s="142"/>
      <c r="AA19" s="142"/>
      <c r="AB19" s="142"/>
      <c r="AC19" s="143"/>
      <c r="AD19" s="141">
        <v>91</v>
      </c>
      <c r="AE19" s="142"/>
      <c r="AF19" s="142"/>
      <c r="AG19" s="142"/>
      <c r="AH19" s="142"/>
      <c r="AI19" s="142"/>
      <c r="AJ19" s="143"/>
      <c r="AK19" s="167"/>
      <c r="AL19" s="167"/>
      <c r="AM19" s="167"/>
      <c r="AN19" s="167"/>
      <c r="AO19" s="167"/>
      <c r="AP19" s="167"/>
      <c r="AQ19" s="167"/>
      <c r="AR19" s="167"/>
      <c r="AS19" s="167"/>
      <c r="AT19" s="167"/>
      <c r="AU19" s="167"/>
      <c r="AV19" s="167"/>
      <c r="AW19" s="167"/>
      <c r="AX19" s="463"/>
    </row>
    <row r="20" spans="1:50" ht="24.75" customHeight="1" x14ac:dyDescent="0.15">
      <c r="A20" s="100"/>
      <c r="B20" s="101"/>
      <c r="C20" s="101"/>
      <c r="D20" s="101"/>
      <c r="E20" s="101"/>
      <c r="F20" s="102"/>
      <c r="G20" s="165" t="s">
        <v>10</v>
      </c>
      <c r="H20" s="166"/>
      <c r="I20" s="166"/>
      <c r="J20" s="166"/>
      <c r="K20" s="166"/>
      <c r="L20" s="166"/>
      <c r="M20" s="166"/>
      <c r="N20" s="166"/>
      <c r="O20" s="166"/>
      <c r="P20" s="318">
        <f>IF(P18=0, "-", SUM(P19)/P18)</f>
        <v>0.99148936170212765</v>
      </c>
      <c r="Q20" s="318"/>
      <c r="R20" s="318"/>
      <c r="S20" s="318"/>
      <c r="T20" s="318"/>
      <c r="U20" s="318"/>
      <c r="V20" s="318"/>
      <c r="W20" s="318">
        <f t="shared" ref="W20" si="0">IF(W18=0, "-", SUM(W19)/W18)</f>
        <v>1.0007127583749109</v>
      </c>
      <c r="X20" s="318"/>
      <c r="Y20" s="318"/>
      <c r="Z20" s="318"/>
      <c r="AA20" s="318"/>
      <c r="AB20" s="318"/>
      <c r="AC20" s="318"/>
      <c r="AD20" s="318">
        <f t="shared" ref="AD20" si="1">IF(AD18=0, "-", SUM(AD19)/AD18)</f>
        <v>0.73983739837398377</v>
      </c>
      <c r="AE20" s="318"/>
      <c r="AF20" s="318"/>
      <c r="AG20" s="318"/>
      <c r="AH20" s="318"/>
      <c r="AI20" s="318"/>
      <c r="AJ20" s="318"/>
      <c r="AK20" s="167"/>
      <c r="AL20" s="167"/>
      <c r="AM20" s="167"/>
      <c r="AN20" s="167"/>
      <c r="AO20" s="167"/>
      <c r="AP20" s="167"/>
      <c r="AQ20" s="247"/>
      <c r="AR20" s="247"/>
      <c r="AS20" s="247"/>
      <c r="AT20" s="247"/>
      <c r="AU20" s="167"/>
      <c r="AV20" s="167"/>
      <c r="AW20" s="167"/>
      <c r="AX20" s="463"/>
    </row>
    <row r="21" spans="1:50" ht="25.5" customHeight="1" x14ac:dyDescent="0.15">
      <c r="A21" s="103"/>
      <c r="B21" s="104"/>
      <c r="C21" s="104"/>
      <c r="D21" s="104"/>
      <c r="E21" s="104"/>
      <c r="F21" s="105"/>
      <c r="G21" s="690" t="s">
        <v>228</v>
      </c>
      <c r="H21" s="691"/>
      <c r="I21" s="691"/>
      <c r="J21" s="691"/>
      <c r="K21" s="691"/>
      <c r="L21" s="691"/>
      <c r="M21" s="691"/>
      <c r="N21" s="691"/>
      <c r="O21" s="691"/>
      <c r="P21" s="318">
        <f>IF(P19=0, "-", SUM(P19)/SUM(P13,P14))</f>
        <v>0.99148936170212765</v>
      </c>
      <c r="Q21" s="318"/>
      <c r="R21" s="318"/>
      <c r="S21" s="318"/>
      <c r="T21" s="318"/>
      <c r="U21" s="318"/>
      <c r="V21" s="318"/>
      <c r="W21" s="318">
        <f t="shared" ref="W21" si="2">IF(W19=0, "-", SUM(W19)/SUM(W13,W14))</f>
        <v>1.0007127583749109</v>
      </c>
      <c r="X21" s="318"/>
      <c r="Y21" s="318"/>
      <c r="Z21" s="318"/>
      <c r="AA21" s="318"/>
      <c r="AB21" s="318"/>
      <c r="AC21" s="318"/>
      <c r="AD21" s="318">
        <f t="shared" ref="AD21" si="3">IF(AD19=0, "-", SUM(AD19)/SUM(AD13,AD14))</f>
        <v>0.73983739837398377</v>
      </c>
      <c r="AE21" s="318"/>
      <c r="AF21" s="318"/>
      <c r="AG21" s="318"/>
      <c r="AH21" s="318"/>
      <c r="AI21" s="318"/>
      <c r="AJ21" s="318"/>
      <c r="AK21" s="167"/>
      <c r="AL21" s="167"/>
      <c r="AM21" s="167"/>
      <c r="AN21" s="167"/>
      <c r="AO21" s="167"/>
      <c r="AP21" s="167"/>
      <c r="AQ21" s="247"/>
      <c r="AR21" s="247"/>
      <c r="AS21" s="247"/>
      <c r="AT21" s="247"/>
      <c r="AU21" s="167"/>
      <c r="AV21" s="167"/>
      <c r="AW21" s="167"/>
      <c r="AX21" s="463"/>
    </row>
    <row r="22" spans="1:50" ht="18.75" customHeight="1" x14ac:dyDescent="0.15">
      <c r="A22" s="118" t="s">
        <v>563</v>
      </c>
      <c r="B22" s="119"/>
      <c r="C22" s="119"/>
      <c r="D22" s="119"/>
      <c r="E22" s="119"/>
      <c r="F22" s="120"/>
      <c r="G22" s="109" t="s">
        <v>214</v>
      </c>
      <c r="H22" s="110"/>
      <c r="I22" s="110"/>
      <c r="J22" s="110"/>
      <c r="K22" s="110"/>
      <c r="L22" s="110"/>
      <c r="M22" s="110"/>
      <c r="N22" s="110"/>
      <c r="O22" s="111"/>
      <c r="P22" s="127" t="s">
        <v>561</v>
      </c>
      <c r="Q22" s="110"/>
      <c r="R22" s="110"/>
      <c r="S22" s="110"/>
      <c r="T22" s="110"/>
      <c r="U22" s="110"/>
      <c r="V22" s="111"/>
      <c r="W22" s="127" t="s">
        <v>562</v>
      </c>
      <c r="X22" s="110"/>
      <c r="Y22" s="110"/>
      <c r="Z22" s="110"/>
      <c r="AA22" s="110"/>
      <c r="AB22" s="110"/>
      <c r="AC22" s="111"/>
      <c r="AD22" s="127" t="s">
        <v>213</v>
      </c>
      <c r="AE22" s="110"/>
      <c r="AF22" s="110"/>
      <c r="AG22" s="110"/>
      <c r="AH22" s="110"/>
      <c r="AI22" s="110"/>
      <c r="AJ22" s="110"/>
      <c r="AK22" s="110"/>
      <c r="AL22" s="110"/>
      <c r="AM22" s="110"/>
      <c r="AN22" s="110"/>
      <c r="AO22" s="110"/>
      <c r="AP22" s="110"/>
      <c r="AQ22" s="110"/>
      <c r="AR22" s="110"/>
      <c r="AS22" s="110"/>
      <c r="AT22" s="110"/>
      <c r="AU22" s="110"/>
      <c r="AV22" s="110"/>
      <c r="AW22" s="110"/>
      <c r="AX22" s="128"/>
    </row>
    <row r="23" spans="1:50" ht="25.5" customHeight="1" x14ac:dyDescent="0.15">
      <c r="A23" s="121"/>
      <c r="B23" s="122"/>
      <c r="C23" s="122"/>
      <c r="D23" s="122"/>
      <c r="E23" s="122"/>
      <c r="F23" s="123"/>
      <c r="G23" s="112" t="s">
        <v>576</v>
      </c>
      <c r="H23" s="113"/>
      <c r="I23" s="113"/>
      <c r="J23" s="113"/>
      <c r="K23" s="113"/>
      <c r="L23" s="113"/>
      <c r="M23" s="113"/>
      <c r="N23" s="113"/>
      <c r="O23" s="114"/>
      <c r="P23" s="153">
        <v>780</v>
      </c>
      <c r="Q23" s="154"/>
      <c r="R23" s="154"/>
      <c r="S23" s="154"/>
      <c r="T23" s="154"/>
      <c r="U23" s="154"/>
      <c r="V23" s="155"/>
      <c r="W23" s="153">
        <v>788</v>
      </c>
      <c r="X23" s="154"/>
      <c r="Y23" s="154"/>
      <c r="Z23" s="154"/>
      <c r="AA23" s="154"/>
      <c r="AB23" s="154"/>
      <c r="AC23" s="155"/>
      <c r="AD23" s="129" t="s">
        <v>693</v>
      </c>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customHeight="1" x14ac:dyDescent="0.15">
      <c r="A24" s="121"/>
      <c r="B24" s="122"/>
      <c r="C24" s="122"/>
      <c r="D24" s="122"/>
      <c r="E24" s="122"/>
      <c r="F24" s="123"/>
      <c r="G24" s="115" t="s">
        <v>577</v>
      </c>
      <c r="H24" s="116"/>
      <c r="I24" s="116"/>
      <c r="J24" s="116"/>
      <c r="K24" s="116"/>
      <c r="L24" s="116"/>
      <c r="M24" s="116"/>
      <c r="N24" s="116"/>
      <c r="O24" s="117"/>
      <c r="P24" s="141">
        <v>583</v>
      </c>
      <c r="Q24" s="142"/>
      <c r="R24" s="142"/>
      <c r="S24" s="142"/>
      <c r="T24" s="142"/>
      <c r="U24" s="142"/>
      <c r="V24" s="143"/>
      <c r="W24" s="141">
        <v>548</v>
      </c>
      <c r="X24" s="142"/>
      <c r="Y24" s="142"/>
      <c r="Z24" s="142"/>
      <c r="AA24" s="142"/>
      <c r="AB24" s="142"/>
      <c r="AC24" s="143"/>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customHeight="1" x14ac:dyDescent="0.15">
      <c r="A25" s="121"/>
      <c r="B25" s="122"/>
      <c r="C25" s="122"/>
      <c r="D25" s="122"/>
      <c r="E25" s="122"/>
      <c r="F25" s="123"/>
      <c r="G25" s="115" t="s">
        <v>578</v>
      </c>
      <c r="H25" s="116"/>
      <c r="I25" s="116"/>
      <c r="J25" s="116"/>
      <c r="K25" s="116"/>
      <c r="L25" s="116"/>
      <c r="M25" s="116"/>
      <c r="N25" s="116"/>
      <c r="O25" s="117"/>
      <c r="P25" s="141">
        <v>11</v>
      </c>
      <c r="Q25" s="142"/>
      <c r="R25" s="142"/>
      <c r="S25" s="142"/>
      <c r="T25" s="142"/>
      <c r="U25" s="142"/>
      <c r="V25" s="143"/>
      <c r="W25" s="141">
        <v>10</v>
      </c>
      <c r="X25" s="142"/>
      <c r="Y25" s="142"/>
      <c r="Z25" s="142"/>
      <c r="AA25" s="142"/>
      <c r="AB25" s="142"/>
      <c r="AC25" s="143"/>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customHeight="1" x14ac:dyDescent="0.15">
      <c r="A26" s="121"/>
      <c r="B26" s="122"/>
      <c r="C26" s="122"/>
      <c r="D26" s="122"/>
      <c r="E26" s="122"/>
      <c r="F26" s="123"/>
      <c r="G26" s="115" t="s">
        <v>579</v>
      </c>
      <c r="H26" s="116"/>
      <c r="I26" s="116"/>
      <c r="J26" s="116"/>
      <c r="K26" s="116"/>
      <c r="L26" s="116"/>
      <c r="M26" s="116"/>
      <c r="N26" s="116"/>
      <c r="O26" s="117"/>
      <c r="P26" s="141">
        <v>5</v>
      </c>
      <c r="Q26" s="142"/>
      <c r="R26" s="142"/>
      <c r="S26" s="142"/>
      <c r="T26" s="142"/>
      <c r="U26" s="142"/>
      <c r="V26" s="143"/>
      <c r="W26" s="141">
        <v>5</v>
      </c>
      <c r="X26" s="142"/>
      <c r="Y26" s="142"/>
      <c r="Z26" s="142"/>
      <c r="AA26" s="142"/>
      <c r="AB26" s="142"/>
      <c r="AC26" s="143"/>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customHeight="1" x14ac:dyDescent="0.15">
      <c r="A27" s="121"/>
      <c r="B27" s="122"/>
      <c r="C27" s="122"/>
      <c r="D27" s="122"/>
      <c r="E27" s="122"/>
      <c r="F27" s="123"/>
      <c r="G27" s="115" t="s">
        <v>580</v>
      </c>
      <c r="H27" s="116"/>
      <c r="I27" s="116"/>
      <c r="J27" s="116"/>
      <c r="K27" s="116"/>
      <c r="L27" s="116"/>
      <c r="M27" s="116"/>
      <c r="N27" s="116"/>
      <c r="O27" s="117"/>
      <c r="P27" s="141">
        <v>2</v>
      </c>
      <c r="Q27" s="142"/>
      <c r="R27" s="142"/>
      <c r="S27" s="142"/>
      <c r="T27" s="142"/>
      <c r="U27" s="142"/>
      <c r="V27" s="143"/>
      <c r="W27" s="141">
        <v>0</v>
      </c>
      <c r="X27" s="142"/>
      <c r="Y27" s="142"/>
      <c r="Z27" s="142"/>
      <c r="AA27" s="142"/>
      <c r="AB27" s="142"/>
      <c r="AC27" s="143"/>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customHeight="1" x14ac:dyDescent="0.15">
      <c r="A28" s="121"/>
      <c r="B28" s="122"/>
      <c r="C28" s="122"/>
      <c r="D28" s="122"/>
      <c r="E28" s="122"/>
      <c r="F28" s="123"/>
      <c r="G28" s="156" t="s">
        <v>216</v>
      </c>
      <c r="H28" s="157"/>
      <c r="I28" s="157"/>
      <c r="J28" s="157"/>
      <c r="K28" s="157"/>
      <c r="L28" s="157"/>
      <c r="M28" s="157"/>
      <c r="N28" s="157"/>
      <c r="O28" s="158"/>
      <c r="P28" s="144">
        <f>P29-SUM(P23:P27)</f>
        <v>2</v>
      </c>
      <c r="Q28" s="145"/>
      <c r="R28" s="145"/>
      <c r="S28" s="145"/>
      <c r="T28" s="145"/>
      <c r="U28" s="145"/>
      <c r="V28" s="146"/>
      <c r="W28" s="144">
        <f>W29-SUM(W23:W27)</f>
        <v>2</v>
      </c>
      <c r="X28" s="145"/>
      <c r="Y28" s="145"/>
      <c r="Z28" s="145"/>
      <c r="AA28" s="145"/>
      <c r="AB28" s="145"/>
      <c r="AC28" s="146"/>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thickBot="1" x14ac:dyDescent="0.2">
      <c r="A29" s="124"/>
      <c r="B29" s="125"/>
      <c r="C29" s="125"/>
      <c r="D29" s="125"/>
      <c r="E29" s="125"/>
      <c r="F29" s="126"/>
      <c r="G29" s="159" t="s">
        <v>215</v>
      </c>
      <c r="H29" s="160"/>
      <c r="I29" s="160"/>
      <c r="J29" s="160"/>
      <c r="K29" s="160"/>
      <c r="L29" s="160"/>
      <c r="M29" s="160"/>
      <c r="N29" s="160"/>
      <c r="O29" s="161"/>
      <c r="P29" s="141">
        <v>1383</v>
      </c>
      <c r="Q29" s="142"/>
      <c r="R29" s="142"/>
      <c r="S29" s="142"/>
      <c r="T29" s="142"/>
      <c r="U29" s="142"/>
      <c r="V29" s="143"/>
      <c r="W29" s="147">
        <f>AR13</f>
        <v>1353</v>
      </c>
      <c r="X29" s="148"/>
      <c r="Y29" s="148"/>
      <c r="Z29" s="148"/>
      <c r="AA29" s="148"/>
      <c r="AB29" s="148"/>
      <c r="AC29" s="149"/>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x14ac:dyDescent="0.15">
      <c r="A30" s="329" t="s">
        <v>225</v>
      </c>
      <c r="B30" s="330"/>
      <c r="C30" s="330"/>
      <c r="D30" s="330"/>
      <c r="E30" s="330"/>
      <c r="F30" s="331"/>
      <c r="G30" s="512" t="s">
        <v>139</v>
      </c>
      <c r="H30" s="222"/>
      <c r="I30" s="222"/>
      <c r="J30" s="222"/>
      <c r="K30" s="222"/>
      <c r="L30" s="222"/>
      <c r="M30" s="222"/>
      <c r="N30" s="222"/>
      <c r="O30" s="363"/>
      <c r="P30" s="362" t="s">
        <v>57</v>
      </c>
      <c r="Q30" s="222"/>
      <c r="R30" s="222"/>
      <c r="S30" s="222"/>
      <c r="T30" s="222"/>
      <c r="U30" s="222"/>
      <c r="V30" s="222"/>
      <c r="W30" s="222"/>
      <c r="X30" s="363"/>
      <c r="Y30" s="339"/>
      <c r="Z30" s="340"/>
      <c r="AA30" s="341"/>
      <c r="AB30" s="214" t="s">
        <v>11</v>
      </c>
      <c r="AC30" s="215"/>
      <c r="AD30" s="216"/>
      <c r="AE30" s="214" t="s">
        <v>255</v>
      </c>
      <c r="AF30" s="215"/>
      <c r="AG30" s="215"/>
      <c r="AH30" s="216"/>
      <c r="AI30" s="220" t="s">
        <v>272</v>
      </c>
      <c r="AJ30" s="220"/>
      <c r="AK30" s="220"/>
      <c r="AL30" s="214"/>
      <c r="AM30" s="220" t="s">
        <v>369</v>
      </c>
      <c r="AN30" s="220"/>
      <c r="AO30" s="220"/>
      <c r="AP30" s="214"/>
      <c r="AQ30" s="241" t="s">
        <v>172</v>
      </c>
      <c r="AR30" s="242"/>
      <c r="AS30" s="242"/>
      <c r="AT30" s="243"/>
      <c r="AU30" s="222" t="s">
        <v>129</v>
      </c>
      <c r="AV30" s="222"/>
      <c r="AW30" s="222"/>
      <c r="AX30" s="223"/>
    </row>
    <row r="31" spans="1:50" ht="18.75" customHeight="1" x14ac:dyDescent="0.15">
      <c r="A31" s="332"/>
      <c r="B31" s="333"/>
      <c r="C31" s="333"/>
      <c r="D31" s="333"/>
      <c r="E31" s="333"/>
      <c r="F31" s="334"/>
      <c r="G31" s="351"/>
      <c r="H31" s="91"/>
      <c r="I31" s="91"/>
      <c r="J31" s="91"/>
      <c r="K31" s="91"/>
      <c r="L31" s="91"/>
      <c r="M31" s="91"/>
      <c r="N31" s="91"/>
      <c r="O31" s="352"/>
      <c r="P31" s="364"/>
      <c r="Q31" s="91"/>
      <c r="R31" s="91"/>
      <c r="S31" s="91"/>
      <c r="T31" s="91"/>
      <c r="U31" s="91"/>
      <c r="V31" s="91"/>
      <c r="W31" s="91"/>
      <c r="X31" s="352"/>
      <c r="Y31" s="237"/>
      <c r="Z31" s="238"/>
      <c r="AA31" s="239"/>
      <c r="AB31" s="217"/>
      <c r="AC31" s="218"/>
      <c r="AD31" s="219"/>
      <c r="AE31" s="217"/>
      <c r="AF31" s="218"/>
      <c r="AG31" s="218"/>
      <c r="AH31" s="219"/>
      <c r="AI31" s="221"/>
      <c r="AJ31" s="221"/>
      <c r="AK31" s="221"/>
      <c r="AL31" s="217"/>
      <c r="AM31" s="221"/>
      <c r="AN31" s="221"/>
      <c r="AO31" s="221"/>
      <c r="AP31" s="217"/>
      <c r="AQ31" s="191" t="s">
        <v>575</v>
      </c>
      <c r="AR31" s="192"/>
      <c r="AS31" s="193" t="s">
        <v>173</v>
      </c>
      <c r="AT31" s="194"/>
      <c r="AU31" s="210">
        <v>4</v>
      </c>
      <c r="AV31" s="210"/>
      <c r="AW31" s="91" t="s">
        <v>167</v>
      </c>
      <c r="AX31" s="92"/>
    </row>
    <row r="32" spans="1:50" ht="58.5" customHeight="1" x14ac:dyDescent="0.15">
      <c r="A32" s="335"/>
      <c r="B32" s="333"/>
      <c r="C32" s="333"/>
      <c r="D32" s="333"/>
      <c r="E32" s="333"/>
      <c r="F32" s="334"/>
      <c r="G32" s="293" t="s">
        <v>664</v>
      </c>
      <c r="H32" s="294"/>
      <c r="I32" s="294"/>
      <c r="J32" s="294"/>
      <c r="K32" s="294"/>
      <c r="L32" s="294"/>
      <c r="M32" s="294"/>
      <c r="N32" s="294"/>
      <c r="O32" s="295"/>
      <c r="P32" s="302" t="s">
        <v>665</v>
      </c>
      <c r="Q32" s="302"/>
      <c r="R32" s="302"/>
      <c r="S32" s="302"/>
      <c r="T32" s="302"/>
      <c r="U32" s="302"/>
      <c r="V32" s="302"/>
      <c r="W32" s="302"/>
      <c r="X32" s="303"/>
      <c r="Y32" s="308" t="s">
        <v>12</v>
      </c>
      <c r="Z32" s="309"/>
      <c r="AA32" s="310"/>
      <c r="AB32" s="311" t="s">
        <v>237</v>
      </c>
      <c r="AC32" s="311"/>
      <c r="AD32" s="311"/>
      <c r="AE32" s="86">
        <v>75.5</v>
      </c>
      <c r="AF32" s="87"/>
      <c r="AG32" s="87"/>
      <c r="AH32" s="87"/>
      <c r="AI32" s="86">
        <v>75.5</v>
      </c>
      <c r="AJ32" s="87"/>
      <c r="AK32" s="87"/>
      <c r="AL32" s="87"/>
      <c r="AM32" s="86">
        <v>75.900000000000006</v>
      </c>
      <c r="AN32" s="87"/>
      <c r="AO32" s="87"/>
      <c r="AP32" s="87"/>
      <c r="AQ32" s="88" t="s">
        <v>575</v>
      </c>
      <c r="AR32" s="89"/>
      <c r="AS32" s="89"/>
      <c r="AT32" s="90"/>
      <c r="AU32" s="87" t="s">
        <v>575</v>
      </c>
      <c r="AV32" s="87"/>
      <c r="AW32" s="87"/>
      <c r="AX32" s="137"/>
    </row>
    <row r="33" spans="1:51" ht="58.5" customHeight="1" x14ac:dyDescent="0.15">
      <c r="A33" s="336"/>
      <c r="B33" s="337"/>
      <c r="C33" s="337"/>
      <c r="D33" s="337"/>
      <c r="E33" s="337"/>
      <c r="F33" s="338"/>
      <c r="G33" s="296"/>
      <c r="H33" s="297"/>
      <c r="I33" s="297"/>
      <c r="J33" s="297"/>
      <c r="K33" s="297"/>
      <c r="L33" s="297"/>
      <c r="M33" s="297"/>
      <c r="N33" s="297"/>
      <c r="O33" s="298"/>
      <c r="P33" s="304"/>
      <c r="Q33" s="304"/>
      <c r="R33" s="304"/>
      <c r="S33" s="304"/>
      <c r="T33" s="304"/>
      <c r="U33" s="304"/>
      <c r="V33" s="304"/>
      <c r="W33" s="304"/>
      <c r="X33" s="305"/>
      <c r="Y33" s="230" t="s">
        <v>52</v>
      </c>
      <c r="Z33" s="231"/>
      <c r="AA33" s="232"/>
      <c r="AB33" s="283" t="s">
        <v>237</v>
      </c>
      <c r="AC33" s="283"/>
      <c r="AD33" s="283"/>
      <c r="AE33" s="86">
        <v>80</v>
      </c>
      <c r="AF33" s="87"/>
      <c r="AG33" s="87"/>
      <c r="AH33" s="87"/>
      <c r="AI33" s="86">
        <v>80</v>
      </c>
      <c r="AJ33" s="87"/>
      <c r="AK33" s="87"/>
      <c r="AL33" s="87"/>
      <c r="AM33" s="86">
        <v>80</v>
      </c>
      <c r="AN33" s="87"/>
      <c r="AO33" s="87"/>
      <c r="AP33" s="87"/>
      <c r="AQ33" s="88" t="s">
        <v>575</v>
      </c>
      <c r="AR33" s="89"/>
      <c r="AS33" s="89"/>
      <c r="AT33" s="90"/>
      <c r="AU33" s="87">
        <v>80</v>
      </c>
      <c r="AV33" s="87"/>
      <c r="AW33" s="87"/>
      <c r="AX33" s="137"/>
    </row>
    <row r="34" spans="1:51" ht="58.5" customHeight="1" x14ac:dyDescent="0.15">
      <c r="A34" s="335"/>
      <c r="B34" s="333"/>
      <c r="C34" s="333"/>
      <c r="D34" s="333"/>
      <c r="E34" s="333"/>
      <c r="F34" s="334"/>
      <c r="G34" s="299"/>
      <c r="H34" s="300"/>
      <c r="I34" s="300"/>
      <c r="J34" s="300"/>
      <c r="K34" s="300"/>
      <c r="L34" s="300"/>
      <c r="M34" s="300"/>
      <c r="N34" s="300"/>
      <c r="O34" s="301"/>
      <c r="P34" s="306"/>
      <c r="Q34" s="306"/>
      <c r="R34" s="306"/>
      <c r="S34" s="306"/>
      <c r="T34" s="306"/>
      <c r="U34" s="306"/>
      <c r="V34" s="306"/>
      <c r="W34" s="306"/>
      <c r="X34" s="307"/>
      <c r="Y34" s="230" t="s">
        <v>13</v>
      </c>
      <c r="Z34" s="231"/>
      <c r="AA34" s="232"/>
      <c r="AB34" s="233" t="s">
        <v>168</v>
      </c>
      <c r="AC34" s="233"/>
      <c r="AD34" s="233"/>
      <c r="AE34" s="86">
        <v>94.375</v>
      </c>
      <c r="AF34" s="87"/>
      <c r="AG34" s="87"/>
      <c r="AH34" s="87"/>
      <c r="AI34" s="86">
        <v>94.375</v>
      </c>
      <c r="AJ34" s="87"/>
      <c r="AK34" s="87"/>
      <c r="AL34" s="87"/>
      <c r="AM34" s="86">
        <v>94.875000000000014</v>
      </c>
      <c r="AN34" s="87"/>
      <c r="AO34" s="87"/>
      <c r="AP34" s="87"/>
      <c r="AQ34" s="88" t="s">
        <v>575</v>
      </c>
      <c r="AR34" s="89"/>
      <c r="AS34" s="89"/>
      <c r="AT34" s="90"/>
      <c r="AU34" s="87" t="s">
        <v>575</v>
      </c>
      <c r="AV34" s="87"/>
      <c r="AW34" s="87"/>
      <c r="AX34" s="137"/>
    </row>
    <row r="35" spans="1:51" ht="26.25" customHeight="1" x14ac:dyDescent="0.15">
      <c r="A35" s="678" t="s">
        <v>246</v>
      </c>
      <c r="B35" s="679"/>
      <c r="C35" s="679"/>
      <c r="D35" s="679"/>
      <c r="E35" s="679"/>
      <c r="F35" s="680"/>
      <c r="G35" s="684" t="s">
        <v>653</v>
      </c>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5"/>
      <c r="AR35" s="685"/>
      <c r="AS35" s="685"/>
      <c r="AT35" s="685"/>
      <c r="AU35" s="685"/>
      <c r="AV35" s="685"/>
      <c r="AW35" s="685"/>
      <c r="AX35" s="686"/>
    </row>
    <row r="36" spans="1:51" ht="26.25" customHeight="1" thickBot="1" x14ac:dyDescent="0.2">
      <c r="A36" s="681"/>
      <c r="B36" s="682"/>
      <c r="C36" s="682"/>
      <c r="D36" s="682"/>
      <c r="E36" s="682"/>
      <c r="F36" s="683"/>
      <c r="G36" s="687"/>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689"/>
    </row>
    <row r="37" spans="1:51" ht="15" customHeight="1" x14ac:dyDescent="0.15">
      <c r="A37" s="329" t="s">
        <v>225</v>
      </c>
      <c r="B37" s="330"/>
      <c r="C37" s="330"/>
      <c r="D37" s="330"/>
      <c r="E37" s="330"/>
      <c r="F37" s="331"/>
      <c r="G37" s="512" t="s">
        <v>139</v>
      </c>
      <c r="H37" s="222"/>
      <c r="I37" s="222"/>
      <c r="J37" s="222"/>
      <c r="K37" s="222"/>
      <c r="L37" s="222"/>
      <c r="M37" s="222"/>
      <c r="N37" s="222"/>
      <c r="O37" s="363"/>
      <c r="P37" s="362" t="s">
        <v>57</v>
      </c>
      <c r="Q37" s="222"/>
      <c r="R37" s="222"/>
      <c r="S37" s="222"/>
      <c r="T37" s="222"/>
      <c r="U37" s="222"/>
      <c r="V37" s="222"/>
      <c r="W37" s="222"/>
      <c r="X37" s="363"/>
      <c r="Y37" s="339"/>
      <c r="Z37" s="340"/>
      <c r="AA37" s="341"/>
      <c r="AB37" s="214" t="s">
        <v>11</v>
      </c>
      <c r="AC37" s="215"/>
      <c r="AD37" s="216"/>
      <c r="AE37" s="240" t="s">
        <v>255</v>
      </c>
      <c r="AF37" s="240"/>
      <c r="AG37" s="240"/>
      <c r="AH37" s="240"/>
      <c r="AI37" s="240" t="s">
        <v>272</v>
      </c>
      <c r="AJ37" s="240"/>
      <c r="AK37" s="240"/>
      <c r="AL37" s="240"/>
      <c r="AM37" s="240" t="s">
        <v>369</v>
      </c>
      <c r="AN37" s="240"/>
      <c r="AO37" s="240"/>
      <c r="AP37" s="240"/>
      <c r="AQ37" s="241" t="s">
        <v>172</v>
      </c>
      <c r="AR37" s="242"/>
      <c r="AS37" s="242"/>
      <c r="AT37" s="243"/>
      <c r="AU37" s="222" t="s">
        <v>129</v>
      </c>
      <c r="AV37" s="222"/>
      <c r="AW37" s="222"/>
      <c r="AX37" s="223"/>
      <c r="AY37">
        <f>COUNTA($G$39)</f>
        <v>1</v>
      </c>
    </row>
    <row r="38" spans="1:51" ht="15" customHeight="1" x14ac:dyDescent="0.15">
      <c r="A38" s="332"/>
      <c r="B38" s="333"/>
      <c r="C38" s="333"/>
      <c r="D38" s="333"/>
      <c r="E38" s="333"/>
      <c r="F38" s="334"/>
      <c r="G38" s="351"/>
      <c r="H38" s="91"/>
      <c r="I38" s="91"/>
      <c r="J38" s="91"/>
      <c r="K38" s="91"/>
      <c r="L38" s="91"/>
      <c r="M38" s="91"/>
      <c r="N38" s="91"/>
      <c r="O38" s="352"/>
      <c r="P38" s="364"/>
      <c r="Q38" s="91"/>
      <c r="R38" s="91"/>
      <c r="S38" s="91"/>
      <c r="T38" s="91"/>
      <c r="U38" s="91"/>
      <c r="V38" s="91"/>
      <c r="W38" s="91"/>
      <c r="X38" s="352"/>
      <c r="Y38" s="237"/>
      <c r="Z38" s="238"/>
      <c r="AA38" s="239"/>
      <c r="AB38" s="217"/>
      <c r="AC38" s="218"/>
      <c r="AD38" s="219"/>
      <c r="AE38" s="138"/>
      <c r="AF38" s="138"/>
      <c r="AG38" s="138"/>
      <c r="AH38" s="138"/>
      <c r="AI38" s="138"/>
      <c r="AJ38" s="138"/>
      <c r="AK38" s="138"/>
      <c r="AL38" s="138"/>
      <c r="AM38" s="138"/>
      <c r="AN38" s="138"/>
      <c r="AO38" s="138"/>
      <c r="AP38" s="138"/>
      <c r="AQ38" s="191" t="s">
        <v>575</v>
      </c>
      <c r="AR38" s="192"/>
      <c r="AS38" s="193" t="s">
        <v>173</v>
      </c>
      <c r="AT38" s="194"/>
      <c r="AU38" s="210">
        <v>4</v>
      </c>
      <c r="AV38" s="210"/>
      <c r="AW38" s="91" t="s">
        <v>167</v>
      </c>
      <c r="AX38" s="92"/>
      <c r="AY38">
        <f>$AY$37</f>
        <v>1</v>
      </c>
    </row>
    <row r="39" spans="1:51" ht="86.45" customHeight="1" x14ac:dyDescent="0.15">
      <c r="A39" s="335"/>
      <c r="B39" s="333"/>
      <c r="C39" s="333"/>
      <c r="D39" s="333"/>
      <c r="E39" s="333"/>
      <c r="F39" s="334"/>
      <c r="G39" s="293" t="s">
        <v>690</v>
      </c>
      <c r="H39" s="294"/>
      <c r="I39" s="294"/>
      <c r="J39" s="294"/>
      <c r="K39" s="294"/>
      <c r="L39" s="294"/>
      <c r="M39" s="294"/>
      <c r="N39" s="294"/>
      <c r="O39" s="295"/>
      <c r="P39" s="302" t="s">
        <v>656</v>
      </c>
      <c r="Q39" s="302"/>
      <c r="R39" s="302"/>
      <c r="S39" s="302"/>
      <c r="T39" s="302"/>
      <c r="U39" s="302"/>
      <c r="V39" s="302"/>
      <c r="W39" s="302"/>
      <c r="X39" s="303"/>
      <c r="Y39" s="308" t="s">
        <v>12</v>
      </c>
      <c r="Z39" s="309"/>
      <c r="AA39" s="310"/>
      <c r="AB39" s="311" t="s">
        <v>237</v>
      </c>
      <c r="AC39" s="311"/>
      <c r="AD39" s="311"/>
      <c r="AE39" s="86">
        <v>77.900000000000006</v>
      </c>
      <c r="AF39" s="87"/>
      <c r="AG39" s="87"/>
      <c r="AH39" s="87"/>
      <c r="AI39" s="86">
        <v>72.900000000000006</v>
      </c>
      <c r="AJ39" s="87"/>
      <c r="AK39" s="87"/>
      <c r="AL39" s="87"/>
      <c r="AM39" s="86">
        <v>78.5</v>
      </c>
      <c r="AN39" s="87"/>
      <c r="AO39" s="87"/>
      <c r="AP39" s="87"/>
      <c r="AQ39" s="88" t="s">
        <v>575</v>
      </c>
      <c r="AR39" s="89"/>
      <c r="AS39" s="89"/>
      <c r="AT39" s="90"/>
      <c r="AU39" s="87" t="s">
        <v>575</v>
      </c>
      <c r="AV39" s="87"/>
      <c r="AW39" s="87"/>
      <c r="AX39" s="137"/>
      <c r="AY39">
        <f t="shared" ref="AY39:AY43" si="4">$AY$37</f>
        <v>1</v>
      </c>
    </row>
    <row r="40" spans="1:51" ht="86.45" customHeight="1" x14ac:dyDescent="0.15">
      <c r="A40" s="336"/>
      <c r="B40" s="337"/>
      <c r="C40" s="337"/>
      <c r="D40" s="337"/>
      <c r="E40" s="337"/>
      <c r="F40" s="338"/>
      <c r="G40" s="296"/>
      <c r="H40" s="297"/>
      <c r="I40" s="297"/>
      <c r="J40" s="297"/>
      <c r="K40" s="297"/>
      <c r="L40" s="297"/>
      <c r="M40" s="297"/>
      <c r="N40" s="297"/>
      <c r="O40" s="298"/>
      <c r="P40" s="304"/>
      <c r="Q40" s="304"/>
      <c r="R40" s="304"/>
      <c r="S40" s="304"/>
      <c r="T40" s="304"/>
      <c r="U40" s="304"/>
      <c r="V40" s="304"/>
      <c r="W40" s="304"/>
      <c r="X40" s="305"/>
      <c r="Y40" s="230" t="s">
        <v>52</v>
      </c>
      <c r="Z40" s="231"/>
      <c r="AA40" s="232"/>
      <c r="AB40" s="283" t="s">
        <v>237</v>
      </c>
      <c r="AC40" s="283"/>
      <c r="AD40" s="283"/>
      <c r="AE40" s="86" t="s">
        <v>575</v>
      </c>
      <c r="AF40" s="87"/>
      <c r="AG40" s="87"/>
      <c r="AH40" s="87"/>
      <c r="AI40" s="86" t="s">
        <v>575</v>
      </c>
      <c r="AJ40" s="87"/>
      <c r="AK40" s="87"/>
      <c r="AL40" s="87"/>
      <c r="AM40" s="86">
        <v>85</v>
      </c>
      <c r="AN40" s="87"/>
      <c r="AO40" s="87"/>
      <c r="AP40" s="87"/>
      <c r="AQ40" s="88" t="s">
        <v>575</v>
      </c>
      <c r="AR40" s="89"/>
      <c r="AS40" s="89"/>
      <c r="AT40" s="90"/>
      <c r="AU40" s="87">
        <v>85</v>
      </c>
      <c r="AV40" s="87"/>
      <c r="AW40" s="87"/>
      <c r="AX40" s="137"/>
      <c r="AY40">
        <f t="shared" si="4"/>
        <v>1</v>
      </c>
    </row>
    <row r="41" spans="1:51" ht="86.45" customHeight="1" x14ac:dyDescent="0.15">
      <c r="A41" s="335"/>
      <c r="B41" s="333"/>
      <c r="C41" s="333"/>
      <c r="D41" s="333"/>
      <c r="E41" s="333"/>
      <c r="F41" s="334"/>
      <c r="G41" s="299"/>
      <c r="H41" s="300"/>
      <c r="I41" s="300"/>
      <c r="J41" s="300"/>
      <c r="K41" s="300"/>
      <c r="L41" s="300"/>
      <c r="M41" s="300"/>
      <c r="N41" s="300"/>
      <c r="O41" s="301"/>
      <c r="P41" s="306"/>
      <c r="Q41" s="306"/>
      <c r="R41" s="306"/>
      <c r="S41" s="306"/>
      <c r="T41" s="306"/>
      <c r="U41" s="306"/>
      <c r="V41" s="306"/>
      <c r="W41" s="306"/>
      <c r="X41" s="307"/>
      <c r="Y41" s="230" t="s">
        <v>13</v>
      </c>
      <c r="Z41" s="231"/>
      <c r="AA41" s="232"/>
      <c r="AB41" s="233" t="s">
        <v>168</v>
      </c>
      <c r="AC41" s="233"/>
      <c r="AD41" s="233"/>
      <c r="AE41" s="86" t="s">
        <v>575</v>
      </c>
      <c r="AF41" s="87"/>
      <c r="AG41" s="87"/>
      <c r="AH41" s="87"/>
      <c r="AI41" s="86" t="s">
        <v>575</v>
      </c>
      <c r="AJ41" s="87"/>
      <c r="AK41" s="87"/>
      <c r="AL41" s="87"/>
      <c r="AM41" s="86">
        <v>92.352941176470594</v>
      </c>
      <c r="AN41" s="87"/>
      <c r="AO41" s="87"/>
      <c r="AP41" s="87"/>
      <c r="AQ41" s="88" t="s">
        <v>575</v>
      </c>
      <c r="AR41" s="89"/>
      <c r="AS41" s="89"/>
      <c r="AT41" s="90"/>
      <c r="AU41" s="87" t="s">
        <v>575</v>
      </c>
      <c r="AV41" s="87"/>
      <c r="AW41" s="87"/>
      <c r="AX41" s="137"/>
      <c r="AY41">
        <f t="shared" si="4"/>
        <v>1</v>
      </c>
    </row>
    <row r="42" spans="1:51" ht="19.899999999999999" customHeight="1" x14ac:dyDescent="0.15">
      <c r="A42" s="678" t="s">
        <v>246</v>
      </c>
      <c r="B42" s="679"/>
      <c r="C42" s="679"/>
      <c r="D42" s="679"/>
      <c r="E42" s="679"/>
      <c r="F42" s="680"/>
      <c r="G42" s="684" t="s">
        <v>653</v>
      </c>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c r="AH42" s="685"/>
      <c r="AI42" s="685"/>
      <c r="AJ42" s="685"/>
      <c r="AK42" s="685"/>
      <c r="AL42" s="685"/>
      <c r="AM42" s="685"/>
      <c r="AN42" s="685"/>
      <c r="AO42" s="685"/>
      <c r="AP42" s="685"/>
      <c r="AQ42" s="685"/>
      <c r="AR42" s="685"/>
      <c r="AS42" s="685"/>
      <c r="AT42" s="685"/>
      <c r="AU42" s="685"/>
      <c r="AV42" s="685"/>
      <c r="AW42" s="685"/>
      <c r="AX42" s="686"/>
      <c r="AY42">
        <f t="shared" si="4"/>
        <v>1</v>
      </c>
    </row>
    <row r="43" spans="1:51" ht="19.899999999999999" customHeight="1" x14ac:dyDescent="0.15">
      <c r="A43" s="727"/>
      <c r="B43" s="728"/>
      <c r="C43" s="728"/>
      <c r="D43" s="728"/>
      <c r="E43" s="728"/>
      <c r="F43" s="729"/>
      <c r="G43" s="730"/>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2"/>
      <c r="AF43" s="732"/>
      <c r="AG43" s="732"/>
      <c r="AH43" s="732"/>
      <c r="AI43" s="732"/>
      <c r="AJ43" s="732"/>
      <c r="AK43" s="732"/>
      <c r="AL43" s="732"/>
      <c r="AM43" s="732"/>
      <c r="AN43" s="732"/>
      <c r="AO43" s="732"/>
      <c r="AP43" s="732"/>
      <c r="AQ43" s="731"/>
      <c r="AR43" s="731"/>
      <c r="AS43" s="731"/>
      <c r="AT43" s="731"/>
      <c r="AU43" s="731"/>
      <c r="AV43" s="731"/>
      <c r="AW43" s="731"/>
      <c r="AX43" s="733"/>
      <c r="AY43">
        <f t="shared" si="4"/>
        <v>1</v>
      </c>
    </row>
    <row r="44" spans="1:51" ht="15" customHeight="1" x14ac:dyDescent="0.15">
      <c r="A44" s="743" t="s">
        <v>225</v>
      </c>
      <c r="B44" s="744"/>
      <c r="C44" s="744"/>
      <c r="D44" s="744"/>
      <c r="E44" s="744"/>
      <c r="F44" s="745"/>
      <c r="G44" s="349" t="s">
        <v>139</v>
      </c>
      <c r="H44" s="245"/>
      <c r="I44" s="245"/>
      <c r="J44" s="245"/>
      <c r="K44" s="245"/>
      <c r="L44" s="245"/>
      <c r="M44" s="245"/>
      <c r="N44" s="245"/>
      <c r="O44" s="350"/>
      <c r="P44" s="503" t="s">
        <v>57</v>
      </c>
      <c r="Q44" s="245"/>
      <c r="R44" s="245"/>
      <c r="S44" s="245"/>
      <c r="T44" s="245"/>
      <c r="U44" s="245"/>
      <c r="V44" s="245"/>
      <c r="W44" s="245"/>
      <c r="X44" s="350"/>
      <c r="Y44" s="234"/>
      <c r="Z44" s="235"/>
      <c r="AA44" s="236"/>
      <c r="AB44" s="444" t="s">
        <v>11</v>
      </c>
      <c r="AC44" s="445"/>
      <c r="AD44" s="446"/>
      <c r="AE44" s="138" t="s">
        <v>255</v>
      </c>
      <c r="AF44" s="138"/>
      <c r="AG44" s="138"/>
      <c r="AH44" s="138"/>
      <c r="AI44" s="138" t="s">
        <v>272</v>
      </c>
      <c r="AJ44" s="138"/>
      <c r="AK44" s="138"/>
      <c r="AL44" s="138"/>
      <c r="AM44" s="138" t="s">
        <v>369</v>
      </c>
      <c r="AN44" s="138"/>
      <c r="AO44" s="138"/>
      <c r="AP44" s="138"/>
      <c r="AQ44" s="186" t="s">
        <v>172</v>
      </c>
      <c r="AR44" s="187"/>
      <c r="AS44" s="187"/>
      <c r="AT44" s="188"/>
      <c r="AU44" s="245" t="s">
        <v>129</v>
      </c>
      <c r="AV44" s="245"/>
      <c r="AW44" s="245"/>
      <c r="AX44" s="246"/>
      <c r="AY44">
        <f>COUNTA($G$46)</f>
        <v>1</v>
      </c>
    </row>
    <row r="45" spans="1:51" ht="15" customHeight="1" x14ac:dyDescent="0.15">
      <c r="A45" s="332"/>
      <c r="B45" s="333"/>
      <c r="C45" s="333"/>
      <c r="D45" s="333"/>
      <c r="E45" s="333"/>
      <c r="F45" s="334"/>
      <c r="G45" s="351"/>
      <c r="H45" s="91"/>
      <c r="I45" s="91"/>
      <c r="J45" s="91"/>
      <c r="K45" s="91"/>
      <c r="L45" s="91"/>
      <c r="M45" s="91"/>
      <c r="N45" s="91"/>
      <c r="O45" s="352"/>
      <c r="P45" s="364"/>
      <c r="Q45" s="91"/>
      <c r="R45" s="91"/>
      <c r="S45" s="91"/>
      <c r="T45" s="91"/>
      <c r="U45" s="91"/>
      <c r="V45" s="91"/>
      <c r="W45" s="91"/>
      <c r="X45" s="352"/>
      <c r="Y45" s="237"/>
      <c r="Z45" s="238"/>
      <c r="AA45" s="239"/>
      <c r="AB45" s="217"/>
      <c r="AC45" s="218"/>
      <c r="AD45" s="219"/>
      <c r="AE45" s="138"/>
      <c r="AF45" s="138"/>
      <c r="AG45" s="138"/>
      <c r="AH45" s="138"/>
      <c r="AI45" s="138"/>
      <c r="AJ45" s="138"/>
      <c r="AK45" s="138"/>
      <c r="AL45" s="138"/>
      <c r="AM45" s="138"/>
      <c r="AN45" s="138"/>
      <c r="AO45" s="138"/>
      <c r="AP45" s="138"/>
      <c r="AQ45" s="191" t="s">
        <v>575</v>
      </c>
      <c r="AR45" s="192"/>
      <c r="AS45" s="193" t="s">
        <v>173</v>
      </c>
      <c r="AT45" s="194"/>
      <c r="AU45" s="210">
        <v>4</v>
      </c>
      <c r="AV45" s="210"/>
      <c r="AW45" s="91" t="s">
        <v>167</v>
      </c>
      <c r="AX45" s="92"/>
      <c r="AY45">
        <f>$AY$44</f>
        <v>1</v>
      </c>
    </row>
    <row r="46" spans="1:51" ht="49.5" customHeight="1" x14ac:dyDescent="0.15">
      <c r="A46" s="335"/>
      <c r="B46" s="333"/>
      <c r="C46" s="333"/>
      <c r="D46" s="333"/>
      <c r="E46" s="333"/>
      <c r="F46" s="334"/>
      <c r="G46" s="293" t="s">
        <v>680</v>
      </c>
      <c r="H46" s="569"/>
      <c r="I46" s="569"/>
      <c r="J46" s="569"/>
      <c r="K46" s="569"/>
      <c r="L46" s="569"/>
      <c r="M46" s="569"/>
      <c r="N46" s="569"/>
      <c r="O46" s="570"/>
      <c r="P46" s="302" t="s">
        <v>663</v>
      </c>
      <c r="Q46" s="506"/>
      <c r="R46" s="506"/>
      <c r="S46" s="506"/>
      <c r="T46" s="506"/>
      <c r="U46" s="506"/>
      <c r="V46" s="506"/>
      <c r="W46" s="506"/>
      <c r="X46" s="507"/>
      <c r="Y46" s="308" t="s">
        <v>12</v>
      </c>
      <c r="Z46" s="309"/>
      <c r="AA46" s="310"/>
      <c r="AB46" s="311" t="s">
        <v>237</v>
      </c>
      <c r="AC46" s="311"/>
      <c r="AD46" s="311"/>
      <c r="AE46" s="86">
        <v>57.9</v>
      </c>
      <c r="AF46" s="87"/>
      <c r="AG46" s="87"/>
      <c r="AH46" s="87"/>
      <c r="AI46" s="86">
        <v>63.2</v>
      </c>
      <c r="AJ46" s="87"/>
      <c r="AK46" s="87"/>
      <c r="AL46" s="87"/>
      <c r="AM46" s="86">
        <v>61.8</v>
      </c>
      <c r="AN46" s="87"/>
      <c r="AO46" s="87"/>
      <c r="AP46" s="87"/>
      <c r="AQ46" s="88" t="s">
        <v>575</v>
      </c>
      <c r="AR46" s="89"/>
      <c r="AS46" s="89"/>
      <c r="AT46" s="90"/>
      <c r="AU46" s="87" t="s">
        <v>575</v>
      </c>
      <c r="AV46" s="87"/>
      <c r="AW46" s="87"/>
      <c r="AX46" s="137"/>
      <c r="AY46">
        <f t="shared" ref="AY46:AY50" si="5">$AY$44</f>
        <v>1</v>
      </c>
    </row>
    <row r="47" spans="1:51" ht="61.5" customHeight="1" x14ac:dyDescent="0.15">
      <c r="A47" s="336"/>
      <c r="B47" s="337"/>
      <c r="C47" s="337"/>
      <c r="D47" s="337"/>
      <c r="E47" s="337"/>
      <c r="F47" s="338"/>
      <c r="G47" s="571"/>
      <c r="H47" s="572"/>
      <c r="I47" s="572"/>
      <c r="J47" s="572"/>
      <c r="K47" s="572"/>
      <c r="L47" s="572"/>
      <c r="M47" s="572"/>
      <c r="N47" s="572"/>
      <c r="O47" s="573"/>
      <c r="P47" s="508"/>
      <c r="Q47" s="508"/>
      <c r="R47" s="508"/>
      <c r="S47" s="508"/>
      <c r="T47" s="508"/>
      <c r="U47" s="508"/>
      <c r="V47" s="508"/>
      <c r="W47" s="508"/>
      <c r="X47" s="509"/>
      <c r="Y47" s="230" t="s">
        <v>52</v>
      </c>
      <c r="Z47" s="231"/>
      <c r="AA47" s="232"/>
      <c r="AB47" s="283" t="s">
        <v>237</v>
      </c>
      <c r="AC47" s="283"/>
      <c r="AD47" s="283"/>
      <c r="AE47" s="86">
        <v>60</v>
      </c>
      <c r="AF47" s="87"/>
      <c r="AG47" s="87"/>
      <c r="AH47" s="87"/>
      <c r="AI47" s="86">
        <v>60</v>
      </c>
      <c r="AJ47" s="87"/>
      <c r="AK47" s="87"/>
      <c r="AL47" s="87"/>
      <c r="AM47" s="86">
        <v>65</v>
      </c>
      <c r="AN47" s="87"/>
      <c r="AO47" s="87"/>
      <c r="AP47" s="87"/>
      <c r="AQ47" s="88" t="s">
        <v>575</v>
      </c>
      <c r="AR47" s="89"/>
      <c r="AS47" s="89"/>
      <c r="AT47" s="90"/>
      <c r="AU47" s="87">
        <v>65</v>
      </c>
      <c r="AV47" s="87"/>
      <c r="AW47" s="87"/>
      <c r="AX47" s="137"/>
      <c r="AY47">
        <f t="shared" si="5"/>
        <v>1</v>
      </c>
    </row>
    <row r="48" spans="1:51" ht="147.75" customHeight="1" x14ac:dyDescent="0.15">
      <c r="A48" s="642"/>
      <c r="B48" s="643"/>
      <c r="C48" s="643"/>
      <c r="D48" s="643"/>
      <c r="E48" s="643"/>
      <c r="F48" s="644"/>
      <c r="G48" s="574"/>
      <c r="H48" s="575"/>
      <c r="I48" s="575"/>
      <c r="J48" s="575"/>
      <c r="K48" s="575"/>
      <c r="L48" s="575"/>
      <c r="M48" s="575"/>
      <c r="N48" s="575"/>
      <c r="O48" s="576"/>
      <c r="P48" s="510"/>
      <c r="Q48" s="510"/>
      <c r="R48" s="510"/>
      <c r="S48" s="510"/>
      <c r="T48" s="510"/>
      <c r="U48" s="510"/>
      <c r="V48" s="510"/>
      <c r="W48" s="510"/>
      <c r="X48" s="511"/>
      <c r="Y48" s="230" t="s">
        <v>13</v>
      </c>
      <c r="Z48" s="231"/>
      <c r="AA48" s="232"/>
      <c r="AB48" s="233" t="s">
        <v>168</v>
      </c>
      <c r="AC48" s="233"/>
      <c r="AD48" s="233"/>
      <c r="AE48" s="86">
        <v>96.5</v>
      </c>
      <c r="AF48" s="87"/>
      <c r="AG48" s="87"/>
      <c r="AH48" s="87"/>
      <c r="AI48" s="86">
        <v>105.33333333333334</v>
      </c>
      <c r="AJ48" s="87"/>
      <c r="AK48" s="87"/>
      <c r="AL48" s="87"/>
      <c r="AM48" s="86">
        <v>95.076923076923066</v>
      </c>
      <c r="AN48" s="87"/>
      <c r="AO48" s="87"/>
      <c r="AP48" s="87"/>
      <c r="AQ48" s="88" t="s">
        <v>575</v>
      </c>
      <c r="AR48" s="89"/>
      <c r="AS48" s="89"/>
      <c r="AT48" s="90"/>
      <c r="AU48" s="87" t="s">
        <v>575</v>
      </c>
      <c r="AV48" s="87"/>
      <c r="AW48" s="87"/>
      <c r="AX48" s="137"/>
      <c r="AY48">
        <f t="shared" si="5"/>
        <v>1</v>
      </c>
    </row>
    <row r="49" spans="1:51" ht="19.899999999999999" customHeight="1" x14ac:dyDescent="0.15">
      <c r="A49" s="678" t="s">
        <v>246</v>
      </c>
      <c r="B49" s="679"/>
      <c r="C49" s="679"/>
      <c r="D49" s="679"/>
      <c r="E49" s="679"/>
      <c r="F49" s="680"/>
      <c r="G49" s="684" t="s">
        <v>657</v>
      </c>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685"/>
      <c r="AM49" s="685"/>
      <c r="AN49" s="685"/>
      <c r="AO49" s="685"/>
      <c r="AP49" s="685"/>
      <c r="AQ49" s="685"/>
      <c r="AR49" s="685"/>
      <c r="AS49" s="685"/>
      <c r="AT49" s="685"/>
      <c r="AU49" s="685"/>
      <c r="AV49" s="685"/>
      <c r="AW49" s="685"/>
      <c r="AX49" s="686"/>
      <c r="AY49">
        <f t="shared" si="5"/>
        <v>1</v>
      </c>
    </row>
    <row r="50" spans="1:51" ht="19.899999999999999" customHeight="1" x14ac:dyDescent="0.15">
      <c r="A50" s="727"/>
      <c r="B50" s="728"/>
      <c r="C50" s="728"/>
      <c r="D50" s="728"/>
      <c r="E50" s="728"/>
      <c r="F50" s="729"/>
      <c r="G50" s="730"/>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2"/>
      <c r="AF50" s="732"/>
      <c r="AG50" s="732"/>
      <c r="AH50" s="732"/>
      <c r="AI50" s="732"/>
      <c r="AJ50" s="732"/>
      <c r="AK50" s="732"/>
      <c r="AL50" s="732"/>
      <c r="AM50" s="732"/>
      <c r="AN50" s="732"/>
      <c r="AO50" s="732"/>
      <c r="AP50" s="732"/>
      <c r="AQ50" s="731"/>
      <c r="AR50" s="731"/>
      <c r="AS50" s="731"/>
      <c r="AT50" s="731"/>
      <c r="AU50" s="731"/>
      <c r="AV50" s="731"/>
      <c r="AW50" s="731"/>
      <c r="AX50" s="733"/>
      <c r="AY50">
        <f t="shared" si="5"/>
        <v>1</v>
      </c>
    </row>
    <row r="51" spans="1:51" ht="15" customHeight="1" x14ac:dyDescent="0.15">
      <c r="A51" s="332" t="s">
        <v>225</v>
      </c>
      <c r="B51" s="333"/>
      <c r="C51" s="333"/>
      <c r="D51" s="333"/>
      <c r="E51" s="333"/>
      <c r="F51" s="334"/>
      <c r="G51" s="349" t="s">
        <v>139</v>
      </c>
      <c r="H51" s="245"/>
      <c r="I51" s="245"/>
      <c r="J51" s="245"/>
      <c r="K51" s="245"/>
      <c r="L51" s="245"/>
      <c r="M51" s="245"/>
      <c r="N51" s="245"/>
      <c r="O51" s="350"/>
      <c r="P51" s="503" t="s">
        <v>57</v>
      </c>
      <c r="Q51" s="245"/>
      <c r="R51" s="245"/>
      <c r="S51" s="245"/>
      <c r="T51" s="245"/>
      <c r="U51" s="245"/>
      <c r="V51" s="245"/>
      <c r="W51" s="245"/>
      <c r="X51" s="350"/>
      <c r="Y51" s="234"/>
      <c r="Z51" s="235"/>
      <c r="AA51" s="236"/>
      <c r="AB51" s="444" t="s">
        <v>11</v>
      </c>
      <c r="AC51" s="445"/>
      <c r="AD51" s="446"/>
      <c r="AE51" s="138" t="s">
        <v>255</v>
      </c>
      <c r="AF51" s="138"/>
      <c r="AG51" s="138"/>
      <c r="AH51" s="138"/>
      <c r="AI51" s="138" t="s">
        <v>272</v>
      </c>
      <c r="AJ51" s="138"/>
      <c r="AK51" s="138"/>
      <c r="AL51" s="138"/>
      <c r="AM51" s="138" t="s">
        <v>369</v>
      </c>
      <c r="AN51" s="138"/>
      <c r="AO51" s="138"/>
      <c r="AP51" s="138"/>
      <c r="AQ51" s="186" t="s">
        <v>172</v>
      </c>
      <c r="AR51" s="187"/>
      <c r="AS51" s="187"/>
      <c r="AT51" s="188"/>
      <c r="AU51" s="189" t="s">
        <v>129</v>
      </c>
      <c r="AV51" s="189"/>
      <c r="AW51" s="189"/>
      <c r="AX51" s="190"/>
      <c r="AY51">
        <f>COUNTA($G$53)</f>
        <v>1</v>
      </c>
    </row>
    <row r="52" spans="1:51" ht="15" customHeight="1" x14ac:dyDescent="0.15">
      <c r="A52" s="332"/>
      <c r="B52" s="333"/>
      <c r="C52" s="333"/>
      <c r="D52" s="333"/>
      <c r="E52" s="333"/>
      <c r="F52" s="334"/>
      <c r="G52" s="351"/>
      <c r="H52" s="91"/>
      <c r="I52" s="91"/>
      <c r="J52" s="91"/>
      <c r="K52" s="91"/>
      <c r="L52" s="91"/>
      <c r="M52" s="91"/>
      <c r="N52" s="91"/>
      <c r="O52" s="352"/>
      <c r="P52" s="364"/>
      <c r="Q52" s="91"/>
      <c r="R52" s="91"/>
      <c r="S52" s="91"/>
      <c r="T52" s="91"/>
      <c r="U52" s="91"/>
      <c r="V52" s="91"/>
      <c r="W52" s="91"/>
      <c r="X52" s="352"/>
      <c r="Y52" s="237"/>
      <c r="Z52" s="238"/>
      <c r="AA52" s="239"/>
      <c r="AB52" s="217"/>
      <c r="AC52" s="218"/>
      <c r="AD52" s="219"/>
      <c r="AE52" s="138"/>
      <c r="AF52" s="138"/>
      <c r="AG52" s="138"/>
      <c r="AH52" s="138"/>
      <c r="AI52" s="138"/>
      <c r="AJ52" s="138"/>
      <c r="AK52" s="138"/>
      <c r="AL52" s="138"/>
      <c r="AM52" s="138"/>
      <c r="AN52" s="138"/>
      <c r="AO52" s="138"/>
      <c r="AP52" s="138"/>
      <c r="AQ52" s="191" t="s">
        <v>575</v>
      </c>
      <c r="AR52" s="192"/>
      <c r="AS52" s="193" t="s">
        <v>173</v>
      </c>
      <c r="AT52" s="194"/>
      <c r="AU52" s="210">
        <v>4</v>
      </c>
      <c r="AV52" s="210"/>
      <c r="AW52" s="91" t="s">
        <v>167</v>
      </c>
      <c r="AX52" s="92"/>
      <c r="AY52">
        <f>$AY$51</f>
        <v>1</v>
      </c>
    </row>
    <row r="53" spans="1:51" ht="75" customHeight="1" x14ac:dyDescent="0.15">
      <c r="A53" s="335"/>
      <c r="B53" s="333"/>
      <c r="C53" s="333"/>
      <c r="D53" s="333"/>
      <c r="E53" s="333"/>
      <c r="F53" s="334"/>
      <c r="G53" s="293" t="s">
        <v>691</v>
      </c>
      <c r="H53" s="569"/>
      <c r="I53" s="569"/>
      <c r="J53" s="569"/>
      <c r="K53" s="569"/>
      <c r="L53" s="569"/>
      <c r="M53" s="569"/>
      <c r="N53" s="569"/>
      <c r="O53" s="570"/>
      <c r="P53" s="302" t="s">
        <v>662</v>
      </c>
      <c r="Q53" s="506"/>
      <c r="R53" s="506"/>
      <c r="S53" s="506"/>
      <c r="T53" s="506"/>
      <c r="U53" s="506"/>
      <c r="V53" s="506"/>
      <c r="W53" s="506"/>
      <c r="X53" s="507"/>
      <c r="Y53" s="308" t="s">
        <v>12</v>
      </c>
      <c r="Z53" s="309"/>
      <c r="AA53" s="310"/>
      <c r="AB53" s="311" t="s">
        <v>237</v>
      </c>
      <c r="AC53" s="311"/>
      <c r="AD53" s="311"/>
      <c r="AE53" s="86">
        <v>69.900000000000006</v>
      </c>
      <c r="AF53" s="87"/>
      <c r="AG53" s="87"/>
      <c r="AH53" s="87"/>
      <c r="AI53" s="86">
        <v>65.099999999999994</v>
      </c>
      <c r="AJ53" s="87"/>
      <c r="AK53" s="87"/>
      <c r="AL53" s="87"/>
      <c r="AM53" s="86">
        <v>60.7</v>
      </c>
      <c r="AN53" s="87"/>
      <c r="AO53" s="87"/>
      <c r="AP53" s="87"/>
      <c r="AQ53" s="88" t="s">
        <v>575</v>
      </c>
      <c r="AR53" s="89"/>
      <c r="AS53" s="89"/>
      <c r="AT53" s="90"/>
      <c r="AU53" s="87" t="s">
        <v>575</v>
      </c>
      <c r="AV53" s="87"/>
      <c r="AW53" s="87"/>
      <c r="AX53" s="137"/>
      <c r="AY53">
        <f t="shared" ref="AY53:AY57" si="6">$AY$51</f>
        <v>1</v>
      </c>
    </row>
    <row r="54" spans="1:51" ht="75" customHeight="1" x14ac:dyDescent="0.15">
      <c r="A54" s="336"/>
      <c r="B54" s="337"/>
      <c r="C54" s="337"/>
      <c r="D54" s="337"/>
      <c r="E54" s="337"/>
      <c r="F54" s="338"/>
      <c r="G54" s="571"/>
      <c r="H54" s="572"/>
      <c r="I54" s="572"/>
      <c r="J54" s="572"/>
      <c r="K54" s="572"/>
      <c r="L54" s="572"/>
      <c r="M54" s="572"/>
      <c r="N54" s="572"/>
      <c r="O54" s="573"/>
      <c r="P54" s="508"/>
      <c r="Q54" s="508"/>
      <c r="R54" s="508"/>
      <c r="S54" s="508"/>
      <c r="T54" s="508"/>
      <c r="U54" s="508"/>
      <c r="V54" s="508"/>
      <c r="W54" s="508"/>
      <c r="X54" s="509"/>
      <c r="Y54" s="230" t="s">
        <v>52</v>
      </c>
      <c r="Z54" s="231"/>
      <c r="AA54" s="232"/>
      <c r="AB54" s="283" t="s">
        <v>237</v>
      </c>
      <c r="AC54" s="283"/>
      <c r="AD54" s="283"/>
      <c r="AE54" s="86" t="s">
        <v>575</v>
      </c>
      <c r="AF54" s="87"/>
      <c r="AG54" s="87"/>
      <c r="AH54" s="87"/>
      <c r="AI54" s="86" t="s">
        <v>575</v>
      </c>
      <c r="AJ54" s="87"/>
      <c r="AK54" s="87"/>
      <c r="AL54" s="87"/>
      <c r="AM54" s="86">
        <v>70</v>
      </c>
      <c r="AN54" s="87"/>
      <c r="AO54" s="87"/>
      <c r="AP54" s="87"/>
      <c r="AQ54" s="88" t="s">
        <v>575</v>
      </c>
      <c r="AR54" s="89"/>
      <c r="AS54" s="89"/>
      <c r="AT54" s="90"/>
      <c r="AU54" s="87">
        <v>70</v>
      </c>
      <c r="AV54" s="87"/>
      <c r="AW54" s="87"/>
      <c r="AX54" s="137"/>
      <c r="AY54">
        <f t="shared" si="6"/>
        <v>1</v>
      </c>
    </row>
    <row r="55" spans="1:51" ht="75" customHeight="1" x14ac:dyDescent="0.15">
      <c r="A55" s="642"/>
      <c r="B55" s="643"/>
      <c r="C55" s="643"/>
      <c r="D55" s="643"/>
      <c r="E55" s="643"/>
      <c r="F55" s="644"/>
      <c r="G55" s="574"/>
      <c r="H55" s="575"/>
      <c r="I55" s="575"/>
      <c r="J55" s="575"/>
      <c r="K55" s="575"/>
      <c r="L55" s="575"/>
      <c r="M55" s="575"/>
      <c r="N55" s="575"/>
      <c r="O55" s="576"/>
      <c r="P55" s="510"/>
      <c r="Q55" s="510"/>
      <c r="R55" s="510"/>
      <c r="S55" s="510"/>
      <c r="T55" s="510"/>
      <c r="U55" s="510"/>
      <c r="V55" s="510"/>
      <c r="W55" s="510"/>
      <c r="X55" s="511"/>
      <c r="Y55" s="230" t="s">
        <v>13</v>
      </c>
      <c r="Z55" s="231"/>
      <c r="AA55" s="232"/>
      <c r="AB55" s="502" t="s">
        <v>14</v>
      </c>
      <c r="AC55" s="502"/>
      <c r="AD55" s="502"/>
      <c r="AE55" s="86" t="s">
        <v>575</v>
      </c>
      <c r="AF55" s="87"/>
      <c r="AG55" s="87"/>
      <c r="AH55" s="87"/>
      <c r="AI55" s="86" t="s">
        <v>575</v>
      </c>
      <c r="AJ55" s="87"/>
      <c r="AK55" s="87"/>
      <c r="AL55" s="87"/>
      <c r="AM55" s="86">
        <v>86.714285714285722</v>
      </c>
      <c r="AN55" s="87"/>
      <c r="AO55" s="87"/>
      <c r="AP55" s="87"/>
      <c r="AQ55" s="88" t="s">
        <v>575</v>
      </c>
      <c r="AR55" s="89"/>
      <c r="AS55" s="89"/>
      <c r="AT55" s="90"/>
      <c r="AU55" s="87" t="s">
        <v>575</v>
      </c>
      <c r="AV55" s="87"/>
      <c r="AW55" s="87"/>
      <c r="AX55" s="137"/>
      <c r="AY55">
        <f t="shared" si="6"/>
        <v>1</v>
      </c>
    </row>
    <row r="56" spans="1:51" ht="28.15" customHeight="1" x14ac:dyDescent="0.15">
      <c r="A56" s="678" t="s">
        <v>246</v>
      </c>
      <c r="B56" s="679"/>
      <c r="C56" s="679"/>
      <c r="D56" s="679"/>
      <c r="E56" s="679"/>
      <c r="F56" s="680"/>
      <c r="G56" s="684" t="s">
        <v>653</v>
      </c>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c r="AI56" s="685"/>
      <c r="AJ56" s="685"/>
      <c r="AK56" s="685"/>
      <c r="AL56" s="685"/>
      <c r="AM56" s="685"/>
      <c r="AN56" s="685"/>
      <c r="AO56" s="685"/>
      <c r="AP56" s="685"/>
      <c r="AQ56" s="685"/>
      <c r="AR56" s="685"/>
      <c r="AS56" s="685"/>
      <c r="AT56" s="685"/>
      <c r="AU56" s="685"/>
      <c r="AV56" s="685"/>
      <c r="AW56" s="685"/>
      <c r="AX56" s="686"/>
      <c r="AY56">
        <f t="shared" si="6"/>
        <v>1</v>
      </c>
    </row>
    <row r="57" spans="1:51" ht="28.15" customHeight="1" x14ac:dyDescent="0.15">
      <c r="A57" s="727"/>
      <c r="B57" s="728"/>
      <c r="C57" s="728"/>
      <c r="D57" s="728"/>
      <c r="E57" s="728"/>
      <c r="F57" s="729"/>
      <c r="G57" s="730"/>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2"/>
      <c r="AF57" s="732"/>
      <c r="AG57" s="732"/>
      <c r="AH57" s="732"/>
      <c r="AI57" s="732"/>
      <c r="AJ57" s="732"/>
      <c r="AK57" s="732"/>
      <c r="AL57" s="732"/>
      <c r="AM57" s="732"/>
      <c r="AN57" s="732"/>
      <c r="AO57" s="732"/>
      <c r="AP57" s="732"/>
      <c r="AQ57" s="731"/>
      <c r="AR57" s="731"/>
      <c r="AS57" s="731"/>
      <c r="AT57" s="731"/>
      <c r="AU57" s="731"/>
      <c r="AV57" s="731"/>
      <c r="AW57" s="731"/>
      <c r="AX57" s="733"/>
      <c r="AY57">
        <f t="shared" si="6"/>
        <v>1</v>
      </c>
    </row>
    <row r="58" spans="1:51" ht="15" customHeight="1" x14ac:dyDescent="0.15">
      <c r="A58" s="332" t="s">
        <v>225</v>
      </c>
      <c r="B58" s="333"/>
      <c r="C58" s="333"/>
      <c r="D58" s="333"/>
      <c r="E58" s="333"/>
      <c r="F58" s="334"/>
      <c r="G58" s="349" t="s">
        <v>139</v>
      </c>
      <c r="H58" s="245"/>
      <c r="I58" s="245"/>
      <c r="J58" s="245"/>
      <c r="K58" s="245"/>
      <c r="L58" s="245"/>
      <c r="M58" s="245"/>
      <c r="N58" s="245"/>
      <c r="O58" s="350"/>
      <c r="P58" s="503" t="s">
        <v>57</v>
      </c>
      <c r="Q58" s="245"/>
      <c r="R58" s="245"/>
      <c r="S58" s="245"/>
      <c r="T58" s="245"/>
      <c r="U58" s="245"/>
      <c r="V58" s="245"/>
      <c r="W58" s="245"/>
      <c r="X58" s="350"/>
      <c r="Y58" s="234"/>
      <c r="Z58" s="235"/>
      <c r="AA58" s="236"/>
      <c r="AB58" s="444" t="s">
        <v>11</v>
      </c>
      <c r="AC58" s="445"/>
      <c r="AD58" s="446"/>
      <c r="AE58" s="138" t="s">
        <v>255</v>
      </c>
      <c r="AF58" s="138"/>
      <c r="AG58" s="138"/>
      <c r="AH58" s="138"/>
      <c r="AI58" s="138" t="s">
        <v>272</v>
      </c>
      <c r="AJ58" s="138"/>
      <c r="AK58" s="138"/>
      <c r="AL58" s="138"/>
      <c r="AM58" s="138" t="s">
        <v>369</v>
      </c>
      <c r="AN58" s="138"/>
      <c r="AO58" s="138"/>
      <c r="AP58" s="138"/>
      <c r="AQ58" s="186" t="s">
        <v>172</v>
      </c>
      <c r="AR58" s="187"/>
      <c r="AS58" s="187"/>
      <c r="AT58" s="188"/>
      <c r="AU58" s="189" t="s">
        <v>129</v>
      </c>
      <c r="AV58" s="189"/>
      <c r="AW58" s="189"/>
      <c r="AX58" s="190"/>
      <c r="AY58">
        <f>COUNTA($G$60)</f>
        <v>1</v>
      </c>
    </row>
    <row r="59" spans="1:51" ht="15" customHeight="1" x14ac:dyDescent="0.15">
      <c r="A59" s="332"/>
      <c r="B59" s="333"/>
      <c r="C59" s="333"/>
      <c r="D59" s="333"/>
      <c r="E59" s="333"/>
      <c r="F59" s="334"/>
      <c r="G59" s="351"/>
      <c r="H59" s="91"/>
      <c r="I59" s="91"/>
      <c r="J59" s="91"/>
      <c r="K59" s="91"/>
      <c r="L59" s="91"/>
      <c r="M59" s="91"/>
      <c r="N59" s="91"/>
      <c r="O59" s="352"/>
      <c r="P59" s="364"/>
      <c r="Q59" s="91"/>
      <c r="R59" s="91"/>
      <c r="S59" s="91"/>
      <c r="T59" s="91"/>
      <c r="U59" s="91"/>
      <c r="V59" s="91"/>
      <c r="W59" s="91"/>
      <c r="X59" s="352"/>
      <c r="Y59" s="237"/>
      <c r="Z59" s="238"/>
      <c r="AA59" s="239"/>
      <c r="AB59" s="217"/>
      <c r="AC59" s="218"/>
      <c r="AD59" s="219"/>
      <c r="AE59" s="138"/>
      <c r="AF59" s="138"/>
      <c r="AG59" s="138"/>
      <c r="AH59" s="138"/>
      <c r="AI59" s="138"/>
      <c r="AJ59" s="138"/>
      <c r="AK59" s="138"/>
      <c r="AL59" s="138"/>
      <c r="AM59" s="138"/>
      <c r="AN59" s="138"/>
      <c r="AO59" s="138"/>
      <c r="AP59" s="138"/>
      <c r="AQ59" s="191" t="s">
        <v>659</v>
      </c>
      <c r="AR59" s="192"/>
      <c r="AS59" s="193" t="s">
        <v>173</v>
      </c>
      <c r="AT59" s="194"/>
      <c r="AU59" s="210">
        <v>4</v>
      </c>
      <c r="AV59" s="210"/>
      <c r="AW59" s="91" t="s">
        <v>167</v>
      </c>
      <c r="AX59" s="92"/>
      <c r="AY59">
        <f>$AY$58</f>
        <v>1</v>
      </c>
    </row>
    <row r="60" spans="1:51" ht="48" customHeight="1" x14ac:dyDescent="0.15">
      <c r="A60" s="335"/>
      <c r="B60" s="333"/>
      <c r="C60" s="333"/>
      <c r="D60" s="333"/>
      <c r="E60" s="333"/>
      <c r="F60" s="334"/>
      <c r="G60" s="293" t="s">
        <v>666</v>
      </c>
      <c r="H60" s="569"/>
      <c r="I60" s="569"/>
      <c r="J60" s="569"/>
      <c r="K60" s="569"/>
      <c r="L60" s="569"/>
      <c r="M60" s="569"/>
      <c r="N60" s="569"/>
      <c r="O60" s="570"/>
      <c r="P60" s="302" t="s">
        <v>667</v>
      </c>
      <c r="Q60" s="506"/>
      <c r="R60" s="506"/>
      <c r="S60" s="506"/>
      <c r="T60" s="506"/>
      <c r="U60" s="506"/>
      <c r="V60" s="506"/>
      <c r="W60" s="506"/>
      <c r="X60" s="507"/>
      <c r="Y60" s="308" t="s">
        <v>12</v>
      </c>
      <c r="Z60" s="309"/>
      <c r="AA60" s="310"/>
      <c r="AB60" s="311" t="s">
        <v>237</v>
      </c>
      <c r="AC60" s="311"/>
      <c r="AD60" s="311"/>
      <c r="AE60" s="86">
        <v>83.8</v>
      </c>
      <c r="AF60" s="87"/>
      <c r="AG60" s="87"/>
      <c r="AH60" s="87"/>
      <c r="AI60" s="86">
        <v>86.8</v>
      </c>
      <c r="AJ60" s="87"/>
      <c r="AK60" s="87"/>
      <c r="AL60" s="87"/>
      <c r="AM60" s="86">
        <v>83.4</v>
      </c>
      <c r="AN60" s="87"/>
      <c r="AO60" s="87"/>
      <c r="AP60" s="87"/>
      <c r="AQ60" s="88" t="s">
        <v>575</v>
      </c>
      <c r="AR60" s="89"/>
      <c r="AS60" s="89"/>
      <c r="AT60" s="90"/>
      <c r="AU60" s="87" t="s">
        <v>575</v>
      </c>
      <c r="AV60" s="87"/>
      <c r="AW60" s="87"/>
      <c r="AX60" s="137"/>
      <c r="AY60">
        <f t="shared" ref="AY60:AY64" si="7">$AY$58</f>
        <v>1</v>
      </c>
    </row>
    <row r="61" spans="1:51" ht="48" customHeight="1" x14ac:dyDescent="0.15">
      <c r="A61" s="336"/>
      <c r="B61" s="337"/>
      <c r="C61" s="337"/>
      <c r="D61" s="337"/>
      <c r="E61" s="337"/>
      <c r="F61" s="338"/>
      <c r="G61" s="571"/>
      <c r="H61" s="572"/>
      <c r="I61" s="572"/>
      <c r="J61" s="572"/>
      <c r="K61" s="572"/>
      <c r="L61" s="572"/>
      <c r="M61" s="572"/>
      <c r="N61" s="572"/>
      <c r="O61" s="573"/>
      <c r="P61" s="508"/>
      <c r="Q61" s="508"/>
      <c r="R61" s="508"/>
      <c r="S61" s="508"/>
      <c r="T61" s="508"/>
      <c r="U61" s="508"/>
      <c r="V61" s="508"/>
      <c r="W61" s="508"/>
      <c r="X61" s="509"/>
      <c r="Y61" s="230" t="s">
        <v>52</v>
      </c>
      <c r="Z61" s="231"/>
      <c r="AA61" s="232"/>
      <c r="AB61" s="283" t="s">
        <v>237</v>
      </c>
      <c r="AC61" s="283"/>
      <c r="AD61" s="283"/>
      <c r="AE61" s="86">
        <v>85</v>
      </c>
      <c r="AF61" s="87"/>
      <c r="AG61" s="87"/>
      <c r="AH61" s="87"/>
      <c r="AI61" s="86">
        <v>85</v>
      </c>
      <c r="AJ61" s="87"/>
      <c r="AK61" s="87"/>
      <c r="AL61" s="87"/>
      <c r="AM61" s="86">
        <v>85</v>
      </c>
      <c r="AN61" s="87"/>
      <c r="AO61" s="87"/>
      <c r="AP61" s="87"/>
      <c r="AQ61" s="88" t="s">
        <v>575</v>
      </c>
      <c r="AR61" s="89"/>
      <c r="AS61" s="89"/>
      <c r="AT61" s="90"/>
      <c r="AU61" s="87">
        <v>85</v>
      </c>
      <c r="AV61" s="87"/>
      <c r="AW61" s="87"/>
      <c r="AX61" s="137"/>
      <c r="AY61">
        <f t="shared" si="7"/>
        <v>1</v>
      </c>
    </row>
    <row r="62" spans="1:51" ht="84" customHeight="1" x14ac:dyDescent="0.15">
      <c r="A62" s="336"/>
      <c r="B62" s="337"/>
      <c r="C62" s="337"/>
      <c r="D62" s="337"/>
      <c r="E62" s="337"/>
      <c r="F62" s="338"/>
      <c r="G62" s="574"/>
      <c r="H62" s="575"/>
      <c r="I62" s="575"/>
      <c r="J62" s="575"/>
      <c r="K62" s="575"/>
      <c r="L62" s="575"/>
      <c r="M62" s="575"/>
      <c r="N62" s="575"/>
      <c r="O62" s="576"/>
      <c r="P62" s="510"/>
      <c r="Q62" s="510"/>
      <c r="R62" s="510"/>
      <c r="S62" s="510"/>
      <c r="T62" s="510"/>
      <c r="U62" s="510"/>
      <c r="V62" s="510"/>
      <c r="W62" s="510"/>
      <c r="X62" s="511"/>
      <c r="Y62" s="230" t="s">
        <v>13</v>
      </c>
      <c r="Z62" s="231"/>
      <c r="AA62" s="232"/>
      <c r="AB62" s="233" t="s">
        <v>14</v>
      </c>
      <c r="AC62" s="233"/>
      <c r="AD62" s="233"/>
      <c r="AE62" s="86">
        <v>98.588235294117638</v>
      </c>
      <c r="AF62" s="87"/>
      <c r="AG62" s="87"/>
      <c r="AH62" s="87"/>
      <c r="AI62" s="86">
        <v>102.11764705882354</v>
      </c>
      <c r="AJ62" s="87"/>
      <c r="AK62" s="87"/>
      <c r="AL62" s="87"/>
      <c r="AM62" s="86">
        <v>98.117647058823536</v>
      </c>
      <c r="AN62" s="87"/>
      <c r="AO62" s="87"/>
      <c r="AP62" s="87"/>
      <c r="AQ62" s="88" t="s">
        <v>575</v>
      </c>
      <c r="AR62" s="89"/>
      <c r="AS62" s="89"/>
      <c r="AT62" s="90"/>
      <c r="AU62" s="87" t="s">
        <v>575</v>
      </c>
      <c r="AV62" s="87"/>
      <c r="AW62" s="87"/>
      <c r="AX62" s="137"/>
      <c r="AY62">
        <f t="shared" si="7"/>
        <v>1</v>
      </c>
    </row>
    <row r="63" spans="1:51" ht="19.899999999999999" customHeight="1" x14ac:dyDescent="0.15">
      <c r="A63" s="678" t="s">
        <v>246</v>
      </c>
      <c r="B63" s="679"/>
      <c r="C63" s="679"/>
      <c r="D63" s="679"/>
      <c r="E63" s="679"/>
      <c r="F63" s="680"/>
      <c r="G63" s="684" t="s">
        <v>661</v>
      </c>
      <c r="H63" s="685"/>
      <c r="I63" s="685"/>
      <c r="J63" s="685"/>
      <c r="K63" s="685"/>
      <c r="L63" s="685"/>
      <c r="M63" s="685"/>
      <c r="N63" s="685"/>
      <c r="O63" s="685"/>
      <c r="P63" s="685"/>
      <c r="Q63" s="685"/>
      <c r="R63" s="685"/>
      <c r="S63" s="685"/>
      <c r="T63" s="685"/>
      <c r="U63" s="685"/>
      <c r="V63" s="685"/>
      <c r="W63" s="685"/>
      <c r="X63" s="685"/>
      <c r="Y63" s="685"/>
      <c r="Z63" s="685"/>
      <c r="AA63" s="685"/>
      <c r="AB63" s="685"/>
      <c r="AC63" s="685"/>
      <c r="AD63" s="685"/>
      <c r="AE63" s="685"/>
      <c r="AF63" s="685"/>
      <c r="AG63" s="685"/>
      <c r="AH63" s="685"/>
      <c r="AI63" s="685"/>
      <c r="AJ63" s="685"/>
      <c r="AK63" s="685"/>
      <c r="AL63" s="685"/>
      <c r="AM63" s="685"/>
      <c r="AN63" s="685"/>
      <c r="AO63" s="685"/>
      <c r="AP63" s="685"/>
      <c r="AQ63" s="685"/>
      <c r="AR63" s="685"/>
      <c r="AS63" s="685"/>
      <c r="AT63" s="685"/>
      <c r="AU63" s="685"/>
      <c r="AV63" s="685"/>
      <c r="AW63" s="685"/>
      <c r="AX63" s="686"/>
      <c r="AY63">
        <f t="shared" si="7"/>
        <v>1</v>
      </c>
    </row>
    <row r="64" spans="1:51" ht="19.899999999999999" customHeight="1" x14ac:dyDescent="0.15">
      <c r="A64" s="727"/>
      <c r="B64" s="728"/>
      <c r="C64" s="728"/>
      <c r="D64" s="728"/>
      <c r="E64" s="728"/>
      <c r="F64" s="729"/>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2"/>
      <c r="AF64" s="732"/>
      <c r="AG64" s="732"/>
      <c r="AH64" s="732"/>
      <c r="AI64" s="732"/>
      <c r="AJ64" s="732"/>
      <c r="AK64" s="732"/>
      <c r="AL64" s="732"/>
      <c r="AM64" s="732"/>
      <c r="AN64" s="732"/>
      <c r="AO64" s="732"/>
      <c r="AP64" s="732"/>
      <c r="AQ64" s="732"/>
      <c r="AR64" s="732"/>
      <c r="AS64" s="732"/>
      <c r="AT64" s="732"/>
      <c r="AU64" s="731"/>
      <c r="AV64" s="731"/>
      <c r="AW64" s="731"/>
      <c r="AX64" s="733"/>
      <c r="AY64">
        <f t="shared" si="7"/>
        <v>1</v>
      </c>
    </row>
    <row r="65" spans="1:51" ht="18.75" customHeight="1" thickBot="1" x14ac:dyDescent="0.2">
      <c r="A65" s="694" t="s">
        <v>140</v>
      </c>
      <c r="B65" s="695"/>
      <c r="C65" s="695"/>
      <c r="D65" s="695"/>
      <c r="E65" s="695"/>
      <c r="F65" s="695"/>
      <c r="G65" s="695"/>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106" t="s">
        <v>222</v>
      </c>
      <c r="AP65" s="107"/>
      <c r="AQ65" s="107"/>
      <c r="AR65" s="53" t="s">
        <v>658</v>
      </c>
      <c r="AS65" s="106"/>
      <c r="AT65" s="107"/>
      <c r="AU65" s="107"/>
      <c r="AV65" s="107"/>
      <c r="AW65" s="107"/>
      <c r="AX65" s="108"/>
      <c r="AY65">
        <f>COUNTIF($AR$65,"☑")</f>
        <v>1</v>
      </c>
    </row>
    <row r="66" spans="1:51" ht="31.5" customHeight="1" x14ac:dyDescent="0.15">
      <c r="A66" s="634" t="s">
        <v>226</v>
      </c>
      <c r="B66" s="635"/>
      <c r="C66" s="635"/>
      <c r="D66" s="635"/>
      <c r="E66" s="635"/>
      <c r="F66" s="636"/>
      <c r="G66" s="637" t="s">
        <v>58</v>
      </c>
      <c r="H66" s="637"/>
      <c r="I66" s="637"/>
      <c r="J66" s="637"/>
      <c r="K66" s="637"/>
      <c r="L66" s="637"/>
      <c r="M66" s="637"/>
      <c r="N66" s="637"/>
      <c r="O66" s="637"/>
      <c r="P66" s="637"/>
      <c r="Q66" s="637"/>
      <c r="R66" s="637"/>
      <c r="S66" s="637"/>
      <c r="T66" s="637"/>
      <c r="U66" s="637"/>
      <c r="V66" s="637"/>
      <c r="W66" s="637"/>
      <c r="X66" s="638"/>
      <c r="Y66" s="339"/>
      <c r="Z66" s="340"/>
      <c r="AA66" s="341"/>
      <c r="AB66" s="240" t="s">
        <v>11</v>
      </c>
      <c r="AC66" s="240"/>
      <c r="AD66" s="240"/>
      <c r="AE66" s="666" t="s">
        <v>255</v>
      </c>
      <c r="AF66" s="667"/>
      <c r="AG66" s="667"/>
      <c r="AH66" s="668"/>
      <c r="AI66" s="666" t="s">
        <v>272</v>
      </c>
      <c r="AJ66" s="667"/>
      <c r="AK66" s="667"/>
      <c r="AL66" s="668"/>
      <c r="AM66" s="666" t="s">
        <v>369</v>
      </c>
      <c r="AN66" s="667"/>
      <c r="AO66" s="667"/>
      <c r="AP66" s="668"/>
      <c r="AQ66" s="659" t="s">
        <v>277</v>
      </c>
      <c r="AR66" s="660"/>
      <c r="AS66" s="660"/>
      <c r="AT66" s="661"/>
      <c r="AU66" s="659" t="s">
        <v>401</v>
      </c>
      <c r="AV66" s="660"/>
      <c r="AW66" s="660"/>
      <c r="AX66" s="662"/>
    </row>
    <row r="67" spans="1:51" ht="94.5" customHeight="1" x14ac:dyDescent="0.15">
      <c r="A67" s="322"/>
      <c r="B67" s="323"/>
      <c r="C67" s="323"/>
      <c r="D67" s="323"/>
      <c r="E67" s="323"/>
      <c r="F67" s="324"/>
      <c r="G67" s="302" t="s">
        <v>676</v>
      </c>
      <c r="H67" s="302"/>
      <c r="I67" s="302"/>
      <c r="J67" s="302"/>
      <c r="K67" s="302"/>
      <c r="L67" s="302"/>
      <c r="M67" s="302"/>
      <c r="N67" s="302"/>
      <c r="O67" s="302"/>
      <c r="P67" s="302"/>
      <c r="Q67" s="302"/>
      <c r="R67" s="302"/>
      <c r="S67" s="302"/>
      <c r="T67" s="302"/>
      <c r="U67" s="302"/>
      <c r="V67" s="302"/>
      <c r="W67" s="302"/>
      <c r="X67" s="303"/>
      <c r="Y67" s="696" t="s">
        <v>53</v>
      </c>
      <c r="Z67" s="536"/>
      <c r="AA67" s="537"/>
      <c r="AB67" s="311" t="s">
        <v>581</v>
      </c>
      <c r="AC67" s="311"/>
      <c r="AD67" s="311"/>
      <c r="AE67" s="328">
        <v>284</v>
      </c>
      <c r="AF67" s="328"/>
      <c r="AG67" s="328"/>
      <c r="AH67" s="328"/>
      <c r="AI67" s="328">
        <v>280</v>
      </c>
      <c r="AJ67" s="328"/>
      <c r="AK67" s="328"/>
      <c r="AL67" s="328"/>
      <c r="AM67" s="328" t="s">
        <v>654</v>
      </c>
      <c r="AN67" s="328"/>
      <c r="AO67" s="328"/>
      <c r="AP67" s="328"/>
      <c r="AQ67" s="328" t="s">
        <v>575</v>
      </c>
      <c r="AR67" s="328"/>
      <c r="AS67" s="328"/>
      <c r="AT67" s="328"/>
      <c r="AU67" s="328" t="s">
        <v>575</v>
      </c>
      <c r="AV67" s="328"/>
      <c r="AW67" s="328"/>
      <c r="AX67" s="328"/>
    </row>
    <row r="68" spans="1:51" ht="143.25" customHeight="1" x14ac:dyDescent="0.15">
      <c r="A68" s="325"/>
      <c r="B68" s="326"/>
      <c r="C68" s="326"/>
      <c r="D68" s="326"/>
      <c r="E68" s="326"/>
      <c r="F68" s="327"/>
      <c r="G68" s="306"/>
      <c r="H68" s="306"/>
      <c r="I68" s="306"/>
      <c r="J68" s="306"/>
      <c r="K68" s="306"/>
      <c r="L68" s="306"/>
      <c r="M68" s="306"/>
      <c r="N68" s="306"/>
      <c r="O68" s="306"/>
      <c r="P68" s="306"/>
      <c r="Q68" s="306"/>
      <c r="R68" s="306"/>
      <c r="S68" s="306"/>
      <c r="T68" s="306"/>
      <c r="U68" s="306"/>
      <c r="V68" s="306"/>
      <c r="W68" s="306"/>
      <c r="X68" s="307"/>
      <c r="Y68" s="653" t="s">
        <v>54</v>
      </c>
      <c r="Z68" s="654"/>
      <c r="AA68" s="655"/>
      <c r="AB68" s="311" t="s">
        <v>581</v>
      </c>
      <c r="AC68" s="311"/>
      <c r="AD68" s="311"/>
      <c r="AE68" s="328">
        <v>291</v>
      </c>
      <c r="AF68" s="328"/>
      <c r="AG68" s="328"/>
      <c r="AH68" s="328"/>
      <c r="AI68" s="328">
        <v>291</v>
      </c>
      <c r="AJ68" s="328"/>
      <c r="AK68" s="328"/>
      <c r="AL68" s="328"/>
      <c r="AM68" s="328">
        <v>291</v>
      </c>
      <c r="AN68" s="328"/>
      <c r="AO68" s="328"/>
      <c r="AP68" s="328"/>
      <c r="AQ68" s="328">
        <v>291</v>
      </c>
      <c r="AR68" s="328"/>
      <c r="AS68" s="328"/>
      <c r="AT68" s="328"/>
      <c r="AU68" s="663">
        <v>279</v>
      </c>
      <c r="AV68" s="664"/>
      <c r="AW68" s="664"/>
      <c r="AX68" s="665"/>
    </row>
    <row r="69" spans="1:51" ht="31.5" customHeight="1" x14ac:dyDescent="0.15">
      <c r="A69" s="319" t="s">
        <v>226</v>
      </c>
      <c r="B69" s="320"/>
      <c r="C69" s="320"/>
      <c r="D69" s="320"/>
      <c r="E69" s="320"/>
      <c r="F69" s="321"/>
      <c r="G69" s="692" t="s">
        <v>58</v>
      </c>
      <c r="H69" s="692"/>
      <c r="I69" s="692"/>
      <c r="J69" s="692"/>
      <c r="K69" s="692"/>
      <c r="L69" s="692"/>
      <c r="M69" s="692"/>
      <c r="N69" s="692"/>
      <c r="O69" s="692"/>
      <c r="P69" s="692"/>
      <c r="Q69" s="692"/>
      <c r="R69" s="692"/>
      <c r="S69" s="692"/>
      <c r="T69" s="692"/>
      <c r="U69" s="692"/>
      <c r="V69" s="692"/>
      <c r="W69" s="692"/>
      <c r="X69" s="693"/>
      <c r="Y69" s="237"/>
      <c r="Z69" s="238"/>
      <c r="AA69" s="239"/>
      <c r="AB69" s="230" t="s">
        <v>11</v>
      </c>
      <c r="AC69" s="231"/>
      <c r="AD69" s="232"/>
      <c r="AE69" s="138" t="s">
        <v>255</v>
      </c>
      <c r="AF69" s="138"/>
      <c r="AG69" s="138"/>
      <c r="AH69" s="138"/>
      <c r="AI69" s="138" t="s">
        <v>272</v>
      </c>
      <c r="AJ69" s="138"/>
      <c r="AK69" s="138"/>
      <c r="AL69" s="138"/>
      <c r="AM69" s="138" t="s">
        <v>369</v>
      </c>
      <c r="AN69" s="138"/>
      <c r="AO69" s="138"/>
      <c r="AP69" s="138"/>
      <c r="AQ69" s="740" t="s">
        <v>277</v>
      </c>
      <c r="AR69" s="741"/>
      <c r="AS69" s="741"/>
      <c r="AT69" s="741"/>
      <c r="AU69" s="740" t="s">
        <v>401</v>
      </c>
      <c r="AV69" s="741"/>
      <c r="AW69" s="741"/>
      <c r="AX69" s="742"/>
      <c r="AY69">
        <f>COUNTA($G$70)</f>
        <v>1</v>
      </c>
    </row>
    <row r="70" spans="1:51" ht="95.25" customHeight="1" x14ac:dyDescent="0.15">
      <c r="A70" s="322"/>
      <c r="B70" s="323"/>
      <c r="C70" s="323"/>
      <c r="D70" s="323"/>
      <c r="E70" s="323"/>
      <c r="F70" s="324"/>
      <c r="G70" s="697" t="s">
        <v>677</v>
      </c>
      <c r="H70" s="302"/>
      <c r="I70" s="302"/>
      <c r="J70" s="302"/>
      <c r="K70" s="302"/>
      <c r="L70" s="302"/>
      <c r="M70" s="302"/>
      <c r="N70" s="302"/>
      <c r="O70" s="302"/>
      <c r="P70" s="302"/>
      <c r="Q70" s="302"/>
      <c r="R70" s="302"/>
      <c r="S70" s="302"/>
      <c r="T70" s="302"/>
      <c r="U70" s="302"/>
      <c r="V70" s="302"/>
      <c r="W70" s="302"/>
      <c r="X70" s="303"/>
      <c r="Y70" s="711" t="s">
        <v>53</v>
      </c>
      <c r="Z70" s="712"/>
      <c r="AA70" s="713"/>
      <c r="AB70" s="714" t="s">
        <v>581</v>
      </c>
      <c r="AC70" s="715"/>
      <c r="AD70" s="716"/>
      <c r="AE70" s="328">
        <v>540</v>
      </c>
      <c r="AF70" s="328"/>
      <c r="AG70" s="328"/>
      <c r="AH70" s="328"/>
      <c r="AI70" s="328">
        <v>534</v>
      </c>
      <c r="AJ70" s="328"/>
      <c r="AK70" s="328"/>
      <c r="AL70" s="328"/>
      <c r="AM70" s="328" t="s">
        <v>654</v>
      </c>
      <c r="AN70" s="328"/>
      <c r="AO70" s="328"/>
      <c r="AP70" s="328"/>
      <c r="AQ70" s="328" t="s">
        <v>575</v>
      </c>
      <c r="AR70" s="328"/>
      <c r="AS70" s="328"/>
      <c r="AT70" s="328"/>
      <c r="AU70" s="328" t="s">
        <v>575</v>
      </c>
      <c r="AV70" s="328"/>
      <c r="AW70" s="328"/>
      <c r="AX70" s="658"/>
      <c r="AY70">
        <f>$AY$69</f>
        <v>1</v>
      </c>
    </row>
    <row r="71" spans="1:51" ht="139.5" customHeight="1" x14ac:dyDescent="0.15">
      <c r="A71" s="325"/>
      <c r="B71" s="326"/>
      <c r="C71" s="326"/>
      <c r="D71" s="326"/>
      <c r="E71" s="326"/>
      <c r="F71" s="327"/>
      <c r="G71" s="486"/>
      <c r="H71" s="306"/>
      <c r="I71" s="306"/>
      <c r="J71" s="306"/>
      <c r="K71" s="306"/>
      <c r="L71" s="306"/>
      <c r="M71" s="306"/>
      <c r="N71" s="306"/>
      <c r="O71" s="306"/>
      <c r="P71" s="306"/>
      <c r="Q71" s="306"/>
      <c r="R71" s="306"/>
      <c r="S71" s="306"/>
      <c r="T71" s="306"/>
      <c r="U71" s="306"/>
      <c r="V71" s="306"/>
      <c r="W71" s="306"/>
      <c r="X71" s="307"/>
      <c r="Y71" s="653" t="s">
        <v>54</v>
      </c>
      <c r="Z71" s="717"/>
      <c r="AA71" s="718"/>
      <c r="AB71" s="719" t="s">
        <v>581</v>
      </c>
      <c r="AC71" s="720"/>
      <c r="AD71" s="721"/>
      <c r="AE71" s="328">
        <v>548</v>
      </c>
      <c r="AF71" s="328"/>
      <c r="AG71" s="328"/>
      <c r="AH71" s="328"/>
      <c r="AI71" s="328">
        <v>545</v>
      </c>
      <c r="AJ71" s="328"/>
      <c r="AK71" s="328"/>
      <c r="AL71" s="328"/>
      <c r="AM71" s="328">
        <v>529</v>
      </c>
      <c r="AN71" s="328"/>
      <c r="AO71" s="328"/>
      <c r="AP71" s="328"/>
      <c r="AQ71" s="328">
        <v>529</v>
      </c>
      <c r="AR71" s="328"/>
      <c r="AS71" s="328"/>
      <c r="AT71" s="328"/>
      <c r="AU71" s="328">
        <v>524</v>
      </c>
      <c r="AV71" s="328"/>
      <c r="AW71" s="328"/>
      <c r="AX71" s="658"/>
      <c r="AY71">
        <f>$AY$69</f>
        <v>1</v>
      </c>
    </row>
    <row r="72" spans="1:51" ht="23.25" customHeight="1" x14ac:dyDescent="0.15">
      <c r="A72" s="645" t="s">
        <v>15</v>
      </c>
      <c r="B72" s="646"/>
      <c r="C72" s="646"/>
      <c r="D72" s="646"/>
      <c r="E72" s="646"/>
      <c r="F72" s="647"/>
      <c r="G72" s="231" t="s">
        <v>16</v>
      </c>
      <c r="H72" s="231"/>
      <c r="I72" s="231"/>
      <c r="J72" s="231"/>
      <c r="K72" s="231"/>
      <c r="L72" s="231"/>
      <c r="M72" s="231"/>
      <c r="N72" s="231"/>
      <c r="O72" s="231"/>
      <c r="P72" s="231"/>
      <c r="Q72" s="231"/>
      <c r="R72" s="231"/>
      <c r="S72" s="231"/>
      <c r="T72" s="231"/>
      <c r="U72" s="231"/>
      <c r="V72" s="231"/>
      <c r="W72" s="231"/>
      <c r="X72" s="232"/>
      <c r="Y72" s="470"/>
      <c r="Z72" s="471"/>
      <c r="AA72" s="472"/>
      <c r="AB72" s="230" t="s">
        <v>11</v>
      </c>
      <c r="AC72" s="231"/>
      <c r="AD72" s="232"/>
      <c r="AE72" s="138" t="s">
        <v>255</v>
      </c>
      <c r="AF72" s="138"/>
      <c r="AG72" s="138"/>
      <c r="AH72" s="138"/>
      <c r="AI72" s="138" t="s">
        <v>272</v>
      </c>
      <c r="AJ72" s="138"/>
      <c r="AK72" s="138"/>
      <c r="AL72" s="138"/>
      <c r="AM72" s="138" t="s">
        <v>369</v>
      </c>
      <c r="AN72" s="138"/>
      <c r="AO72" s="138"/>
      <c r="AP72" s="138"/>
      <c r="AQ72" s="701" t="s">
        <v>402</v>
      </c>
      <c r="AR72" s="702"/>
      <c r="AS72" s="702"/>
      <c r="AT72" s="702"/>
      <c r="AU72" s="702"/>
      <c r="AV72" s="702"/>
      <c r="AW72" s="702"/>
      <c r="AX72" s="703"/>
    </row>
    <row r="73" spans="1:51" ht="30" customHeight="1" x14ac:dyDescent="0.15">
      <c r="A73" s="648"/>
      <c r="B73" s="649"/>
      <c r="C73" s="649"/>
      <c r="D73" s="649"/>
      <c r="E73" s="649"/>
      <c r="F73" s="650"/>
      <c r="G73" s="473" t="s">
        <v>679</v>
      </c>
      <c r="H73" s="473"/>
      <c r="I73" s="473"/>
      <c r="J73" s="473"/>
      <c r="K73" s="473"/>
      <c r="L73" s="473"/>
      <c r="M73" s="473"/>
      <c r="N73" s="473"/>
      <c r="O73" s="473"/>
      <c r="P73" s="473"/>
      <c r="Q73" s="473"/>
      <c r="R73" s="473"/>
      <c r="S73" s="473"/>
      <c r="T73" s="473"/>
      <c r="U73" s="473"/>
      <c r="V73" s="473"/>
      <c r="W73" s="473"/>
      <c r="X73" s="473"/>
      <c r="Y73" s="475" t="s">
        <v>15</v>
      </c>
      <c r="Z73" s="476"/>
      <c r="AA73" s="477"/>
      <c r="AB73" s="708" t="s">
        <v>582</v>
      </c>
      <c r="AC73" s="709"/>
      <c r="AD73" s="710"/>
      <c r="AE73" s="328">
        <v>40505</v>
      </c>
      <c r="AF73" s="328"/>
      <c r="AG73" s="328"/>
      <c r="AH73" s="328"/>
      <c r="AI73" s="328">
        <v>41582</v>
      </c>
      <c r="AJ73" s="328"/>
      <c r="AK73" s="328"/>
      <c r="AL73" s="328"/>
      <c r="AM73" s="328" t="s">
        <v>654</v>
      </c>
      <c r="AN73" s="328"/>
      <c r="AO73" s="328"/>
      <c r="AP73" s="328"/>
      <c r="AQ73" s="86">
        <v>41064</v>
      </c>
      <c r="AR73" s="87"/>
      <c r="AS73" s="87"/>
      <c r="AT73" s="87"/>
      <c r="AU73" s="87"/>
      <c r="AV73" s="87"/>
      <c r="AW73" s="87"/>
      <c r="AX73" s="137"/>
    </row>
    <row r="74" spans="1:51" ht="134.25" customHeight="1" thickBot="1" x14ac:dyDescent="0.2">
      <c r="A74" s="651"/>
      <c r="B74" s="228"/>
      <c r="C74" s="228"/>
      <c r="D74" s="228"/>
      <c r="E74" s="228"/>
      <c r="F74" s="652"/>
      <c r="G74" s="474"/>
      <c r="H74" s="474"/>
      <c r="I74" s="474"/>
      <c r="J74" s="474"/>
      <c r="K74" s="474"/>
      <c r="L74" s="474"/>
      <c r="M74" s="474"/>
      <c r="N74" s="474"/>
      <c r="O74" s="474"/>
      <c r="P74" s="474"/>
      <c r="Q74" s="474"/>
      <c r="R74" s="474"/>
      <c r="S74" s="474"/>
      <c r="T74" s="474"/>
      <c r="U74" s="474"/>
      <c r="V74" s="474"/>
      <c r="W74" s="474"/>
      <c r="X74" s="474"/>
      <c r="Y74" s="308" t="s">
        <v>47</v>
      </c>
      <c r="Z74" s="654"/>
      <c r="AA74" s="655"/>
      <c r="AB74" s="672" t="s">
        <v>583</v>
      </c>
      <c r="AC74" s="673"/>
      <c r="AD74" s="674"/>
      <c r="AE74" s="202" t="s">
        <v>584</v>
      </c>
      <c r="AF74" s="203"/>
      <c r="AG74" s="203"/>
      <c r="AH74" s="203"/>
      <c r="AI74" s="202" t="s">
        <v>607</v>
      </c>
      <c r="AJ74" s="203"/>
      <c r="AK74" s="203"/>
      <c r="AL74" s="203"/>
      <c r="AM74" s="202" t="s">
        <v>654</v>
      </c>
      <c r="AN74" s="203"/>
      <c r="AO74" s="203"/>
      <c r="AP74" s="203"/>
      <c r="AQ74" s="203" t="s">
        <v>674</v>
      </c>
      <c r="AR74" s="203"/>
      <c r="AS74" s="203"/>
      <c r="AT74" s="203"/>
      <c r="AU74" s="203"/>
      <c r="AV74" s="203"/>
      <c r="AW74" s="203"/>
      <c r="AX74" s="698"/>
    </row>
    <row r="75" spans="1:51" ht="52.5" customHeight="1" x14ac:dyDescent="0.15">
      <c r="A75" s="738" t="s">
        <v>267</v>
      </c>
      <c r="B75" s="735"/>
      <c r="C75" s="734" t="s">
        <v>174</v>
      </c>
      <c r="D75" s="735"/>
      <c r="E75" s="489" t="s">
        <v>187</v>
      </c>
      <c r="F75" s="490"/>
      <c r="G75" s="491" t="s">
        <v>687</v>
      </c>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492"/>
      <c r="AH75" s="492"/>
      <c r="AI75" s="492"/>
      <c r="AJ75" s="492"/>
      <c r="AK75" s="492"/>
      <c r="AL75" s="492"/>
      <c r="AM75" s="492"/>
      <c r="AN75" s="492"/>
      <c r="AO75" s="492"/>
      <c r="AP75" s="492"/>
      <c r="AQ75" s="492"/>
      <c r="AR75" s="492"/>
      <c r="AS75" s="492"/>
      <c r="AT75" s="492"/>
      <c r="AU75" s="492"/>
      <c r="AV75" s="492"/>
      <c r="AW75" s="492"/>
      <c r="AX75" s="493"/>
      <c r="AY75">
        <f>COUNTA($G$75)</f>
        <v>1</v>
      </c>
    </row>
    <row r="76" spans="1:51" ht="52.5" customHeight="1" thickBot="1" x14ac:dyDescent="0.2">
      <c r="A76" s="739"/>
      <c r="B76" s="737"/>
      <c r="C76" s="736"/>
      <c r="D76" s="737"/>
      <c r="E76" s="494" t="s">
        <v>186</v>
      </c>
      <c r="F76" s="495"/>
      <c r="G76" s="486" t="s">
        <v>686</v>
      </c>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7"/>
      <c r="AN76" s="487"/>
      <c r="AO76" s="487"/>
      <c r="AP76" s="487"/>
      <c r="AQ76" s="487"/>
      <c r="AR76" s="487"/>
      <c r="AS76" s="487"/>
      <c r="AT76" s="487"/>
      <c r="AU76" s="487"/>
      <c r="AV76" s="487"/>
      <c r="AW76" s="487"/>
      <c r="AX76" s="488"/>
      <c r="AY76">
        <f>$AY$75</f>
        <v>1</v>
      </c>
    </row>
    <row r="77" spans="1:51" ht="27" customHeight="1" x14ac:dyDescent="0.15">
      <c r="A77" s="196" t="s">
        <v>45</v>
      </c>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8"/>
    </row>
    <row r="78" spans="1:51" ht="27" customHeight="1" x14ac:dyDescent="0.15">
      <c r="A78" s="3"/>
      <c r="B78" s="4"/>
      <c r="C78" s="656" t="s">
        <v>30</v>
      </c>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657"/>
      <c r="AD78" s="459" t="s">
        <v>34</v>
      </c>
      <c r="AE78" s="459"/>
      <c r="AF78" s="459"/>
      <c r="AG78" s="458" t="s">
        <v>29</v>
      </c>
      <c r="AH78" s="459"/>
      <c r="AI78" s="459"/>
      <c r="AJ78" s="459"/>
      <c r="AK78" s="459"/>
      <c r="AL78" s="459"/>
      <c r="AM78" s="459"/>
      <c r="AN78" s="459"/>
      <c r="AO78" s="459"/>
      <c r="AP78" s="459"/>
      <c r="AQ78" s="459"/>
      <c r="AR78" s="459"/>
      <c r="AS78" s="459"/>
      <c r="AT78" s="459"/>
      <c r="AU78" s="459"/>
      <c r="AV78" s="459"/>
      <c r="AW78" s="459"/>
      <c r="AX78" s="460"/>
    </row>
    <row r="79" spans="1:51" ht="60" customHeight="1" x14ac:dyDescent="0.15">
      <c r="A79" s="287" t="s">
        <v>134</v>
      </c>
      <c r="B79" s="288"/>
      <c r="C79" s="549" t="s">
        <v>135</v>
      </c>
      <c r="D79" s="550"/>
      <c r="E79" s="550"/>
      <c r="F79" s="550"/>
      <c r="G79" s="550"/>
      <c r="H79" s="550"/>
      <c r="I79" s="550"/>
      <c r="J79" s="550"/>
      <c r="K79" s="550"/>
      <c r="L79" s="550"/>
      <c r="M79" s="550"/>
      <c r="N79" s="550"/>
      <c r="O79" s="550"/>
      <c r="P79" s="550"/>
      <c r="Q79" s="550"/>
      <c r="R79" s="550"/>
      <c r="S79" s="550"/>
      <c r="T79" s="550"/>
      <c r="U79" s="550"/>
      <c r="V79" s="550"/>
      <c r="W79" s="550"/>
      <c r="X79" s="550"/>
      <c r="Y79" s="550"/>
      <c r="Z79" s="550"/>
      <c r="AA79" s="550"/>
      <c r="AB79" s="550"/>
      <c r="AC79" s="551"/>
      <c r="AD79" s="699" t="s">
        <v>593</v>
      </c>
      <c r="AE79" s="700"/>
      <c r="AF79" s="700"/>
      <c r="AG79" s="675" t="s">
        <v>595</v>
      </c>
      <c r="AH79" s="676"/>
      <c r="AI79" s="676"/>
      <c r="AJ79" s="676"/>
      <c r="AK79" s="676"/>
      <c r="AL79" s="676"/>
      <c r="AM79" s="676"/>
      <c r="AN79" s="676"/>
      <c r="AO79" s="676"/>
      <c r="AP79" s="676"/>
      <c r="AQ79" s="676"/>
      <c r="AR79" s="676"/>
      <c r="AS79" s="676"/>
      <c r="AT79" s="676"/>
      <c r="AU79" s="676"/>
      <c r="AV79" s="676"/>
      <c r="AW79" s="676"/>
      <c r="AX79" s="677"/>
    </row>
    <row r="80" spans="1:51" ht="60" customHeight="1" x14ac:dyDescent="0.15">
      <c r="A80" s="289"/>
      <c r="B80" s="290"/>
      <c r="C80" s="449" t="s">
        <v>35</v>
      </c>
      <c r="D80" s="450"/>
      <c r="E80" s="450"/>
      <c r="F80" s="450"/>
      <c r="G80" s="450"/>
      <c r="H80" s="450"/>
      <c r="I80" s="450"/>
      <c r="J80" s="450"/>
      <c r="K80" s="450"/>
      <c r="L80" s="450"/>
      <c r="M80" s="450"/>
      <c r="N80" s="450"/>
      <c r="O80" s="450"/>
      <c r="P80" s="450"/>
      <c r="Q80" s="450"/>
      <c r="R80" s="450"/>
      <c r="S80" s="450"/>
      <c r="T80" s="450"/>
      <c r="U80" s="450"/>
      <c r="V80" s="450"/>
      <c r="W80" s="450"/>
      <c r="X80" s="450"/>
      <c r="Y80" s="450"/>
      <c r="Z80" s="450"/>
      <c r="AA80" s="450"/>
      <c r="AB80" s="450"/>
      <c r="AC80" s="387"/>
      <c r="AD80" s="436" t="s">
        <v>593</v>
      </c>
      <c r="AE80" s="437"/>
      <c r="AF80" s="437"/>
      <c r="AG80" s="392" t="s">
        <v>596</v>
      </c>
      <c r="AH80" s="393"/>
      <c r="AI80" s="393"/>
      <c r="AJ80" s="393"/>
      <c r="AK80" s="393"/>
      <c r="AL80" s="393"/>
      <c r="AM80" s="393"/>
      <c r="AN80" s="393"/>
      <c r="AO80" s="393"/>
      <c r="AP80" s="393"/>
      <c r="AQ80" s="393"/>
      <c r="AR80" s="393"/>
      <c r="AS80" s="393"/>
      <c r="AT80" s="393"/>
      <c r="AU80" s="393"/>
      <c r="AV80" s="393"/>
      <c r="AW80" s="393"/>
      <c r="AX80" s="394"/>
    </row>
    <row r="81" spans="1:50" ht="80.25" customHeight="1" x14ac:dyDescent="0.15">
      <c r="A81" s="291"/>
      <c r="B81" s="292"/>
      <c r="C81" s="451" t="s">
        <v>136</v>
      </c>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3"/>
      <c r="AD81" s="384" t="s">
        <v>593</v>
      </c>
      <c r="AE81" s="385"/>
      <c r="AF81" s="385"/>
      <c r="AG81" s="547" t="s">
        <v>655</v>
      </c>
      <c r="AH81" s="304"/>
      <c r="AI81" s="304"/>
      <c r="AJ81" s="304"/>
      <c r="AK81" s="304"/>
      <c r="AL81" s="304"/>
      <c r="AM81" s="304"/>
      <c r="AN81" s="304"/>
      <c r="AO81" s="304"/>
      <c r="AP81" s="304"/>
      <c r="AQ81" s="304"/>
      <c r="AR81" s="304"/>
      <c r="AS81" s="304"/>
      <c r="AT81" s="304"/>
      <c r="AU81" s="304"/>
      <c r="AV81" s="304"/>
      <c r="AW81" s="304"/>
      <c r="AX81" s="548"/>
    </row>
    <row r="82" spans="1:50" ht="36.75" customHeight="1" x14ac:dyDescent="0.15">
      <c r="A82" s="426" t="s">
        <v>37</v>
      </c>
      <c r="B82" s="589"/>
      <c r="C82" s="454" t="s">
        <v>39</v>
      </c>
      <c r="D82" s="455"/>
      <c r="E82" s="456"/>
      <c r="F82" s="456"/>
      <c r="G82" s="456"/>
      <c r="H82" s="456"/>
      <c r="I82" s="456"/>
      <c r="J82" s="456"/>
      <c r="K82" s="456"/>
      <c r="L82" s="456"/>
      <c r="M82" s="456"/>
      <c r="N82" s="456"/>
      <c r="O82" s="456"/>
      <c r="P82" s="456"/>
      <c r="Q82" s="456"/>
      <c r="R82" s="456"/>
      <c r="S82" s="456"/>
      <c r="T82" s="456"/>
      <c r="U82" s="456"/>
      <c r="V82" s="456"/>
      <c r="W82" s="456"/>
      <c r="X82" s="456"/>
      <c r="Y82" s="456"/>
      <c r="Z82" s="456"/>
      <c r="AA82" s="456"/>
      <c r="AB82" s="456"/>
      <c r="AC82" s="457"/>
      <c r="AD82" s="552" t="s">
        <v>593</v>
      </c>
      <c r="AE82" s="553"/>
      <c r="AF82" s="553"/>
      <c r="AG82" s="597" t="s">
        <v>678</v>
      </c>
      <c r="AH82" s="302"/>
      <c r="AI82" s="302"/>
      <c r="AJ82" s="302"/>
      <c r="AK82" s="302"/>
      <c r="AL82" s="302"/>
      <c r="AM82" s="302"/>
      <c r="AN82" s="302"/>
      <c r="AO82" s="302"/>
      <c r="AP82" s="302"/>
      <c r="AQ82" s="302"/>
      <c r="AR82" s="302"/>
      <c r="AS82" s="302"/>
      <c r="AT82" s="302"/>
      <c r="AU82" s="302"/>
      <c r="AV82" s="302"/>
      <c r="AW82" s="302"/>
      <c r="AX82" s="598"/>
    </row>
    <row r="83" spans="1:50" ht="36.75" customHeight="1" x14ac:dyDescent="0.15">
      <c r="A83" s="479"/>
      <c r="B83" s="590"/>
      <c r="C83" s="419"/>
      <c r="D83" s="420"/>
      <c r="E83" s="409" t="s">
        <v>247</v>
      </c>
      <c r="F83" s="410"/>
      <c r="G83" s="410"/>
      <c r="H83" s="410"/>
      <c r="I83" s="410"/>
      <c r="J83" s="410"/>
      <c r="K83" s="410"/>
      <c r="L83" s="410"/>
      <c r="M83" s="410"/>
      <c r="N83" s="410"/>
      <c r="O83" s="410"/>
      <c r="P83" s="410"/>
      <c r="Q83" s="410"/>
      <c r="R83" s="410"/>
      <c r="S83" s="410"/>
      <c r="T83" s="410"/>
      <c r="U83" s="410"/>
      <c r="V83" s="410"/>
      <c r="W83" s="410"/>
      <c r="X83" s="410"/>
      <c r="Y83" s="410"/>
      <c r="Z83" s="410"/>
      <c r="AA83" s="410"/>
      <c r="AB83" s="410"/>
      <c r="AC83" s="411"/>
      <c r="AD83" s="436" t="s">
        <v>597</v>
      </c>
      <c r="AE83" s="437"/>
      <c r="AF83" s="438"/>
      <c r="AG83" s="547"/>
      <c r="AH83" s="304"/>
      <c r="AI83" s="304"/>
      <c r="AJ83" s="304"/>
      <c r="AK83" s="304"/>
      <c r="AL83" s="304"/>
      <c r="AM83" s="304"/>
      <c r="AN83" s="304"/>
      <c r="AO83" s="304"/>
      <c r="AP83" s="304"/>
      <c r="AQ83" s="304"/>
      <c r="AR83" s="304"/>
      <c r="AS83" s="304"/>
      <c r="AT83" s="304"/>
      <c r="AU83" s="304"/>
      <c r="AV83" s="304"/>
      <c r="AW83" s="304"/>
      <c r="AX83" s="548"/>
    </row>
    <row r="84" spans="1:50" ht="69.75" customHeight="1" x14ac:dyDescent="0.15">
      <c r="A84" s="479"/>
      <c r="B84" s="590"/>
      <c r="C84" s="421"/>
      <c r="D84" s="422"/>
      <c r="E84" s="412" t="s">
        <v>206</v>
      </c>
      <c r="F84" s="413"/>
      <c r="G84" s="413"/>
      <c r="H84" s="413"/>
      <c r="I84" s="413"/>
      <c r="J84" s="413"/>
      <c r="K84" s="413"/>
      <c r="L84" s="413"/>
      <c r="M84" s="413"/>
      <c r="N84" s="413"/>
      <c r="O84" s="413"/>
      <c r="P84" s="413"/>
      <c r="Q84" s="413"/>
      <c r="R84" s="413"/>
      <c r="S84" s="413"/>
      <c r="T84" s="413"/>
      <c r="U84" s="413"/>
      <c r="V84" s="413"/>
      <c r="W84" s="413"/>
      <c r="X84" s="413"/>
      <c r="Y84" s="413"/>
      <c r="Z84" s="413"/>
      <c r="AA84" s="413"/>
      <c r="AB84" s="413"/>
      <c r="AC84" s="414"/>
      <c r="AD84" s="382" t="s">
        <v>597</v>
      </c>
      <c r="AE84" s="383"/>
      <c r="AF84" s="383"/>
      <c r="AG84" s="599"/>
      <c r="AH84" s="306"/>
      <c r="AI84" s="306"/>
      <c r="AJ84" s="306"/>
      <c r="AK84" s="306"/>
      <c r="AL84" s="306"/>
      <c r="AM84" s="306"/>
      <c r="AN84" s="306"/>
      <c r="AO84" s="306"/>
      <c r="AP84" s="306"/>
      <c r="AQ84" s="306"/>
      <c r="AR84" s="306"/>
      <c r="AS84" s="306"/>
      <c r="AT84" s="306"/>
      <c r="AU84" s="306"/>
      <c r="AV84" s="306"/>
      <c r="AW84" s="306"/>
      <c r="AX84" s="600"/>
    </row>
    <row r="85" spans="1:50" ht="92.25" customHeight="1" x14ac:dyDescent="0.15">
      <c r="A85" s="479"/>
      <c r="B85" s="480"/>
      <c r="C85" s="395" t="s">
        <v>40</v>
      </c>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447" t="s">
        <v>593</v>
      </c>
      <c r="AE85" s="448"/>
      <c r="AF85" s="448"/>
      <c r="AG85" s="284" t="s">
        <v>668</v>
      </c>
      <c r="AH85" s="285"/>
      <c r="AI85" s="285"/>
      <c r="AJ85" s="285"/>
      <c r="AK85" s="285"/>
      <c r="AL85" s="285"/>
      <c r="AM85" s="285"/>
      <c r="AN85" s="285"/>
      <c r="AO85" s="285"/>
      <c r="AP85" s="285"/>
      <c r="AQ85" s="285"/>
      <c r="AR85" s="285"/>
      <c r="AS85" s="285"/>
      <c r="AT85" s="285"/>
      <c r="AU85" s="285"/>
      <c r="AV85" s="285"/>
      <c r="AW85" s="285"/>
      <c r="AX85" s="286"/>
    </row>
    <row r="86" spans="1:50" ht="39.75" customHeight="1" x14ac:dyDescent="0.15">
      <c r="A86" s="479"/>
      <c r="B86" s="480"/>
      <c r="C86" s="386" t="s">
        <v>137</v>
      </c>
      <c r="D86" s="387"/>
      <c r="E86" s="387"/>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436" t="s">
        <v>593</v>
      </c>
      <c r="AE86" s="437"/>
      <c r="AF86" s="437"/>
      <c r="AG86" s="392" t="s">
        <v>598</v>
      </c>
      <c r="AH86" s="393"/>
      <c r="AI86" s="393"/>
      <c r="AJ86" s="393"/>
      <c r="AK86" s="393"/>
      <c r="AL86" s="393"/>
      <c r="AM86" s="393"/>
      <c r="AN86" s="393"/>
      <c r="AO86" s="393"/>
      <c r="AP86" s="393"/>
      <c r="AQ86" s="393"/>
      <c r="AR86" s="393"/>
      <c r="AS86" s="393"/>
      <c r="AT86" s="393"/>
      <c r="AU86" s="393"/>
      <c r="AV86" s="393"/>
      <c r="AW86" s="393"/>
      <c r="AX86" s="394"/>
    </row>
    <row r="87" spans="1:50" ht="26.25" customHeight="1" x14ac:dyDescent="0.15">
      <c r="A87" s="479"/>
      <c r="B87" s="480"/>
      <c r="C87" s="386" t="s">
        <v>36</v>
      </c>
      <c r="D87" s="387"/>
      <c r="E87" s="387"/>
      <c r="F87" s="387"/>
      <c r="G87" s="387"/>
      <c r="H87" s="387"/>
      <c r="I87" s="387"/>
      <c r="J87" s="387"/>
      <c r="K87" s="387"/>
      <c r="L87" s="387"/>
      <c r="M87" s="387"/>
      <c r="N87" s="387"/>
      <c r="O87" s="387"/>
      <c r="P87" s="387"/>
      <c r="Q87" s="387"/>
      <c r="R87" s="387"/>
      <c r="S87" s="387"/>
      <c r="T87" s="387"/>
      <c r="U87" s="387"/>
      <c r="V87" s="387"/>
      <c r="W87" s="387"/>
      <c r="X87" s="387"/>
      <c r="Y87" s="387"/>
      <c r="Z87" s="387"/>
      <c r="AA87" s="387"/>
      <c r="AB87" s="387"/>
      <c r="AC87" s="387"/>
      <c r="AD87" s="436" t="s">
        <v>599</v>
      </c>
      <c r="AE87" s="437"/>
      <c r="AF87" s="437"/>
      <c r="AG87" s="392" t="s">
        <v>268</v>
      </c>
      <c r="AH87" s="393"/>
      <c r="AI87" s="393"/>
      <c r="AJ87" s="393"/>
      <c r="AK87" s="393"/>
      <c r="AL87" s="393"/>
      <c r="AM87" s="393"/>
      <c r="AN87" s="393"/>
      <c r="AO87" s="393"/>
      <c r="AP87" s="393"/>
      <c r="AQ87" s="393"/>
      <c r="AR87" s="393"/>
      <c r="AS87" s="393"/>
      <c r="AT87" s="393"/>
      <c r="AU87" s="393"/>
      <c r="AV87" s="393"/>
      <c r="AW87" s="393"/>
      <c r="AX87" s="394"/>
    </row>
    <row r="88" spans="1:50" ht="26.25" customHeight="1" x14ac:dyDescent="0.15">
      <c r="A88" s="479"/>
      <c r="B88" s="480"/>
      <c r="C88" s="386" t="s">
        <v>41</v>
      </c>
      <c r="D88" s="387"/>
      <c r="E88" s="387"/>
      <c r="F88" s="387"/>
      <c r="G88" s="387"/>
      <c r="H88" s="387"/>
      <c r="I88" s="387"/>
      <c r="J88" s="387"/>
      <c r="K88" s="387"/>
      <c r="L88" s="387"/>
      <c r="M88" s="387"/>
      <c r="N88" s="387"/>
      <c r="O88" s="387"/>
      <c r="P88" s="387"/>
      <c r="Q88" s="387"/>
      <c r="R88" s="387"/>
      <c r="S88" s="387"/>
      <c r="T88" s="387"/>
      <c r="U88" s="387"/>
      <c r="V88" s="387"/>
      <c r="W88" s="387"/>
      <c r="X88" s="387"/>
      <c r="Y88" s="387"/>
      <c r="Z88" s="387"/>
      <c r="AA88" s="387"/>
      <c r="AB88" s="387"/>
      <c r="AC88" s="388"/>
      <c r="AD88" s="436" t="s">
        <v>593</v>
      </c>
      <c r="AE88" s="437"/>
      <c r="AF88" s="437"/>
      <c r="AG88" s="392" t="s">
        <v>600</v>
      </c>
      <c r="AH88" s="393"/>
      <c r="AI88" s="393"/>
      <c r="AJ88" s="393"/>
      <c r="AK88" s="393"/>
      <c r="AL88" s="393"/>
      <c r="AM88" s="393"/>
      <c r="AN88" s="393"/>
      <c r="AO88" s="393"/>
      <c r="AP88" s="393"/>
      <c r="AQ88" s="393"/>
      <c r="AR88" s="393"/>
      <c r="AS88" s="393"/>
      <c r="AT88" s="393"/>
      <c r="AU88" s="393"/>
      <c r="AV88" s="393"/>
      <c r="AW88" s="393"/>
      <c r="AX88" s="394"/>
    </row>
    <row r="89" spans="1:50" ht="26.25" customHeight="1" x14ac:dyDescent="0.15">
      <c r="A89" s="479"/>
      <c r="B89" s="480"/>
      <c r="C89" s="386" t="s">
        <v>223</v>
      </c>
      <c r="D89" s="387"/>
      <c r="E89" s="387"/>
      <c r="F89" s="387"/>
      <c r="G89" s="387"/>
      <c r="H89" s="387"/>
      <c r="I89" s="387"/>
      <c r="J89" s="387"/>
      <c r="K89" s="387"/>
      <c r="L89" s="387"/>
      <c r="M89" s="387"/>
      <c r="N89" s="387"/>
      <c r="O89" s="387"/>
      <c r="P89" s="387"/>
      <c r="Q89" s="387"/>
      <c r="R89" s="387"/>
      <c r="S89" s="387"/>
      <c r="T89" s="387"/>
      <c r="U89" s="387"/>
      <c r="V89" s="387"/>
      <c r="W89" s="387"/>
      <c r="X89" s="387"/>
      <c r="Y89" s="387"/>
      <c r="Z89" s="387"/>
      <c r="AA89" s="387"/>
      <c r="AB89" s="387"/>
      <c r="AC89" s="388"/>
      <c r="AD89" s="384" t="s">
        <v>599</v>
      </c>
      <c r="AE89" s="385"/>
      <c r="AF89" s="385"/>
      <c r="AG89" s="392" t="s">
        <v>268</v>
      </c>
      <c r="AH89" s="393"/>
      <c r="AI89" s="393"/>
      <c r="AJ89" s="393"/>
      <c r="AK89" s="393"/>
      <c r="AL89" s="393"/>
      <c r="AM89" s="393"/>
      <c r="AN89" s="393"/>
      <c r="AO89" s="393"/>
      <c r="AP89" s="393"/>
      <c r="AQ89" s="393"/>
      <c r="AR89" s="393"/>
      <c r="AS89" s="393"/>
      <c r="AT89" s="393"/>
      <c r="AU89" s="393"/>
      <c r="AV89" s="393"/>
      <c r="AW89" s="393"/>
      <c r="AX89" s="394"/>
    </row>
    <row r="90" spans="1:50" ht="26.25" customHeight="1" x14ac:dyDescent="0.15">
      <c r="A90" s="479"/>
      <c r="B90" s="480"/>
      <c r="C90" s="433" t="s">
        <v>224</v>
      </c>
      <c r="D90" s="434"/>
      <c r="E90" s="434"/>
      <c r="F90" s="434"/>
      <c r="G90" s="434"/>
      <c r="H90" s="434"/>
      <c r="I90" s="434"/>
      <c r="J90" s="434"/>
      <c r="K90" s="434"/>
      <c r="L90" s="434"/>
      <c r="M90" s="434"/>
      <c r="N90" s="434"/>
      <c r="O90" s="434"/>
      <c r="P90" s="434"/>
      <c r="Q90" s="434"/>
      <c r="R90" s="434"/>
      <c r="S90" s="434"/>
      <c r="T90" s="434"/>
      <c r="U90" s="434"/>
      <c r="V90" s="434"/>
      <c r="W90" s="434"/>
      <c r="X90" s="434"/>
      <c r="Y90" s="434"/>
      <c r="Z90" s="434"/>
      <c r="AA90" s="434"/>
      <c r="AB90" s="434"/>
      <c r="AC90" s="435"/>
      <c r="AD90" s="436" t="s">
        <v>599</v>
      </c>
      <c r="AE90" s="437"/>
      <c r="AF90" s="438"/>
      <c r="AG90" s="392" t="s">
        <v>268</v>
      </c>
      <c r="AH90" s="393"/>
      <c r="AI90" s="393"/>
      <c r="AJ90" s="393"/>
      <c r="AK90" s="393"/>
      <c r="AL90" s="393"/>
      <c r="AM90" s="393"/>
      <c r="AN90" s="393"/>
      <c r="AO90" s="393"/>
      <c r="AP90" s="393"/>
      <c r="AQ90" s="393"/>
      <c r="AR90" s="393"/>
      <c r="AS90" s="393"/>
      <c r="AT90" s="393"/>
      <c r="AU90" s="393"/>
      <c r="AV90" s="393"/>
      <c r="AW90" s="393"/>
      <c r="AX90" s="394"/>
    </row>
    <row r="91" spans="1:50" ht="26.25" customHeight="1" x14ac:dyDescent="0.15">
      <c r="A91" s="481"/>
      <c r="B91" s="482"/>
      <c r="C91" s="591" t="s">
        <v>209</v>
      </c>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3"/>
      <c r="AD91" s="389" t="s">
        <v>593</v>
      </c>
      <c r="AE91" s="390"/>
      <c r="AF91" s="391"/>
      <c r="AG91" s="602" t="s">
        <v>601</v>
      </c>
      <c r="AH91" s="603"/>
      <c r="AI91" s="603"/>
      <c r="AJ91" s="603"/>
      <c r="AK91" s="603"/>
      <c r="AL91" s="603"/>
      <c r="AM91" s="603"/>
      <c r="AN91" s="603"/>
      <c r="AO91" s="603"/>
      <c r="AP91" s="603"/>
      <c r="AQ91" s="603"/>
      <c r="AR91" s="603"/>
      <c r="AS91" s="603"/>
      <c r="AT91" s="603"/>
      <c r="AU91" s="603"/>
      <c r="AV91" s="603"/>
      <c r="AW91" s="603"/>
      <c r="AX91" s="604"/>
    </row>
    <row r="92" spans="1:50" ht="27" customHeight="1" x14ac:dyDescent="0.15">
      <c r="A92" s="426" t="s">
        <v>38</v>
      </c>
      <c r="B92" s="478"/>
      <c r="C92" s="483" t="s">
        <v>210</v>
      </c>
      <c r="D92" s="484"/>
      <c r="E92" s="484"/>
      <c r="F92" s="484"/>
      <c r="G92" s="484"/>
      <c r="H92" s="484"/>
      <c r="I92" s="484"/>
      <c r="J92" s="484"/>
      <c r="K92" s="484"/>
      <c r="L92" s="484"/>
      <c r="M92" s="484"/>
      <c r="N92" s="484"/>
      <c r="O92" s="484"/>
      <c r="P92" s="484"/>
      <c r="Q92" s="484"/>
      <c r="R92" s="484"/>
      <c r="S92" s="484"/>
      <c r="T92" s="484"/>
      <c r="U92" s="484"/>
      <c r="V92" s="484"/>
      <c r="W92" s="484"/>
      <c r="X92" s="484"/>
      <c r="Y92" s="484"/>
      <c r="Z92" s="484"/>
      <c r="AA92" s="484"/>
      <c r="AB92" s="484"/>
      <c r="AC92" s="485"/>
      <c r="AD92" s="447" t="s">
        <v>593</v>
      </c>
      <c r="AE92" s="448"/>
      <c r="AF92" s="601"/>
      <c r="AG92" s="284" t="s">
        <v>602</v>
      </c>
      <c r="AH92" s="285"/>
      <c r="AI92" s="285"/>
      <c r="AJ92" s="285"/>
      <c r="AK92" s="285"/>
      <c r="AL92" s="285"/>
      <c r="AM92" s="285"/>
      <c r="AN92" s="285"/>
      <c r="AO92" s="285"/>
      <c r="AP92" s="285"/>
      <c r="AQ92" s="285"/>
      <c r="AR92" s="285"/>
      <c r="AS92" s="285"/>
      <c r="AT92" s="285"/>
      <c r="AU92" s="285"/>
      <c r="AV92" s="285"/>
      <c r="AW92" s="285"/>
      <c r="AX92" s="286"/>
    </row>
    <row r="93" spans="1:50" ht="35.25" customHeight="1" x14ac:dyDescent="0.15">
      <c r="A93" s="479"/>
      <c r="B93" s="480"/>
      <c r="C93" s="608" t="s">
        <v>43</v>
      </c>
      <c r="D93" s="609"/>
      <c r="E93" s="609"/>
      <c r="F93" s="609"/>
      <c r="G93" s="609"/>
      <c r="H93" s="609"/>
      <c r="I93" s="609"/>
      <c r="J93" s="609"/>
      <c r="K93" s="609"/>
      <c r="L93" s="609"/>
      <c r="M93" s="609"/>
      <c r="N93" s="609"/>
      <c r="O93" s="609"/>
      <c r="P93" s="609"/>
      <c r="Q93" s="609"/>
      <c r="R93" s="609"/>
      <c r="S93" s="609"/>
      <c r="T93" s="609"/>
      <c r="U93" s="609"/>
      <c r="V93" s="609"/>
      <c r="W93" s="609"/>
      <c r="X93" s="609"/>
      <c r="Y93" s="609"/>
      <c r="Z93" s="609"/>
      <c r="AA93" s="609"/>
      <c r="AB93" s="609"/>
      <c r="AC93" s="610"/>
      <c r="AD93" s="577" t="s">
        <v>593</v>
      </c>
      <c r="AE93" s="578"/>
      <c r="AF93" s="578"/>
      <c r="AG93" s="392" t="s">
        <v>603</v>
      </c>
      <c r="AH93" s="393"/>
      <c r="AI93" s="393"/>
      <c r="AJ93" s="393"/>
      <c r="AK93" s="393"/>
      <c r="AL93" s="393"/>
      <c r="AM93" s="393"/>
      <c r="AN93" s="393"/>
      <c r="AO93" s="393"/>
      <c r="AP93" s="393"/>
      <c r="AQ93" s="393"/>
      <c r="AR93" s="393"/>
      <c r="AS93" s="393"/>
      <c r="AT93" s="393"/>
      <c r="AU93" s="393"/>
      <c r="AV93" s="393"/>
      <c r="AW93" s="393"/>
      <c r="AX93" s="394"/>
    </row>
    <row r="94" spans="1:50" ht="66.75" customHeight="1" x14ac:dyDescent="0.15">
      <c r="A94" s="479"/>
      <c r="B94" s="480"/>
      <c r="C94" s="386" t="s">
        <v>175</v>
      </c>
      <c r="D94" s="387"/>
      <c r="E94" s="387"/>
      <c r="F94" s="387"/>
      <c r="G94" s="387"/>
      <c r="H94" s="387"/>
      <c r="I94" s="387"/>
      <c r="J94" s="387"/>
      <c r="K94" s="387"/>
      <c r="L94" s="387"/>
      <c r="M94" s="387"/>
      <c r="N94" s="387"/>
      <c r="O94" s="387"/>
      <c r="P94" s="387"/>
      <c r="Q94" s="387"/>
      <c r="R94" s="387"/>
      <c r="S94" s="387"/>
      <c r="T94" s="387"/>
      <c r="U94" s="387"/>
      <c r="V94" s="387"/>
      <c r="W94" s="387"/>
      <c r="X94" s="387"/>
      <c r="Y94" s="387"/>
      <c r="Z94" s="387"/>
      <c r="AA94" s="387"/>
      <c r="AB94" s="387"/>
      <c r="AC94" s="387"/>
      <c r="AD94" s="436" t="s">
        <v>599</v>
      </c>
      <c r="AE94" s="437"/>
      <c r="AF94" s="437"/>
      <c r="AG94" s="392" t="s">
        <v>688</v>
      </c>
      <c r="AH94" s="393"/>
      <c r="AI94" s="393"/>
      <c r="AJ94" s="393"/>
      <c r="AK94" s="393"/>
      <c r="AL94" s="393"/>
      <c r="AM94" s="393"/>
      <c r="AN94" s="393"/>
      <c r="AO94" s="393"/>
      <c r="AP94" s="393"/>
      <c r="AQ94" s="393"/>
      <c r="AR94" s="393"/>
      <c r="AS94" s="393"/>
      <c r="AT94" s="393"/>
      <c r="AU94" s="393"/>
      <c r="AV94" s="393"/>
      <c r="AW94" s="393"/>
      <c r="AX94" s="394"/>
    </row>
    <row r="95" spans="1:50" ht="56.25" customHeight="1" x14ac:dyDescent="0.15">
      <c r="A95" s="481"/>
      <c r="B95" s="482"/>
      <c r="C95" s="386" t="s">
        <v>42</v>
      </c>
      <c r="D95" s="387"/>
      <c r="E95" s="387"/>
      <c r="F95" s="387"/>
      <c r="G95" s="387"/>
      <c r="H95" s="387"/>
      <c r="I95" s="387"/>
      <c r="J95" s="387"/>
      <c r="K95" s="387"/>
      <c r="L95" s="387"/>
      <c r="M95" s="387"/>
      <c r="N95" s="387"/>
      <c r="O95" s="387"/>
      <c r="P95" s="387"/>
      <c r="Q95" s="387"/>
      <c r="R95" s="387"/>
      <c r="S95" s="387"/>
      <c r="T95" s="387"/>
      <c r="U95" s="387"/>
      <c r="V95" s="387"/>
      <c r="W95" s="387"/>
      <c r="X95" s="387"/>
      <c r="Y95" s="387"/>
      <c r="Z95" s="387"/>
      <c r="AA95" s="387"/>
      <c r="AB95" s="387"/>
      <c r="AC95" s="387"/>
      <c r="AD95" s="436" t="s">
        <v>593</v>
      </c>
      <c r="AE95" s="437"/>
      <c r="AF95" s="437"/>
      <c r="AG95" s="602" t="s">
        <v>604</v>
      </c>
      <c r="AH95" s="603"/>
      <c r="AI95" s="603"/>
      <c r="AJ95" s="603"/>
      <c r="AK95" s="603"/>
      <c r="AL95" s="603"/>
      <c r="AM95" s="603"/>
      <c r="AN95" s="603"/>
      <c r="AO95" s="603"/>
      <c r="AP95" s="603"/>
      <c r="AQ95" s="603"/>
      <c r="AR95" s="603"/>
      <c r="AS95" s="603"/>
      <c r="AT95" s="603"/>
      <c r="AU95" s="603"/>
      <c r="AV95" s="603"/>
      <c r="AW95" s="603"/>
      <c r="AX95" s="604"/>
    </row>
    <row r="96" spans="1:50" ht="41.25" customHeight="1" x14ac:dyDescent="0.15">
      <c r="A96" s="464" t="s">
        <v>56</v>
      </c>
      <c r="B96" s="465"/>
      <c r="C96" s="611" t="s">
        <v>138</v>
      </c>
      <c r="D96" s="612"/>
      <c r="E96" s="612"/>
      <c r="F96" s="612"/>
      <c r="G96" s="612"/>
      <c r="H96" s="612"/>
      <c r="I96" s="612"/>
      <c r="J96" s="612"/>
      <c r="K96" s="612"/>
      <c r="L96" s="612"/>
      <c r="M96" s="612"/>
      <c r="N96" s="612"/>
      <c r="O96" s="612"/>
      <c r="P96" s="612"/>
      <c r="Q96" s="612"/>
      <c r="R96" s="612"/>
      <c r="S96" s="612"/>
      <c r="T96" s="612"/>
      <c r="U96" s="612"/>
      <c r="V96" s="612"/>
      <c r="W96" s="612"/>
      <c r="X96" s="612"/>
      <c r="Y96" s="612"/>
      <c r="Z96" s="612"/>
      <c r="AA96" s="612"/>
      <c r="AB96" s="612"/>
      <c r="AC96" s="456"/>
      <c r="AD96" s="447" t="s">
        <v>599</v>
      </c>
      <c r="AE96" s="448"/>
      <c r="AF96" s="448"/>
      <c r="AG96" s="597" t="s">
        <v>689</v>
      </c>
      <c r="AH96" s="302"/>
      <c r="AI96" s="302"/>
      <c r="AJ96" s="302"/>
      <c r="AK96" s="302"/>
      <c r="AL96" s="302"/>
      <c r="AM96" s="302"/>
      <c r="AN96" s="302"/>
      <c r="AO96" s="302"/>
      <c r="AP96" s="302"/>
      <c r="AQ96" s="302"/>
      <c r="AR96" s="302"/>
      <c r="AS96" s="302"/>
      <c r="AT96" s="302"/>
      <c r="AU96" s="302"/>
      <c r="AV96" s="302"/>
      <c r="AW96" s="302"/>
      <c r="AX96" s="598"/>
    </row>
    <row r="97" spans="1:50" ht="19.7" customHeight="1" x14ac:dyDescent="0.15">
      <c r="A97" s="466"/>
      <c r="B97" s="467"/>
      <c r="C97" s="725" t="s">
        <v>218</v>
      </c>
      <c r="D97" s="723"/>
      <c r="E97" s="723"/>
      <c r="F97" s="726"/>
      <c r="G97" s="722" t="s">
        <v>219</v>
      </c>
      <c r="H97" s="723"/>
      <c r="I97" s="723"/>
      <c r="J97" s="723"/>
      <c r="K97" s="723"/>
      <c r="L97" s="723"/>
      <c r="M97" s="723"/>
      <c r="N97" s="722" t="s">
        <v>221</v>
      </c>
      <c r="O97" s="723"/>
      <c r="P97" s="723"/>
      <c r="Q97" s="723"/>
      <c r="R97" s="723"/>
      <c r="S97" s="723"/>
      <c r="T97" s="723"/>
      <c r="U97" s="723"/>
      <c r="V97" s="723"/>
      <c r="W97" s="723"/>
      <c r="X97" s="723"/>
      <c r="Y97" s="723"/>
      <c r="Z97" s="723"/>
      <c r="AA97" s="723"/>
      <c r="AB97" s="723"/>
      <c r="AC97" s="723"/>
      <c r="AD97" s="723"/>
      <c r="AE97" s="723"/>
      <c r="AF97" s="724"/>
      <c r="AG97" s="547"/>
      <c r="AH97" s="304"/>
      <c r="AI97" s="304"/>
      <c r="AJ97" s="304"/>
      <c r="AK97" s="304"/>
      <c r="AL97" s="304"/>
      <c r="AM97" s="304"/>
      <c r="AN97" s="304"/>
      <c r="AO97" s="304"/>
      <c r="AP97" s="304"/>
      <c r="AQ97" s="304"/>
      <c r="AR97" s="304"/>
      <c r="AS97" s="304"/>
      <c r="AT97" s="304"/>
      <c r="AU97" s="304"/>
      <c r="AV97" s="304"/>
      <c r="AW97" s="304"/>
      <c r="AX97" s="548"/>
    </row>
    <row r="98" spans="1:50" ht="24.75" customHeight="1" x14ac:dyDescent="0.15">
      <c r="A98" s="466"/>
      <c r="B98" s="467"/>
      <c r="C98" s="669"/>
      <c r="D98" s="670"/>
      <c r="E98" s="670"/>
      <c r="F98" s="671"/>
      <c r="G98" s="619"/>
      <c r="H98" s="620"/>
      <c r="I98" s="54" t="str">
        <f>IF(OR(G98="　", G98=""), "", "-")</f>
        <v/>
      </c>
      <c r="J98" s="623"/>
      <c r="K98" s="623"/>
      <c r="L98" s="54" t="str">
        <f>IF(M98="","","-")</f>
        <v/>
      </c>
      <c r="M98" s="55"/>
      <c r="N98" s="613"/>
      <c r="O98" s="614"/>
      <c r="P98" s="614"/>
      <c r="Q98" s="614"/>
      <c r="R98" s="614"/>
      <c r="S98" s="614"/>
      <c r="T98" s="614"/>
      <c r="U98" s="614"/>
      <c r="V98" s="614"/>
      <c r="W98" s="614"/>
      <c r="X98" s="614"/>
      <c r="Y98" s="614"/>
      <c r="Z98" s="614"/>
      <c r="AA98" s="614"/>
      <c r="AB98" s="614"/>
      <c r="AC98" s="614"/>
      <c r="AD98" s="614"/>
      <c r="AE98" s="614"/>
      <c r="AF98" s="615"/>
      <c r="AG98" s="547"/>
      <c r="AH98" s="304"/>
      <c r="AI98" s="304"/>
      <c r="AJ98" s="304"/>
      <c r="AK98" s="304"/>
      <c r="AL98" s="304"/>
      <c r="AM98" s="304"/>
      <c r="AN98" s="304"/>
      <c r="AO98" s="304"/>
      <c r="AP98" s="304"/>
      <c r="AQ98" s="304"/>
      <c r="AR98" s="304"/>
      <c r="AS98" s="304"/>
      <c r="AT98" s="304"/>
      <c r="AU98" s="304"/>
      <c r="AV98" s="304"/>
      <c r="AW98" s="304"/>
      <c r="AX98" s="548"/>
    </row>
    <row r="99" spans="1:50" ht="24.75" customHeight="1" x14ac:dyDescent="0.15">
      <c r="A99" s="466"/>
      <c r="B99" s="467"/>
      <c r="C99" s="669"/>
      <c r="D99" s="670"/>
      <c r="E99" s="670"/>
      <c r="F99" s="671"/>
      <c r="G99" s="619"/>
      <c r="H99" s="620"/>
      <c r="I99" s="54" t="str">
        <f t="shared" ref="I99:I102" si="8">IF(OR(G99="　", G99=""), "", "-")</f>
        <v/>
      </c>
      <c r="J99" s="623"/>
      <c r="K99" s="623"/>
      <c r="L99" s="54" t="str">
        <f t="shared" ref="L99:L102" si="9">IF(M99="","","-")</f>
        <v/>
      </c>
      <c r="M99" s="55"/>
      <c r="N99" s="613"/>
      <c r="O99" s="614"/>
      <c r="P99" s="614"/>
      <c r="Q99" s="614"/>
      <c r="R99" s="614"/>
      <c r="S99" s="614"/>
      <c r="T99" s="614"/>
      <c r="U99" s="614"/>
      <c r="V99" s="614"/>
      <c r="W99" s="614"/>
      <c r="X99" s="614"/>
      <c r="Y99" s="614"/>
      <c r="Z99" s="614"/>
      <c r="AA99" s="614"/>
      <c r="AB99" s="614"/>
      <c r="AC99" s="614"/>
      <c r="AD99" s="614"/>
      <c r="AE99" s="614"/>
      <c r="AF99" s="615"/>
      <c r="AG99" s="547"/>
      <c r="AH99" s="304"/>
      <c r="AI99" s="304"/>
      <c r="AJ99" s="304"/>
      <c r="AK99" s="304"/>
      <c r="AL99" s="304"/>
      <c r="AM99" s="304"/>
      <c r="AN99" s="304"/>
      <c r="AO99" s="304"/>
      <c r="AP99" s="304"/>
      <c r="AQ99" s="304"/>
      <c r="AR99" s="304"/>
      <c r="AS99" s="304"/>
      <c r="AT99" s="304"/>
      <c r="AU99" s="304"/>
      <c r="AV99" s="304"/>
      <c r="AW99" s="304"/>
      <c r="AX99" s="548"/>
    </row>
    <row r="100" spans="1:50" ht="24.75" customHeight="1" x14ac:dyDescent="0.15">
      <c r="A100" s="466"/>
      <c r="B100" s="467"/>
      <c r="C100" s="669"/>
      <c r="D100" s="670"/>
      <c r="E100" s="670"/>
      <c r="F100" s="671"/>
      <c r="G100" s="619"/>
      <c r="H100" s="620"/>
      <c r="I100" s="54" t="str">
        <f t="shared" si="8"/>
        <v/>
      </c>
      <c r="J100" s="623"/>
      <c r="K100" s="623"/>
      <c r="L100" s="54" t="str">
        <f t="shared" si="9"/>
        <v/>
      </c>
      <c r="M100" s="55"/>
      <c r="N100" s="613"/>
      <c r="O100" s="614"/>
      <c r="P100" s="614"/>
      <c r="Q100" s="614"/>
      <c r="R100" s="614"/>
      <c r="S100" s="614"/>
      <c r="T100" s="614"/>
      <c r="U100" s="614"/>
      <c r="V100" s="614"/>
      <c r="W100" s="614"/>
      <c r="X100" s="614"/>
      <c r="Y100" s="614"/>
      <c r="Z100" s="614"/>
      <c r="AA100" s="614"/>
      <c r="AB100" s="614"/>
      <c r="AC100" s="614"/>
      <c r="AD100" s="614"/>
      <c r="AE100" s="614"/>
      <c r="AF100" s="615"/>
      <c r="AG100" s="547"/>
      <c r="AH100" s="304"/>
      <c r="AI100" s="304"/>
      <c r="AJ100" s="304"/>
      <c r="AK100" s="304"/>
      <c r="AL100" s="304"/>
      <c r="AM100" s="304"/>
      <c r="AN100" s="304"/>
      <c r="AO100" s="304"/>
      <c r="AP100" s="304"/>
      <c r="AQ100" s="304"/>
      <c r="AR100" s="304"/>
      <c r="AS100" s="304"/>
      <c r="AT100" s="304"/>
      <c r="AU100" s="304"/>
      <c r="AV100" s="304"/>
      <c r="AW100" s="304"/>
      <c r="AX100" s="548"/>
    </row>
    <row r="101" spans="1:50" ht="24.75" customHeight="1" x14ac:dyDescent="0.15">
      <c r="A101" s="466"/>
      <c r="B101" s="467"/>
      <c r="C101" s="669"/>
      <c r="D101" s="670"/>
      <c r="E101" s="670"/>
      <c r="F101" s="671"/>
      <c r="G101" s="619"/>
      <c r="H101" s="620"/>
      <c r="I101" s="54" t="str">
        <f t="shared" si="8"/>
        <v/>
      </c>
      <c r="J101" s="623"/>
      <c r="K101" s="623"/>
      <c r="L101" s="54" t="str">
        <f t="shared" si="9"/>
        <v/>
      </c>
      <c r="M101" s="55"/>
      <c r="N101" s="613"/>
      <c r="O101" s="614"/>
      <c r="P101" s="614"/>
      <c r="Q101" s="614"/>
      <c r="R101" s="614"/>
      <c r="S101" s="614"/>
      <c r="T101" s="614"/>
      <c r="U101" s="614"/>
      <c r="V101" s="614"/>
      <c r="W101" s="614"/>
      <c r="X101" s="614"/>
      <c r="Y101" s="614"/>
      <c r="Z101" s="614"/>
      <c r="AA101" s="614"/>
      <c r="AB101" s="614"/>
      <c r="AC101" s="614"/>
      <c r="AD101" s="614"/>
      <c r="AE101" s="614"/>
      <c r="AF101" s="615"/>
      <c r="AG101" s="547"/>
      <c r="AH101" s="304"/>
      <c r="AI101" s="304"/>
      <c r="AJ101" s="304"/>
      <c r="AK101" s="304"/>
      <c r="AL101" s="304"/>
      <c r="AM101" s="304"/>
      <c r="AN101" s="304"/>
      <c r="AO101" s="304"/>
      <c r="AP101" s="304"/>
      <c r="AQ101" s="304"/>
      <c r="AR101" s="304"/>
      <c r="AS101" s="304"/>
      <c r="AT101" s="304"/>
      <c r="AU101" s="304"/>
      <c r="AV101" s="304"/>
      <c r="AW101" s="304"/>
      <c r="AX101" s="548"/>
    </row>
    <row r="102" spans="1:50" ht="24.75" customHeight="1" x14ac:dyDescent="0.15">
      <c r="A102" s="468"/>
      <c r="B102" s="469"/>
      <c r="C102" s="669"/>
      <c r="D102" s="670"/>
      <c r="E102" s="670"/>
      <c r="F102" s="671"/>
      <c r="G102" s="621"/>
      <c r="H102" s="622"/>
      <c r="I102" s="56" t="str">
        <f t="shared" si="8"/>
        <v/>
      </c>
      <c r="J102" s="624"/>
      <c r="K102" s="624"/>
      <c r="L102" s="56" t="str">
        <f t="shared" si="9"/>
        <v/>
      </c>
      <c r="M102" s="57"/>
      <c r="N102" s="616"/>
      <c r="O102" s="617"/>
      <c r="P102" s="617"/>
      <c r="Q102" s="617"/>
      <c r="R102" s="617"/>
      <c r="S102" s="617"/>
      <c r="T102" s="617"/>
      <c r="U102" s="617"/>
      <c r="V102" s="617"/>
      <c r="W102" s="617"/>
      <c r="X102" s="617"/>
      <c r="Y102" s="617"/>
      <c r="Z102" s="617"/>
      <c r="AA102" s="617"/>
      <c r="AB102" s="617"/>
      <c r="AC102" s="617"/>
      <c r="AD102" s="617"/>
      <c r="AE102" s="617"/>
      <c r="AF102" s="618"/>
      <c r="AG102" s="599"/>
      <c r="AH102" s="306"/>
      <c r="AI102" s="306"/>
      <c r="AJ102" s="306"/>
      <c r="AK102" s="306"/>
      <c r="AL102" s="306"/>
      <c r="AM102" s="306"/>
      <c r="AN102" s="306"/>
      <c r="AO102" s="306"/>
      <c r="AP102" s="306"/>
      <c r="AQ102" s="306"/>
      <c r="AR102" s="306"/>
      <c r="AS102" s="306"/>
      <c r="AT102" s="306"/>
      <c r="AU102" s="306"/>
      <c r="AV102" s="306"/>
      <c r="AW102" s="306"/>
      <c r="AX102" s="600"/>
    </row>
    <row r="103" spans="1:50" ht="93" customHeight="1" x14ac:dyDescent="0.15">
      <c r="A103" s="426" t="s">
        <v>46</v>
      </c>
      <c r="B103" s="427"/>
      <c r="C103" s="208" t="s">
        <v>51</v>
      </c>
      <c r="D103" s="380"/>
      <c r="E103" s="380"/>
      <c r="F103" s="381"/>
      <c r="G103" s="706" t="s">
        <v>675</v>
      </c>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6"/>
      <c r="AL103" s="706"/>
      <c r="AM103" s="706"/>
      <c r="AN103" s="706"/>
      <c r="AO103" s="706"/>
      <c r="AP103" s="706"/>
      <c r="AQ103" s="706"/>
      <c r="AR103" s="706"/>
      <c r="AS103" s="706"/>
      <c r="AT103" s="706"/>
      <c r="AU103" s="706"/>
      <c r="AV103" s="706"/>
      <c r="AW103" s="706"/>
      <c r="AX103" s="707"/>
    </row>
    <row r="104" spans="1:50" ht="67.5" customHeight="1" thickBot="1" x14ac:dyDescent="0.2">
      <c r="A104" s="428"/>
      <c r="B104" s="429"/>
      <c r="C104" s="516" t="s">
        <v>55</v>
      </c>
      <c r="D104" s="517"/>
      <c r="E104" s="517"/>
      <c r="F104" s="518"/>
      <c r="G104" s="704" t="s">
        <v>605</v>
      </c>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c r="AK104" s="704"/>
      <c r="AL104" s="704"/>
      <c r="AM104" s="704"/>
      <c r="AN104" s="704"/>
      <c r="AO104" s="704"/>
      <c r="AP104" s="704"/>
      <c r="AQ104" s="704"/>
      <c r="AR104" s="704"/>
      <c r="AS104" s="704"/>
      <c r="AT104" s="704"/>
      <c r="AU104" s="704"/>
      <c r="AV104" s="704"/>
      <c r="AW104" s="704"/>
      <c r="AX104" s="705"/>
    </row>
    <row r="105" spans="1:50" ht="24" customHeight="1" x14ac:dyDescent="0.15">
      <c r="A105" s="513" t="s">
        <v>31</v>
      </c>
      <c r="B105" s="514"/>
      <c r="C105" s="514"/>
      <c r="D105" s="514"/>
      <c r="E105" s="514"/>
      <c r="F105" s="514"/>
      <c r="G105" s="514"/>
      <c r="H105" s="514"/>
      <c r="I105" s="514"/>
      <c r="J105" s="514"/>
      <c r="K105" s="514"/>
      <c r="L105" s="514"/>
      <c r="M105" s="514"/>
      <c r="N105" s="514"/>
      <c r="O105" s="514"/>
      <c r="P105" s="514"/>
      <c r="Q105" s="514"/>
      <c r="R105" s="514"/>
      <c r="S105" s="514"/>
      <c r="T105" s="514"/>
      <c r="U105" s="514"/>
      <c r="V105" s="514"/>
      <c r="W105" s="514"/>
      <c r="X105" s="514"/>
      <c r="Y105" s="514"/>
      <c r="Z105" s="514"/>
      <c r="AA105" s="514"/>
      <c r="AB105" s="514"/>
      <c r="AC105" s="514"/>
      <c r="AD105" s="514"/>
      <c r="AE105" s="514"/>
      <c r="AF105" s="514"/>
      <c r="AG105" s="514"/>
      <c r="AH105" s="514"/>
      <c r="AI105" s="514"/>
      <c r="AJ105" s="514"/>
      <c r="AK105" s="514"/>
      <c r="AL105" s="514"/>
      <c r="AM105" s="514"/>
      <c r="AN105" s="514"/>
      <c r="AO105" s="514"/>
      <c r="AP105" s="514"/>
      <c r="AQ105" s="514"/>
      <c r="AR105" s="514"/>
      <c r="AS105" s="514"/>
      <c r="AT105" s="514"/>
      <c r="AU105" s="514"/>
      <c r="AV105" s="514"/>
      <c r="AW105" s="514"/>
      <c r="AX105" s="515"/>
    </row>
    <row r="106" spans="1:50" ht="67.5" customHeight="1" thickBot="1" x14ac:dyDescent="0.2">
      <c r="A106" s="585" t="s">
        <v>694</v>
      </c>
      <c r="B106" s="407"/>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P106" s="407"/>
      <c r="AQ106" s="407"/>
      <c r="AR106" s="407"/>
      <c r="AS106" s="407"/>
      <c r="AT106" s="407"/>
      <c r="AU106" s="407"/>
      <c r="AV106" s="407"/>
      <c r="AW106" s="407"/>
      <c r="AX106" s="408"/>
    </row>
    <row r="107" spans="1:50" ht="24.75" customHeight="1" x14ac:dyDescent="0.15">
      <c r="A107" s="430" t="s">
        <v>32</v>
      </c>
      <c r="B107" s="431"/>
      <c r="C107" s="431"/>
      <c r="D107" s="431"/>
      <c r="E107" s="431"/>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67.5" customHeight="1" thickBot="1" x14ac:dyDescent="0.2">
      <c r="A108" s="423" t="s">
        <v>133</v>
      </c>
      <c r="B108" s="424"/>
      <c r="C108" s="424"/>
      <c r="D108" s="424"/>
      <c r="E108" s="425"/>
      <c r="F108" s="406" t="s">
        <v>695</v>
      </c>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8"/>
    </row>
    <row r="109" spans="1:50" ht="24.75" customHeight="1" x14ac:dyDescent="0.15">
      <c r="A109" s="430" t="s">
        <v>44</v>
      </c>
      <c r="B109" s="431"/>
      <c r="C109" s="431"/>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66" customHeight="1" thickBot="1" x14ac:dyDescent="0.2">
      <c r="A110" s="423" t="s">
        <v>133</v>
      </c>
      <c r="B110" s="424"/>
      <c r="C110" s="424"/>
      <c r="D110" s="424"/>
      <c r="E110" s="425"/>
      <c r="F110" s="586" t="s">
        <v>696</v>
      </c>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7"/>
      <c r="AL110" s="587"/>
      <c r="AM110" s="587"/>
      <c r="AN110" s="587"/>
      <c r="AO110" s="587"/>
      <c r="AP110" s="587"/>
      <c r="AQ110" s="587"/>
      <c r="AR110" s="587"/>
      <c r="AS110" s="587"/>
      <c r="AT110" s="587"/>
      <c r="AU110" s="587"/>
      <c r="AV110" s="587"/>
      <c r="AW110" s="587"/>
      <c r="AX110" s="588"/>
    </row>
    <row r="111" spans="1:50" ht="24.75" customHeight="1" x14ac:dyDescent="0.15">
      <c r="A111" s="625" t="s">
        <v>33</v>
      </c>
      <c r="B111" s="626"/>
      <c r="C111" s="626"/>
      <c r="D111" s="626"/>
      <c r="E111" s="626"/>
      <c r="F111" s="626"/>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26"/>
      <c r="AL111" s="626"/>
      <c r="AM111" s="626"/>
      <c r="AN111" s="626"/>
      <c r="AO111" s="626"/>
      <c r="AP111" s="626"/>
      <c r="AQ111" s="626"/>
      <c r="AR111" s="626"/>
      <c r="AS111" s="626"/>
      <c r="AT111" s="626"/>
      <c r="AU111" s="626"/>
      <c r="AV111" s="626"/>
      <c r="AW111" s="626"/>
      <c r="AX111" s="627"/>
    </row>
    <row r="112" spans="1:50" ht="409.6" customHeight="1" thickBot="1" x14ac:dyDescent="0.2">
      <c r="A112" s="416" t="s">
        <v>606</v>
      </c>
      <c r="B112" s="417"/>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17"/>
      <c r="AE112" s="417"/>
      <c r="AF112" s="417"/>
      <c r="AG112" s="417"/>
      <c r="AH112" s="417"/>
      <c r="AI112" s="417"/>
      <c r="AJ112" s="417"/>
      <c r="AK112" s="417"/>
      <c r="AL112" s="417"/>
      <c r="AM112" s="417"/>
      <c r="AN112" s="417"/>
      <c r="AO112" s="417"/>
      <c r="AP112" s="417"/>
      <c r="AQ112" s="417"/>
      <c r="AR112" s="417"/>
      <c r="AS112" s="417"/>
      <c r="AT112" s="417"/>
      <c r="AU112" s="417"/>
      <c r="AV112" s="417"/>
      <c r="AW112" s="417"/>
      <c r="AX112" s="418"/>
    </row>
    <row r="113" spans="1:52" ht="24.75" customHeight="1" x14ac:dyDescent="0.15">
      <c r="A113" s="594" t="s">
        <v>227</v>
      </c>
      <c r="B113" s="595"/>
      <c r="C113" s="595"/>
      <c r="D113" s="595"/>
      <c r="E113" s="595"/>
      <c r="F113" s="595"/>
      <c r="G113" s="595"/>
      <c r="H113" s="595"/>
      <c r="I113" s="595"/>
      <c r="J113" s="595"/>
      <c r="K113" s="595"/>
      <c r="L113" s="595"/>
      <c r="M113" s="595"/>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595"/>
      <c r="AL113" s="595"/>
      <c r="AM113" s="595"/>
      <c r="AN113" s="595"/>
      <c r="AO113" s="595"/>
      <c r="AP113" s="595"/>
      <c r="AQ113" s="595"/>
      <c r="AR113" s="595"/>
      <c r="AS113" s="595"/>
      <c r="AT113" s="595"/>
      <c r="AU113" s="595"/>
      <c r="AV113" s="595"/>
      <c r="AW113" s="595"/>
      <c r="AX113" s="596"/>
      <c r="AZ113" s="6"/>
    </row>
    <row r="114" spans="1:52" ht="24.75" customHeight="1" x14ac:dyDescent="0.15">
      <c r="A114" s="439" t="s">
        <v>529</v>
      </c>
      <c r="B114" s="440"/>
      <c r="C114" s="440"/>
      <c r="D114" s="441"/>
      <c r="E114" s="82" t="s">
        <v>585</v>
      </c>
      <c r="F114" s="83"/>
      <c r="G114" s="83"/>
      <c r="H114" s="83"/>
      <c r="I114" s="83"/>
      <c r="J114" s="83"/>
      <c r="K114" s="83"/>
      <c r="L114" s="83"/>
      <c r="M114" s="83"/>
      <c r="N114" s="83"/>
      <c r="O114" s="83"/>
      <c r="P114" s="84"/>
      <c r="Q114" s="82"/>
      <c r="R114" s="83"/>
      <c r="S114" s="83"/>
      <c r="T114" s="83"/>
      <c r="U114" s="83"/>
      <c r="V114" s="83"/>
      <c r="W114" s="83"/>
      <c r="X114" s="83"/>
      <c r="Y114" s="83"/>
      <c r="Z114" s="83"/>
      <c r="AA114" s="83"/>
      <c r="AB114" s="84"/>
      <c r="AC114" s="82"/>
      <c r="AD114" s="83"/>
      <c r="AE114" s="83"/>
      <c r="AF114" s="83"/>
      <c r="AG114" s="83"/>
      <c r="AH114" s="83"/>
      <c r="AI114" s="83"/>
      <c r="AJ114" s="83"/>
      <c r="AK114" s="83"/>
      <c r="AL114" s="83"/>
      <c r="AM114" s="83"/>
      <c r="AN114" s="84"/>
      <c r="AO114" s="82"/>
      <c r="AP114" s="83"/>
      <c r="AQ114" s="83"/>
      <c r="AR114" s="83"/>
      <c r="AS114" s="83"/>
      <c r="AT114" s="83"/>
      <c r="AU114" s="83"/>
      <c r="AV114" s="83"/>
      <c r="AW114" s="83"/>
      <c r="AX114" s="85"/>
      <c r="AY114" s="71"/>
    </row>
    <row r="115" spans="1:52" ht="24.75" customHeight="1" x14ac:dyDescent="0.15">
      <c r="A115" s="93" t="s">
        <v>262</v>
      </c>
      <c r="B115" s="93"/>
      <c r="C115" s="93"/>
      <c r="D115" s="93"/>
      <c r="E115" s="82" t="s">
        <v>586</v>
      </c>
      <c r="F115" s="83"/>
      <c r="G115" s="83"/>
      <c r="H115" s="83"/>
      <c r="I115" s="83"/>
      <c r="J115" s="83"/>
      <c r="K115" s="83"/>
      <c r="L115" s="83"/>
      <c r="M115" s="83"/>
      <c r="N115" s="83"/>
      <c r="O115" s="83"/>
      <c r="P115" s="84"/>
      <c r="Q115" s="82"/>
      <c r="R115" s="83"/>
      <c r="S115" s="83"/>
      <c r="T115" s="83"/>
      <c r="U115" s="83"/>
      <c r="V115" s="83"/>
      <c r="W115" s="83"/>
      <c r="X115" s="83"/>
      <c r="Y115" s="83"/>
      <c r="Z115" s="83"/>
      <c r="AA115" s="83"/>
      <c r="AB115" s="84"/>
      <c r="AC115" s="82"/>
      <c r="AD115" s="83"/>
      <c r="AE115" s="83"/>
      <c r="AF115" s="83"/>
      <c r="AG115" s="83"/>
      <c r="AH115" s="83"/>
      <c r="AI115" s="83"/>
      <c r="AJ115" s="83"/>
      <c r="AK115" s="83"/>
      <c r="AL115" s="83"/>
      <c r="AM115" s="83"/>
      <c r="AN115" s="84"/>
      <c r="AO115" s="82"/>
      <c r="AP115" s="83"/>
      <c r="AQ115" s="83"/>
      <c r="AR115" s="83"/>
      <c r="AS115" s="83"/>
      <c r="AT115" s="83"/>
      <c r="AU115" s="83"/>
      <c r="AV115" s="83"/>
      <c r="AW115" s="83"/>
      <c r="AX115" s="85"/>
    </row>
    <row r="116" spans="1:52" ht="24.75" customHeight="1" x14ac:dyDescent="0.15">
      <c r="A116" s="93" t="s">
        <v>261</v>
      </c>
      <c r="B116" s="93"/>
      <c r="C116" s="93"/>
      <c r="D116" s="93"/>
      <c r="E116" s="82" t="s">
        <v>587</v>
      </c>
      <c r="F116" s="83"/>
      <c r="G116" s="83"/>
      <c r="H116" s="83"/>
      <c r="I116" s="83"/>
      <c r="J116" s="83"/>
      <c r="K116" s="83"/>
      <c r="L116" s="83"/>
      <c r="M116" s="83"/>
      <c r="N116" s="83"/>
      <c r="O116" s="83"/>
      <c r="P116" s="84"/>
      <c r="Q116" s="82"/>
      <c r="R116" s="83"/>
      <c r="S116" s="83"/>
      <c r="T116" s="83"/>
      <c r="U116" s="83"/>
      <c r="V116" s="83"/>
      <c r="W116" s="83"/>
      <c r="X116" s="83"/>
      <c r="Y116" s="83"/>
      <c r="Z116" s="83"/>
      <c r="AA116" s="83"/>
      <c r="AB116" s="84"/>
      <c r="AC116" s="82"/>
      <c r="AD116" s="83"/>
      <c r="AE116" s="83"/>
      <c r="AF116" s="83"/>
      <c r="AG116" s="83"/>
      <c r="AH116" s="83"/>
      <c r="AI116" s="83"/>
      <c r="AJ116" s="83"/>
      <c r="AK116" s="83"/>
      <c r="AL116" s="83"/>
      <c r="AM116" s="83"/>
      <c r="AN116" s="84"/>
      <c r="AO116" s="82"/>
      <c r="AP116" s="83"/>
      <c r="AQ116" s="83"/>
      <c r="AR116" s="83"/>
      <c r="AS116" s="83"/>
      <c r="AT116" s="83"/>
      <c r="AU116" s="83"/>
      <c r="AV116" s="83"/>
      <c r="AW116" s="83"/>
      <c r="AX116" s="85"/>
    </row>
    <row r="117" spans="1:52" ht="24.75" customHeight="1" x14ac:dyDescent="0.15">
      <c r="A117" s="93" t="s">
        <v>260</v>
      </c>
      <c r="B117" s="93"/>
      <c r="C117" s="93"/>
      <c r="D117" s="93"/>
      <c r="E117" s="82" t="s">
        <v>588</v>
      </c>
      <c r="F117" s="83"/>
      <c r="G117" s="83"/>
      <c r="H117" s="83"/>
      <c r="I117" s="83"/>
      <c r="J117" s="83"/>
      <c r="K117" s="83"/>
      <c r="L117" s="83"/>
      <c r="M117" s="83"/>
      <c r="N117" s="83"/>
      <c r="O117" s="83"/>
      <c r="P117" s="84"/>
      <c r="Q117" s="82"/>
      <c r="R117" s="83"/>
      <c r="S117" s="83"/>
      <c r="T117" s="83"/>
      <c r="U117" s="83"/>
      <c r="V117" s="83"/>
      <c r="W117" s="83"/>
      <c r="X117" s="83"/>
      <c r="Y117" s="83"/>
      <c r="Z117" s="83"/>
      <c r="AA117" s="83"/>
      <c r="AB117" s="84"/>
      <c r="AC117" s="82"/>
      <c r="AD117" s="83"/>
      <c r="AE117" s="83"/>
      <c r="AF117" s="83"/>
      <c r="AG117" s="83"/>
      <c r="AH117" s="83"/>
      <c r="AI117" s="83"/>
      <c r="AJ117" s="83"/>
      <c r="AK117" s="83"/>
      <c r="AL117" s="83"/>
      <c r="AM117" s="83"/>
      <c r="AN117" s="84"/>
      <c r="AO117" s="82"/>
      <c r="AP117" s="83"/>
      <c r="AQ117" s="83"/>
      <c r="AR117" s="83"/>
      <c r="AS117" s="83"/>
      <c r="AT117" s="83"/>
      <c r="AU117" s="83"/>
      <c r="AV117" s="83"/>
      <c r="AW117" s="83"/>
      <c r="AX117" s="85"/>
    </row>
    <row r="118" spans="1:52" ht="24.75" customHeight="1" x14ac:dyDescent="0.15">
      <c r="A118" s="93" t="s">
        <v>259</v>
      </c>
      <c r="B118" s="93"/>
      <c r="C118" s="93"/>
      <c r="D118" s="93"/>
      <c r="E118" s="82" t="s">
        <v>589</v>
      </c>
      <c r="F118" s="83"/>
      <c r="G118" s="83"/>
      <c r="H118" s="83"/>
      <c r="I118" s="83"/>
      <c r="J118" s="83"/>
      <c r="K118" s="83"/>
      <c r="L118" s="83"/>
      <c r="M118" s="83"/>
      <c r="N118" s="83"/>
      <c r="O118" s="83"/>
      <c r="P118" s="84"/>
      <c r="Q118" s="82"/>
      <c r="R118" s="83"/>
      <c r="S118" s="83"/>
      <c r="T118" s="83"/>
      <c r="U118" s="83"/>
      <c r="V118" s="83"/>
      <c r="W118" s="83"/>
      <c r="X118" s="83"/>
      <c r="Y118" s="83"/>
      <c r="Z118" s="83"/>
      <c r="AA118" s="83"/>
      <c r="AB118" s="84"/>
      <c r="AC118" s="82"/>
      <c r="AD118" s="83"/>
      <c r="AE118" s="83"/>
      <c r="AF118" s="83"/>
      <c r="AG118" s="83"/>
      <c r="AH118" s="83"/>
      <c r="AI118" s="83"/>
      <c r="AJ118" s="83"/>
      <c r="AK118" s="83"/>
      <c r="AL118" s="83"/>
      <c r="AM118" s="83"/>
      <c r="AN118" s="84"/>
      <c r="AO118" s="82"/>
      <c r="AP118" s="83"/>
      <c r="AQ118" s="83"/>
      <c r="AR118" s="83"/>
      <c r="AS118" s="83"/>
      <c r="AT118" s="83"/>
      <c r="AU118" s="83"/>
      <c r="AV118" s="83"/>
      <c r="AW118" s="83"/>
      <c r="AX118" s="85"/>
    </row>
    <row r="119" spans="1:52" ht="24.75" customHeight="1" x14ac:dyDescent="0.15">
      <c r="A119" s="93" t="s">
        <v>258</v>
      </c>
      <c r="B119" s="93"/>
      <c r="C119" s="93"/>
      <c r="D119" s="93"/>
      <c r="E119" s="82" t="s">
        <v>590</v>
      </c>
      <c r="F119" s="83"/>
      <c r="G119" s="83"/>
      <c r="H119" s="83"/>
      <c r="I119" s="83"/>
      <c r="J119" s="83"/>
      <c r="K119" s="83"/>
      <c r="L119" s="83"/>
      <c r="M119" s="83"/>
      <c r="N119" s="83"/>
      <c r="O119" s="83"/>
      <c r="P119" s="84"/>
      <c r="Q119" s="82"/>
      <c r="R119" s="83"/>
      <c r="S119" s="83"/>
      <c r="T119" s="83"/>
      <c r="U119" s="83"/>
      <c r="V119" s="83"/>
      <c r="W119" s="83"/>
      <c r="X119" s="83"/>
      <c r="Y119" s="83"/>
      <c r="Z119" s="83"/>
      <c r="AA119" s="83"/>
      <c r="AB119" s="84"/>
      <c r="AC119" s="82"/>
      <c r="AD119" s="83"/>
      <c r="AE119" s="83"/>
      <c r="AF119" s="83"/>
      <c r="AG119" s="83"/>
      <c r="AH119" s="83"/>
      <c r="AI119" s="83"/>
      <c r="AJ119" s="83"/>
      <c r="AK119" s="83"/>
      <c r="AL119" s="83"/>
      <c r="AM119" s="83"/>
      <c r="AN119" s="84"/>
      <c r="AO119" s="82"/>
      <c r="AP119" s="83"/>
      <c r="AQ119" s="83"/>
      <c r="AR119" s="83"/>
      <c r="AS119" s="83"/>
      <c r="AT119" s="83"/>
      <c r="AU119" s="83"/>
      <c r="AV119" s="83"/>
      <c r="AW119" s="83"/>
      <c r="AX119" s="85"/>
    </row>
    <row r="120" spans="1:52" ht="24.75" customHeight="1" x14ac:dyDescent="0.15">
      <c r="A120" s="93" t="s">
        <v>257</v>
      </c>
      <c r="B120" s="93"/>
      <c r="C120" s="93"/>
      <c r="D120" s="93"/>
      <c r="E120" s="82" t="s">
        <v>591</v>
      </c>
      <c r="F120" s="83"/>
      <c r="G120" s="83"/>
      <c r="H120" s="83"/>
      <c r="I120" s="83"/>
      <c r="J120" s="83"/>
      <c r="K120" s="83"/>
      <c r="L120" s="83"/>
      <c r="M120" s="83"/>
      <c r="N120" s="83"/>
      <c r="O120" s="83"/>
      <c r="P120" s="84"/>
      <c r="Q120" s="82"/>
      <c r="R120" s="83"/>
      <c r="S120" s="83"/>
      <c r="T120" s="83"/>
      <c r="U120" s="83"/>
      <c r="V120" s="83"/>
      <c r="W120" s="83"/>
      <c r="X120" s="83"/>
      <c r="Y120" s="83"/>
      <c r="Z120" s="83"/>
      <c r="AA120" s="83"/>
      <c r="AB120" s="84"/>
      <c r="AC120" s="82"/>
      <c r="AD120" s="83"/>
      <c r="AE120" s="83"/>
      <c r="AF120" s="83"/>
      <c r="AG120" s="83"/>
      <c r="AH120" s="83"/>
      <c r="AI120" s="83"/>
      <c r="AJ120" s="83"/>
      <c r="AK120" s="83"/>
      <c r="AL120" s="83"/>
      <c r="AM120" s="83"/>
      <c r="AN120" s="84"/>
      <c r="AO120" s="82"/>
      <c r="AP120" s="83"/>
      <c r="AQ120" s="83"/>
      <c r="AR120" s="83"/>
      <c r="AS120" s="83"/>
      <c r="AT120" s="83"/>
      <c r="AU120" s="83"/>
      <c r="AV120" s="83"/>
      <c r="AW120" s="83"/>
      <c r="AX120" s="85"/>
    </row>
    <row r="121" spans="1:52" ht="24.75" customHeight="1" x14ac:dyDescent="0.15">
      <c r="A121" s="93" t="s">
        <v>256</v>
      </c>
      <c r="B121" s="93"/>
      <c r="C121" s="93"/>
      <c r="D121" s="93"/>
      <c r="E121" s="82" t="s">
        <v>589</v>
      </c>
      <c r="F121" s="83"/>
      <c r="G121" s="83"/>
      <c r="H121" s="83"/>
      <c r="I121" s="83"/>
      <c r="J121" s="83"/>
      <c r="K121" s="83"/>
      <c r="L121" s="83"/>
      <c r="M121" s="83"/>
      <c r="N121" s="83"/>
      <c r="O121" s="83"/>
      <c r="P121" s="84"/>
      <c r="Q121" s="82"/>
      <c r="R121" s="83"/>
      <c r="S121" s="83"/>
      <c r="T121" s="83"/>
      <c r="U121" s="83"/>
      <c r="V121" s="83"/>
      <c r="W121" s="83"/>
      <c r="X121" s="83"/>
      <c r="Y121" s="83"/>
      <c r="Z121" s="83"/>
      <c r="AA121" s="83"/>
      <c r="AB121" s="84"/>
      <c r="AC121" s="82"/>
      <c r="AD121" s="83"/>
      <c r="AE121" s="83"/>
      <c r="AF121" s="83"/>
      <c r="AG121" s="83"/>
      <c r="AH121" s="83"/>
      <c r="AI121" s="83"/>
      <c r="AJ121" s="83"/>
      <c r="AK121" s="83"/>
      <c r="AL121" s="83"/>
      <c r="AM121" s="83"/>
      <c r="AN121" s="84"/>
      <c r="AO121" s="82"/>
      <c r="AP121" s="83"/>
      <c r="AQ121" s="83"/>
      <c r="AR121" s="83"/>
      <c r="AS121" s="83"/>
      <c r="AT121" s="83"/>
      <c r="AU121" s="83"/>
      <c r="AV121" s="83"/>
      <c r="AW121" s="83"/>
      <c r="AX121" s="85"/>
    </row>
    <row r="122" spans="1:52" ht="24.75" customHeight="1" x14ac:dyDescent="0.15">
      <c r="A122" s="93" t="s">
        <v>255</v>
      </c>
      <c r="B122" s="93"/>
      <c r="C122" s="93"/>
      <c r="D122" s="93"/>
      <c r="E122" s="94" t="s">
        <v>592</v>
      </c>
      <c r="F122" s="95"/>
      <c r="G122" s="95"/>
      <c r="H122" s="95"/>
      <c r="I122" s="95"/>
      <c r="J122" s="95"/>
      <c r="K122" s="95"/>
      <c r="L122" s="95"/>
      <c r="M122" s="95"/>
      <c r="N122" s="95"/>
      <c r="O122" s="95"/>
      <c r="P122" s="96"/>
      <c r="Q122" s="94"/>
      <c r="R122" s="95"/>
      <c r="S122" s="95"/>
      <c r="T122" s="95"/>
      <c r="U122" s="95"/>
      <c r="V122" s="95"/>
      <c r="W122" s="95"/>
      <c r="X122" s="95"/>
      <c r="Y122" s="95"/>
      <c r="Z122" s="95"/>
      <c r="AA122" s="95"/>
      <c r="AB122" s="96"/>
      <c r="AC122" s="94"/>
      <c r="AD122" s="95"/>
      <c r="AE122" s="95"/>
      <c r="AF122" s="95"/>
      <c r="AG122" s="95"/>
      <c r="AH122" s="95"/>
      <c r="AI122" s="95"/>
      <c r="AJ122" s="95"/>
      <c r="AK122" s="95"/>
      <c r="AL122" s="95"/>
      <c r="AM122" s="95"/>
      <c r="AN122" s="96"/>
      <c r="AO122" s="82"/>
      <c r="AP122" s="83"/>
      <c r="AQ122" s="83"/>
      <c r="AR122" s="83"/>
      <c r="AS122" s="83"/>
      <c r="AT122" s="83"/>
      <c r="AU122" s="83"/>
      <c r="AV122" s="83"/>
      <c r="AW122" s="83"/>
      <c r="AX122" s="85"/>
    </row>
    <row r="123" spans="1:52" ht="24.75" customHeight="1" x14ac:dyDescent="0.15">
      <c r="A123" s="93" t="s">
        <v>403</v>
      </c>
      <c r="B123" s="93"/>
      <c r="C123" s="93"/>
      <c r="D123" s="93"/>
      <c r="E123" s="80" t="s">
        <v>566</v>
      </c>
      <c r="F123" s="81"/>
      <c r="G123" s="81"/>
      <c r="H123" s="74" t="str">
        <f>IF(E123="","","-")</f>
        <v>-</v>
      </c>
      <c r="I123" s="81" t="s">
        <v>220</v>
      </c>
      <c r="J123" s="81"/>
      <c r="K123" s="74" t="str">
        <f>IF(I123="","","-")</f>
        <v>-</v>
      </c>
      <c r="L123" s="77">
        <v>106</v>
      </c>
      <c r="M123" s="77"/>
      <c r="N123" s="74" t="str">
        <f>IF(O123="","","-")</f>
        <v/>
      </c>
      <c r="O123" s="78"/>
      <c r="P123" s="79"/>
      <c r="Q123" s="80"/>
      <c r="R123" s="81"/>
      <c r="S123" s="81"/>
      <c r="T123" s="74" t="str">
        <f>IF(Q123="","","-")</f>
        <v/>
      </c>
      <c r="U123" s="81"/>
      <c r="V123" s="81"/>
      <c r="W123" s="74" t="str">
        <f>IF(U123="","","-")</f>
        <v/>
      </c>
      <c r="X123" s="77"/>
      <c r="Y123" s="77"/>
      <c r="Z123" s="74" t="str">
        <f>IF(AA123="","","-")</f>
        <v/>
      </c>
      <c r="AA123" s="78"/>
      <c r="AB123" s="79"/>
      <c r="AC123" s="80"/>
      <c r="AD123" s="81"/>
      <c r="AE123" s="81"/>
      <c r="AF123" s="74" t="str">
        <f>IF(AC123="","","-")</f>
        <v/>
      </c>
      <c r="AG123" s="81"/>
      <c r="AH123" s="81"/>
      <c r="AI123" s="74" t="str">
        <f>IF(AG123="","","-")</f>
        <v/>
      </c>
      <c r="AJ123" s="77"/>
      <c r="AK123" s="77"/>
      <c r="AL123" s="74" t="str">
        <f>IF(AM123="","","-")</f>
        <v/>
      </c>
      <c r="AM123" s="78"/>
      <c r="AN123" s="79"/>
      <c r="AO123" s="80"/>
      <c r="AP123" s="81"/>
      <c r="AQ123" s="74" t="str">
        <f>IF(AO123="","","-")</f>
        <v/>
      </c>
      <c r="AR123" s="81"/>
      <c r="AS123" s="81"/>
      <c r="AT123" s="74" t="str">
        <f>IF(AR123="","","-")</f>
        <v/>
      </c>
      <c r="AU123" s="77"/>
      <c r="AV123" s="77"/>
      <c r="AW123" s="74" t="str">
        <f>IF(AX123="","","-")</f>
        <v/>
      </c>
      <c r="AX123" s="76"/>
    </row>
    <row r="124" spans="1:52" ht="24.75" customHeight="1" x14ac:dyDescent="0.15">
      <c r="A124" s="93" t="s">
        <v>369</v>
      </c>
      <c r="B124" s="93"/>
      <c r="C124" s="93"/>
      <c r="D124" s="93"/>
      <c r="E124" s="80" t="s">
        <v>566</v>
      </c>
      <c r="F124" s="81"/>
      <c r="G124" s="81"/>
      <c r="H124" s="74" t="str">
        <f>IF(E124="","","-")</f>
        <v>-</v>
      </c>
      <c r="I124" s="81"/>
      <c r="J124" s="81"/>
      <c r="K124" s="74" t="str">
        <f>IF(I124="","","-")</f>
        <v/>
      </c>
      <c r="L124" s="77">
        <v>107</v>
      </c>
      <c r="M124" s="77"/>
      <c r="N124" s="74" t="str">
        <f>IF(O124="","","-")</f>
        <v/>
      </c>
      <c r="O124" s="78"/>
      <c r="P124" s="79"/>
      <c r="Q124" s="80"/>
      <c r="R124" s="81"/>
      <c r="S124" s="81"/>
      <c r="T124" s="74" t="str">
        <f>IF(Q124="","","-")</f>
        <v/>
      </c>
      <c r="U124" s="81"/>
      <c r="V124" s="81"/>
      <c r="W124" s="74" t="str">
        <f>IF(U124="","","-")</f>
        <v/>
      </c>
      <c r="X124" s="77"/>
      <c r="Y124" s="77"/>
      <c r="Z124" s="74" t="str">
        <f>IF(AA124="","","-")</f>
        <v/>
      </c>
      <c r="AA124" s="78"/>
      <c r="AB124" s="79"/>
      <c r="AC124" s="80"/>
      <c r="AD124" s="81"/>
      <c r="AE124" s="81"/>
      <c r="AF124" s="74" t="str">
        <f>IF(AC124="","","-")</f>
        <v/>
      </c>
      <c r="AG124" s="81"/>
      <c r="AH124" s="81"/>
      <c r="AI124" s="74" t="str">
        <f>IF(AG124="","","-")</f>
        <v/>
      </c>
      <c r="AJ124" s="77"/>
      <c r="AK124" s="77"/>
      <c r="AL124" s="74" t="str">
        <f>IF(AM124="","","-")</f>
        <v/>
      </c>
      <c r="AM124" s="78"/>
      <c r="AN124" s="79"/>
      <c r="AO124" s="80"/>
      <c r="AP124" s="81"/>
      <c r="AQ124" s="74" t="str">
        <f>IF(AO124="","","-")</f>
        <v/>
      </c>
      <c r="AR124" s="81"/>
      <c r="AS124" s="81"/>
      <c r="AT124" s="74" t="str">
        <f>IF(AR124="","","-")</f>
        <v/>
      </c>
      <c r="AU124" s="77"/>
      <c r="AV124" s="77"/>
      <c r="AW124" s="74" t="str">
        <f>IF(AX124="","","-")</f>
        <v/>
      </c>
      <c r="AX124" s="76"/>
    </row>
    <row r="125" spans="1:52" ht="28.35" customHeight="1" x14ac:dyDescent="0.15">
      <c r="A125" s="100" t="s">
        <v>249</v>
      </c>
      <c r="B125" s="101"/>
      <c r="C125" s="101"/>
      <c r="D125" s="101"/>
      <c r="E125" s="101"/>
      <c r="F125" s="102"/>
      <c r="G125" s="60" t="s">
        <v>564</v>
      </c>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row>
    <row r="126" spans="1:52" ht="80.25" customHeight="1" x14ac:dyDescent="0.15">
      <c r="A126" s="100"/>
      <c r="B126" s="101"/>
      <c r="C126" s="101"/>
      <c r="D126" s="101"/>
      <c r="E126" s="101"/>
      <c r="F126" s="102"/>
      <c r="G126" s="32"/>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row>
    <row r="127" spans="1:52" ht="80.25" customHeight="1" x14ac:dyDescent="0.15">
      <c r="A127" s="100"/>
      <c r="B127" s="101"/>
      <c r="C127" s="101"/>
      <c r="D127" s="101"/>
      <c r="E127" s="101"/>
      <c r="F127" s="102"/>
      <c r="G127" s="32"/>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row>
    <row r="128" spans="1:52" ht="80.25" customHeight="1" x14ac:dyDescent="0.15">
      <c r="A128" s="100"/>
      <c r="B128" s="101"/>
      <c r="C128" s="101"/>
      <c r="D128" s="101"/>
      <c r="E128" s="101"/>
      <c r="F128" s="102"/>
      <c r="G128" s="32"/>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row>
    <row r="129" spans="1:50" ht="80.25" customHeight="1" x14ac:dyDescent="0.15">
      <c r="A129" s="100"/>
      <c r="B129" s="101"/>
      <c r="C129" s="101"/>
      <c r="D129" s="101"/>
      <c r="E129" s="101"/>
      <c r="F129" s="102"/>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row>
    <row r="130" spans="1:50" ht="80.25" customHeight="1" x14ac:dyDescent="0.15">
      <c r="A130" s="100"/>
      <c r="B130" s="101"/>
      <c r="C130" s="101"/>
      <c r="D130" s="101"/>
      <c r="E130" s="101"/>
      <c r="F130" s="102"/>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row>
    <row r="131" spans="1:50" ht="80.25" customHeight="1" x14ac:dyDescent="0.15">
      <c r="A131" s="100"/>
      <c r="B131" s="101"/>
      <c r="C131" s="101"/>
      <c r="D131" s="101"/>
      <c r="E131" s="101"/>
      <c r="F131" s="102"/>
      <c r="G131" s="3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row>
    <row r="132" spans="1:50" ht="18" customHeight="1" x14ac:dyDescent="0.15">
      <c r="A132" s="100"/>
      <c r="B132" s="101"/>
      <c r="C132" s="101"/>
      <c r="D132" s="101"/>
      <c r="E132" s="101"/>
      <c r="F132" s="102"/>
      <c r="G132" s="32"/>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row>
    <row r="133" spans="1:50" ht="49.5" customHeight="1" x14ac:dyDescent="0.15">
      <c r="A133" s="100"/>
      <c r="B133" s="101"/>
      <c r="C133" s="101"/>
      <c r="D133" s="101"/>
      <c r="E133" s="101"/>
      <c r="F133" s="102"/>
      <c r="G133" s="32"/>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row>
    <row r="134" spans="1:50" ht="17.25" customHeight="1" x14ac:dyDescent="0.15">
      <c r="A134" s="100"/>
      <c r="B134" s="101"/>
      <c r="C134" s="101"/>
      <c r="D134" s="101"/>
      <c r="E134" s="101"/>
      <c r="F134" s="102"/>
      <c r="G134" s="32"/>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row>
    <row r="135" spans="1:50" ht="9.75" customHeight="1" x14ac:dyDescent="0.15">
      <c r="A135" s="100"/>
      <c r="B135" s="101"/>
      <c r="C135" s="101"/>
      <c r="D135" s="101"/>
      <c r="E135" s="101"/>
      <c r="F135" s="102"/>
      <c r="G135" s="32"/>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row>
    <row r="136" spans="1:50" ht="9.75" customHeight="1" x14ac:dyDescent="0.15">
      <c r="A136" s="100"/>
      <c r="B136" s="101"/>
      <c r="C136" s="101"/>
      <c r="D136" s="101"/>
      <c r="E136" s="101"/>
      <c r="F136" s="102"/>
      <c r="G136" s="32"/>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row>
    <row r="137" spans="1:50" ht="9.75" customHeight="1" x14ac:dyDescent="0.15">
      <c r="A137" s="100"/>
      <c r="B137" s="101"/>
      <c r="C137" s="101"/>
      <c r="D137" s="101"/>
      <c r="E137" s="101"/>
      <c r="F137" s="102"/>
      <c r="G137" s="32"/>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row>
    <row r="138" spans="1:50" ht="9.75" customHeight="1" x14ac:dyDescent="0.15">
      <c r="A138" s="100"/>
      <c r="B138" s="101"/>
      <c r="C138" s="101"/>
      <c r="D138" s="101"/>
      <c r="E138" s="101"/>
      <c r="F138" s="102"/>
      <c r="G138" s="32"/>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row>
    <row r="139" spans="1:50" ht="9.75" customHeight="1" x14ac:dyDescent="0.15">
      <c r="A139" s="100"/>
      <c r="B139" s="101"/>
      <c r="C139" s="101"/>
      <c r="D139" s="101"/>
      <c r="E139" s="101"/>
      <c r="F139" s="102"/>
      <c r="G139" s="32"/>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row>
    <row r="140" spans="1:50" ht="24.75" customHeight="1" thickBot="1" x14ac:dyDescent="0.2">
      <c r="A140" s="605"/>
      <c r="B140" s="606"/>
      <c r="C140" s="606"/>
      <c r="D140" s="606"/>
      <c r="E140" s="606"/>
      <c r="F140" s="607"/>
      <c r="G140" s="35"/>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row>
    <row r="141" spans="1:50" ht="24.75" customHeight="1" x14ac:dyDescent="0.15">
      <c r="A141" s="579" t="s">
        <v>251</v>
      </c>
      <c r="B141" s="580"/>
      <c r="C141" s="580"/>
      <c r="D141" s="580"/>
      <c r="E141" s="580"/>
      <c r="F141" s="581"/>
      <c r="G141" s="204" t="s">
        <v>608</v>
      </c>
      <c r="H141" s="205"/>
      <c r="I141" s="205"/>
      <c r="J141" s="205"/>
      <c r="K141" s="205"/>
      <c r="L141" s="205"/>
      <c r="M141" s="205"/>
      <c r="N141" s="205"/>
      <c r="O141" s="205"/>
      <c r="P141" s="205"/>
      <c r="Q141" s="205"/>
      <c r="R141" s="205"/>
      <c r="S141" s="205"/>
      <c r="T141" s="205"/>
      <c r="U141" s="205"/>
      <c r="V141" s="205"/>
      <c r="W141" s="205"/>
      <c r="X141" s="205"/>
      <c r="Y141" s="205"/>
      <c r="Z141" s="205"/>
      <c r="AA141" s="205"/>
      <c r="AB141" s="206"/>
      <c r="AC141" s="204" t="s">
        <v>609</v>
      </c>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7"/>
    </row>
    <row r="142" spans="1:50" ht="24.75" customHeight="1" x14ac:dyDescent="0.15">
      <c r="A142" s="582"/>
      <c r="B142" s="583"/>
      <c r="C142" s="583"/>
      <c r="D142" s="583"/>
      <c r="E142" s="583"/>
      <c r="F142" s="584"/>
      <c r="G142" s="208" t="s">
        <v>17</v>
      </c>
      <c r="H142" s="209"/>
      <c r="I142" s="209"/>
      <c r="J142" s="209"/>
      <c r="K142" s="209"/>
      <c r="L142" s="370" t="s">
        <v>18</v>
      </c>
      <c r="M142" s="209"/>
      <c r="N142" s="209"/>
      <c r="O142" s="209"/>
      <c r="P142" s="209"/>
      <c r="Q142" s="209"/>
      <c r="R142" s="209"/>
      <c r="S142" s="209"/>
      <c r="T142" s="209"/>
      <c r="U142" s="209"/>
      <c r="V142" s="209"/>
      <c r="W142" s="209"/>
      <c r="X142" s="371"/>
      <c r="Y142" s="312" t="s">
        <v>19</v>
      </c>
      <c r="Z142" s="313"/>
      <c r="AA142" s="313"/>
      <c r="AB142" s="372"/>
      <c r="AC142" s="208" t="s">
        <v>17</v>
      </c>
      <c r="AD142" s="209"/>
      <c r="AE142" s="209"/>
      <c r="AF142" s="209"/>
      <c r="AG142" s="209"/>
      <c r="AH142" s="370" t="s">
        <v>18</v>
      </c>
      <c r="AI142" s="209"/>
      <c r="AJ142" s="209"/>
      <c r="AK142" s="209"/>
      <c r="AL142" s="209"/>
      <c r="AM142" s="209"/>
      <c r="AN142" s="209"/>
      <c r="AO142" s="209"/>
      <c r="AP142" s="209"/>
      <c r="AQ142" s="209"/>
      <c r="AR142" s="209"/>
      <c r="AS142" s="209"/>
      <c r="AT142" s="371"/>
      <c r="AU142" s="312" t="s">
        <v>19</v>
      </c>
      <c r="AV142" s="313"/>
      <c r="AW142" s="313"/>
      <c r="AX142" s="314"/>
    </row>
    <row r="143" spans="1:50" ht="27" customHeight="1" x14ac:dyDescent="0.15">
      <c r="A143" s="582"/>
      <c r="B143" s="583"/>
      <c r="C143" s="583"/>
      <c r="D143" s="583"/>
      <c r="E143" s="583"/>
      <c r="F143" s="584"/>
      <c r="G143" s="373" t="s">
        <v>648</v>
      </c>
      <c r="H143" s="374"/>
      <c r="I143" s="374"/>
      <c r="J143" s="374"/>
      <c r="K143" s="375"/>
      <c r="L143" s="376" t="s">
        <v>651</v>
      </c>
      <c r="M143" s="377"/>
      <c r="N143" s="377"/>
      <c r="O143" s="377"/>
      <c r="P143" s="377"/>
      <c r="Q143" s="377"/>
      <c r="R143" s="377"/>
      <c r="S143" s="377"/>
      <c r="T143" s="377"/>
      <c r="U143" s="377"/>
      <c r="V143" s="377"/>
      <c r="W143" s="377"/>
      <c r="X143" s="378"/>
      <c r="Y143" s="315">
        <v>31</v>
      </c>
      <c r="Z143" s="316"/>
      <c r="AA143" s="316"/>
      <c r="AB143" s="379"/>
      <c r="AC143" s="373" t="s">
        <v>647</v>
      </c>
      <c r="AD143" s="374"/>
      <c r="AE143" s="374"/>
      <c r="AF143" s="374"/>
      <c r="AG143" s="375"/>
      <c r="AH143" s="376" t="s">
        <v>646</v>
      </c>
      <c r="AI143" s="377"/>
      <c r="AJ143" s="377"/>
      <c r="AK143" s="377"/>
      <c r="AL143" s="377"/>
      <c r="AM143" s="377"/>
      <c r="AN143" s="377"/>
      <c r="AO143" s="377"/>
      <c r="AP143" s="377"/>
      <c r="AQ143" s="377"/>
      <c r="AR143" s="377"/>
      <c r="AS143" s="377"/>
      <c r="AT143" s="378"/>
      <c r="AU143" s="315">
        <v>3</v>
      </c>
      <c r="AV143" s="316"/>
      <c r="AW143" s="316"/>
      <c r="AX143" s="317"/>
    </row>
    <row r="144" spans="1:50" ht="27" customHeight="1" x14ac:dyDescent="0.15">
      <c r="A144" s="582"/>
      <c r="B144" s="583"/>
      <c r="C144" s="583"/>
      <c r="D144" s="583"/>
      <c r="E144" s="583"/>
      <c r="F144" s="584"/>
      <c r="G144" s="400" t="s">
        <v>638</v>
      </c>
      <c r="H144" s="401"/>
      <c r="I144" s="401"/>
      <c r="J144" s="401"/>
      <c r="K144" s="402"/>
      <c r="L144" s="403" t="s">
        <v>652</v>
      </c>
      <c r="M144" s="404"/>
      <c r="N144" s="404"/>
      <c r="O144" s="404"/>
      <c r="P144" s="404"/>
      <c r="Q144" s="404"/>
      <c r="R144" s="404"/>
      <c r="S144" s="404"/>
      <c r="T144" s="404"/>
      <c r="U144" s="404"/>
      <c r="V144" s="404"/>
      <c r="W144" s="404"/>
      <c r="X144" s="405"/>
      <c r="Y144" s="397">
        <v>36</v>
      </c>
      <c r="Z144" s="398"/>
      <c r="AA144" s="398"/>
      <c r="AB144" s="399"/>
      <c r="AC144" s="400"/>
      <c r="AD144" s="401"/>
      <c r="AE144" s="401"/>
      <c r="AF144" s="401"/>
      <c r="AG144" s="402"/>
      <c r="AH144" s="403"/>
      <c r="AI144" s="404"/>
      <c r="AJ144" s="404"/>
      <c r="AK144" s="404"/>
      <c r="AL144" s="404"/>
      <c r="AM144" s="404"/>
      <c r="AN144" s="404"/>
      <c r="AO144" s="404"/>
      <c r="AP144" s="404"/>
      <c r="AQ144" s="404"/>
      <c r="AR144" s="404"/>
      <c r="AS144" s="404"/>
      <c r="AT144" s="405"/>
      <c r="AU144" s="397"/>
      <c r="AV144" s="398"/>
      <c r="AW144" s="398"/>
      <c r="AX144" s="415"/>
    </row>
    <row r="145" spans="1:51" ht="24.75" customHeight="1" x14ac:dyDescent="0.15">
      <c r="A145" s="582"/>
      <c r="B145" s="583"/>
      <c r="C145" s="583"/>
      <c r="D145" s="583"/>
      <c r="E145" s="583"/>
      <c r="F145" s="584"/>
      <c r="G145" s="400" t="s">
        <v>649</v>
      </c>
      <c r="H145" s="401"/>
      <c r="I145" s="401"/>
      <c r="J145" s="401"/>
      <c r="K145" s="402"/>
      <c r="L145" s="403"/>
      <c r="M145" s="404"/>
      <c r="N145" s="404"/>
      <c r="O145" s="404"/>
      <c r="P145" s="404"/>
      <c r="Q145" s="404"/>
      <c r="R145" s="404"/>
      <c r="S145" s="404"/>
      <c r="T145" s="404"/>
      <c r="U145" s="404"/>
      <c r="V145" s="404"/>
      <c r="W145" s="404"/>
      <c r="X145" s="405"/>
      <c r="Y145" s="397">
        <v>6</v>
      </c>
      <c r="Z145" s="398"/>
      <c r="AA145" s="398"/>
      <c r="AB145" s="399"/>
      <c r="AC145" s="400"/>
      <c r="AD145" s="401"/>
      <c r="AE145" s="401"/>
      <c r="AF145" s="401"/>
      <c r="AG145" s="402"/>
      <c r="AH145" s="403"/>
      <c r="AI145" s="404"/>
      <c r="AJ145" s="404"/>
      <c r="AK145" s="404"/>
      <c r="AL145" s="404"/>
      <c r="AM145" s="404"/>
      <c r="AN145" s="404"/>
      <c r="AO145" s="404"/>
      <c r="AP145" s="404"/>
      <c r="AQ145" s="404"/>
      <c r="AR145" s="404"/>
      <c r="AS145" s="404"/>
      <c r="AT145" s="405"/>
      <c r="AU145" s="397"/>
      <c r="AV145" s="398"/>
      <c r="AW145" s="398"/>
      <c r="AX145" s="415"/>
    </row>
    <row r="146" spans="1:51" ht="24.75" customHeight="1" x14ac:dyDescent="0.15">
      <c r="A146" s="582"/>
      <c r="B146" s="583"/>
      <c r="C146" s="583"/>
      <c r="D146" s="583"/>
      <c r="E146" s="583"/>
      <c r="F146" s="584"/>
      <c r="G146" s="400" t="s">
        <v>650</v>
      </c>
      <c r="H146" s="401"/>
      <c r="I146" s="401"/>
      <c r="J146" s="401"/>
      <c r="K146" s="402"/>
      <c r="L146" s="403"/>
      <c r="M146" s="404"/>
      <c r="N146" s="404"/>
      <c r="O146" s="404"/>
      <c r="P146" s="404"/>
      <c r="Q146" s="404"/>
      <c r="R146" s="404"/>
      <c r="S146" s="404"/>
      <c r="T146" s="404"/>
      <c r="U146" s="404"/>
      <c r="V146" s="404"/>
      <c r="W146" s="404"/>
      <c r="X146" s="405"/>
      <c r="Y146" s="397">
        <v>8</v>
      </c>
      <c r="Z146" s="398"/>
      <c r="AA146" s="398"/>
      <c r="AB146" s="399"/>
      <c r="AC146" s="400"/>
      <c r="AD146" s="401"/>
      <c r="AE146" s="401"/>
      <c r="AF146" s="401"/>
      <c r="AG146" s="402"/>
      <c r="AH146" s="403"/>
      <c r="AI146" s="404"/>
      <c r="AJ146" s="404"/>
      <c r="AK146" s="404"/>
      <c r="AL146" s="404"/>
      <c r="AM146" s="404"/>
      <c r="AN146" s="404"/>
      <c r="AO146" s="404"/>
      <c r="AP146" s="404"/>
      <c r="AQ146" s="404"/>
      <c r="AR146" s="404"/>
      <c r="AS146" s="404"/>
      <c r="AT146" s="405"/>
      <c r="AU146" s="397"/>
      <c r="AV146" s="398"/>
      <c r="AW146" s="398"/>
      <c r="AX146" s="415"/>
    </row>
    <row r="147" spans="1:51" ht="24.75" customHeight="1" thickBot="1" x14ac:dyDescent="0.2">
      <c r="A147" s="582"/>
      <c r="B147" s="583"/>
      <c r="C147" s="583"/>
      <c r="D147" s="583"/>
      <c r="E147" s="583"/>
      <c r="F147" s="584"/>
      <c r="G147" s="280" t="s">
        <v>20</v>
      </c>
      <c r="H147" s="281"/>
      <c r="I147" s="281"/>
      <c r="J147" s="281"/>
      <c r="K147" s="281"/>
      <c r="L147" s="168"/>
      <c r="M147" s="169"/>
      <c r="N147" s="169"/>
      <c r="O147" s="169"/>
      <c r="P147" s="169"/>
      <c r="Q147" s="169"/>
      <c r="R147" s="169"/>
      <c r="S147" s="169"/>
      <c r="T147" s="169"/>
      <c r="U147" s="169"/>
      <c r="V147" s="169"/>
      <c r="W147" s="169"/>
      <c r="X147" s="170"/>
      <c r="Y147" s="199">
        <f>SUM(Y143:AB146)</f>
        <v>81</v>
      </c>
      <c r="Z147" s="200"/>
      <c r="AA147" s="200"/>
      <c r="AB147" s="282"/>
      <c r="AC147" s="280" t="s">
        <v>20</v>
      </c>
      <c r="AD147" s="281"/>
      <c r="AE147" s="281"/>
      <c r="AF147" s="281"/>
      <c r="AG147" s="281"/>
      <c r="AH147" s="168"/>
      <c r="AI147" s="169"/>
      <c r="AJ147" s="169"/>
      <c r="AK147" s="169"/>
      <c r="AL147" s="169"/>
      <c r="AM147" s="169"/>
      <c r="AN147" s="169"/>
      <c r="AO147" s="169"/>
      <c r="AP147" s="169"/>
      <c r="AQ147" s="169"/>
      <c r="AR147" s="169"/>
      <c r="AS147" s="169"/>
      <c r="AT147" s="170"/>
      <c r="AU147" s="199">
        <f>SUM(AU143:AX146)</f>
        <v>3</v>
      </c>
      <c r="AV147" s="200"/>
      <c r="AW147" s="200"/>
      <c r="AX147" s="201"/>
    </row>
    <row r="148" spans="1:51" ht="24.75" customHeight="1" x14ac:dyDescent="0.15">
      <c r="A148" s="582"/>
      <c r="B148" s="583"/>
      <c r="C148" s="583"/>
      <c r="D148" s="583"/>
      <c r="E148" s="583"/>
      <c r="F148" s="584"/>
      <c r="G148" s="204" t="s">
        <v>610</v>
      </c>
      <c r="H148" s="205"/>
      <c r="I148" s="205"/>
      <c r="J148" s="205"/>
      <c r="K148" s="205"/>
      <c r="L148" s="205"/>
      <c r="M148" s="205"/>
      <c r="N148" s="205"/>
      <c r="O148" s="205"/>
      <c r="P148" s="205"/>
      <c r="Q148" s="205"/>
      <c r="R148" s="205"/>
      <c r="S148" s="205"/>
      <c r="T148" s="205"/>
      <c r="U148" s="205"/>
      <c r="V148" s="205"/>
      <c r="W148" s="205"/>
      <c r="X148" s="205"/>
      <c r="Y148" s="205"/>
      <c r="Z148" s="205"/>
      <c r="AA148" s="205"/>
      <c r="AB148" s="206"/>
      <c r="AC148" s="204" t="s">
        <v>681</v>
      </c>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7"/>
      <c r="AY148">
        <f>COUNTA($G$150,$AC$150)</f>
        <v>1</v>
      </c>
    </row>
    <row r="149" spans="1:51" ht="24.75" customHeight="1" x14ac:dyDescent="0.15">
      <c r="A149" s="582"/>
      <c r="B149" s="583"/>
      <c r="C149" s="583"/>
      <c r="D149" s="583"/>
      <c r="E149" s="583"/>
      <c r="F149" s="584"/>
      <c r="G149" s="208" t="s">
        <v>17</v>
      </c>
      <c r="H149" s="209"/>
      <c r="I149" s="209"/>
      <c r="J149" s="209"/>
      <c r="K149" s="209"/>
      <c r="L149" s="370" t="s">
        <v>18</v>
      </c>
      <c r="M149" s="209"/>
      <c r="N149" s="209"/>
      <c r="O149" s="209"/>
      <c r="P149" s="209"/>
      <c r="Q149" s="209"/>
      <c r="R149" s="209"/>
      <c r="S149" s="209"/>
      <c r="T149" s="209"/>
      <c r="U149" s="209"/>
      <c r="V149" s="209"/>
      <c r="W149" s="209"/>
      <c r="X149" s="371"/>
      <c r="Y149" s="312" t="s">
        <v>19</v>
      </c>
      <c r="Z149" s="313"/>
      <c r="AA149" s="313"/>
      <c r="AB149" s="372"/>
      <c r="AC149" s="208" t="s">
        <v>17</v>
      </c>
      <c r="AD149" s="209"/>
      <c r="AE149" s="209"/>
      <c r="AF149" s="209"/>
      <c r="AG149" s="209"/>
      <c r="AH149" s="370" t="s">
        <v>18</v>
      </c>
      <c r="AI149" s="209"/>
      <c r="AJ149" s="209"/>
      <c r="AK149" s="209"/>
      <c r="AL149" s="209"/>
      <c r="AM149" s="209"/>
      <c r="AN149" s="209"/>
      <c r="AO149" s="209"/>
      <c r="AP149" s="209"/>
      <c r="AQ149" s="209"/>
      <c r="AR149" s="209"/>
      <c r="AS149" s="209"/>
      <c r="AT149" s="371"/>
      <c r="AU149" s="312" t="s">
        <v>19</v>
      </c>
      <c r="AV149" s="313"/>
      <c r="AW149" s="313"/>
      <c r="AX149" s="314"/>
      <c r="AY149">
        <f>$AY$148</f>
        <v>1</v>
      </c>
    </row>
    <row r="150" spans="1:51" ht="24.75" customHeight="1" x14ac:dyDescent="0.15">
      <c r="A150" s="582"/>
      <c r="B150" s="583"/>
      <c r="C150" s="583"/>
      <c r="D150" s="583"/>
      <c r="E150" s="583"/>
      <c r="F150" s="584"/>
      <c r="G150" s="373"/>
      <c r="H150" s="374"/>
      <c r="I150" s="374"/>
      <c r="J150" s="374"/>
      <c r="K150" s="375"/>
      <c r="L150" s="376" t="s">
        <v>682</v>
      </c>
      <c r="M150" s="377"/>
      <c r="N150" s="377"/>
      <c r="O150" s="377"/>
      <c r="P150" s="377"/>
      <c r="Q150" s="377"/>
      <c r="R150" s="377"/>
      <c r="S150" s="377"/>
      <c r="T150" s="377"/>
      <c r="U150" s="377"/>
      <c r="V150" s="377"/>
      <c r="W150" s="377"/>
      <c r="X150" s="378"/>
      <c r="Y150" s="315"/>
      <c r="Z150" s="316"/>
      <c r="AA150" s="316"/>
      <c r="AB150" s="379"/>
      <c r="AC150" s="373" t="s">
        <v>637</v>
      </c>
      <c r="AD150" s="374"/>
      <c r="AE150" s="374"/>
      <c r="AF150" s="374"/>
      <c r="AG150" s="375"/>
      <c r="AH150" s="376" t="s">
        <v>638</v>
      </c>
      <c r="AI150" s="377"/>
      <c r="AJ150" s="377"/>
      <c r="AK150" s="377"/>
      <c r="AL150" s="377"/>
      <c r="AM150" s="377"/>
      <c r="AN150" s="377"/>
      <c r="AO150" s="377"/>
      <c r="AP150" s="377"/>
      <c r="AQ150" s="377"/>
      <c r="AR150" s="377"/>
      <c r="AS150" s="377"/>
      <c r="AT150" s="378"/>
      <c r="AU150" s="315">
        <v>4.3</v>
      </c>
      <c r="AV150" s="316"/>
      <c r="AW150" s="316"/>
      <c r="AX150" s="379"/>
      <c r="AY150">
        <f>$AY$148</f>
        <v>1</v>
      </c>
    </row>
    <row r="151" spans="1:51" ht="24.75" customHeight="1" thickBot="1" x14ac:dyDescent="0.2">
      <c r="A151" s="582"/>
      <c r="B151" s="583"/>
      <c r="C151" s="583"/>
      <c r="D151" s="583"/>
      <c r="E151" s="583"/>
      <c r="F151" s="584"/>
      <c r="G151" s="280" t="s">
        <v>20</v>
      </c>
      <c r="H151" s="281"/>
      <c r="I151" s="281"/>
      <c r="J151" s="281"/>
      <c r="K151" s="281"/>
      <c r="L151" s="168"/>
      <c r="M151" s="169"/>
      <c r="N151" s="169"/>
      <c r="O151" s="169"/>
      <c r="P151" s="169"/>
      <c r="Q151" s="169"/>
      <c r="R151" s="169"/>
      <c r="S151" s="169"/>
      <c r="T151" s="169"/>
      <c r="U151" s="169"/>
      <c r="V151" s="169"/>
      <c r="W151" s="169"/>
      <c r="X151" s="170"/>
      <c r="Y151" s="199">
        <f>SUM(Y150:AB150)</f>
        <v>0</v>
      </c>
      <c r="Z151" s="200"/>
      <c r="AA151" s="200"/>
      <c r="AB151" s="282"/>
      <c r="AC151" s="280" t="s">
        <v>20</v>
      </c>
      <c r="AD151" s="281"/>
      <c r="AE151" s="281"/>
      <c r="AF151" s="281"/>
      <c r="AG151" s="281"/>
      <c r="AH151" s="168"/>
      <c r="AI151" s="169"/>
      <c r="AJ151" s="169"/>
      <c r="AK151" s="169"/>
      <c r="AL151" s="169"/>
      <c r="AM151" s="169"/>
      <c r="AN151" s="169"/>
      <c r="AO151" s="169"/>
      <c r="AP151" s="169"/>
      <c r="AQ151" s="169"/>
      <c r="AR151" s="169"/>
      <c r="AS151" s="169"/>
      <c r="AT151" s="170"/>
      <c r="AU151" s="199">
        <f>SUM(AU150:AX150)</f>
        <v>4.3</v>
      </c>
      <c r="AV151" s="200"/>
      <c r="AW151" s="200"/>
      <c r="AX151" s="201"/>
      <c r="AY151">
        <f>$AY$148</f>
        <v>1</v>
      </c>
    </row>
    <row r="152" spans="1:51" ht="24.75" customHeight="1" x14ac:dyDescent="0.15">
      <c r="A152" s="582"/>
      <c r="B152" s="583"/>
      <c r="C152" s="583"/>
      <c r="D152" s="583"/>
      <c r="E152" s="583"/>
      <c r="F152" s="584"/>
      <c r="G152" s="204" t="s">
        <v>683</v>
      </c>
      <c r="H152" s="205"/>
      <c r="I152" s="205"/>
      <c r="J152" s="205"/>
      <c r="K152" s="205"/>
      <c r="L152" s="205"/>
      <c r="M152" s="205"/>
      <c r="N152" s="205"/>
      <c r="O152" s="205"/>
      <c r="P152" s="205"/>
      <c r="Q152" s="205"/>
      <c r="R152" s="205"/>
      <c r="S152" s="205"/>
      <c r="T152" s="205"/>
      <c r="U152" s="205"/>
      <c r="V152" s="205"/>
      <c r="W152" s="205"/>
      <c r="X152" s="205"/>
      <c r="Y152" s="205"/>
      <c r="Z152" s="205"/>
      <c r="AA152" s="205"/>
      <c r="AB152" s="206"/>
      <c r="AC152" s="204" t="s">
        <v>207</v>
      </c>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7"/>
      <c r="AY152">
        <f>COUNTA($G$154,$AC$154)</f>
        <v>1</v>
      </c>
    </row>
    <row r="153" spans="1:51" ht="24.75" customHeight="1" x14ac:dyDescent="0.15">
      <c r="A153" s="582"/>
      <c r="B153" s="583"/>
      <c r="C153" s="583"/>
      <c r="D153" s="583"/>
      <c r="E153" s="583"/>
      <c r="F153" s="584"/>
      <c r="G153" s="208" t="s">
        <v>17</v>
      </c>
      <c r="H153" s="209"/>
      <c r="I153" s="209"/>
      <c r="J153" s="209"/>
      <c r="K153" s="209"/>
      <c r="L153" s="370" t="s">
        <v>18</v>
      </c>
      <c r="M153" s="209"/>
      <c r="N153" s="209"/>
      <c r="O153" s="209"/>
      <c r="P153" s="209"/>
      <c r="Q153" s="209"/>
      <c r="R153" s="209"/>
      <c r="S153" s="209"/>
      <c r="T153" s="209"/>
      <c r="U153" s="209"/>
      <c r="V153" s="209"/>
      <c r="W153" s="209"/>
      <c r="X153" s="371"/>
      <c r="Y153" s="312" t="s">
        <v>19</v>
      </c>
      <c r="Z153" s="313"/>
      <c r="AA153" s="313"/>
      <c r="AB153" s="372"/>
      <c r="AC153" s="208" t="s">
        <v>17</v>
      </c>
      <c r="AD153" s="209"/>
      <c r="AE153" s="209"/>
      <c r="AF153" s="209"/>
      <c r="AG153" s="209"/>
      <c r="AH153" s="370" t="s">
        <v>18</v>
      </c>
      <c r="AI153" s="209"/>
      <c r="AJ153" s="209"/>
      <c r="AK153" s="209"/>
      <c r="AL153" s="209"/>
      <c r="AM153" s="209"/>
      <c r="AN153" s="209"/>
      <c r="AO153" s="209"/>
      <c r="AP153" s="209"/>
      <c r="AQ153" s="209"/>
      <c r="AR153" s="209"/>
      <c r="AS153" s="209"/>
      <c r="AT153" s="371"/>
      <c r="AU153" s="312" t="s">
        <v>19</v>
      </c>
      <c r="AV153" s="313"/>
      <c r="AW153" s="313"/>
      <c r="AX153" s="314"/>
      <c r="AY153">
        <f>$AY$152</f>
        <v>1</v>
      </c>
    </row>
    <row r="154" spans="1:51" ht="24.75" customHeight="1" x14ac:dyDescent="0.15">
      <c r="A154" s="582"/>
      <c r="B154" s="583"/>
      <c r="C154" s="583"/>
      <c r="D154" s="583"/>
      <c r="E154" s="583"/>
      <c r="F154" s="584"/>
      <c r="G154" s="373" t="s">
        <v>684</v>
      </c>
      <c r="H154" s="374"/>
      <c r="I154" s="374"/>
      <c r="J154" s="374"/>
      <c r="K154" s="375"/>
      <c r="L154" s="376" t="s">
        <v>685</v>
      </c>
      <c r="M154" s="377"/>
      <c r="N154" s="377"/>
      <c r="O154" s="377"/>
      <c r="P154" s="377"/>
      <c r="Q154" s="377"/>
      <c r="R154" s="377"/>
      <c r="S154" s="377"/>
      <c r="T154" s="377"/>
      <c r="U154" s="377"/>
      <c r="V154" s="377"/>
      <c r="W154" s="377"/>
      <c r="X154" s="378"/>
      <c r="Y154" s="315">
        <v>1</v>
      </c>
      <c r="Z154" s="316"/>
      <c r="AA154" s="316"/>
      <c r="AB154" s="379"/>
      <c r="AC154" s="373"/>
      <c r="AD154" s="374"/>
      <c r="AE154" s="374"/>
      <c r="AF154" s="374"/>
      <c r="AG154" s="375"/>
      <c r="AH154" s="376"/>
      <c r="AI154" s="377"/>
      <c r="AJ154" s="377"/>
      <c r="AK154" s="377"/>
      <c r="AL154" s="377"/>
      <c r="AM154" s="377"/>
      <c r="AN154" s="377"/>
      <c r="AO154" s="377"/>
      <c r="AP154" s="377"/>
      <c r="AQ154" s="377"/>
      <c r="AR154" s="377"/>
      <c r="AS154" s="377"/>
      <c r="AT154" s="378"/>
      <c r="AU154" s="315"/>
      <c r="AV154" s="316"/>
      <c r="AW154" s="316"/>
      <c r="AX154" s="317"/>
      <c r="AY154">
        <f>$AY$152</f>
        <v>1</v>
      </c>
    </row>
    <row r="155" spans="1:51" ht="24.75" customHeight="1" x14ac:dyDescent="0.15">
      <c r="A155" s="582"/>
      <c r="B155" s="583"/>
      <c r="C155" s="583"/>
      <c r="D155" s="583"/>
      <c r="E155" s="583"/>
      <c r="F155" s="584"/>
      <c r="G155" s="280" t="s">
        <v>20</v>
      </c>
      <c r="H155" s="281"/>
      <c r="I155" s="281"/>
      <c r="J155" s="281"/>
      <c r="K155" s="281"/>
      <c r="L155" s="168"/>
      <c r="M155" s="169"/>
      <c r="N155" s="169"/>
      <c r="O155" s="169"/>
      <c r="P155" s="169"/>
      <c r="Q155" s="169"/>
      <c r="R155" s="169"/>
      <c r="S155" s="169"/>
      <c r="T155" s="169"/>
      <c r="U155" s="169"/>
      <c r="V155" s="169"/>
      <c r="W155" s="169"/>
      <c r="X155" s="170"/>
      <c r="Y155" s="199">
        <f>SUM(Y154:AB154)</f>
        <v>1</v>
      </c>
      <c r="Z155" s="200"/>
      <c r="AA155" s="200"/>
      <c r="AB155" s="282"/>
      <c r="AC155" s="280" t="s">
        <v>20</v>
      </c>
      <c r="AD155" s="281"/>
      <c r="AE155" s="281"/>
      <c r="AF155" s="281"/>
      <c r="AG155" s="281"/>
      <c r="AH155" s="168"/>
      <c r="AI155" s="169"/>
      <c r="AJ155" s="169"/>
      <c r="AK155" s="169"/>
      <c r="AL155" s="169"/>
      <c r="AM155" s="169"/>
      <c r="AN155" s="169"/>
      <c r="AO155" s="169"/>
      <c r="AP155" s="169"/>
      <c r="AQ155" s="169"/>
      <c r="AR155" s="169"/>
      <c r="AS155" s="169"/>
      <c r="AT155" s="170"/>
      <c r="AU155" s="199">
        <f>SUM(AU154:AX154)</f>
        <v>0</v>
      </c>
      <c r="AV155" s="200"/>
      <c r="AW155" s="200"/>
      <c r="AX155" s="201"/>
      <c r="AY155">
        <f>$AY$152</f>
        <v>1</v>
      </c>
    </row>
    <row r="156" spans="1:51" ht="24.75" customHeight="1" x14ac:dyDescent="0.15">
      <c r="A156" s="5"/>
      <c r="B156" s="1" t="s">
        <v>27</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spans="1:51" ht="24.75" customHeight="1" x14ac:dyDescent="0.15">
      <c r="A157" s="5"/>
      <c r="B157" s="38" t="s">
        <v>231</v>
      </c>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spans="1:51" ht="59.25" customHeight="1" x14ac:dyDescent="0.15">
      <c r="A158" s="185"/>
      <c r="B158" s="185"/>
      <c r="C158" s="185" t="s">
        <v>26</v>
      </c>
      <c r="D158" s="185"/>
      <c r="E158" s="185"/>
      <c r="F158" s="185"/>
      <c r="G158" s="185"/>
      <c r="H158" s="185"/>
      <c r="I158" s="185"/>
      <c r="J158" s="255" t="s">
        <v>189</v>
      </c>
      <c r="K158" s="93"/>
      <c r="L158" s="93"/>
      <c r="M158" s="93"/>
      <c r="N158" s="93"/>
      <c r="O158" s="93"/>
      <c r="P158" s="138" t="s">
        <v>176</v>
      </c>
      <c r="Q158" s="138"/>
      <c r="R158" s="138"/>
      <c r="S158" s="138"/>
      <c r="T158" s="138"/>
      <c r="U158" s="138"/>
      <c r="V158" s="138"/>
      <c r="W158" s="138"/>
      <c r="X158" s="138"/>
      <c r="Y158" s="183" t="s">
        <v>188</v>
      </c>
      <c r="Z158" s="184"/>
      <c r="AA158" s="184"/>
      <c r="AB158" s="184"/>
      <c r="AC158" s="255" t="s">
        <v>217</v>
      </c>
      <c r="AD158" s="255"/>
      <c r="AE158" s="255"/>
      <c r="AF158" s="255"/>
      <c r="AG158" s="255"/>
      <c r="AH158" s="183" t="s">
        <v>236</v>
      </c>
      <c r="AI158" s="185"/>
      <c r="AJ158" s="185"/>
      <c r="AK158" s="185"/>
      <c r="AL158" s="185" t="s">
        <v>21</v>
      </c>
      <c r="AM158" s="185"/>
      <c r="AN158" s="185"/>
      <c r="AO158" s="277"/>
      <c r="AP158" s="195" t="s">
        <v>190</v>
      </c>
      <c r="AQ158" s="195"/>
      <c r="AR158" s="195"/>
      <c r="AS158" s="195"/>
      <c r="AT158" s="195"/>
      <c r="AU158" s="195"/>
      <c r="AV158" s="195"/>
      <c r="AW158" s="195"/>
      <c r="AX158" s="195"/>
    </row>
    <row r="159" spans="1:51" ht="49.5" customHeight="1" x14ac:dyDescent="0.15">
      <c r="A159" s="248">
        <v>1</v>
      </c>
      <c r="B159" s="248">
        <v>1</v>
      </c>
      <c r="C159" s="249" t="s">
        <v>611</v>
      </c>
      <c r="D159" s="250"/>
      <c r="E159" s="250"/>
      <c r="F159" s="250"/>
      <c r="G159" s="250"/>
      <c r="H159" s="250"/>
      <c r="I159" s="250"/>
      <c r="J159" s="251">
        <v>2010005002856</v>
      </c>
      <c r="K159" s="252"/>
      <c r="L159" s="252"/>
      <c r="M159" s="252"/>
      <c r="N159" s="252"/>
      <c r="O159" s="252"/>
      <c r="P159" s="253" t="s">
        <v>612</v>
      </c>
      <c r="Q159" s="254"/>
      <c r="R159" s="254"/>
      <c r="S159" s="254"/>
      <c r="T159" s="254"/>
      <c r="U159" s="254"/>
      <c r="V159" s="254"/>
      <c r="W159" s="254"/>
      <c r="X159" s="254"/>
      <c r="Y159" s="171">
        <v>27</v>
      </c>
      <c r="Z159" s="172"/>
      <c r="AA159" s="172"/>
      <c r="AB159" s="173"/>
      <c r="AC159" s="174" t="s">
        <v>245</v>
      </c>
      <c r="AD159" s="175"/>
      <c r="AE159" s="175"/>
      <c r="AF159" s="175"/>
      <c r="AG159" s="175"/>
      <c r="AH159" s="181">
        <v>1</v>
      </c>
      <c r="AI159" s="182"/>
      <c r="AJ159" s="182"/>
      <c r="AK159" s="182"/>
      <c r="AL159" s="178" t="s">
        <v>613</v>
      </c>
      <c r="AM159" s="179"/>
      <c r="AN159" s="179"/>
      <c r="AO159" s="180"/>
      <c r="AP159" s="265" t="s">
        <v>575</v>
      </c>
      <c r="AQ159" s="265"/>
      <c r="AR159" s="265"/>
      <c r="AS159" s="265"/>
      <c r="AT159" s="265"/>
      <c r="AU159" s="265"/>
      <c r="AV159" s="265"/>
      <c r="AW159" s="265"/>
      <c r="AX159" s="265"/>
    </row>
    <row r="160" spans="1:51" ht="45.75" customHeight="1" x14ac:dyDescent="0.15">
      <c r="A160" s="248">
        <v>2</v>
      </c>
      <c r="B160" s="248">
        <v>1</v>
      </c>
      <c r="C160" s="249" t="s">
        <v>611</v>
      </c>
      <c r="D160" s="250"/>
      <c r="E160" s="250"/>
      <c r="F160" s="250"/>
      <c r="G160" s="250"/>
      <c r="H160" s="250"/>
      <c r="I160" s="250"/>
      <c r="J160" s="251">
        <v>2010005002856</v>
      </c>
      <c r="K160" s="252"/>
      <c r="L160" s="252"/>
      <c r="M160" s="252"/>
      <c r="N160" s="252"/>
      <c r="O160" s="252"/>
      <c r="P160" s="253" t="s">
        <v>615</v>
      </c>
      <c r="Q160" s="254"/>
      <c r="R160" s="254"/>
      <c r="S160" s="254"/>
      <c r="T160" s="254"/>
      <c r="U160" s="254"/>
      <c r="V160" s="254"/>
      <c r="W160" s="254"/>
      <c r="X160" s="254"/>
      <c r="Y160" s="171">
        <v>14</v>
      </c>
      <c r="Z160" s="172"/>
      <c r="AA160" s="172"/>
      <c r="AB160" s="173"/>
      <c r="AC160" s="174" t="s">
        <v>239</v>
      </c>
      <c r="AD160" s="175"/>
      <c r="AE160" s="175"/>
      <c r="AF160" s="175"/>
      <c r="AG160" s="175"/>
      <c r="AH160" s="181">
        <v>1</v>
      </c>
      <c r="AI160" s="182"/>
      <c r="AJ160" s="182"/>
      <c r="AK160" s="182"/>
      <c r="AL160" s="178" t="s">
        <v>613</v>
      </c>
      <c r="AM160" s="179"/>
      <c r="AN160" s="179"/>
      <c r="AO160" s="180"/>
      <c r="AP160" s="265" t="s">
        <v>614</v>
      </c>
      <c r="AQ160" s="265"/>
      <c r="AR160" s="265"/>
      <c r="AS160" s="265"/>
      <c r="AT160" s="265"/>
      <c r="AU160" s="265"/>
      <c r="AV160" s="265"/>
      <c r="AW160" s="265"/>
      <c r="AX160" s="265"/>
      <c r="AY160">
        <f>COUNTA($C$160)</f>
        <v>1</v>
      </c>
    </row>
    <row r="161" spans="1:51" ht="80.25" customHeight="1" x14ac:dyDescent="0.15">
      <c r="A161" s="248">
        <v>3</v>
      </c>
      <c r="B161" s="248">
        <v>1</v>
      </c>
      <c r="C161" s="249" t="s">
        <v>611</v>
      </c>
      <c r="D161" s="250"/>
      <c r="E161" s="250"/>
      <c r="F161" s="250"/>
      <c r="G161" s="250"/>
      <c r="H161" s="250"/>
      <c r="I161" s="250"/>
      <c r="J161" s="251">
        <v>2010005002856</v>
      </c>
      <c r="K161" s="252"/>
      <c r="L161" s="252"/>
      <c r="M161" s="252"/>
      <c r="N161" s="252"/>
      <c r="O161" s="252"/>
      <c r="P161" s="253" t="s">
        <v>671</v>
      </c>
      <c r="Q161" s="254"/>
      <c r="R161" s="254"/>
      <c r="S161" s="254"/>
      <c r="T161" s="254"/>
      <c r="U161" s="254"/>
      <c r="V161" s="254"/>
      <c r="W161" s="254"/>
      <c r="X161" s="254"/>
      <c r="Y161" s="171">
        <v>11</v>
      </c>
      <c r="Z161" s="172"/>
      <c r="AA161" s="172"/>
      <c r="AB161" s="173"/>
      <c r="AC161" s="174" t="s">
        <v>239</v>
      </c>
      <c r="AD161" s="175"/>
      <c r="AE161" s="175"/>
      <c r="AF161" s="175"/>
      <c r="AG161" s="175"/>
      <c r="AH161" s="181">
        <v>1</v>
      </c>
      <c r="AI161" s="182"/>
      <c r="AJ161" s="182"/>
      <c r="AK161" s="182"/>
      <c r="AL161" s="178" t="s">
        <v>613</v>
      </c>
      <c r="AM161" s="179"/>
      <c r="AN161" s="179"/>
      <c r="AO161" s="180"/>
      <c r="AP161" s="265" t="s">
        <v>614</v>
      </c>
      <c r="AQ161" s="265"/>
      <c r="AR161" s="265"/>
      <c r="AS161" s="265"/>
      <c r="AT161" s="265"/>
      <c r="AU161" s="265"/>
      <c r="AV161" s="265"/>
      <c r="AW161" s="265"/>
      <c r="AX161" s="265"/>
      <c r="AY161">
        <f>COUNTA($C$162)</f>
        <v>1</v>
      </c>
    </row>
    <row r="162" spans="1:51" ht="45.75" customHeight="1" x14ac:dyDescent="0.15">
      <c r="A162" s="248">
        <v>4</v>
      </c>
      <c r="B162" s="248">
        <v>1</v>
      </c>
      <c r="C162" s="249" t="s">
        <v>611</v>
      </c>
      <c r="D162" s="250"/>
      <c r="E162" s="250"/>
      <c r="F162" s="250"/>
      <c r="G162" s="250"/>
      <c r="H162" s="250"/>
      <c r="I162" s="250"/>
      <c r="J162" s="251">
        <v>2010005002856</v>
      </c>
      <c r="K162" s="252"/>
      <c r="L162" s="252"/>
      <c r="M162" s="252"/>
      <c r="N162" s="252"/>
      <c r="O162" s="252"/>
      <c r="P162" s="253" t="s">
        <v>616</v>
      </c>
      <c r="Q162" s="254"/>
      <c r="R162" s="254"/>
      <c r="S162" s="254"/>
      <c r="T162" s="254"/>
      <c r="U162" s="254"/>
      <c r="V162" s="254"/>
      <c r="W162" s="254"/>
      <c r="X162" s="254"/>
      <c r="Y162" s="171">
        <v>8</v>
      </c>
      <c r="Z162" s="172"/>
      <c r="AA162" s="172"/>
      <c r="AB162" s="173"/>
      <c r="AC162" s="174" t="s">
        <v>238</v>
      </c>
      <c r="AD162" s="175"/>
      <c r="AE162" s="175"/>
      <c r="AF162" s="175"/>
      <c r="AG162" s="175"/>
      <c r="AH162" s="176">
        <v>4</v>
      </c>
      <c r="AI162" s="177"/>
      <c r="AJ162" s="177"/>
      <c r="AK162" s="177"/>
      <c r="AL162" s="178" t="s">
        <v>268</v>
      </c>
      <c r="AM162" s="179"/>
      <c r="AN162" s="179"/>
      <c r="AO162" s="180"/>
      <c r="AP162" s="265" t="s">
        <v>614</v>
      </c>
      <c r="AQ162" s="265"/>
      <c r="AR162" s="265"/>
      <c r="AS162" s="265"/>
      <c r="AT162" s="265"/>
      <c r="AU162" s="265"/>
      <c r="AV162" s="265"/>
      <c r="AW162" s="265"/>
      <c r="AX162" s="265"/>
      <c r="AY162">
        <f>COUNTA(#REF!)</f>
        <v>1</v>
      </c>
    </row>
    <row r="163" spans="1:51" ht="75.75" customHeight="1" x14ac:dyDescent="0.15">
      <c r="A163" s="248">
        <v>5</v>
      </c>
      <c r="B163" s="248">
        <v>1</v>
      </c>
      <c r="C163" s="249" t="s">
        <v>611</v>
      </c>
      <c r="D163" s="250"/>
      <c r="E163" s="250"/>
      <c r="F163" s="250"/>
      <c r="G163" s="250"/>
      <c r="H163" s="250"/>
      <c r="I163" s="250"/>
      <c r="J163" s="251">
        <v>2010005002856</v>
      </c>
      <c r="K163" s="252"/>
      <c r="L163" s="252"/>
      <c r="M163" s="252"/>
      <c r="N163" s="252"/>
      <c r="O163" s="252"/>
      <c r="P163" s="253" t="s">
        <v>672</v>
      </c>
      <c r="Q163" s="254"/>
      <c r="R163" s="254"/>
      <c r="S163" s="254"/>
      <c r="T163" s="254"/>
      <c r="U163" s="254"/>
      <c r="V163" s="254"/>
      <c r="W163" s="254"/>
      <c r="X163" s="254"/>
      <c r="Y163" s="171">
        <v>8</v>
      </c>
      <c r="Z163" s="172"/>
      <c r="AA163" s="172"/>
      <c r="AB163" s="173"/>
      <c r="AC163" s="174" t="s">
        <v>239</v>
      </c>
      <c r="AD163" s="175"/>
      <c r="AE163" s="175"/>
      <c r="AF163" s="175"/>
      <c r="AG163" s="175"/>
      <c r="AH163" s="181">
        <v>1</v>
      </c>
      <c r="AI163" s="182"/>
      <c r="AJ163" s="182"/>
      <c r="AK163" s="182"/>
      <c r="AL163" s="178" t="s">
        <v>268</v>
      </c>
      <c r="AM163" s="179"/>
      <c r="AN163" s="179"/>
      <c r="AO163" s="180"/>
      <c r="AP163" s="265" t="s">
        <v>614</v>
      </c>
      <c r="AQ163" s="265"/>
      <c r="AR163" s="265"/>
      <c r="AS163" s="265"/>
      <c r="AT163" s="265"/>
      <c r="AU163" s="265"/>
      <c r="AV163" s="265"/>
      <c r="AW163" s="265"/>
      <c r="AX163" s="265"/>
      <c r="AY163">
        <f>COUNTA($C$163)</f>
        <v>1</v>
      </c>
    </row>
    <row r="164" spans="1:51" ht="45.75" customHeight="1" x14ac:dyDescent="0.15">
      <c r="A164" s="248">
        <v>6</v>
      </c>
      <c r="B164" s="248">
        <v>1</v>
      </c>
      <c r="C164" s="249" t="s">
        <v>611</v>
      </c>
      <c r="D164" s="250"/>
      <c r="E164" s="250"/>
      <c r="F164" s="250"/>
      <c r="G164" s="250"/>
      <c r="H164" s="250"/>
      <c r="I164" s="250"/>
      <c r="J164" s="251">
        <v>2010005002856</v>
      </c>
      <c r="K164" s="252"/>
      <c r="L164" s="252"/>
      <c r="M164" s="252"/>
      <c r="N164" s="252"/>
      <c r="O164" s="252"/>
      <c r="P164" s="253" t="s">
        <v>617</v>
      </c>
      <c r="Q164" s="254"/>
      <c r="R164" s="254"/>
      <c r="S164" s="254"/>
      <c r="T164" s="254"/>
      <c r="U164" s="254"/>
      <c r="V164" s="254"/>
      <c r="W164" s="254"/>
      <c r="X164" s="254"/>
      <c r="Y164" s="171">
        <v>7</v>
      </c>
      <c r="Z164" s="172"/>
      <c r="AA164" s="172"/>
      <c r="AB164" s="173"/>
      <c r="AC164" s="174" t="s">
        <v>243</v>
      </c>
      <c r="AD164" s="175"/>
      <c r="AE164" s="175"/>
      <c r="AF164" s="175"/>
      <c r="AG164" s="175"/>
      <c r="AH164" s="181">
        <v>1</v>
      </c>
      <c r="AI164" s="182"/>
      <c r="AJ164" s="182"/>
      <c r="AK164" s="182"/>
      <c r="AL164" s="178" t="s">
        <v>268</v>
      </c>
      <c r="AM164" s="179"/>
      <c r="AN164" s="179"/>
      <c r="AO164" s="180"/>
      <c r="AP164" s="265" t="s">
        <v>575</v>
      </c>
      <c r="AQ164" s="265"/>
      <c r="AR164" s="265"/>
      <c r="AS164" s="265"/>
      <c r="AT164" s="265"/>
      <c r="AU164" s="265"/>
      <c r="AV164" s="265"/>
      <c r="AW164" s="265"/>
      <c r="AX164" s="265"/>
      <c r="AY164">
        <f>COUNTA($C$164)</f>
        <v>1</v>
      </c>
    </row>
    <row r="165" spans="1:51" ht="45.75" customHeight="1" x14ac:dyDescent="0.15">
      <c r="A165" s="248">
        <v>7</v>
      </c>
      <c r="B165" s="248">
        <v>1</v>
      </c>
      <c r="C165" s="249" t="s">
        <v>611</v>
      </c>
      <c r="D165" s="250"/>
      <c r="E165" s="250"/>
      <c r="F165" s="250"/>
      <c r="G165" s="250"/>
      <c r="H165" s="250"/>
      <c r="I165" s="250"/>
      <c r="J165" s="251">
        <v>2010005002856</v>
      </c>
      <c r="K165" s="252"/>
      <c r="L165" s="252"/>
      <c r="M165" s="252"/>
      <c r="N165" s="252"/>
      <c r="O165" s="252"/>
      <c r="P165" s="253" t="s">
        <v>618</v>
      </c>
      <c r="Q165" s="254"/>
      <c r="R165" s="254"/>
      <c r="S165" s="254"/>
      <c r="T165" s="254"/>
      <c r="U165" s="254"/>
      <c r="V165" s="254"/>
      <c r="W165" s="254"/>
      <c r="X165" s="254"/>
      <c r="Y165" s="171">
        <v>1</v>
      </c>
      <c r="Z165" s="172"/>
      <c r="AA165" s="172"/>
      <c r="AB165" s="173"/>
      <c r="AC165" s="174" t="s">
        <v>238</v>
      </c>
      <c r="AD165" s="175"/>
      <c r="AE165" s="175"/>
      <c r="AF165" s="175"/>
      <c r="AG165" s="175"/>
      <c r="AH165" s="176">
        <v>6</v>
      </c>
      <c r="AI165" s="177"/>
      <c r="AJ165" s="177"/>
      <c r="AK165" s="177"/>
      <c r="AL165" s="178" t="s">
        <v>613</v>
      </c>
      <c r="AM165" s="179"/>
      <c r="AN165" s="179"/>
      <c r="AO165" s="180"/>
      <c r="AP165" s="265" t="s">
        <v>614</v>
      </c>
      <c r="AQ165" s="265"/>
      <c r="AR165" s="265"/>
      <c r="AS165" s="265"/>
      <c r="AT165" s="265"/>
      <c r="AU165" s="265"/>
      <c r="AV165" s="265"/>
      <c r="AW165" s="265"/>
      <c r="AX165" s="265"/>
      <c r="AY165">
        <f>COUNTA($C$165)</f>
        <v>1</v>
      </c>
    </row>
    <row r="166" spans="1:51" ht="57.75" customHeight="1" x14ac:dyDescent="0.15">
      <c r="A166" s="248">
        <v>8</v>
      </c>
      <c r="B166" s="248">
        <v>1</v>
      </c>
      <c r="C166" s="249" t="s">
        <v>611</v>
      </c>
      <c r="D166" s="250"/>
      <c r="E166" s="250"/>
      <c r="F166" s="250"/>
      <c r="G166" s="250"/>
      <c r="H166" s="250"/>
      <c r="I166" s="250"/>
      <c r="J166" s="251">
        <v>2010005002856</v>
      </c>
      <c r="K166" s="252"/>
      <c r="L166" s="252"/>
      <c r="M166" s="252"/>
      <c r="N166" s="252"/>
      <c r="O166" s="252"/>
      <c r="P166" s="253" t="s">
        <v>673</v>
      </c>
      <c r="Q166" s="254"/>
      <c r="R166" s="254"/>
      <c r="S166" s="254"/>
      <c r="T166" s="254"/>
      <c r="U166" s="254"/>
      <c r="V166" s="254"/>
      <c r="W166" s="254"/>
      <c r="X166" s="254"/>
      <c r="Y166" s="171">
        <v>1</v>
      </c>
      <c r="Z166" s="172"/>
      <c r="AA166" s="172"/>
      <c r="AB166" s="173"/>
      <c r="AC166" s="174" t="s">
        <v>244</v>
      </c>
      <c r="AD166" s="175"/>
      <c r="AE166" s="175"/>
      <c r="AF166" s="175"/>
      <c r="AG166" s="175"/>
      <c r="AH166" s="181" t="s">
        <v>575</v>
      </c>
      <c r="AI166" s="182"/>
      <c r="AJ166" s="182"/>
      <c r="AK166" s="182"/>
      <c r="AL166" s="178" t="s">
        <v>575</v>
      </c>
      <c r="AM166" s="179"/>
      <c r="AN166" s="179"/>
      <c r="AO166" s="180"/>
      <c r="AP166" s="265" t="s">
        <v>636</v>
      </c>
      <c r="AQ166" s="265"/>
      <c r="AR166" s="265"/>
      <c r="AS166" s="265"/>
      <c r="AT166" s="265"/>
      <c r="AU166" s="265"/>
      <c r="AV166" s="265"/>
      <c r="AW166" s="265"/>
      <c r="AX166" s="265"/>
      <c r="AY166">
        <f>COUNTA($C$166)</f>
        <v>1</v>
      </c>
    </row>
    <row r="167" spans="1:51" ht="50.25" customHeight="1" x14ac:dyDescent="0.15">
      <c r="A167" s="248">
        <v>9</v>
      </c>
      <c r="B167" s="248">
        <v>1</v>
      </c>
      <c r="C167" s="249" t="s">
        <v>611</v>
      </c>
      <c r="D167" s="250"/>
      <c r="E167" s="250"/>
      <c r="F167" s="250"/>
      <c r="G167" s="250"/>
      <c r="H167" s="250"/>
      <c r="I167" s="250"/>
      <c r="J167" s="251">
        <v>2010005002856</v>
      </c>
      <c r="K167" s="252"/>
      <c r="L167" s="252"/>
      <c r="M167" s="252"/>
      <c r="N167" s="252"/>
      <c r="O167" s="252"/>
      <c r="P167" s="253" t="s">
        <v>619</v>
      </c>
      <c r="Q167" s="254"/>
      <c r="R167" s="254"/>
      <c r="S167" s="254"/>
      <c r="T167" s="254"/>
      <c r="U167" s="254"/>
      <c r="V167" s="254"/>
      <c r="W167" s="254"/>
      <c r="X167" s="254"/>
      <c r="Y167" s="171">
        <v>0.9</v>
      </c>
      <c r="Z167" s="172"/>
      <c r="AA167" s="172"/>
      <c r="AB167" s="173"/>
      <c r="AC167" s="174" t="s">
        <v>244</v>
      </c>
      <c r="AD167" s="175"/>
      <c r="AE167" s="175"/>
      <c r="AF167" s="175"/>
      <c r="AG167" s="175"/>
      <c r="AH167" s="176" t="s">
        <v>575</v>
      </c>
      <c r="AI167" s="177"/>
      <c r="AJ167" s="177"/>
      <c r="AK167" s="177"/>
      <c r="AL167" s="178" t="s">
        <v>575</v>
      </c>
      <c r="AM167" s="179"/>
      <c r="AN167" s="179"/>
      <c r="AO167" s="180"/>
      <c r="AP167" s="265" t="s">
        <v>636</v>
      </c>
      <c r="AQ167" s="265"/>
      <c r="AR167" s="265"/>
      <c r="AS167" s="265"/>
      <c r="AT167" s="265"/>
      <c r="AU167" s="265"/>
      <c r="AV167" s="265"/>
      <c r="AW167" s="265"/>
      <c r="AX167" s="265"/>
      <c r="AY167">
        <f>COUNTA($C$167)</f>
        <v>1</v>
      </c>
    </row>
    <row r="168" spans="1:51" ht="50.25" customHeight="1" x14ac:dyDescent="0.15">
      <c r="A168" s="248">
        <v>10</v>
      </c>
      <c r="B168" s="248">
        <v>1</v>
      </c>
      <c r="C168" s="249" t="s">
        <v>611</v>
      </c>
      <c r="D168" s="250"/>
      <c r="E168" s="250"/>
      <c r="F168" s="250"/>
      <c r="G168" s="250"/>
      <c r="H168" s="250"/>
      <c r="I168" s="250"/>
      <c r="J168" s="251">
        <v>2010005002856</v>
      </c>
      <c r="K168" s="252"/>
      <c r="L168" s="252"/>
      <c r="M168" s="252"/>
      <c r="N168" s="252"/>
      <c r="O168" s="252"/>
      <c r="P168" s="253" t="s">
        <v>620</v>
      </c>
      <c r="Q168" s="254"/>
      <c r="R168" s="254"/>
      <c r="S168" s="254"/>
      <c r="T168" s="254"/>
      <c r="U168" s="254"/>
      <c r="V168" s="254"/>
      <c r="W168" s="254"/>
      <c r="X168" s="254"/>
      <c r="Y168" s="171">
        <v>0.9</v>
      </c>
      <c r="Z168" s="172"/>
      <c r="AA168" s="172"/>
      <c r="AB168" s="173"/>
      <c r="AC168" s="174" t="s">
        <v>244</v>
      </c>
      <c r="AD168" s="175"/>
      <c r="AE168" s="175"/>
      <c r="AF168" s="175"/>
      <c r="AG168" s="175"/>
      <c r="AH168" s="176" t="s">
        <v>575</v>
      </c>
      <c r="AI168" s="177"/>
      <c r="AJ168" s="177"/>
      <c r="AK168" s="177"/>
      <c r="AL168" s="178" t="s">
        <v>575</v>
      </c>
      <c r="AM168" s="179"/>
      <c r="AN168" s="179"/>
      <c r="AO168" s="180"/>
      <c r="AP168" s="265" t="s">
        <v>636</v>
      </c>
      <c r="AQ168" s="265"/>
      <c r="AR168" s="265"/>
      <c r="AS168" s="265"/>
      <c r="AT168" s="265"/>
      <c r="AU168" s="265"/>
      <c r="AV168" s="265"/>
      <c r="AW168" s="265"/>
      <c r="AX168" s="265"/>
      <c r="AY168">
        <f>COUNTA($C$168)</f>
        <v>1</v>
      </c>
    </row>
    <row r="169" spans="1:51" ht="50.25" customHeight="1" x14ac:dyDescent="0.15">
      <c r="A169" s="248">
        <v>11</v>
      </c>
      <c r="B169" s="248">
        <v>1</v>
      </c>
      <c r="C169" s="249" t="s">
        <v>611</v>
      </c>
      <c r="D169" s="250"/>
      <c r="E169" s="250"/>
      <c r="F169" s="250"/>
      <c r="G169" s="250"/>
      <c r="H169" s="250"/>
      <c r="I169" s="250"/>
      <c r="J169" s="251">
        <v>2010005002856</v>
      </c>
      <c r="K169" s="252"/>
      <c r="L169" s="252"/>
      <c r="M169" s="252"/>
      <c r="N169" s="252"/>
      <c r="O169" s="252"/>
      <c r="P169" s="253" t="s">
        <v>621</v>
      </c>
      <c r="Q169" s="254"/>
      <c r="R169" s="254"/>
      <c r="S169" s="254"/>
      <c r="T169" s="254"/>
      <c r="U169" s="254"/>
      <c r="V169" s="254"/>
      <c r="W169" s="254"/>
      <c r="X169" s="254"/>
      <c r="Y169" s="171">
        <v>0.8</v>
      </c>
      <c r="Z169" s="172"/>
      <c r="AA169" s="172"/>
      <c r="AB169" s="173"/>
      <c r="AC169" s="174" t="s">
        <v>244</v>
      </c>
      <c r="AD169" s="175"/>
      <c r="AE169" s="175"/>
      <c r="AF169" s="175"/>
      <c r="AG169" s="175"/>
      <c r="AH169" s="176" t="s">
        <v>575</v>
      </c>
      <c r="AI169" s="177"/>
      <c r="AJ169" s="177"/>
      <c r="AK169" s="177"/>
      <c r="AL169" s="178" t="s">
        <v>575</v>
      </c>
      <c r="AM169" s="179"/>
      <c r="AN169" s="179"/>
      <c r="AO169" s="180"/>
      <c r="AP169" s="265" t="s">
        <v>636</v>
      </c>
      <c r="AQ169" s="265"/>
      <c r="AR169" s="265"/>
      <c r="AS169" s="265"/>
      <c r="AT169" s="265"/>
      <c r="AU169" s="265"/>
      <c r="AV169" s="265"/>
      <c r="AW169" s="265"/>
      <c r="AX169" s="265"/>
      <c r="AY169">
        <f>COUNTA($C$169)</f>
        <v>1</v>
      </c>
    </row>
    <row r="170" spans="1:51" ht="24.75" customHeight="1" x14ac:dyDescent="0.15">
      <c r="A170" s="42"/>
      <c r="B170" s="42"/>
      <c r="C170" s="42"/>
      <c r="D170" s="42"/>
      <c r="E170" s="42"/>
      <c r="F170" s="42"/>
      <c r="G170" s="42"/>
      <c r="H170" s="42"/>
      <c r="I170" s="42"/>
      <c r="J170" s="43"/>
      <c r="K170" s="43"/>
      <c r="L170" s="43"/>
      <c r="M170" s="43"/>
      <c r="N170" s="43"/>
      <c r="O170" s="43"/>
      <c r="P170" s="44"/>
      <c r="Q170" s="44"/>
      <c r="R170" s="44"/>
      <c r="S170" s="44"/>
      <c r="T170" s="44"/>
      <c r="U170" s="44"/>
      <c r="V170" s="44"/>
      <c r="W170" s="44"/>
      <c r="X170" s="44"/>
      <c r="Y170" s="45"/>
      <c r="Z170" s="45"/>
      <c r="AA170" s="45"/>
      <c r="AB170" s="45"/>
      <c r="AC170" s="45"/>
      <c r="AD170" s="45"/>
      <c r="AE170" s="45"/>
      <c r="AF170" s="45"/>
      <c r="AG170" s="45"/>
      <c r="AH170" s="45"/>
      <c r="AI170" s="45"/>
      <c r="AJ170" s="45"/>
      <c r="AK170" s="45"/>
      <c r="AL170" s="45"/>
      <c r="AM170" s="45"/>
      <c r="AN170" s="45"/>
      <c r="AO170" s="45"/>
      <c r="AP170" s="44"/>
      <c r="AQ170" s="44"/>
      <c r="AR170" s="44"/>
      <c r="AS170" s="44"/>
      <c r="AT170" s="44"/>
      <c r="AU170" s="44"/>
      <c r="AV170" s="44"/>
      <c r="AW170" s="44"/>
      <c r="AX170" s="44"/>
      <c r="AY170">
        <f>COUNTA($C$173)</f>
        <v>1</v>
      </c>
    </row>
    <row r="171" spans="1:51" ht="24.75" customHeight="1" x14ac:dyDescent="0.15">
      <c r="A171" s="42"/>
      <c r="B171" s="46" t="s">
        <v>169</v>
      </c>
      <c r="C171" s="42"/>
      <c r="D171" s="42"/>
      <c r="E171" s="42"/>
      <c r="F171" s="42"/>
      <c r="G171" s="42"/>
      <c r="H171" s="42"/>
      <c r="I171" s="42"/>
      <c r="J171" s="42"/>
      <c r="K171" s="42"/>
      <c r="L171" s="42"/>
      <c r="M171" s="42"/>
      <c r="N171" s="42"/>
      <c r="O171" s="42"/>
      <c r="P171" s="47"/>
      <c r="Q171" s="47"/>
      <c r="R171" s="47"/>
      <c r="S171" s="47"/>
      <c r="T171" s="47"/>
      <c r="U171" s="47"/>
      <c r="V171" s="47"/>
      <c r="W171" s="47"/>
      <c r="X171" s="47"/>
      <c r="Y171" s="48"/>
      <c r="Z171" s="48"/>
      <c r="AA171" s="48"/>
      <c r="AB171" s="48"/>
      <c r="AC171" s="48"/>
      <c r="AD171" s="48"/>
      <c r="AE171" s="48"/>
      <c r="AF171" s="48"/>
      <c r="AG171" s="48"/>
      <c r="AH171" s="48"/>
      <c r="AI171" s="48"/>
      <c r="AJ171" s="48"/>
      <c r="AK171" s="48"/>
      <c r="AL171" s="48"/>
      <c r="AM171" s="48"/>
      <c r="AN171" s="48"/>
      <c r="AO171" s="48"/>
      <c r="AP171" s="47"/>
      <c r="AQ171" s="47"/>
      <c r="AR171" s="47"/>
      <c r="AS171" s="47"/>
      <c r="AT171" s="47"/>
      <c r="AU171" s="47"/>
      <c r="AV171" s="47"/>
      <c r="AW171" s="47"/>
      <c r="AX171" s="47"/>
      <c r="AY171">
        <f>$AY$170</f>
        <v>1</v>
      </c>
    </row>
    <row r="172" spans="1:51" ht="59.25" customHeight="1" x14ac:dyDescent="0.15">
      <c r="A172" s="185"/>
      <c r="B172" s="185"/>
      <c r="C172" s="185" t="s">
        <v>26</v>
      </c>
      <c r="D172" s="185"/>
      <c r="E172" s="185"/>
      <c r="F172" s="185"/>
      <c r="G172" s="185"/>
      <c r="H172" s="185"/>
      <c r="I172" s="185"/>
      <c r="J172" s="255" t="s">
        <v>189</v>
      </c>
      <c r="K172" s="93"/>
      <c r="L172" s="93"/>
      <c r="M172" s="93"/>
      <c r="N172" s="93"/>
      <c r="O172" s="93"/>
      <c r="P172" s="138" t="s">
        <v>176</v>
      </c>
      <c r="Q172" s="138"/>
      <c r="R172" s="138"/>
      <c r="S172" s="138"/>
      <c r="T172" s="138"/>
      <c r="U172" s="138"/>
      <c r="V172" s="138"/>
      <c r="W172" s="138"/>
      <c r="X172" s="138"/>
      <c r="Y172" s="183" t="s">
        <v>188</v>
      </c>
      <c r="Z172" s="184"/>
      <c r="AA172" s="184"/>
      <c r="AB172" s="184"/>
      <c r="AC172" s="255" t="s">
        <v>217</v>
      </c>
      <c r="AD172" s="255"/>
      <c r="AE172" s="255"/>
      <c r="AF172" s="255"/>
      <c r="AG172" s="255"/>
      <c r="AH172" s="183" t="s">
        <v>236</v>
      </c>
      <c r="AI172" s="185"/>
      <c r="AJ172" s="185"/>
      <c r="AK172" s="185"/>
      <c r="AL172" s="185" t="s">
        <v>21</v>
      </c>
      <c r="AM172" s="185"/>
      <c r="AN172" s="185"/>
      <c r="AO172" s="277"/>
      <c r="AP172" s="195" t="s">
        <v>190</v>
      </c>
      <c r="AQ172" s="195"/>
      <c r="AR172" s="195"/>
      <c r="AS172" s="195"/>
      <c r="AT172" s="195"/>
      <c r="AU172" s="195"/>
      <c r="AV172" s="195"/>
      <c r="AW172" s="195"/>
      <c r="AX172" s="195"/>
      <c r="AY172">
        <f t="shared" ref="AY172:AY173" si="10">$AY$170</f>
        <v>1</v>
      </c>
    </row>
    <row r="173" spans="1:51" ht="54.75" customHeight="1" x14ac:dyDescent="0.15">
      <c r="A173" s="248">
        <v>1</v>
      </c>
      <c r="B173" s="248">
        <v>1</v>
      </c>
      <c r="C173" s="249" t="s">
        <v>624</v>
      </c>
      <c r="D173" s="250"/>
      <c r="E173" s="250"/>
      <c r="F173" s="250"/>
      <c r="G173" s="250"/>
      <c r="H173" s="250"/>
      <c r="I173" s="250"/>
      <c r="J173" s="251">
        <v>4013201004021</v>
      </c>
      <c r="K173" s="252"/>
      <c r="L173" s="252"/>
      <c r="M173" s="252"/>
      <c r="N173" s="252"/>
      <c r="O173" s="252"/>
      <c r="P173" s="253" t="s">
        <v>622</v>
      </c>
      <c r="Q173" s="254"/>
      <c r="R173" s="254"/>
      <c r="S173" s="254"/>
      <c r="T173" s="254"/>
      <c r="U173" s="254"/>
      <c r="V173" s="254"/>
      <c r="W173" s="254"/>
      <c r="X173" s="254"/>
      <c r="Y173" s="171">
        <v>3</v>
      </c>
      <c r="Z173" s="172"/>
      <c r="AA173" s="172"/>
      <c r="AB173" s="173"/>
      <c r="AC173" s="174" t="s">
        <v>238</v>
      </c>
      <c r="AD173" s="175"/>
      <c r="AE173" s="175"/>
      <c r="AF173" s="175"/>
      <c r="AG173" s="175"/>
      <c r="AH173" s="181">
        <v>1</v>
      </c>
      <c r="AI173" s="182"/>
      <c r="AJ173" s="182"/>
      <c r="AK173" s="182"/>
      <c r="AL173" s="178" t="s">
        <v>623</v>
      </c>
      <c r="AM173" s="179"/>
      <c r="AN173" s="179"/>
      <c r="AO173" s="180"/>
      <c r="AP173" s="265" t="s">
        <v>614</v>
      </c>
      <c r="AQ173" s="265"/>
      <c r="AR173" s="265"/>
      <c r="AS173" s="265"/>
      <c r="AT173" s="265"/>
      <c r="AU173" s="265"/>
      <c r="AV173" s="265"/>
      <c r="AW173" s="265"/>
      <c r="AX173" s="265"/>
      <c r="AY173">
        <f t="shared" si="10"/>
        <v>1</v>
      </c>
    </row>
    <row r="174" spans="1:51" ht="24.75" customHeight="1" x14ac:dyDescent="0.15">
      <c r="A174" s="49"/>
      <c r="B174" s="49"/>
      <c r="C174" s="49"/>
      <c r="D174" s="49"/>
      <c r="E174" s="49"/>
      <c r="F174" s="49"/>
      <c r="G174" s="49"/>
      <c r="H174" s="49"/>
      <c r="I174" s="49"/>
      <c r="J174" s="49"/>
      <c r="K174" s="49"/>
      <c r="L174" s="49"/>
      <c r="M174" s="49"/>
      <c r="N174" s="49"/>
      <c r="O174" s="49"/>
      <c r="P174" s="50"/>
      <c r="Q174" s="50"/>
      <c r="R174" s="50"/>
      <c r="S174" s="50"/>
      <c r="T174" s="50"/>
      <c r="U174" s="50"/>
      <c r="V174" s="50"/>
      <c r="W174" s="50"/>
      <c r="X174" s="50"/>
      <c r="Y174" s="51"/>
      <c r="Z174" s="51"/>
      <c r="AA174" s="51"/>
      <c r="AB174" s="51"/>
      <c r="AC174" s="51"/>
      <c r="AD174" s="51"/>
      <c r="AE174" s="51"/>
      <c r="AF174" s="51"/>
      <c r="AG174" s="51"/>
      <c r="AH174" s="51"/>
      <c r="AI174" s="51"/>
      <c r="AJ174" s="51"/>
      <c r="AK174" s="51"/>
      <c r="AL174" s="51"/>
      <c r="AM174" s="51"/>
      <c r="AN174" s="51"/>
      <c r="AO174" s="51"/>
      <c r="AP174" s="50"/>
      <c r="AQ174" s="50"/>
      <c r="AR174" s="50"/>
      <c r="AS174" s="50"/>
      <c r="AT174" s="50"/>
      <c r="AU174" s="50"/>
      <c r="AV174" s="50"/>
      <c r="AW174" s="50"/>
      <c r="AX174" s="50"/>
      <c r="AY174">
        <f>COUNTA($C$177)</f>
        <v>1</v>
      </c>
    </row>
    <row r="175" spans="1:51" ht="24.75" customHeight="1" x14ac:dyDescent="0.15">
      <c r="A175" s="42"/>
      <c r="B175" s="46" t="s">
        <v>208</v>
      </c>
      <c r="C175" s="42"/>
      <c r="D175" s="42"/>
      <c r="E175" s="42"/>
      <c r="F175" s="42"/>
      <c r="G175" s="42"/>
      <c r="H175" s="42"/>
      <c r="I175" s="42"/>
      <c r="J175" s="42"/>
      <c r="K175" s="42"/>
      <c r="L175" s="42"/>
      <c r="M175" s="42"/>
      <c r="N175" s="42"/>
      <c r="O175" s="42"/>
      <c r="P175" s="47"/>
      <c r="Q175" s="47"/>
      <c r="R175" s="47"/>
      <c r="S175" s="47"/>
      <c r="T175" s="47"/>
      <c r="U175" s="47"/>
      <c r="V175" s="47"/>
      <c r="W175" s="47"/>
      <c r="X175" s="47"/>
      <c r="Y175" s="48"/>
      <c r="Z175" s="48"/>
      <c r="AA175" s="48"/>
      <c r="AB175" s="48"/>
      <c r="AC175" s="48"/>
      <c r="AD175" s="48"/>
      <c r="AE175" s="48"/>
      <c r="AF175" s="48"/>
      <c r="AG175" s="48"/>
      <c r="AH175" s="48"/>
      <c r="AI175" s="48"/>
      <c r="AJ175" s="48"/>
      <c r="AK175" s="48"/>
      <c r="AL175" s="48"/>
      <c r="AM175" s="48"/>
      <c r="AN175" s="48"/>
      <c r="AO175" s="48"/>
      <c r="AP175" s="47"/>
      <c r="AQ175" s="47"/>
      <c r="AR175" s="47"/>
      <c r="AS175" s="47"/>
      <c r="AT175" s="47"/>
      <c r="AU175" s="47"/>
      <c r="AV175" s="47"/>
      <c r="AW175" s="47"/>
      <c r="AX175" s="47"/>
      <c r="AY175">
        <f>$AY$174</f>
        <v>1</v>
      </c>
    </row>
    <row r="176" spans="1:51" ht="59.25" customHeight="1" x14ac:dyDescent="0.15">
      <c r="A176" s="185"/>
      <c r="B176" s="185"/>
      <c r="C176" s="185" t="s">
        <v>26</v>
      </c>
      <c r="D176" s="185"/>
      <c r="E176" s="185"/>
      <c r="F176" s="185"/>
      <c r="G176" s="185"/>
      <c r="H176" s="185"/>
      <c r="I176" s="185"/>
      <c r="J176" s="255" t="s">
        <v>189</v>
      </c>
      <c r="K176" s="93"/>
      <c r="L176" s="93"/>
      <c r="M176" s="93"/>
      <c r="N176" s="93"/>
      <c r="O176" s="93"/>
      <c r="P176" s="138" t="s">
        <v>176</v>
      </c>
      <c r="Q176" s="138"/>
      <c r="R176" s="138"/>
      <c r="S176" s="138"/>
      <c r="T176" s="138"/>
      <c r="U176" s="138"/>
      <c r="V176" s="138"/>
      <c r="W176" s="138"/>
      <c r="X176" s="138"/>
      <c r="Y176" s="183" t="s">
        <v>188</v>
      </c>
      <c r="Z176" s="184"/>
      <c r="AA176" s="184"/>
      <c r="AB176" s="184"/>
      <c r="AC176" s="255" t="s">
        <v>217</v>
      </c>
      <c r="AD176" s="255"/>
      <c r="AE176" s="255"/>
      <c r="AF176" s="255"/>
      <c r="AG176" s="255"/>
      <c r="AH176" s="183" t="s">
        <v>236</v>
      </c>
      <c r="AI176" s="185"/>
      <c r="AJ176" s="185"/>
      <c r="AK176" s="185"/>
      <c r="AL176" s="185" t="s">
        <v>21</v>
      </c>
      <c r="AM176" s="185"/>
      <c r="AN176" s="185"/>
      <c r="AO176" s="277"/>
      <c r="AP176" s="195" t="s">
        <v>190</v>
      </c>
      <c r="AQ176" s="195"/>
      <c r="AR176" s="195"/>
      <c r="AS176" s="195"/>
      <c r="AT176" s="195"/>
      <c r="AU176" s="195"/>
      <c r="AV176" s="195"/>
      <c r="AW176" s="195"/>
      <c r="AX176" s="195"/>
      <c r="AY176">
        <f t="shared" ref="AY176:AY177" si="11">$AY$174</f>
        <v>1</v>
      </c>
    </row>
    <row r="177" spans="1:51" ht="49.5" customHeight="1" x14ac:dyDescent="0.15">
      <c r="A177" s="248">
        <v>1</v>
      </c>
      <c r="B177" s="248">
        <v>1</v>
      </c>
      <c r="C177" s="249" t="s">
        <v>626</v>
      </c>
      <c r="D177" s="250"/>
      <c r="E177" s="250"/>
      <c r="F177" s="250"/>
      <c r="G177" s="250"/>
      <c r="H177" s="250"/>
      <c r="I177" s="250"/>
      <c r="J177" s="251">
        <v>5010401050919</v>
      </c>
      <c r="K177" s="252"/>
      <c r="L177" s="252"/>
      <c r="M177" s="252"/>
      <c r="N177" s="252"/>
      <c r="O177" s="252"/>
      <c r="P177" s="253" t="s">
        <v>625</v>
      </c>
      <c r="Q177" s="254"/>
      <c r="R177" s="254"/>
      <c r="S177" s="254"/>
      <c r="T177" s="254"/>
      <c r="U177" s="254"/>
      <c r="V177" s="254"/>
      <c r="W177" s="254"/>
      <c r="X177" s="254"/>
      <c r="Y177" s="171">
        <v>0.7</v>
      </c>
      <c r="Z177" s="172"/>
      <c r="AA177" s="172"/>
      <c r="AB177" s="173"/>
      <c r="AC177" s="174" t="s">
        <v>238</v>
      </c>
      <c r="AD177" s="175"/>
      <c r="AE177" s="175"/>
      <c r="AF177" s="175"/>
      <c r="AG177" s="175"/>
      <c r="AH177" s="181">
        <v>4</v>
      </c>
      <c r="AI177" s="182"/>
      <c r="AJ177" s="182"/>
      <c r="AK177" s="182"/>
      <c r="AL177" s="178" t="s">
        <v>623</v>
      </c>
      <c r="AM177" s="179"/>
      <c r="AN177" s="179"/>
      <c r="AO177" s="180"/>
      <c r="AP177" s="265" t="s">
        <v>614</v>
      </c>
      <c r="AQ177" s="265"/>
      <c r="AR177" s="265"/>
      <c r="AS177" s="265"/>
      <c r="AT177" s="265"/>
      <c r="AU177" s="265"/>
      <c r="AV177" s="265"/>
      <c r="AW177" s="265"/>
      <c r="AX177" s="265"/>
      <c r="AY177">
        <f t="shared" si="11"/>
        <v>1</v>
      </c>
    </row>
    <row r="178" spans="1:51" ht="24.75" customHeight="1" x14ac:dyDescent="0.15">
      <c r="A178" s="49"/>
      <c r="B178" s="49"/>
      <c r="C178" s="49"/>
      <c r="D178" s="49"/>
      <c r="E178" s="49"/>
      <c r="F178" s="49"/>
      <c r="G178" s="49"/>
      <c r="H178" s="49"/>
      <c r="I178" s="49"/>
      <c r="J178" s="49"/>
      <c r="K178" s="49"/>
      <c r="L178" s="49"/>
      <c r="M178" s="49"/>
      <c r="N178" s="49"/>
      <c r="O178" s="49"/>
      <c r="P178" s="50"/>
      <c r="Q178" s="50"/>
      <c r="R178" s="50"/>
      <c r="S178" s="50"/>
      <c r="T178" s="50"/>
      <c r="U178" s="50"/>
      <c r="V178" s="50"/>
      <c r="W178" s="50"/>
      <c r="X178" s="50"/>
      <c r="Y178" s="51"/>
      <c r="Z178" s="51"/>
      <c r="AA178" s="51"/>
      <c r="AB178" s="51"/>
      <c r="AC178" s="51"/>
      <c r="AD178" s="51"/>
      <c r="AE178" s="51"/>
      <c r="AF178" s="51"/>
      <c r="AG178" s="51"/>
      <c r="AH178" s="51"/>
      <c r="AI178" s="51"/>
      <c r="AJ178" s="51"/>
      <c r="AK178" s="51"/>
      <c r="AL178" s="51"/>
      <c r="AM178" s="51"/>
      <c r="AN178" s="51"/>
      <c r="AO178" s="51"/>
      <c r="AP178" s="50"/>
      <c r="AQ178" s="50"/>
      <c r="AR178" s="50"/>
      <c r="AS178" s="50"/>
      <c r="AT178" s="50"/>
      <c r="AU178" s="50"/>
      <c r="AV178" s="50"/>
      <c r="AW178" s="50"/>
      <c r="AX178" s="50"/>
      <c r="AY178">
        <f>COUNTA($C$181)</f>
        <v>1</v>
      </c>
    </row>
    <row r="179" spans="1:51" ht="24.75" customHeight="1" x14ac:dyDescent="0.15">
      <c r="A179" s="42"/>
      <c r="B179" s="46" t="s">
        <v>170</v>
      </c>
      <c r="C179" s="42"/>
      <c r="D179" s="42"/>
      <c r="E179" s="42"/>
      <c r="F179" s="42"/>
      <c r="G179" s="42"/>
      <c r="H179" s="42"/>
      <c r="I179" s="42"/>
      <c r="J179" s="42"/>
      <c r="K179" s="42"/>
      <c r="L179" s="42"/>
      <c r="M179" s="42"/>
      <c r="N179" s="42"/>
      <c r="O179" s="42"/>
      <c r="P179" s="47"/>
      <c r="Q179" s="47"/>
      <c r="R179" s="47"/>
      <c r="S179" s="47"/>
      <c r="T179" s="47"/>
      <c r="U179" s="47"/>
      <c r="V179" s="47"/>
      <c r="W179" s="47"/>
      <c r="X179" s="47"/>
      <c r="Y179" s="48"/>
      <c r="Z179" s="48"/>
      <c r="AA179" s="48"/>
      <c r="AB179" s="48"/>
      <c r="AC179" s="48"/>
      <c r="AD179" s="48"/>
      <c r="AE179" s="48"/>
      <c r="AF179" s="48"/>
      <c r="AG179" s="48"/>
      <c r="AH179" s="48"/>
      <c r="AI179" s="48"/>
      <c r="AJ179" s="48"/>
      <c r="AK179" s="48"/>
      <c r="AL179" s="48"/>
      <c r="AM179" s="48"/>
      <c r="AN179" s="48"/>
      <c r="AO179" s="48"/>
      <c r="AP179" s="47"/>
      <c r="AQ179" s="47"/>
      <c r="AR179" s="47"/>
      <c r="AS179" s="47"/>
      <c r="AT179" s="47"/>
      <c r="AU179" s="47"/>
      <c r="AV179" s="47"/>
      <c r="AW179" s="47"/>
      <c r="AX179" s="47"/>
      <c r="AY179">
        <f>$AY$178</f>
        <v>1</v>
      </c>
    </row>
    <row r="180" spans="1:51" ht="59.25" customHeight="1" x14ac:dyDescent="0.15">
      <c r="A180" s="185"/>
      <c r="B180" s="185"/>
      <c r="C180" s="185" t="s">
        <v>26</v>
      </c>
      <c r="D180" s="185"/>
      <c r="E180" s="185"/>
      <c r="F180" s="185"/>
      <c r="G180" s="185"/>
      <c r="H180" s="185"/>
      <c r="I180" s="185"/>
      <c r="J180" s="255" t="s">
        <v>189</v>
      </c>
      <c r="K180" s="93"/>
      <c r="L180" s="93"/>
      <c r="M180" s="93"/>
      <c r="N180" s="93"/>
      <c r="O180" s="93"/>
      <c r="P180" s="138" t="s">
        <v>176</v>
      </c>
      <c r="Q180" s="138"/>
      <c r="R180" s="138"/>
      <c r="S180" s="138"/>
      <c r="T180" s="138"/>
      <c r="U180" s="138"/>
      <c r="V180" s="138"/>
      <c r="W180" s="138"/>
      <c r="X180" s="138"/>
      <c r="Y180" s="183" t="s">
        <v>188</v>
      </c>
      <c r="Z180" s="184"/>
      <c r="AA180" s="184"/>
      <c r="AB180" s="184"/>
      <c r="AC180" s="255" t="s">
        <v>217</v>
      </c>
      <c r="AD180" s="255"/>
      <c r="AE180" s="255"/>
      <c r="AF180" s="255"/>
      <c r="AG180" s="255"/>
      <c r="AH180" s="183" t="s">
        <v>236</v>
      </c>
      <c r="AI180" s="185"/>
      <c r="AJ180" s="185"/>
      <c r="AK180" s="185"/>
      <c r="AL180" s="185" t="s">
        <v>21</v>
      </c>
      <c r="AM180" s="185"/>
      <c r="AN180" s="185"/>
      <c r="AO180" s="277"/>
      <c r="AP180" s="195" t="s">
        <v>190</v>
      </c>
      <c r="AQ180" s="195"/>
      <c r="AR180" s="195"/>
      <c r="AS180" s="195"/>
      <c r="AT180" s="195"/>
      <c r="AU180" s="195"/>
      <c r="AV180" s="195"/>
      <c r="AW180" s="195"/>
      <c r="AX180" s="195"/>
      <c r="AY180">
        <f t="shared" ref="AY180:AY181" si="12">$AY$178</f>
        <v>1</v>
      </c>
    </row>
    <row r="181" spans="1:51" ht="30" customHeight="1" x14ac:dyDescent="0.15">
      <c r="A181" s="248">
        <v>1</v>
      </c>
      <c r="B181" s="248">
        <v>1</v>
      </c>
      <c r="C181" s="249" t="s">
        <v>634</v>
      </c>
      <c r="D181" s="250"/>
      <c r="E181" s="250"/>
      <c r="F181" s="250"/>
      <c r="G181" s="250"/>
      <c r="H181" s="250"/>
      <c r="I181" s="250"/>
      <c r="J181" s="251" t="s">
        <v>268</v>
      </c>
      <c r="K181" s="252"/>
      <c r="L181" s="252"/>
      <c r="M181" s="252"/>
      <c r="N181" s="252"/>
      <c r="O181" s="252"/>
      <c r="P181" s="275" t="s">
        <v>635</v>
      </c>
      <c r="Q181" s="276"/>
      <c r="R181" s="276"/>
      <c r="S181" s="276"/>
      <c r="T181" s="276"/>
      <c r="U181" s="276"/>
      <c r="V181" s="276"/>
      <c r="W181" s="276"/>
      <c r="X181" s="276"/>
      <c r="Y181" s="171">
        <v>4</v>
      </c>
      <c r="Z181" s="172"/>
      <c r="AA181" s="172"/>
      <c r="AB181" s="173"/>
      <c r="AC181" s="278" t="s">
        <v>75</v>
      </c>
      <c r="AD181" s="279"/>
      <c r="AE181" s="279"/>
      <c r="AF181" s="279"/>
      <c r="AG181" s="279"/>
      <c r="AH181" s="181" t="s">
        <v>268</v>
      </c>
      <c r="AI181" s="182"/>
      <c r="AJ181" s="182"/>
      <c r="AK181" s="182"/>
      <c r="AL181" s="181" t="s">
        <v>268</v>
      </c>
      <c r="AM181" s="182"/>
      <c r="AN181" s="182"/>
      <c r="AO181" s="182"/>
      <c r="AP181" s="265" t="s">
        <v>636</v>
      </c>
      <c r="AQ181" s="265"/>
      <c r="AR181" s="265"/>
      <c r="AS181" s="265"/>
      <c r="AT181" s="265"/>
      <c r="AU181" s="265"/>
      <c r="AV181" s="265"/>
      <c r="AW181" s="265"/>
      <c r="AX181" s="265"/>
      <c r="AY181">
        <f t="shared" si="12"/>
        <v>1</v>
      </c>
    </row>
    <row r="182" spans="1:51" ht="30" customHeight="1" x14ac:dyDescent="0.15">
      <c r="A182" s="248">
        <v>2</v>
      </c>
      <c r="B182" s="248">
        <v>1</v>
      </c>
      <c r="C182" s="249" t="s">
        <v>640</v>
      </c>
      <c r="D182" s="250"/>
      <c r="E182" s="250"/>
      <c r="F182" s="250"/>
      <c r="G182" s="250"/>
      <c r="H182" s="250"/>
      <c r="I182" s="250"/>
      <c r="J182" s="251" t="s">
        <v>268</v>
      </c>
      <c r="K182" s="252"/>
      <c r="L182" s="252"/>
      <c r="M182" s="252"/>
      <c r="N182" s="252"/>
      <c r="O182" s="252"/>
      <c r="P182" s="275" t="s">
        <v>643</v>
      </c>
      <c r="Q182" s="276"/>
      <c r="R182" s="276"/>
      <c r="S182" s="276"/>
      <c r="T182" s="276"/>
      <c r="U182" s="276"/>
      <c r="V182" s="276"/>
      <c r="W182" s="276"/>
      <c r="X182" s="276"/>
      <c r="Y182" s="171">
        <v>9.0999999999999998E-2</v>
      </c>
      <c r="Z182" s="172"/>
      <c r="AA182" s="172"/>
      <c r="AB182" s="173"/>
      <c r="AC182" s="278" t="s">
        <v>75</v>
      </c>
      <c r="AD182" s="279"/>
      <c r="AE182" s="279"/>
      <c r="AF182" s="279"/>
      <c r="AG182" s="279"/>
      <c r="AH182" s="181" t="s">
        <v>268</v>
      </c>
      <c r="AI182" s="182"/>
      <c r="AJ182" s="182"/>
      <c r="AK182" s="182"/>
      <c r="AL182" s="181" t="s">
        <v>268</v>
      </c>
      <c r="AM182" s="182"/>
      <c r="AN182" s="182"/>
      <c r="AO182" s="182"/>
      <c r="AP182" s="265" t="s">
        <v>636</v>
      </c>
      <c r="AQ182" s="265"/>
      <c r="AR182" s="265"/>
      <c r="AS182" s="265"/>
      <c r="AT182" s="265"/>
      <c r="AU182" s="265"/>
      <c r="AV182" s="265"/>
      <c r="AW182" s="265"/>
      <c r="AX182" s="265"/>
      <c r="AY182">
        <f>COUNTA($C$182)</f>
        <v>1</v>
      </c>
    </row>
    <row r="183" spans="1:51" ht="30" customHeight="1" x14ac:dyDescent="0.15">
      <c r="A183" s="248">
        <v>3</v>
      </c>
      <c r="B183" s="248">
        <v>1</v>
      </c>
      <c r="C183" s="249" t="s">
        <v>641</v>
      </c>
      <c r="D183" s="250"/>
      <c r="E183" s="250"/>
      <c r="F183" s="250"/>
      <c r="G183" s="250"/>
      <c r="H183" s="250"/>
      <c r="I183" s="250"/>
      <c r="J183" s="251" t="s">
        <v>268</v>
      </c>
      <c r="K183" s="252"/>
      <c r="L183" s="252"/>
      <c r="M183" s="252"/>
      <c r="N183" s="252"/>
      <c r="O183" s="252"/>
      <c r="P183" s="275" t="s">
        <v>644</v>
      </c>
      <c r="Q183" s="276"/>
      <c r="R183" s="276"/>
      <c r="S183" s="276"/>
      <c r="T183" s="276"/>
      <c r="U183" s="276"/>
      <c r="V183" s="276"/>
      <c r="W183" s="276"/>
      <c r="X183" s="276"/>
      <c r="Y183" s="171">
        <v>7.5999999999999998E-2</v>
      </c>
      <c r="Z183" s="172"/>
      <c r="AA183" s="172"/>
      <c r="AB183" s="173"/>
      <c r="AC183" s="278" t="s">
        <v>75</v>
      </c>
      <c r="AD183" s="279"/>
      <c r="AE183" s="279"/>
      <c r="AF183" s="279"/>
      <c r="AG183" s="279"/>
      <c r="AH183" s="181" t="s">
        <v>268</v>
      </c>
      <c r="AI183" s="182"/>
      <c r="AJ183" s="182"/>
      <c r="AK183" s="182"/>
      <c r="AL183" s="181" t="s">
        <v>268</v>
      </c>
      <c r="AM183" s="182"/>
      <c r="AN183" s="182"/>
      <c r="AO183" s="182"/>
      <c r="AP183" s="265" t="s">
        <v>636</v>
      </c>
      <c r="AQ183" s="265"/>
      <c r="AR183" s="265"/>
      <c r="AS183" s="265"/>
      <c r="AT183" s="265"/>
      <c r="AU183" s="265"/>
      <c r="AV183" s="265"/>
      <c r="AW183" s="265"/>
      <c r="AX183" s="265"/>
      <c r="AY183">
        <f>COUNTA($C$183)</f>
        <v>1</v>
      </c>
    </row>
    <row r="184" spans="1:51" ht="53.25" customHeight="1" x14ac:dyDescent="0.15">
      <c r="A184" s="248">
        <v>4</v>
      </c>
      <c r="B184" s="248">
        <v>1</v>
      </c>
      <c r="C184" s="249" t="s">
        <v>642</v>
      </c>
      <c r="D184" s="250"/>
      <c r="E184" s="250"/>
      <c r="F184" s="250"/>
      <c r="G184" s="250"/>
      <c r="H184" s="250"/>
      <c r="I184" s="250"/>
      <c r="J184" s="251" t="s">
        <v>268</v>
      </c>
      <c r="K184" s="252"/>
      <c r="L184" s="252"/>
      <c r="M184" s="252"/>
      <c r="N184" s="252"/>
      <c r="O184" s="252"/>
      <c r="P184" s="275" t="s">
        <v>645</v>
      </c>
      <c r="Q184" s="276"/>
      <c r="R184" s="276"/>
      <c r="S184" s="276"/>
      <c r="T184" s="276"/>
      <c r="U184" s="276"/>
      <c r="V184" s="276"/>
      <c r="W184" s="276"/>
      <c r="X184" s="276"/>
      <c r="Y184" s="171">
        <v>2.1999999999999999E-2</v>
      </c>
      <c r="Z184" s="172"/>
      <c r="AA184" s="172"/>
      <c r="AB184" s="173"/>
      <c r="AC184" s="278" t="s">
        <v>75</v>
      </c>
      <c r="AD184" s="279"/>
      <c r="AE184" s="279"/>
      <c r="AF184" s="279"/>
      <c r="AG184" s="279"/>
      <c r="AH184" s="181" t="s">
        <v>268</v>
      </c>
      <c r="AI184" s="182"/>
      <c r="AJ184" s="182"/>
      <c r="AK184" s="182"/>
      <c r="AL184" s="181" t="s">
        <v>268</v>
      </c>
      <c r="AM184" s="182"/>
      <c r="AN184" s="182"/>
      <c r="AO184" s="182"/>
      <c r="AP184" s="265" t="s">
        <v>636</v>
      </c>
      <c r="AQ184" s="265"/>
      <c r="AR184" s="265"/>
      <c r="AS184" s="265"/>
      <c r="AT184" s="265"/>
      <c r="AU184" s="265"/>
      <c r="AV184" s="265"/>
      <c r="AW184" s="265"/>
      <c r="AX184" s="265"/>
      <c r="AY184">
        <f>COUNTA($C$184)</f>
        <v>1</v>
      </c>
    </row>
    <row r="185" spans="1:51" ht="24.75" customHeight="1" x14ac:dyDescent="0.15">
      <c r="A185" s="49"/>
      <c r="B185" s="49"/>
      <c r="C185" s="49"/>
      <c r="D185" s="49"/>
      <c r="E185" s="49"/>
      <c r="F185" s="49"/>
      <c r="G185" s="49"/>
      <c r="H185" s="49"/>
      <c r="I185" s="49"/>
      <c r="J185" s="49"/>
      <c r="K185" s="49"/>
      <c r="L185" s="49"/>
      <c r="M185" s="49"/>
      <c r="N185" s="49"/>
      <c r="O185" s="49"/>
      <c r="P185" s="50"/>
      <c r="Q185" s="50"/>
      <c r="R185" s="50"/>
      <c r="S185" s="50"/>
      <c r="T185" s="50"/>
      <c r="U185" s="50"/>
      <c r="V185" s="50"/>
      <c r="W185" s="50"/>
      <c r="X185" s="50"/>
      <c r="Y185" s="51"/>
      <c r="Z185" s="51"/>
      <c r="AA185" s="51"/>
      <c r="AB185" s="51"/>
      <c r="AC185" s="51"/>
      <c r="AD185" s="51"/>
      <c r="AE185" s="51"/>
      <c r="AF185" s="51"/>
      <c r="AG185" s="51"/>
      <c r="AH185" s="51"/>
      <c r="AI185" s="51"/>
      <c r="AJ185" s="51"/>
      <c r="AK185" s="51"/>
      <c r="AL185" s="51"/>
      <c r="AM185" s="51"/>
      <c r="AN185" s="51"/>
      <c r="AO185" s="51"/>
      <c r="AP185" s="50"/>
      <c r="AQ185" s="50"/>
      <c r="AR185" s="50"/>
      <c r="AS185" s="50"/>
      <c r="AT185" s="50"/>
      <c r="AU185" s="50"/>
      <c r="AV185" s="50"/>
      <c r="AW185" s="50"/>
      <c r="AX185" s="50"/>
      <c r="AY185">
        <f>COUNTA($C$188)</f>
        <v>1</v>
      </c>
    </row>
    <row r="186" spans="1:51" ht="24.75" customHeight="1" x14ac:dyDescent="0.15">
      <c r="A186" s="42"/>
      <c r="B186" s="46" t="s">
        <v>171</v>
      </c>
      <c r="C186" s="42"/>
      <c r="D186" s="42"/>
      <c r="E186" s="42"/>
      <c r="F186" s="42"/>
      <c r="G186" s="42"/>
      <c r="H186" s="42"/>
      <c r="I186" s="42"/>
      <c r="J186" s="42"/>
      <c r="K186" s="42"/>
      <c r="L186" s="42"/>
      <c r="M186" s="42"/>
      <c r="N186" s="42"/>
      <c r="O186" s="42"/>
      <c r="P186" s="47"/>
      <c r="Q186" s="47"/>
      <c r="R186" s="47"/>
      <c r="S186" s="47"/>
      <c r="T186" s="47"/>
      <c r="U186" s="47"/>
      <c r="V186" s="47"/>
      <c r="W186" s="47"/>
      <c r="X186" s="47"/>
      <c r="Y186" s="48"/>
      <c r="Z186" s="48"/>
      <c r="AA186" s="48"/>
      <c r="AB186" s="48"/>
      <c r="AC186" s="48"/>
      <c r="AD186" s="48"/>
      <c r="AE186" s="48"/>
      <c r="AF186" s="48"/>
      <c r="AG186" s="48"/>
      <c r="AH186" s="48"/>
      <c r="AI186" s="48"/>
      <c r="AJ186" s="48"/>
      <c r="AK186" s="48"/>
      <c r="AL186" s="48"/>
      <c r="AM186" s="48"/>
      <c r="AN186" s="48"/>
      <c r="AO186" s="48"/>
      <c r="AP186" s="47"/>
      <c r="AQ186" s="47"/>
      <c r="AR186" s="47"/>
      <c r="AS186" s="47"/>
      <c r="AT186" s="47"/>
      <c r="AU186" s="47"/>
      <c r="AV186" s="47"/>
      <c r="AW186" s="47"/>
      <c r="AX186" s="47"/>
      <c r="AY186">
        <f>$AY$185</f>
        <v>1</v>
      </c>
    </row>
    <row r="187" spans="1:51" ht="59.25" customHeight="1" x14ac:dyDescent="0.15">
      <c r="A187" s="185"/>
      <c r="B187" s="185"/>
      <c r="C187" s="185" t="s">
        <v>26</v>
      </c>
      <c r="D187" s="185"/>
      <c r="E187" s="185"/>
      <c r="F187" s="185"/>
      <c r="G187" s="185"/>
      <c r="H187" s="185"/>
      <c r="I187" s="185"/>
      <c r="J187" s="255" t="s">
        <v>189</v>
      </c>
      <c r="K187" s="93"/>
      <c r="L187" s="93"/>
      <c r="M187" s="93"/>
      <c r="N187" s="93"/>
      <c r="O187" s="93"/>
      <c r="P187" s="138" t="s">
        <v>176</v>
      </c>
      <c r="Q187" s="138"/>
      <c r="R187" s="138"/>
      <c r="S187" s="138"/>
      <c r="T187" s="138"/>
      <c r="U187" s="138"/>
      <c r="V187" s="138"/>
      <c r="W187" s="138"/>
      <c r="X187" s="138"/>
      <c r="Y187" s="183" t="s">
        <v>188</v>
      </c>
      <c r="Z187" s="184"/>
      <c r="AA187" s="184"/>
      <c r="AB187" s="184"/>
      <c r="AC187" s="255" t="s">
        <v>217</v>
      </c>
      <c r="AD187" s="255"/>
      <c r="AE187" s="255"/>
      <c r="AF187" s="255"/>
      <c r="AG187" s="255"/>
      <c r="AH187" s="183" t="s">
        <v>236</v>
      </c>
      <c r="AI187" s="185"/>
      <c r="AJ187" s="185"/>
      <c r="AK187" s="185"/>
      <c r="AL187" s="185" t="s">
        <v>21</v>
      </c>
      <c r="AM187" s="185"/>
      <c r="AN187" s="185"/>
      <c r="AO187" s="277"/>
      <c r="AP187" s="195" t="s">
        <v>190</v>
      </c>
      <c r="AQ187" s="195"/>
      <c r="AR187" s="195"/>
      <c r="AS187" s="195"/>
      <c r="AT187" s="195"/>
      <c r="AU187" s="195"/>
      <c r="AV187" s="195"/>
      <c r="AW187" s="195"/>
      <c r="AX187" s="195"/>
      <c r="AY187">
        <f t="shared" ref="AY187:AY188" si="13">$AY$185</f>
        <v>1</v>
      </c>
    </row>
    <row r="188" spans="1:51" ht="45.75" customHeight="1" x14ac:dyDescent="0.15">
      <c r="A188" s="248">
        <v>1</v>
      </c>
      <c r="B188" s="248">
        <v>1</v>
      </c>
      <c r="C188" s="249" t="s">
        <v>630</v>
      </c>
      <c r="D188" s="250"/>
      <c r="E188" s="250"/>
      <c r="F188" s="250"/>
      <c r="G188" s="250"/>
      <c r="H188" s="250"/>
      <c r="I188" s="250"/>
      <c r="J188" s="251">
        <v>4013301005010</v>
      </c>
      <c r="K188" s="252"/>
      <c r="L188" s="252"/>
      <c r="M188" s="252"/>
      <c r="N188" s="252"/>
      <c r="O188" s="252"/>
      <c r="P188" s="253" t="s">
        <v>670</v>
      </c>
      <c r="Q188" s="254"/>
      <c r="R188" s="254"/>
      <c r="S188" s="254"/>
      <c r="T188" s="254"/>
      <c r="U188" s="254"/>
      <c r="V188" s="254"/>
      <c r="W188" s="254"/>
      <c r="X188" s="254"/>
      <c r="Y188" s="171">
        <v>1</v>
      </c>
      <c r="Z188" s="172"/>
      <c r="AA188" s="172"/>
      <c r="AB188" s="173"/>
      <c r="AC188" s="174" t="s">
        <v>244</v>
      </c>
      <c r="AD188" s="175"/>
      <c r="AE188" s="175"/>
      <c r="AF188" s="175"/>
      <c r="AG188" s="175"/>
      <c r="AH188" s="176" t="s">
        <v>268</v>
      </c>
      <c r="AI188" s="177"/>
      <c r="AJ188" s="177"/>
      <c r="AK188" s="177"/>
      <c r="AL188" s="178" t="s">
        <v>268</v>
      </c>
      <c r="AM188" s="179"/>
      <c r="AN188" s="179"/>
      <c r="AO188" s="180"/>
      <c r="AP188" s="265" t="s">
        <v>636</v>
      </c>
      <c r="AQ188" s="265"/>
      <c r="AR188" s="265"/>
      <c r="AS188" s="265"/>
      <c r="AT188" s="265"/>
      <c r="AU188" s="265"/>
      <c r="AV188" s="265"/>
      <c r="AW188" s="265"/>
      <c r="AX188" s="265"/>
      <c r="AY188">
        <f t="shared" si="13"/>
        <v>1</v>
      </c>
    </row>
    <row r="189" spans="1:51" ht="30" customHeight="1" x14ac:dyDescent="0.15">
      <c r="A189" s="248">
        <v>2</v>
      </c>
      <c r="B189" s="248">
        <v>1</v>
      </c>
      <c r="C189" s="256" t="s">
        <v>632</v>
      </c>
      <c r="D189" s="257"/>
      <c r="E189" s="257"/>
      <c r="F189" s="257"/>
      <c r="G189" s="257"/>
      <c r="H189" s="257"/>
      <c r="I189" s="258"/>
      <c r="J189" s="259">
        <v>2010001105514</v>
      </c>
      <c r="K189" s="260"/>
      <c r="L189" s="260"/>
      <c r="M189" s="260"/>
      <c r="N189" s="260"/>
      <c r="O189" s="261"/>
      <c r="P189" s="262" t="s">
        <v>628</v>
      </c>
      <c r="Q189" s="263"/>
      <c r="R189" s="263"/>
      <c r="S189" s="263"/>
      <c r="T189" s="263"/>
      <c r="U189" s="263"/>
      <c r="V189" s="263"/>
      <c r="W189" s="263"/>
      <c r="X189" s="264"/>
      <c r="Y189" s="171">
        <v>0.3</v>
      </c>
      <c r="Z189" s="172"/>
      <c r="AA189" s="172"/>
      <c r="AB189" s="173"/>
      <c r="AC189" s="266" t="s">
        <v>244</v>
      </c>
      <c r="AD189" s="267"/>
      <c r="AE189" s="267"/>
      <c r="AF189" s="267"/>
      <c r="AG189" s="268"/>
      <c r="AH189" s="269" t="s">
        <v>268</v>
      </c>
      <c r="AI189" s="270"/>
      <c r="AJ189" s="270"/>
      <c r="AK189" s="271"/>
      <c r="AL189" s="178" t="s">
        <v>268</v>
      </c>
      <c r="AM189" s="179"/>
      <c r="AN189" s="179"/>
      <c r="AO189" s="180"/>
      <c r="AP189" s="272" t="s">
        <v>636</v>
      </c>
      <c r="AQ189" s="273"/>
      <c r="AR189" s="273"/>
      <c r="AS189" s="273"/>
      <c r="AT189" s="273"/>
      <c r="AU189" s="273"/>
      <c r="AV189" s="273"/>
      <c r="AW189" s="273"/>
      <c r="AX189" s="274"/>
      <c r="AY189">
        <f>COUNTA($C$189)</f>
        <v>1</v>
      </c>
    </row>
    <row r="190" spans="1:51" ht="30" customHeight="1" x14ac:dyDescent="0.15">
      <c r="A190" s="248">
        <v>3</v>
      </c>
      <c r="B190" s="248">
        <v>1</v>
      </c>
      <c r="C190" s="249" t="s">
        <v>631</v>
      </c>
      <c r="D190" s="250"/>
      <c r="E190" s="250"/>
      <c r="F190" s="250"/>
      <c r="G190" s="250"/>
      <c r="H190" s="250"/>
      <c r="I190" s="250"/>
      <c r="J190" s="251">
        <v>4010502006218</v>
      </c>
      <c r="K190" s="252"/>
      <c r="L190" s="252"/>
      <c r="M190" s="252"/>
      <c r="N190" s="252"/>
      <c r="O190" s="252"/>
      <c r="P190" s="253" t="s">
        <v>629</v>
      </c>
      <c r="Q190" s="254"/>
      <c r="R190" s="254"/>
      <c r="S190" s="254"/>
      <c r="T190" s="254"/>
      <c r="U190" s="254"/>
      <c r="V190" s="254"/>
      <c r="W190" s="254"/>
      <c r="X190" s="254"/>
      <c r="Y190" s="171">
        <v>0.2</v>
      </c>
      <c r="Z190" s="172"/>
      <c r="AA190" s="172"/>
      <c r="AB190" s="173"/>
      <c r="AC190" s="174" t="s">
        <v>244</v>
      </c>
      <c r="AD190" s="175"/>
      <c r="AE190" s="175"/>
      <c r="AF190" s="175"/>
      <c r="AG190" s="175"/>
      <c r="AH190" s="176" t="s">
        <v>268</v>
      </c>
      <c r="AI190" s="177"/>
      <c r="AJ190" s="177"/>
      <c r="AK190" s="177"/>
      <c r="AL190" s="178" t="s">
        <v>268</v>
      </c>
      <c r="AM190" s="179"/>
      <c r="AN190" s="179"/>
      <c r="AO190" s="180"/>
      <c r="AP190" s="265" t="s">
        <v>636</v>
      </c>
      <c r="AQ190" s="265"/>
      <c r="AR190" s="265"/>
      <c r="AS190" s="265"/>
      <c r="AT190" s="265"/>
      <c r="AU190" s="265"/>
      <c r="AV190" s="265"/>
      <c r="AW190" s="265"/>
      <c r="AX190" s="265"/>
      <c r="AY190">
        <f>COUNTA($C$190)</f>
        <v>1</v>
      </c>
    </row>
    <row r="191" spans="1:51" ht="60.75" customHeight="1" x14ac:dyDescent="0.15">
      <c r="A191" s="248">
        <v>4</v>
      </c>
      <c r="B191" s="248">
        <v>1</v>
      </c>
      <c r="C191" s="256" t="s">
        <v>633</v>
      </c>
      <c r="D191" s="257"/>
      <c r="E191" s="257"/>
      <c r="F191" s="257"/>
      <c r="G191" s="257"/>
      <c r="H191" s="257"/>
      <c r="I191" s="258"/>
      <c r="J191" s="259">
        <v>9010601040880</v>
      </c>
      <c r="K191" s="260"/>
      <c r="L191" s="260"/>
      <c r="M191" s="260"/>
      <c r="N191" s="260"/>
      <c r="O191" s="261"/>
      <c r="P191" s="262" t="s">
        <v>627</v>
      </c>
      <c r="Q191" s="263"/>
      <c r="R191" s="263"/>
      <c r="S191" s="263"/>
      <c r="T191" s="263"/>
      <c r="U191" s="263"/>
      <c r="V191" s="263"/>
      <c r="W191" s="263"/>
      <c r="X191" s="264"/>
      <c r="Y191" s="171">
        <v>0.2</v>
      </c>
      <c r="Z191" s="172"/>
      <c r="AA191" s="172"/>
      <c r="AB191" s="173"/>
      <c r="AC191" s="266" t="s">
        <v>244</v>
      </c>
      <c r="AD191" s="267"/>
      <c r="AE191" s="267"/>
      <c r="AF191" s="267"/>
      <c r="AG191" s="268"/>
      <c r="AH191" s="269" t="s">
        <v>268</v>
      </c>
      <c r="AI191" s="270"/>
      <c r="AJ191" s="270"/>
      <c r="AK191" s="271"/>
      <c r="AL191" s="178" t="s">
        <v>268</v>
      </c>
      <c r="AM191" s="179"/>
      <c r="AN191" s="179"/>
      <c r="AO191" s="180"/>
      <c r="AP191" s="272" t="s">
        <v>636</v>
      </c>
      <c r="AQ191" s="273"/>
      <c r="AR191" s="273"/>
      <c r="AS191" s="273"/>
      <c r="AT191" s="273"/>
      <c r="AU191" s="273"/>
      <c r="AV191" s="273"/>
      <c r="AW191" s="273"/>
      <c r="AX191" s="274"/>
      <c r="AY191">
        <f>COUNTA($C$191)</f>
        <v>1</v>
      </c>
    </row>
  </sheetData>
  <sheetProtection formatRows="0"/>
  <dataConsolidate/>
  <mergeCells count="888">
    <mergeCell ref="A44:F48"/>
    <mergeCell ref="AM48:AP48"/>
    <mergeCell ref="AM68:AP68"/>
    <mergeCell ref="AU48:AX48"/>
    <mergeCell ref="AQ51:AT51"/>
    <mergeCell ref="AU51:AX51"/>
    <mergeCell ref="AQ52:AR52"/>
    <mergeCell ref="AS52:AT52"/>
    <mergeCell ref="A49:F50"/>
    <mergeCell ref="G49:AX50"/>
    <mergeCell ref="A56:F57"/>
    <mergeCell ref="G56:AX57"/>
    <mergeCell ref="A63:F64"/>
    <mergeCell ref="G63:AX64"/>
    <mergeCell ref="C75:D76"/>
    <mergeCell ref="A75:B76"/>
    <mergeCell ref="AQ69:AT69"/>
    <mergeCell ref="AU69:AX69"/>
    <mergeCell ref="AI70:AL70"/>
    <mergeCell ref="AM70:AP70"/>
    <mergeCell ref="AE71:AH71"/>
    <mergeCell ref="AI71:AL71"/>
    <mergeCell ref="AM69:AP69"/>
    <mergeCell ref="AE70:AH70"/>
    <mergeCell ref="C98:F98"/>
    <mergeCell ref="G97:M97"/>
    <mergeCell ref="N97:AF97"/>
    <mergeCell ref="C97:F97"/>
    <mergeCell ref="G98:H98"/>
    <mergeCell ref="N99:AF99"/>
    <mergeCell ref="N100:AF100"/>
    <mergeCell ref="G99:H99"/>
    <mergeCell ref="G100:H100"/>
    <mergeCell ref="J99:K99"/>
    <mergeCell ref="J100:K100"/>
    <mergeCell ref="C100:F100"/>
    <mergeCell ref="AI74:AL74"/>
    <mergeCell ref="G70:X71"/>
    <mergeCell ref="AQ74:AX74"/>
    <mergeCell ref="AG90:AX90"/>
    <mergeCell ref="AC191:AG191"/>
    <mergeCell ref="AH191:AK191"/>
    <mergeCell ref="AL191:AO191"/>
    <mergeCell ref="AP191:AX191"/>
    <mergeCell ref="AG80:AX80"/>
    <mergeCell ref="AD79:AF79"/>
    <mergeCell ref="AQ72:AX72"/>
    <mergeCell ref="AE73:AH73"/>
    <mergeCell ref="AI73:AL73"/>
    <mergeCell ref="G104:AX104"/>
    <mergeCell ref="G103:AX103"/>
    <mergeCell ref="AM73:AP73"/>
    <mergeCell ref="AM72:AP72"/>
    <mergeCell ref="AB73:AD73"/>
    <mergeCell ref="Y70:AA70"/>
    <mergeCell ref="AB70:AD70"/>
    <mergeCell ref="Y71:AA71"/>
    <mergeCell ref="AB71:AD71"/>
    <mergeCell ref="AM62:AP62"/>
    <mergeCell ref="AM61:AP61"/>
    <mergeCell ref="A65:AN65"/>
    <mergeCell ref="Y67:AA67"/>
    <mergeCell ref="AE67:AH67"/>
    <mergeCell ref="AI67:AL67"/>
    <mergeCell ref="AM67:AP67"/>
    <mergeCell ref="AO65:AQ65"/>
    <mergeCell ref="AB68:AD68"/>
    <mergeCell ref="AD88:AF88"/>
    <mergeCell ref="AG87:AX87"/>
    <mergeCell ref="AQ70:AT70"/>
    <mergeCell ref="AU70:AX70"/>
    <mergeCell ref="AC187:AG187"/>
    <mergeCell ref="AH187:AK187"/>
    <mergeCell ref="AL187:AO187"/>
    <mergeCell ref="AP187:AX187"/>
    <mergeCell ref="C167:I167"/>
    <mergeCell ref="C168:I168"/>
    <mergeCell ref="C169:I169"/>
    <mergeCell ref="C176:I176"/>
    <mergeCell ref="J176:O176"/>
    <mergeCell ref="P176:X176"/>
    <mergeCell ref="Y176:AB176"/>
    <mergeCell ref="AC176:AG176"/>
    <mergeCell ref="AH176:AK176"/>
    <mergeCell ref="Y74:AA74"/>
    <mergeCell ref="AB74:AD74"/>
    <mergeCell ref="C94:AC94"/>
    <mergeCell ref="AG79:AX79"/>
    <mergeCell ref="AD86:AF86"/>
    <mergeCell ref="N98:AF98"/>
    <mergeCell ref="J98:K98"/>
    <mergeCell ref="AC188:AG188"/>
    <mergeCell ref="AH188:AK188"/>
    <mergeCell ref="AL188:AO188"/>
    <mergeCell ref="AP188:AX188"/>
    <mergeCell ref="AC183:AG183"/>
    <mergeCell ref="AH183:AK183"/>
    <mergeCell ref="AL183:AO183"/>
    <mergeCell ref="AP183:AX183"/>
    <mergeCell ref="C184:I184"/>
    <mergeCell ref="J184:O184"/>
    <mergeCell ref="P184:X184"/>
    <mergeCell ref="Y184:AB184"/>
    <mergeCell ref="AC184:AG184"/>
    <mergeCell ref="AH184:AK184"/>
    <mergeCell ref="AL184:AO184"/>
    <mergeCell ref="AP184:AX184"/>
    <mergeCell ref="G6:AX6"/>
    <mergeCell ref="A51:F55"/>
    <mergeCell ref="AB58:AD59"/>
    <mergeCell ref="G44:O45"/>
    <mergeCell ref="AQ61:AT61"/>
    <mergeCell ref="A72:F74"/>
    <mergeCell ref="G72:X72"/>
    <mergeCell ref="Y68:AA68"/>
    <mergeCell ref="AD78:AF78"/>
    <mergeCell ref="C78:AC78"/>
    <mergeCell ref="AQ71:AT71"/>
    <mergeCell ref="AU71:AX71"/>
    <mergeCell ref="AQ66:AT66"/>
    <mergeCell ref="AU66:AX66"/>
    <mergeCell ref="AQ67:AT67"/>
    <mergeCell ref="AQ68:AT68"/>
    <mergeCell ref="AU67:AX67"/>
    <mergeCell ref="AU68:AX68"/>
    <mergeCell ref="AM71:AP71"/>
    <mergeCell ref="AE66:AH66"/>
    <mergeCell ref="AI66:AL66"/>
    <mergeCell ref="AM66:AP66"/>
    <mergeCell ref="AE62:AH62"/>
    <mergeCell ref="A7:F7"/>
    <mergeCell ref="AG92:AX92"/>
    <mergeCell ref="A111:AX111"/>
    <mergeCell ref="C95:AC95"/>
    <mergeCell ref="G7:X7"/>
    <mergeCell ref="A8:F8"/>
    <mergeCell ref="A66:F68"/>
    <mergeCell ref="G66:X66"/>
    <mergeCell ref="AI62:AL62"/>
    <mergeCell ref="AB51:AD52"/>
    <mergeCell ref="AB53:AD53"/>
    <mergeCell ref="AB61:AD61"/>
    <mergeCell ref="P53:X55"/>
    <mergeCell ref="Y53:AA53"/>
    <mergeCell ref="Y54:AA54"/>
    <mergeCell ref="AB54:AD54"/>
    <mergeCell ref="Y62:AA62"/>
    <mergeCell ref="G51:O52"/>
    <mergeCell ref="P58:X59"/>
    <mergeCell ref="Y58:AA59"/>
    <mergeCell ref="AB67:AD67"/>
    <mergeCell ref="G60:O62"/>
    <mergeCell ref="P60:X62"/>
    <mergeCell ref="Y60:AA60"/>
    <mergeCell ref="AI61:AL61"/>
    <mergeCell ref="C87:AC87"/>
    <mergeCell ref="AU142:AX142"/>
    <mergeCell ref="AD92:AF92"/>
    <mergeCell ref="AD96:AF96"/>
    <mergeCell ref="AC146:AG146"/>
    <mergeCell ref="AH146:AT146"/>
    <mergeCell ref="AG95:AX95"/>
    <mergeCell ref="C89:AC89"/>
    <mergeCell ref="A125:F140"/>
    <mergeCell ref="AG96:AX102"/>
    <mergeCell ref="C93:AC93"/>
    <mergeCell ref="AG93:AX93"/>
    <mergeCell ref="C96:AC96"/>
    <mergeCell ref="AD94:AF94"/>
    <mergeCell ref="G145:K145"/>
    <mergeCell ref="AU143:AX143"/>
    <mergeCell ref="N101:AF101"/>
    <mergeCell ref="N102:AF102"/>
    <mergeCell ref="G101:H101"/>
    <mergeCell ref="G102:H102"/>
    <mergeCell ref="J101:K101"/>
    <mergeCell ref="J102:K102"/>
    <mergeCell ref="AG91:AX91"/>
    <mergeCell ref="A107:AX107"/>
    <mergeCell ref="G144:K144"/>
    <mergeCell ref="L144:X144"/>
    <mergeCell ref="AH143:AT143"/>
    <mergeCell ref="Y144:AB144"/>
    <mergeCell ref="AC144:AG144"/>
    <mergeCell ref="AH142:AT142"/>
    <mergeCell ref="G143:K143"/>
    <mergeCell ref="A110:E110"/>
    <mergeCell ref="AD93:AF93"/>
    <mergeCell ref="A141:F155"/>
    <mergeCell ref="AH145:AT145"/>
    <mergeCell ref="A106:AX106"/>
    <mergeCell ref="F110:AX110"/>
    <mergeCell ref="A113:AX113"/>
    <mergeCell ref="AD95:AF95"/>
    <mergeCell ref="AU146:AX146"/>
    <mergeCell ref="AU150:AX150"/>
    <mergeCell ref="C101:F101"/>
    <mergeCell ref="C102:F102"/>
    <mergeCell ref="C99:F99"/>
    <mergeCell ref="I18:O18"/>
    <mergeCell ref="AD12:AJ12"/>
    <mergeCell ref="AE8:AX8"/>
    <mergeCell ref="W16:AC16"/>
    <mergeCell ref="A10:F10"/>
    <mergeCell ref="AB47:AD47"/>
    <mergeCell ref="AR12:AX12"/>
    <mergeCell ref="G13:H18"/>
    <mergeCell ref="W13:AC13"/>
    <mergeCell ref="G32:O34"/>
    <mergeCell ref="A11:F11"/>
    <mergeCell ref="G37:O38"/>
    <mergeCell ref="P12:V12"/>
    <mergeCell ref="AB34:AD34"/>
    <mergeCell ref="AB46:AD46"/>
    <mergeCell ref="G46:O48"/>
    <mergeCell ref="A35:F36"/>
    <mergeCell ref="G35:AX36"/>
    <mergeCell ref="G21:O21"/>
    <mergeCell ref="P21:V21"/>
    <mergeCell ref="W21:AC21"/>
    <mergeCell ref="AD21:AJ21"/>
    <mergeCell ref="AK21:AQ21"/>
    <mergeCell ref="AR21:AX21"/>
    <mergeCell ref="A105:AX105"/>
    <mergeCell ref="C104:F104"/>
    <mergeCell ref="G4:X4"/>
    <mergeCell ref="Y4:AD4"/>
    <mergeCell ref="AE4:AP4"/>
    <mergeCell ref="AQ4:AX4"/>
    <mergeCell ref="A5:F5"/>
    <mergeCell ref="C86:AC86"/>
    <mergeCell ref="G11:AX11"/>
    <mergeCell ref="Y5:AD5"/>
    <mergeCell ref="AE5:AP5"/>
    <mergeCell ref="AQ5:AX5"/>
    <mergeCell ref="A4:F4"/>
    <mergeCell ref="A6:F6"/>
    <mergeCell ref="AK12:AQ12"/>
    <mergeCell ref="W14:AC14"/>
    <mergeCell ref="AG81:AX81"/>
    <mergeCell ref="AG86:AX86"/>
    <mergeCell ref="C79:AC79"/>
    <mergeCell ref="W12:AC12"/>
    <mergeCell ref="AR20:AX20"/>
    <mergeCell ref="AD87:AF87"/>
    <mergeCell ref="I16:O16"/>
    <mergeCell ref="P16:V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30:O31"/>
    <mergeCell ref="AU45:AV45"/>
    <mergeCell ref="AD13:AJ13"/>
    <mergeCell ref="AM44:AP45"/>
    <mergeCell ref="AQ44:AT44"/>
    <mergeCell ref="A96:B102"/>
    <mergeCell ref="AD89:AF89"/>
    <mergeCell ref="AB60:AD60"/>
    <mergeCell ref="Y61:AA61"/>
    <mergeCell ref="Y72:AA72"/>
    <mergeCell ref="AB72:AD72"/>
    <mergeCell ref="G73:X74"/>
    <mergeCell ref="Y73:AA73"/>
    <mergeCell ref="A92:B95"/>
    <mergeCell ref="C92:AC92"/>
    <mergeCell ref="G76:AX76"/>
    <mergeCell ref="E75:F75"/>
    <mergeCell ref="G75:AX75"/>
    <mergeCell ref="E76:F76"/>
    <mergeCell ref="AD80:AF80"/>
    <mergeCell ref="AG88:AX88"/>
    <mergeCell ref="AD82:AF82"/>
    <mergeCell ref="AU61:AX61"/>
    <mergeCell ref="AQ62:AT62"/>
    <mergeCell ref="AU62:AX62"/>
    <mergeCell ref="AD83:AF83"/>
    <mergeCell ref="A82:B91"/>
    <mergeCell ref="C91:AC91"/>
    <mergeCell ref="AG82:AX84"/>
    <mergeCell ref="AR14:AX14"/>
    <mergeCell ref="AI48:AL48"/>
    <mergeCell ref="AB44:AD45"/>
    <mergeCell ref="AK15:AQ15"/>
    <mergeCell ref="AG94:AX94"/>
    <mergeCell ref="AD85:AF85"/>
    <mergeCell ref="AB40:AD40"/>
    <mergeCell ref="C80:AC80"/>
    <mergeCell ref="C81:AC81"/>
    <mergeCell ref="C82:AC82"/>
    <mergeCell ref="AG78:AX78"/>
    <mergeCell ref="AD15:AJ15"/>
    <mergeCell ref="AE44:AH45"/>
    <mergeCell ref="P19:V19"/>
    <mergeCell ref="AR15:AX15"/>
    <mergeCell ref="P37:X38"/>
    <mergeCell ref="Y37:AA38"/>
    <mergeCell ref="P18:V18"/>
    <mergeCell ref="W18:AC18"/>
    <mergeCell ref="AD18:AJ18"/>
    <mergeCell ref="AK18:AQ18"/>
    <mergeCell ref="AR18:AX18"/>
    <mergeCell ref="AR19:AX19"/>
    <mergeCell ref="W19:AC19"/>
    <mergeCell ref="L145:X145"/>
    <mergeCell ref="Y145:AB145"/>
    <mergeCell ref="AC145:AG145"/>
    <mergeCell ref="AU145:AX145"/>
    <mergeCell ref="AU144:AX144"/>
    <mergeCell ref="A112:AX112"/>
    <mergeCell ref="AC141:AX141"/>
    <mergeCell ref="C83:D84"/>
    <mergeCell ref="Y142:AB142"/>
    <mergeCell ref="A108:E108"/>
    <mergeCell ref="A103:B104"/>
    <mergeCell ref="Y143:AB143"/>
    <mergeCell ref="AH144:AT144"/>
    <mergeCell ref="A109:AX109"/>
    <mergeCell ref="Q124:S124"/>
    <mergeCell ref="U124:V124"/>
    <mergeCell ref="X124:Y124"/>
    <mergeCell ref="AC124:AE124"/>
    <mergeCell ref="C90:AC90"/>
    <mergeCell ref="AD90:AF90"/>
    <mergeCell ref="A114:D114"/>
    <mergeCell ref="E114:P114"/>
    <mergeCell ref="Q114:AB114"/>
    <mergeCell ref="AC114:AN114"/>
    <mergeCell ref="AU149:AX149"/>
    <mergeCell ref="AD84:AF84"/>
    <mergeCell ref="AD81:AF81"/>
    <mergeCell ref="AC143:AG143"/>
    <mergeCell ref="L143:X143"/>
    <mergeCell ref="AC142:AG142"/>
    <mergeCell ref="G147:K147"/>
    <mergeCell ref="L147:X147"/>
    <mergeCell ref="Y147:AB147"/>
    <mergeCell ref="AC147:AG147"/>
    <mergeCell ref="AH147:AT147"/>
    <mergeCell ref="AU147:AX147"/>
    <mergeCell ref="C88:AC88"/>
    <mergeCell ref="AD91:AF91"/>
    <mergeCell ref="AG89:AX89"/>
    <mergeCell ref="C85:AC85"/>
    <mergeCell ref="G142:K142"/>
    <mergeCell ref="L142:X142"/>
    <mergeCell ref="Y146:AB146"/>
    <mergeCell ref="G146:K146"/>
    <mergeCell ref="L146:X146"/>
    <mergeCell ref="F108:AX108"/>
    <mergeCell ref="E83:AC83"/>
    <mergeCell ref="E84:AC84"/>
    <mergeCell ref="L149:X149"/>
    <mergeCell ref="C103:F103"/>
    <mergeCell ref="G150:K150"/>
    <mergeCell ref="L150:X150"/>
    <mergeCell ref="Y150:AB150"/>
    <mergeCell ref="AC150:AG150"/>
    <mergeCell ref="AH150:AT150"/>
    <mergeCell ref="Y149:AB149"/>
    <mergeCell ref="AC149:AG149"/>
    <mergeCell ref="AH149:AT149"/>
    <mergeCell ref="G141:AB141"/>
    <mergeCell ref="A116:D116"/>
    <mergeCell ref="E116:P116"/>
    <mergeCell ref="Q116:AB116"/>
    <mergeCell ref="AC116:AN116"/>
    <mergeCell ref="AO116:AX116"/>
    <mergeCell ref="AG124:AH124"/>
    <mergeCell ref="AJ124:AK124"/>
    <mergeCell ref="A119:D119"/>
    <mergeCell ref="A118:D118"/>
    <mergeCell ref="A124:D124"/>
    <mergeCell ref="E124:G124"/>
    <mergeCell ref="I124:J124"/>
    <mergeCell ref="L124:M124"/>
    <mergeCell ref="A169:B169"/>
    <mergeCell ref="AC155:AG155"/>
    <mergeCell ref="A163:B163"/>
    <mergeCell ref="AH163:AK163"/>
    <mergeCell ref="AL163:AO163"/>
    <mergeCell ref="AH166:AK166"/>
    <mergeCell ref="AL166:AO166"/>
    <mergeCell ref="A162:B162"/>
    <mergeCell ref="G151:K151"/>
    <mergeCell ref="L151:X151"/>
    <mergeCell ref="Y151:AB151"/>
    <mergeCell ref="AC151:AG151"/>
    <mergeCell ref="AH151:AT151"/>
    <mergeCell ref="L153:X153"/>
    <mergeCell ref="Y153:AB153"/>
    <mergeCell ref="AC153:AG153"/>
    <mergeCell ref="AH153:AT153"/>
    <mergeCell ref="G154:K154"/>
    <mergeCell ref="L154:X154"/>
    <mergeCell ref="Y154:AB154"/>
    <mergeCell ref="AC154:AG154"/>
    <mergeCell ref="AH154:AT154"/>
    <mergeCell ref="C159:I159"/>
    <mergeCell ref="C160:I16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I14:O14"/>
    <mergeCell ref="AB37:AD38"/>
    <mergeCell ref="I17:O17"/>
    <mergeCell ref="I13:O13"/>
    <mergeCell ref="AQ30:AT30"/>
    <mergeCell ref="A37:F41"/>
    <mergeCell ref="AD19:AJ19"/>
    <mergeCell ref="G20:O20"/>
    <mergeCell ref="P20:V20"/>
    <mergeCell ref="W20:AC20"/>
    <mergeCell ref="AD20:AJ20"/>
    <mergeCell ref="A69:F71"/>
    <mergeCell ref="AB69:AD69"/>
    <mergeCell ref="AB62:AD62"/>
    <mergeCell ref="AE68:AH68"/>
    <mergeCell ref="AI68:AL68"/>
    <mergeCell ref="A30:F34"/>
    <mergeCell ref="AE32:AH32"/>
    <mergeCell ref="Y66:AA66"/>
    <mergeCell ref="W27:AC27"/>
    <mergeCell ref="P51:X52"/>
    <mergeCell ref="Y51:AA52"/>
    <mergeCell ref="G53:O55"/>
    <mergeCell ref="AB48:AD48"/>
    <mergeCell ref="G67:X68"/>
    <mergeCell ref="Y69:AA69"/>
    <mergeCell ref="AB66:AD66"/>
    <mergeCell ref="G69:X69"/>
    <mergeCell ref="AI69:AL69"/>
    <mergeCell ref="A42:F43"/>
    <mergeCell ref="G155:K155"/>
    <mergeCell ref="L155:X155"/>
    <mergeCell ref="Y155:AB155"/>
    <mergeCell ref="AB33:AD33"/>
    <mergeCell ref="AG85:AX85"/>
    <mergeCell ref="A79:B81"/>
    <mergeCell ref="G39:O41"/>
    <mergeCell ref="P39:X41"/>
    <mergeCell ref="Y39:AA39"/>
    <mergeCell ref="AB39:AD39"/>
    <mergeCell ref="Y40:AA40"/>
    <mergeCell ref="AU151:AX151"/>
    <mergeCell ref="AU153:AX153"/>
    <mergeCell ref="AU154:AX154"/>
    <mergeCell ref="G148:AB148"/>
    <mergeCell ref="AC148:AX148"/>
    <mergeCell ref="G149:K149"/>
    <mergeCell ref="Y34:AA34"/>
    <mergeCell ref="AQ38:AR38"/>
    <mergeCell ref="AS38:AT38"/>
    <mergeCell ref="AE39:AH39"/>
    <mergeCell ref="AI39:AL39"/>
    <mergeCell ref="AM39:AP39"/>
    <mergeCell ref="AQ39:AT39"/>
    <mergeCell ref="A168:B168"/>
    <mergeCell ref="AL165:AO165"/>
    <mergeCell ref="J162:O162"/>
    <mergeCell ref="J163:O163"/>
    <mergeCell ref="J164:O164"/>
    <mergeCell ref="J165:O165"/>
    <mergeCell ref="AH158:AK158"/>
    <mergeCell ref="AL158:AO158"/>
    <mergeCell ref="AC158:AG158"/>
    <mergeCell ref="A164:B164"/>
    <mergeCell ref="A159:B159"/>
    <mergeCell ref="A158:B158"/>
    <mergeCell ref="A166:B166"/>
    <mergeCell ref="A165:B165"/>
    <mergeCell ref="A167:B167"/>
    <mergeCell ref="AH160:AK160"/>
    <mergeCell ref="AL160:AO160"/>
    <mergeCell ref="AC164:AG164"/>
    <mergeCell ref="AC165:AG165"/>
    <mergeCell ref="C162:I162"/>
    <mergeCell ref="C163:I163"/>
    <mergeCell ref="C164:I164"/>
    <mergeCell ref="C165:I165"/>
    <mergeCell ref="C166:I166"/>
    <mergeCell ref="A160:B160"/>
    <mergeCell ref="A161:B161"/>
    <mergeCell ref="AH159:AK159"/>
    <mergeCell ref="AL159:AO159"/>
    <mergeCell ref="J158:O158"/>
    <mergeCell ref="J160:O160"/>
    <mergeCell ref="J159:O159"/>
    <mergeCell ref="Y159:AB159"/>
    <mergeCell ref="AP165:AX165"/>
    <mergeCell ref="AP164:AX164"/>
    <mergeCell ref="C161:I161"/>
    <mergeCell ref="J161:O161"/>
    <mergeCell ref="P161:X161"/>
    <mergeCell ref="Y161:AB161"/>
    <mergeCell ref="AC161:AG161"/>
    <mergeCell ref="AH161:AK161"/>
    <mergeCell ref="AL161:AO161"/>
    <mergeCell ref="AP161:AX161"/>
    <mergeCell ref="AP159:AX159"/>
    <mergeCell ref="AP160:AX160"/>
    <mergeCell ref="AP162:AX162"/>
    <mergeCell ref="J168:O168"/>
    <mergeCell ref="J169:O169"/>
    <mergeCell ref="P159:X159"/>
    <mergeCell ref="P160:X160"/>
    <mergeCell ref="P162:X162"/>
    <mergeCell ref="P163:X163"/>
    <mergeCell ref="P164:X164"/>
    <mergeCell ref="AP163:AX163"/>
    <mergeCell ref="AC159:AG159"/>
    <mergeCell ref="J166:O166"/>
    <mergeCell ref="J167:O167"/>
    <mergeCell ref="P165:X165"/>
    <mergeCell ref="P166:X166"/>
    <mergeCell ref="P167:X167"/>
    <mergeCell ref="P168:X168"/>
    <mergeCell ref="P169:X169"/>
    <mergeCell ref="AH169:AK169"/>
    <mergeCell ref="AP166:AX166"/>
    <mergeCell ref="AP167:AX167"/>
    <mergeCell ref="AP168:AX168"/>
    <mergeCell ref="AP169:AX169"/>
    <mergeCell ref="AC166:AG166"/>
    <mergeCell ref="AC167:AG167"/>
    <mergeCell ref="AC168:AG168"/>
    <mergeCell ref="AP177:AX177"/>
    <mergeCell ref="A172:B172"/>
    <mergeCell ref="A173:B173"/>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P173:AX173"/>
    <mergeCell ref="AL173:AO173"/>
    <mergeCell ref="AL176:AO176"/>
    <mergeCell ref="AP176:AX176"/>
    <mergeCell ref="A176:B176"/>
    <mergeCell ref="A177:B177"/>
    <mergeCell ref="C177:I177"/>
    <mergeCell ref="J177:O177"/>
    <mergeCell ref="P177:X177"/>
    <mergeCell ref="Y177:AB177"/>
    <mergeCell ref="AC177:AG177"/>
    <mergeCell ref="AH177:AK177"/>
    <mergeCell ref="AL177:AO177"/>
    <mergeCell ref="AC182:AG182"/>
    <mergeCell ref="AH182:AK182"/>
    <mergeCell ref="AL182:AO182"/>
    <mergeCell ref="AP182:AX182"/>
    <mergeCell ref="C180:I180"/>
    <mergeCell ref="J180:O180"/>
    <mergeCell ref="P180:X180"/>
    <mergeCell ref="Y180:AB180"/>
    <mergeCell ref="AC180:AG180"/>
    <mergeCell ref="AH180:AK180"/>
    <mergeCell ref="AL180:AO180"/>
    <mergeCell ref="AP180:AX180"/>
    <mergeCell ref="C181:I181"/>
    <mergeCell ref="J181:O181"/>
    <mergeCell ref="P181:X181"/>
    <mergeCell ref="Y181:AB181"/>
    <mergeCell ref="AC181:AG181"/>
    <mergeCell ref="AH181:AK181"/>
    <mergeCell ref="AL181:AO181"/>
    <mergeCell ref="AP181:AX181"/>
    <mergeCell ref="A180:B180"/>
    <mergeCell ref="A181:B181"/>
    <mergeCell ref="A184:B184"/>
    <mergeCell ref="A182:B182"/>
    <mergeCell ref="A183:B183"/>
    <mergeCell ref="C182:I182"/>
    <mergeCell ref="J182:O182"/>
    <mergeCell ref="P182:X182"/>
    <mergeCell ref="Y182:AB182"/>
    <mergeCell ref="C183:I183"/>
    <mergeCell ref="J183:O183"/>
    <mergeCell ref="P183:X183"/>
    <mergeCell ref="Y183:AB183"/>
    <mergeCell ref="AC190:AG190"/>
    <mergeCell ref="AH190:AK190"/>
    <mergeCell ref="AL190:AO190"/>
    <mergeCell ref="AP190:AX190"/>
    <mergeCell ref="C189:I189"/>
    <mergeCell ref="J189:O189"/>
    <mergeCell ref="P189:X189"/>
    <mergeCell ref="Y189:AB189"/>
    <mergeCell ref="AC189:AG189"/>
    <mergeCell ref="AH189:AK189"/>
    <mergeCell ref="AL189:AO189"/>
    <mergeCell ref="AP189:AX189"/>
    <mergeCell ref="A188:B188"/>
    <mergeCell ref="A189:B189"/>
    <mergeCell ref="A187:B187"/>
    <mergeCell ref="A190:B190"/>
    <mergeCell ref="A191:B191"/>
    <mergeCell ref="C190:I190"/>
    <mergeCell ref="J190:O190"/>
    <mergeCell ref="P190:X190"/>
    <mergeCell ref="Y190:AB190"/>
    <mergeCell ref="C187:I187"/>
    <mergeCell ref="J187:O187"/>
    <mergeCell ref="P187:X187"/>
    <mergeCell ref="Y187:AB187"/>
    <mergeCell ref="C191:I191"/>
    <mergeCell ref="J191:O191"/>
    <mergeCell ref="P191:X191"/>
    <mergeCell ref="Y191:AB191"/>
    <mergeCell ref="C188:I188"/>
    <mergeCell ref="J188:O188"/>
    <mergeCell ref="P188:X188"/>
    <mergeCell ref="Y188:AB188"/>
    <mergeCell ref="AW2:AX2"/>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M40:AP40"/>
    <mergeCell ref="AU40:AX40"/>
    <mergeCell ref="AU44:AX44"/>
    <mergeCell ref="AE47:AH47"/>
    <mergeCell ref="AI47:AL47"/>
    <mergeCell ref="AM47:AP47"/>
    <mergeCell ref="AQ47:AT47"/>
    <mergeCell ref="AU47:AX47"/>
    <mergeCell ref="AK20:AQ20"/>
    <mergeCell ref="AU52:AV52"/>
    <mergeCell ref="AW52:AX52"/>
    <mergeCell ref="AU59:AV59"/>
    <mergeCell ref="AW59:AX59"/>
    <mergeCell ref="Y41:AA41"/>
    <mergeCell ref="AB41:AD41"/>
    <mergeCell ref="Y44:AA45"/>
    <mergeCell ref="AM46:AP46"/>
    <mergeCell ref="AQ46:AT46"/>
    <mergeCell ref="AU46:AX46"/>
    <mergeCell ref="AE55:AH55"/>
    <mergeCell ref="AI55:AL55"/>
    <mergeCell ref="AM55:AP55"/>
    <mergeCell ref="AQ55:AT55"/>
    <mergeCell ref="AU55:AX55"/>
    <mergeCell ref="G42:AX4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W23:AC23"/>
    <mergeCell ref="W24:AC24"/>
    <mergeCell ref="W28:AC28"/>
    <mergeCell ref="AU39:AX39"/>
    <mergeCell ref="AE40:AH40"/>
    <mergeCell ref="AI40:AL40"/>
    <mergeCell ref="AQ40:AT40"/>
    <mergeCell ref="AQ45:AR45"/>
    <mergeCell ref="AS45:AT45"/>
    <mergeCell ref="AE46:AH46"/>
    <mergeCell ref="AI46:AL46"/>
    <mergeCell ref="AU31:AV31"/>
    <mergeCell ref="AU38:AV38"/>
    <mergeCell ref="AW38:AX38"/>
    <mergeCell ref="AQ31:AR31"/>
    <mergeCell ref="AE33:AH33"/>
    <mergeCell ref="AS31:AT31"/>
    <mergeCell ref="AW45:AX45"/>
    <mergeCell ref="AE37:AH38"/>
    <mergeCell ref="AI37:AL38"/>
    <mergeCell ref="AM37:AP38"/>
    <mergeCell ref="AQ37:AT37"/>
    <mergeCell ref="AU37:AX37"/>
    <mergeCell ref="AQ54:AT54"/>
    <mergeCell ref="AU54:AX54"/>
    <mergeCell ref="AE72:AH72"/>
    <mergeCell ref="Y158:AB158"/>
    <mergeCell ref="C158:I158"/>
    <mergeCell ref="P158:X158"/>
    <mergeCell ref="AQ73:AX73"/>
    <mergeCell ref="AE69:AH69"/>
    <mergeCell ref="AQ58:AT58"/>
    <mergeCell ref="AU58:AX58"/>
    <mergeCell ref="AQ59:AR59"/>
    <mergeCell ref="AS59:AT59"/>
    <mergeCell ref="AE58:AH59"/>
    <mergeCell ref="AI58:AL59"/>
    <mergeCell ref="AM58:AP59"/>
    <mergeCell ref="AP158:AX158"/>
    <mergeCell ref="A77:AX77"/>
    <mergeCell ref="AU155:AX155"/>
    <mergeCell ref="AE74:AH74"/>
    <mergeCell ref="AI72:AL72"/>
    <mergeCell ref="AM74:AP74"/>
    <mergeCell ref="G152:AB152"/>
    <mergeCell ref="AC152:AX152"/>
    <mergeCell ref="G153:K153"/>
    <mergeCell ref="AH155:AT155"/>
    <mergeCell ref="Y160:AB160"/>
    <mergeCell ref="Y162:AB162"/>
    <mergeCell ref="Y166:AB166"/>
    <mergeCell ref="Y167:AB167"/>
    <mergeCell ref="Y168:AB168"/>
    <mergeCell ref="Y169:AB169"/>
    <mergeCell ref="AC169:AG169"/>
    <mergeCell ref="AH168:AK168"/>
    <mergeCell ref="AL168:AO168"/>
    <mergeCell ref="Y165:AB165"/>
    <mergeCell ref="AL169:AO169"/>
    <mergeCell ref="AH167:AK167"/>
    <mergeCell ref="AL167:AO167"/>
    <mergeCell ref="AH162:AK162"/>
    <mergeCell ref="AL162:AO162"/>
    <mergeCell ref="Y164:AB164"/>
    <mergeCell ref="AC163:AG163"/>
    <mergeCell ref="Y163:AB163"/>
    <mergeCell ref="AC160:AG160"/>
    <mergeCell ref="AC162:AG162"/>
    <mergeCell ref="AH164:AK164"/>
    <mergeCell ref="AL164:AO164"/>
    <mergeCell ref="AH165:AK165"/>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3:AH3"/>
    <mergeCell ref="AJ3:AW3"/>
    <mergeCell ref="G19:O19"/>
    <mergeCell ref="AK19:AQ19"/>
    <mergeCell ref="AO114:AX114"/>
    <mergeCell ref="A115:D115"/>
    <mergeCell ref="E115:P115"/>
    <mergeCell ref="Q115:AB115"/>
    <mergeCell ref="AC115:AN115"/>
    <mergeCell ref="AO115:AX115"/>
    <mergeCell ref="A117:D117"/>
    <mergeCell ref="E117:P117"/>
    <mergeCell ref="Q117:AB117"/>
    <mergeCell ref="AC117:AN117"/>
    <mergeCell ref="AO117:AX117"/>
    <mergeCell ref="E118:P118"/>
    <mergeCell ref="Q118:AB118"/>
    <mergeCell ref="AC118:AN118"/>
    <mergeCell ref="AO118:AX118"/>
    <mergeCell ref="A12:F21"/>
    <mergeCell ref="AS65:AX65"/>
    <mergeCell ref="G22:O22"/>
    <mergeCell ref="G23:O23"/>
    <mergeCell ref="G24:O24"/>
    <mergeCell ref="G25:O25"/>
    <mergeCell ref="A22:F29"/>
    <mergeCell ref="AD22:AX22"/>
    <mergeCell ref="AD23:AX29"/>
    <mergeCell ref="W22:AC22"/>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W31:AX31"/>
    <mergeCell ref="A120:D120"/>
    <mergeCell ref="O124:P124"/>
    <mergeCell ref="AA124:AB124"/>
    <mergeCell ref="AM124:AN124"/>
    <mergeCell ref="AO124:AP124"/>
    <mergeCell ref="AR124:AS124"/>
    <mergeCell ref="AU124:AV124"/>
    <mergeCell ref="A121:D121"/>
    <mergeCell ref="E121:P121"/>
    <mergeCell ref="Q121:AB121"/>
    <mergeCell ref="AC121:AN121"/>
    <mergeCell ref="AO121:AX121"/>
    <mergeCell ref="A122:D122"/>
    <mergeCell ref="E122:P122"/>
    <mergeCell ref="Q122:AB122"/>
    <mergeCell ref="AC122:AN122"/>
    <mergeCell ref="AO122:AX122"/>
    <mergeCell ref="A123:D123"/>
    <mergeCell ref="E123:G123"/>
    <mergeCell ref="I123:J123"/>
    <mergeCell ref="L123:M123"/>
    <mergeCell ref="O123:P123"/>
    <mergeCell ref="Q123:S123"/>
    <mergeCell ref="U123:V123"/>
    <mergeCell ref="AU123:AV123"/>
    <mergeCell ref="E119:P119"/>
    <mergeCell ref="Q119:AB119"/>
    <mergeCell ref="AC119:AN119"/>
    <mergeCell ref="AO119:AX119"/>
    <mergeCell ref="E120:P120"/>
    <mergeCell ref="Q120:AB120"/>
    <mergeCell ref="AC120:AN120"/>
    <mergeCell ref="AO120:AX120"/>
    <mergeCell ref="X123:Y123"/>
    <mergeCell ref="AA123:AB123"/>
    <mergeCell ref="AC123:AE123"/>
    <mergeCell ref="AG123:AH123"/>
    <mergeCell ref="AJ123:AK123"/>
    <mergeCell ref="AM123:AN123"/>
    <mergeCell ref="AO123:AP123"/>
    <mergeCell ref="AR123:AS123"/>
  </mergeCells>
  <phoneticPr fontId="5"/>
  <conditionalFormatting sqref="P14:AQ14">
    <cfRule type="expression" dxfId="291" priority="14265">
      <formula>IF(RIGHT(TEXT(P14,"0.#"),1)=".",FALSE,TRUE)</formula>
    </cfRule>
    <cfRule type="expression" dxfId="290" priority="14266">
      <formula>IF(RIGHT(TEXT(P14,"0.#"),1)=".",TRUE,FALSE)</formula>
    </cfRule>
  </conditionalFormatting>
  <conditionalFormatting sqref="P18:AX18">
    <cfRule type="expression" dxfId="289" priority="14141">
      <formula>IF(RIGHT(TEXT(P18,"0.#"),1)=".",FALSE,TRUE)</formula>
    </cfRule>
    <cfRule type="expression" dxfId="288" priority="14142">
      <formula>IF(RIGHT(TEXT(P18,"0.#"),1)=".",TRUE,FALSE)</formula>
    </cfRule>
  </conditionalFormatting>
  <conditionalFormatting sqref="Y144">
    <cfRule type="expression" dxfId="287" priority="14137">
      <formula>IF(RIGHT(TEXT(Y144,"0.#"),1)=".",FALSE,TRUE)</formula>
    </cfRule>
    <cfRule type="expression" dxfId="286" priority="14138">
      <formula>IF(RIGHT(TEXT(Y144,"0.#"),1)=".",TRUE,FALSE)</formula>
    </cfRule>
  </conditionalFormatting>
  <conditionalFormatting sqref="Y147">
    <cfRule type="expression" dxfId="285" priority="14133">
      <formula>IF(RIGHT(TEXT(Y147,"0.#"),1)=".",FALSE,TRUE)</formula>
    </cfRule>
    <cfRule type="expression" dxfId="284" priority="14134">
      <formula>IF(RIGHT(TEXT(Y147,"0.#"),1)=".",TRUE,FALSE)</formula>
    </cfRule>
  </conditionalFormatting>
  <conditionalFormatting sqref="Y154 Y150">
    <cfRule type="expression" dxfId="283" priority="13915">
      <formula>IF(RIGHT(TEXT(Y150,"0.#"),1)=".",FALSE,TRUE)</formula>
    </cfRule>
    <cfRule type="expression" dxfId="282" priority="13916">
      <formula>IF(RIGHT(TEXT(Y150,"0.#"),1)=".",TRUE,FALSE)</formula>
    </cfRule>
  </conditionalFormatting>
  <conditionalFormatting sqref="P15:AJ17 P13:AX13 AR15:AX15">
    <cfRule type="expression" dxfId="281" priority="13963">
      <formula>IF(RIGHT(TEXT(P13,"0.#"),1)=".",FALSE,TRUE)</formula>
    </cfRule>
    <cfRule type="expression" dxfId="280" priority="13964">
      <formula>IF(RIGHT(TEXT(P13,"0.#"),1)=".",TRUE,FALSE)</formula>
    </cfRule>
  </conditionalFormatting>
  <conditionalFormatting sqref="P19:AJ19">
    <cfRule type="expression" dxfId="279" priority="13961">
      <formula>IF(RIGHT(TEXT(P19,"0.#"),1)=".",FALSE,TRUE)</formula>
    </cfRule>
    <cfRule type="expression" dxfId="278" priority="13962">
      <formula>IF(RIGHT(TEXT(P19,"0.#"),1)=".",TRUE,FALSE)</formula>
    </cfRule>
  </conditionalFormatting>
  <conditionalFormatting sqref="AE67 AQ67">
    <cfRule type="expression" dxfId="277" priority="13953">
      <formula>IF(RIGHT(TEXT(AE67,"0.#"),1)=".",FALSE,TRUE)</formula>
    </cfRule>
    <cfRule type="expression" dxfId="276" priority="13954">
      <formula>IF(RIGHT(TEXT(AE67,"0.#"),1)=".",TRUE,FALSE)</formula>
    </cfRule>
  </conditionalFormatting>
  <conditionalFormatting sqref="Y145:Y146 Y143">
    <cfRule type="expression" dxfId="275" priority="13939">
      <formula>IF(RIGHT(TEXT(Y143,"0.#"),1)=".",FALSE,TRUE)</formula>
    </cfRule>
    <cfRule type="expression" dxfId="274" priority="13940">
      <formula>IF(RIGHT(TEXT(Y143,"0.#"),1)=".",TRUE,FALSE)</formula>
    </cfRule>
  </conditionalFormatting>
  <conditionalFormatting sqref="AU144">
    <cfRule type="expression" dxfId="273" priority="13937">
      <formula>IF(RIGHT(TEXT(AU144,"0.#"),1)=".",FALSE,TRUE)</formula>
    </cfRule>
    <cfRule type="expression" dxfId="272" priority="13938">
      <formula>IF(RIGHT(TEXT(AU144,"0.#"),1)=".",TRUE,FALSE)</formula>
    </cfRule>
  </conditionalFormatting>
  <conditionalFormatting sqref="AU147">
    <cfRule type="expression" dxfId="271" priority="13935">
      <formula>IF(RIGHT(TEXT(AU147,"0.#"),1)=".",FALSE,TRUE)</formula>
    </cfRule>
    <cfRule type="expression" dxfId="270" priority="13936">
      <formula>IF(RIGHT(TEXT(AU147,"0.#"),1)=".",TRUE,FALSE)</formula>
    </cfRule>
  </conditionalFormatting>
  <conditionalFormatting sqref="AU145:AU146 AU143">
    <cfRule type="expression" dxfId="269" priority="13933">
      <formula>IF(RIGHT(TEXT(AU143,"0.#"),1)=".",FALSE,TRUE)</formula>
    </cfRule>
    <cfRule type="expression" dxfId="268" priority="13934">
      <formula>IF(RIGHT(TEXT(AU143,"0.#"),1)=".",TRUE,FALSE)</formula>
    </cfRule>
  </conditionalFormatting>
  <conditionalFormatting sqref="Y155 Y151">
    <cfRule type="expression" dxfId="267" priority="13917">
      <formula>IF(RIGHT(TEXT(Y151,"0.#"),1)=".",FALSE,TRUE)</formula>
    </cfRule>
    <cfRule type="expression" dxfId="266" priority="13918">
      <formula>IF(RIGHT(TEXT(Y151,"0.#"),1)=".",TRUE,FALSE)</formula>
    </cfRule>
  </conditionalFormatting>
  <conditionalFormatting sqref="AU155 AU151">
    <cfRule type="expression" dxfId="265" priority="13911">
      <formula>IF(RIGHT(TEXT(AU151,"0.#"),1)=".",FALSE,TRUE)</formula>
    </cfRule>
    <cfRule type="expression" dxfId="264" priority="13912">
      <formula>IF(RIGHT(TEXT(AU151,"0.#"),1)=".",TRUE,FALSE)</formula>
    </cfRule>
  </conditionalFormatting>
  <conditionalFormatting sqref="AU154">
    <cfRule type="expression" dxfId="263" priority="13909">
      <formula>IF(RIGHT(TEXT(AU154,"0.#"),1)=".",FALSE,TRUE)</formula>
    </cfRule>
    <cfRule type="expression" dxfId="262" priority="13910">
      <formula>IF(RIGHT(TEXT(AU154,"0.#"),1)=".",TRUE,FALSE)</formula>
    </cfRule>
  </conditionalFormatting>
  <conditionalFormatting sqref="AI67">
    <cfRule type="expression" dxfId="261" priority="13485">
      <formula>IF(RIGHT(TEXT(AI67,"0.#"),1)=".",FALSE,TRUE)</formula>
    </cfRule>
    <cfRule type="expression" dxfId="260" priority="13486">
      <formula>IF(RIGHT(TEXT(AI67,"0.#"),1)=".",TRUE,FALSE)</formula>
    </cfRule>
  </conditionalFormatting>
  <conditionalFormatting sqref="AM67">
    <cfRule type="expression" dxfId="259" priority="13483">
      <formula>IF(RIGHT(TEXT(AM67,"0.#"),1)=".",FALSE,TRUE)</formula>
    </cfRule>
    <cfRule type="expression" dxfId="258" priority="13484">
      <formula>IF(RIGHT(TEXT(AM67,"0.#"),1)=".",TRUE,FALSE)</formula>
    </cfRule>
  </conditionalFormatting>
  <conditionalFormatting sqref="AE68">
    <cfRule type="expression" dxfId="257" priority="13481">
      <formula>IF(RIGHT(TEXT(AE68,"0.#"),1)=".",FALSE,TRUE)</formula>
    </cfRule>
    <cfRule type="expression" dxfId="256" priority="13482">
      <formula>IF(RIGHT(TEXT(AE68,"0.#"),1)=".",TRUE,FALSE)</formula>
    </cfRule>
  </conditionalFormatting>
  <conditionalFormatting sqref="AI68">
    <cfRule type="expression" dxfId="255" priority="13479">
      <formula>IF(RIGHT(TEXT(AI68,"0.#"),1)=".",FALSE,TRUE)</formula>
    </cfRule>
    <cfRule type="expression" dxfId="254" priority="13480">
      <formula>IF(RIGHT(TEXT(AI68,"0.#"),1)=".",TRUE,FALSE)</formula>
    </cfRule>
  </conditionalFormatting>
  <conditionalFormatting sqref="AM68">
    <cfRule type="expression" dxfId="253" priority="13477">
      <formula>IF(RIGHT(TEXT(AM68,"0.#"),1)=".",FALSE,TRUE)</formula>
    </cfRule>
    <cfRule type="expression" dxfId="252" priority="13478">
      <formula>IF(RIGHT(TEXT(AM68,"0.#"),1)=".",TRUE,FALSE)</formula>
    </cfRule>
  </conditionalFormatting>
  <conditionalFormatting sqref="AQ68">
    <cfRule type="expression" dxfId="251" priority="13475">
      <formula>IF(RIGHT(TEXT(AQ68,"0.#"),1)=".",FALSE,TRUE)</formula>
    </cfRule>
    <cfRule type="expression" dxfId="250" priority="13476">
      <formula>IF(RIGHT(TEXT(AQ68,"0.#"),1)=".",TRUE,FALSE)</formula>
    </cfRule>
  </conditionalFormatting>
  <conditionalFormatting sqref="AE70">
    <cfRule type="expression" dxfId="249" priority="13473">
      <formula>IF(RIGHT(TEXT(AE70,"0.#"),1)=".",FALSE,TRUE)</formula>
    </cfRule>
    <cfRule type="expression" dxfId="248" priority="13474">
      <formula>IF(RIGHT(TEXT(AE70,"0.#"),1)=".",TRUE,FALSE)</formula>
    </cfRule>
  </conditionalFormatting>
  <conditionalFormatting sqref="AI70">
    <cfRule type="expression" dxfId="247" priority="13471">
      <formula>IF(RIGHT(TEXT(AI70,"0.#"),1)=".",FALSE,TRUE)</formula>
    </cfRule>
    <cfRule type="expression" dxfId="246" priority="13472">
      <formula>IF(RIGHT(TEXT(AI70,"0.#"),1)=".",TRUE,FALSE)</formula>
    </cfRule>
  </conditionalFormatting>
  <conditionalFormatting sqref="AM70">
    <cfRule type="expression" dxfId="245" priority="13469">
      <formula>IF(RIGHT(TEXT(AM70,"0.#"),1)=".",FALSE,TRUE)</formula>
    </cfRule>
    <cfRule type="expression" dxfId="244" priority="13470">
      <formula>IF(RIGHT(TEXT(AM70,"0.#"),1)=".",TRUE,FALSE)</formula>
    </cfRule>
  </conditionalFormatting>
  <conditionalFormatting sqref="AE71">
    <cfRule type="expression" dxfId="243" priority="13467">
      <formula>IF(RIGHT(TEXT(AE71,"0.#"),1)=".",FALSE,TRUE)</formula>
    </cfRule>
    <cfRule type="expression" dxfId="242" priority="13468">
      <formula>IF(RIGHT(TEXT(AE71,"0.#"),1)=".",TRUE,FALSE)</formula>
    </cfRule>
  </conditionalFormatting>
  <conditionalFormatting sqref="AI71">
    <cfRule type="expression" dxfId="241" priority="13465">
      <formula>IF(RIGHT(TEXT(AI71,"0.#"),1)=".",FALSE,TRUE)</formula>
    </cfRule>
    <cfRule type="expression" dxfId="240" priority="13466">
      <formula>IF(RIGHT(TEXT(AI71,"0.#"),1)=".",TRUE,FALSE)</formula>
    </cfRule>
  </conditionalFormatting>
  <conditionalFormatting sqref="AM71">
    <cfRule type="expression" dxfId="239" priority="13463">
      <formula>IF(RIGHT(TEXT(AM71,"0.#"),1)=".",FALSE,TRUE)</formula>
    </cfRule>
    <cfRule type="expression" dxfId="238" priority="13464">
      <formula>IF(RIGHT(TEXT(AM71,"0.#"),1)=".",TRUE,FALSE)</formula>
    </cfRule>
  </conditionalFormatting>
  <conditionalFormatting sqref="AE73 AQ73">
    <cfRule type="expression" dxfId="237" priority="13417">
      <formula>IF(RIGHT(TEXT(AE73,"0.#"),1)=".",FALSE,TRUE)</formula>
    </cfRule>
    <cfRule type="expression" dxfId="236" priority="13418">
      <formula>IF(RIGHT(TEXT(AE73,"0.#"),1)=".",TRUE,FALSE)</formula>
    </cfRule>
  </conditionalFormatting>
  <conditionalFormatting sqref="AI73">
    <cfRule type="expression" dxfId="235" priority="13415">
      <formula>IF(RIGHT(TEXT(AI73,"0.#"),1)=".",FALSE,TRUE)</formula>
    </cfRule>
    <cfRule type="expression" dxfId="234" priority="13416">
      <formula>IF(RIGHT(TEXT(AI73,"0.#"),1)=".",TRUE,FALSE)</formula>
    </cfRule>
  </conditionalFormatting>
  <conditionalFormatting sqref="AM73">
    <cfRule type="expression" dxfId="233" priority="13413">
      <formula>IF(RIGHT(TEXT(AM73,"0.#"),1)=".",FALSE,TRUE)</formula>
    </cfRule>
    <cfRule type="expression" dxfId="232" priority="13414">
      <formula>IF(RIGHT(TEXT(AM73,"0.#"),1)=".",TRUE,FALSE)</formula>
    </cfRule>
  </conditionalFormatting>
  <conditionalFormatting sqref="AE74">
    <cfRule type="expression" dxfId="231" priority="13411">
      <formula>IF(RIGHT(TEXT(AE74,"0.#"),1)=".",FALSE,TRUE)</formula>
    </cfRule>
    <cfRule type="expression" dxfId="230" priority="13412">
      <formula>IF(RIGHT(TEXT(AE74,"0.#"),1)=".",TRUE,FALSE)</formula>
    </cfRule>
  </conditionalFormatting>
  <conditionalFormatting sqref="AI74">
    <cfRule type="expression" dxfId="229" priority="13409">
      <formula>IF(RIGHT(TEXT(AI74,"0.#"),1)=".",FALSE,TRUE)</formula>
    </cfRule>
    <cfRule type="expression" dxfId="228" priority="13410">
      <formula>IF(RIGHT(TEXT(AI74,"0.#"),1)=".",TRUE,FALSE)</formula>
    </cfRule>
  </conditionalFormatting>
  <conditionalFormatting sqref="AQ74">
    <cfRule type="expression" dxfId="227" priority="13405">
      <formula>IF(RIGHT(TEXT(AQ74,"0.#"),1)=".",FALSE,TRUE)</formula>
    </cfRule>
    <cfRule type="expression" dxfId="226" priority="13406">
      <formula>IF(RIGHT(TEXT(AQ74,"0.#"),1)=".",TRUE,FALSE)</formula>
    </cfRule>
  </conditionalFormatting>
  <conditionalFormatting sqref="AL167:AO169">
    <cfRule type="expression" dxfId="225" priority="6887">
      <formula>IF(AND(AL167&gt;=0, RIGHT(TEXT(AL167,"0.#"),1)&lt;&gt;"."),TRUE,FALSE)</formula>
    </cfRule>
    <cfRule type="expression" dxfId="224" priority="6888">
      <formula>IF(AND(AL167&gt;=0, RIGHT(TEXT(AL167,"0.#"),1)="."),TRUE,FALSE)</formula>
    </cfRule>
    <cfRule type="expression" dxfId="223" priority="6889">
      <formula>IF(AND(AL167&lt;0, RIGHT(TEXT(AL167,"0.#"),1)&lt;&gt;"."),TRUE,FALSE)</formula>
    </cfRule>
    <cfRule type="expression" dxfId="222" priority="6890">
      <formula>IF(AND(AL167&lt;0, RIGHT(TEXT(AL167,"0.#"),1)="."),TRUE,FALSE)</formula>
    </cfRule>
  </conditionalFormatting>
  <conditionalFormatting sqref="Y165 Y167:Y169">
    <cfRule type="expression" dxfId="221" priority="3215">
      <formula>IF(RIGHT(TEXT(Y165,"0.#"),1)=".",FALSE,TRUE)</formula>
    </cfRule>
    <cfRule type="expression" dxfId="220" priority="3216">
      <formula>IF(RIGHT(TEXT(Y165,"0.#"),1)=".",TRUE,FALSE)</formula>
    </cfRule>
  </conditionalFormatting>
  <conditionalFormatting sqref="AL159:AO159">
    <cfRule type="expression" dxfId="219" priority="3073">
      <formula>IF(AND(AL159&gt;=0, RIGHT(TEXT(AL159,"0.#"),1)&lt;&gt;"."),TRUE,FALSE)</formula>
    </cfRule>
    <cfRule type="expression" dxfId="218" priority="3074">
      <formula>IF(AND(AL159&gt;=0, RIGHT(TEXT(AL159,"0.#"),1)="."),TRUE,FALSE)</formula>
    </cfRule>
    <cfRule type="expression" dxfId="217" priority="3075">
      <formula>IF(AND(AL159&lt;0, RIGHT(TEXT(AL159,"0.#"),1)&lt;&gt;"."),TRUE,FALSE)</formula>
    </cfRule>
    <cfRule type="expression" dxfId="216" priority="3076">
      <formula>IF(AND(AL159&lt;0, RIGHT(TEXT(AL159,"0.#"),1)="."),TRUE,FALSE)</formula>
    </cfRule>
  </conditionalFormatting>
  <conditionalFormatting sqref="Y159:Y160">
    <cfRule type="expression" dxfId="215" priority="3071">
      <formula>IF(RIGHT(TEXT(Y159,"0.#"),1)=".",FALSE,TRUE)</formula>
    </cfRule>
    <cfRule type="expression" dxfId="214" priority="3072">
      <formula>IF(RIGHT(TEXT(Y159,"0.#"),1)=".",TRUE,FALSE)</formula>
    </cfRule>
  </conditionalFormatting>
  <conditionalFormatting sqref="Y173">
    <cfRule type="expression" dxfId="213" priority="2325">
      <formula>IF(RIGHT(TEXT(Y173,"0.#"),1)=".",FALSE,TRUE)</formula>
    </cfRule>
    <cfRule type="expression" dxfId="212" priority="2326">
      <formula>IF(RIGHT(TEXT(Y173,"0.#"),1)=".",TRUE,FALSE)</formula>
    </cfRule>
  </conditionalFormatting>
  <conditionalFormatting sqref="Y177">
    <cfRule type="expression" dxfId="211" priority="2313">
      <formula>IF(RIGHT(TEXT(Y177,"0.#"),1)=".",FALSE,TRUE)</formula>
    </cfRule>
    <cfRule type="expression" dxfId="210" priority="2314">
      <formula>IF(RIGHT(TEXT(Y177,"0.#"),1)=".",TRUE,FALSE)</formula>
    </cfRule>
  </conditionalFormatting>
  <conditionalFormatting sqref="W23">
    <cfRule type="expression" dxfId="209" priority="2567">
      <formula>IF(RIGHT(TEXT(W23,"0.#"),1)=".",FALSE,TRUE)</formula>
    </cfRule>
    <cfRule type="expression" dxfId="208" priority="2568">
      <formula>IF(RIGHT(TEXT(W23,"0.#"),1)=".",TRUE,FALSE)</formula>
    </cfRule>
  </conditionalFormatting>
  <conditionalFormatting sqref="W24:W27">
    <cfRule type="expression" dxfId="207" priority="2565">
      <formula>IF(RIGHT(TEXT(W24,"0.#"),1)=".",FALSE,TRUE)</formula>
    </cfRule>
    <cfRule type="expression" dxfId="206" priority="2566">
      <formula>IF(RIGHT(TEXT(W24,"0.#"),1)=".",TRUE,FALSE)</formula>
    </cfRule>
  </conditionalFormatting>
  <conditionalFormatting sqref="W28">
    <cfRule type="expression" dxfId="205" priority="2557">
      <formula>IF(RIGHT(TEXT(W28,"0.#"),1)=".",FALSE,TRUE)</formula>
    </cfRule>
    <cfRule type="expression" dxfId="204" priority="2558">
      <formula>IF(RIGHT(TEXT(W28,"0.#"),1)=".",TRUE,FALSE)</formula>
    </cfRule>
  </conditionalFormatting>
  <conditionalFormatting sqref="P23">
    <cfRule type="expression" dxfId="203" priority="2555">
      <formula>IF(RIGHT(TEXT(P23,"0.#"),1)=".",FALSE,TRUE)</formula>
    </cfRule>
    <cfRule type="expression" dxfId="202" priority="2556">
      <formula>IF(RIGHT(TEXT(P23,"0.#"),1)=".",TRUE,FALSE)</formula>
    </cfRule>
  </conditionalFormatting>
  <conditionalFormatting sqref="P24:P27">
    <cfRule type="expression" dxfId="201" priority="2553">
      <formula>IF(RIGHT(TEXT(P24,"0.#"),1)=".",FALSE,TRUE)</formula>
    </cfRule>
    <cfRule type="expression" dxfId="200" priority="2554">
      <formula>IF(RIGHT(TEXT(P24,"0.#"),1)=".",TRUE,FALSE)</formula>
    </cfRule>
  </conditionalFormatting>
  <conditionalFormatting sqref="P28">
    <cfRule type="expression" dxfId="199" priority="2551">
      <formula>IF(RIGHT(TEXT(P28,"0.#"),1)=".",FALSE,TRUE)</formula>
    </cfRule>
    <cfRule type="expression" dxfId="198" priority="2552">
      <formula>IF(RIGHT(TEXT(P28,"0.#"),1)=".",TRUE,FALSE)</formula>
    </cfRule>
  </conditionalFormatting>
  <conditionalFormatting sqref="AQ70">
    <cfRule type="expression" dxfId="197" priority="2549">
      <formula>IF(RIGHT(TEXT(AQ70,"0.#"),1)=".",FALSE,TRUE)</formula>
    </cfRule>
    <cfRule type="expression" dxfId="196" priority="2550">
      <formula>IF(RIGHT(TEXT(AQ70,"0.#"),1)=".",TRUE,FALSE)</formula>
    </cfRule>
  </conditionalFormatting>
  <conditionalFormatting sqref="AQ71">
    <cfRule type="expression" dxfId="195" priority="2547">
      <formula>IF(RIGHT(TEXT(AQ71,"0.#"),1)=".",FALSE,TRUE)</formula>
    </cfRule>
    <cfRule type="expression" dxfId="194" priority="2548">
      <formula>IF(RIGHT(TEXT(AQ71,"0.#"),1)=".",TRUE,FALSE)</formula>
    </cfRule>
  </conditionalFormatting>
  <conditionalFormatting sqref="AL173:AO173">
    <cfRule type="expression" dxfId="193" priority="2327">
      <formula>IF(AND(AL173&gt;=0, RIGHT(TEXT(AL173,"0.#"),1)&lt;&gt;"."),TRUE,FALSE)</formula>
    </cfRule>
    <cfRule type="expression" dxfId="192" priority="2328">
      <formula>IF(AND(AL173&gt;=0, RIGHT(TEXT(AL173,"0.#"),1)="."),TRUE,FALSE)</formula>
    </cfRule>
    <cfRule type="expression" dxfId="191" priority="2329">
      <formula>IF(AND(AL173&lt;0, RIGHT(TEXT(AL173,"0.#"),1)&lt;&gt;"."),TRUE,FALSE)</formula>
    </cfRule>
    <cfRule type="expression" dxfId="190" priority="2330">
      <formula>IF(AND(AL173&lt;0, RIGHT(TEXT(AL173,"0.#"),1)="."),TRUE,FALSE)</formula>
    </cfRule>
  </conditionalFormatting>
  <conditionalFormatting sqref="AU68">
    <cfRule type="expression" dxfId="189" priority="717">
      <formula>IF(RIGHT(TEXT(AU68,"0.#"),1)=".",FALSE,TRUE)</formula>
    </cfRule>
    <cfRule type="expression" dxfId="188" priority="718">
      <formula>IF(RIGHT(TEXT(AU68,"0.#"),1)=".",TRUE,FALSE)</formula>
    </cfRule>
  </conditionalFormatting>
  <conditionalFormatting sqref="AU70">
    <cfRule type="expression" dxfId="187" priority="713">
      <formula>IF(RIGHT(TEXT(AU70,"0.#"),1)=".",FALSE,TRUE)</formula>
    </cfRule>
    <cfRule type="expression" dxfId="186" priority="714">
      <formula>IF(RIGHT(TEXT(AU70,"0.#"),1)=".",TRUE,FALSE)</formula>
    </cfRule>
  </conditionalFormatting>
  <conditionalFormatting sqref="AU71">
    <cfRule type="expression" dxfId="185" priority="711">
      <formula>IF(RIGHT(TEXT(AU71,"0.#"),1)=".",FALSE,TRUE)</formula>
    </cfRule>
    <cfRule type="expression" dxfId="184" priority="712">
      <formula>IF(RIGHT(TEXT(AU71,"0.#"),1)=".",TRUE,FALSE)</formula>
    </cfRule>
  </conditionalFormatting>
  <conditionalFormatting sqref="P29:AC29">
    <cfRule type="expression" dxfId="183" priority="263">
      <formula>IF(RIGHT(TEXT(P29,"0.#"),1)=".",FALSE,TRUE)</formula>
    </cfRule>
    <cfRule type="expression" dxfId="182" priority="264">
      <formula>IF(RIGHT(TEXT(P29,"0.#"),1)=".",TRUE,FALSE)</formula>
    </cfRule>
  </conditionalFormatting>
  <conditionalFormatting sqref="AK15:AQ17">
    <cfRule type="expression" dxfId="181" priority="261">
      <formula>IF(RIGHT(TEXT(AK15,"0.#"),1)=".",FALSE,TRUE)</formula>
    </cfRule>
    <cfRule type="expression" dxfId="180" priority="262">
      <formula>IF(RIGHT(TEXT(AK15,"0.#"),1)=".",TRUE,FALSE)</formula>
    </cfRule>
  </conditionalFormatting>
  <conditionalFormatting sqref="AE46">
    <cfRule type="expression" dxfId="179" priority="215">
      <formula>IF(RIGHT(TEXT(AE46,"0.#"),1)=".",FALSE,TRUE)</formula>
    </cfRule>
    <cfRule type="expression" dxfId="178" priority="216">
      <formula>IF(RIGHT(TEXT(AE46,"0.#"),1)=".",TRUE,FALSE)</formula>
    </cfRule>
  </conditionalFormatting>
  <conditionalFormatting sqref="AE47">
    <cfRule type="expression" dxfId="177" priority="213">
      <formula>IF(RIGHT(TEXT(AE47,"0.#"),1)=".",FALSE,TRUE)</formula>
    </cfRule>
    <cfRule type="expression" dxfId="176" priority="214">
      <formula>IF(RIGHT(TEXT(AE47,"0.#"),1)=".",TRUE,FALSE)</formula>
    </cfRule>
  </conditionalFormatting>
  <conditionalFormatting sqref="AI47">
    <cfRule type="expression" dxfId="175" priority="207">
      <formula>IF(RIGHT(TEXT(AI47,"0.#"),1)=".",FALSE,TRUE)</formula>
    </cfRule>
    <cfRule type="expression" dxfId="174" priority="208">
      <formula>IF(RIGHT(TEXT(AI47,"0.#"),1)=".",TRUE,FALSE)</formula>
    </cfRule>
  </conditionalFormatting>
  <conditionalFormatting sqref="AI46">
    <cfRule type="expression" dxfId="173" priority="205">
      <formula>IF(RIGHT(TEXT(AI46,"0.#"),1)=".",FALSE,TRUE)</formula>
    </cfRule>
    <cfRule type="expression" dxfId="172" priority="206">
      <formula>IF(RIGHT(TEXT(AI46,"0.#"),1)=".",TRUE,FALSE)</formula>
    </cfRule>
  </conditionalFormatting>
  <conditionalFormatting sqref="AM46">
    <cfRule type="expression" dxfId="171" priority="203">
      <formula>IF(RIGHT(TEXT(AM46,"0.#"),1)=".",FALSE,TRUE)</formula>
    </cfRule>
    <cfRule type="expression" dxfId="170" priority="204">
      <formula>IF(RIGHT(TEXT(AM46,"0.#"),1)=".",TRUE,FALSE)</formula>
    </cfRule>
  </conditionalFormatting>
  <conditionalFormatting sqref="AM47">
    <cfRule type="expression" dxfId="169" priority="201">
      <formula>IF(RIGHT(TEXT(AM47,"0.#"),1)=".",FALSE,TRUE)</formula>
    </cfRule>
    <cfRule type="expression" dxfId="168" priority="202">
      <formula>IF(RIGHT(TEXT(AM47,"0.#"),1)=".",TRUE,FALSE)</formula>
    </cfRule>
  </conditionalFormatting>
  <conditionalFormatting sqref="AQ46:AQ48">
    <cfRule type="expression" dxfId="167" priority="197">
      <formula>IF(RIGHT(TEXT(AQ46,"0.#"),1)=".",FALSE,TRUE)</formula>
    </cfRule>
    <cfRule type="expression" dxfId="166" priority="198">
      <formula>IF(RIGHT(TEXT(AQ46,"0.#"),1)=".",TRUE,FALSE)</formula>
    </cfRule>
  </conditionalFormatting>
  <conditionalFormatting sqref="AU46:AU48">
    <cfRule type="expression" dxfId="165" priority="195">
      <formula>IF(RIGHT(TEXT(AU46,"0.#"),1)=".",FALSE,TRUE)</formula>
    </cfRule>
    <cfRule type="expression" dxfId="164" priority="196">
      <formula>IF(RIGHT(TEXT(AU46,"0.#"),1)=".",TRUE,FALSE)</formula>
    </cfRule>
  </conditionalFormatting>
  <conditionalFormatting sqref="AM74">
    <cfRule type="expression" dxfId="163" priority="193">
      <formula>IF(RIGHT(TEXT(AM74,"0.#"),1)=".",FALSE,TRUE)</formula>
    </cfRule>
    <cfRule type="expression" dxfId="162" priority="194">
      <formula>IF(RIGHT(TEXT(AM74,"0.#"),1)=".",TRUE,FALSE)</formula>
    </cfRule>
  </conditionalFormatting>
  <conditionalFormatting sqref="AU67">
    <cfRule type="expression" dxfId="161" priority="191">
      <formula>IF(RIGHT(TEXT(AU67,"0.#"),1)=".",FALSE,TRUE)</formula>
    </cfRule>
    <cfRule type="expression" dxfId="160" priority="192">
      <formula>IF(RIGHT(TEXT(AU67,"0.#"),1)=".",TRUE,FALSE)</formula>
    </cfRule>
  </conditionalFormatting>
  <conditionalFormatting sqref="AL160:AO160">
    <cfRule type="expression" dxfId="159" priority="187">
      <formula>IF(AND(AL160&gt;=0, RIGHT(TEXT(AL160,"0.#"),1)&lt;&gt;"."),TRUE,FALSE)</formula>
    </cfRule>
    <cfRule type="expression" dxfId="158" priority="188">
      <formula>IF(AND(AL160&gt;=0, RIGHT(TEXT(AL160,"0.#"),1)="."),TRUE,FALSE)</formula>
    </cfRule>
    <cfRule type="expression" dxfId="157" priority="189">
      <formula>IF(AND(AL160&lt;0, RIGHT(TEXT(AL160,"0.#"),1)&lt;&gt;"."),TRUE,FALSE)</formula>
    </cfRule>
    <cfRule type="expression" dxfId="156" priority="190">
      <formula>IF(AND(AL160&lt;0, RIGHT(TEXT(AL160,"0.#"),1)="."),TRUE,FALSE)</formula>
    </cfRule>
  </conditionalFormatting>
  <conditionalFormatting sqref="Y161">
    <cfRule type="expression" dxfId="155" priority="181">
      <formula>IF(RIGHT(TEXT(Y161,"0.#"),1)=".",FALSE,TRUE)</formula>
    </cfRule>
    <cfRule type="expression" dxfId="154" priority="182">
      <formula>IF(RIGHT(TEXT(Y161,"0.#"),1)=".",TRUE,FALSE)</formula>
    </cfRule>
  </conditionalFormatting>
  <conditionalFormatting sqref="AL161:AO161">
    <cfRule type="expression" dxfId="153" priority="177">
      <formula>IF(AND(AL161&gt;=0, RIGHT(TEXT(AL161,"0.#"),1)&lt;&gt;"."),TRUE,FALSE)</formula>
    </cfRule>
    <cfRule type="expression" dxfId="152" priority="178">
      <formula>IF(AND(AL161&gt;=0, RIGHT(TEXT(AL161,"0.#"),1)="."),TRUE,FALSE)</formula>
    </cfRule>
    <cfRule type="expression" dxfId="151" priority="179">
      <formula>IF(AND(AL161&lt;0, RIGHT(TEXT(AL161,"0.#"),1)&lt;&gt;"."),TRUE,FALSE)</formula>
    </cfRule>
    <cfRule type="expression" dxfId="150" priority="180">
      <formula>IF(AND(AL161&lt;0, RIGHT(TEXT(AL161,"0.#"),1)="."),TRUE,FALSE)</formula>
    </cfRule>
  </conditionalFormatting>
  <conditionalFormatting sqref="AL165:AO165">
    <cfRule type="expression" dxfId="149" priority="161">
      <formula>IF(AND(AL165&gt;=0, RIGHT(TEXT(AL165,"0.#"),1)&lt;&gt;"."),TRUE,FALSE)</formula>
    </cfRule>
    <cfRule type="expression" dxfId="148" priority="162">
      <formula>IF(AND(AL165&gt;=0, RIGHT(TEXT(AL165,"0.#"),1)="."),TRUE,FALSE)</formula>
    </cfRule>
    <cfRule type="expression" dxfId="147" priority="163">
      <formula>IF(AND(AL165&lt;0, RIGHT(TEXT(AL165,"0.#"),1)&lt;&gt;"."),TRUE,FALSE)</formula>
    </cfRule>
    <cfRule type="expression" dxfId="146" priority="164">
      <formula>IF(AND(AL165&lt;0, RIGHT(TEXT(AL165,"0.#"),1)="."),TRUE,FALSE)</formula>
    </cfRule>
  </conditionalFormatting>
  <conditionalFormatting sqref="Y166">
    <cfRule type="expression" dxfId="145" priority="159">
      <formula>IF(RIGHT(TEXT(Y166,"0.#"),1)=".",FALSE,TRUE)</formula>
    </cfRule>
    <cfRule type="expression" dxfId="144" priority="160">
      <formula>IF(RIGHT(TEXT(Y166,"0.#"),1)=".",TRUE,FALSE)</formula>
    </cfRule>
  </conditionalFormatting>
  <conditionalFormatting sqref="AL166:AO166">
    <cfRule type="expression" dxfId="143" priority="155">
      <formula>IF(AND(AL166&gt;=0, RIGHT(TEXT(AL166,"0.#"),1)&lt;&gt;"."),TRUE,FALSE)</formula>
    </cfRule>
    <cfRule type="expression" dxfId="142" priority="156">
      <formula>IF(AND(AL166&gt;=0, RIGHT(TEXT(AL166,"0.#"),1)="."),TRUE,FALSE)</formula>
    </cfRule>
    <cfRule type="expression" dxfId="141" priority="157">
      <formula>IF(AND(AL166&lt;0, RIGHT(TEXT(AL166,"0.#"),1)&lt;&gt;"."),TRUE,FALSE)</formula>
    </cfRule>
    <cfRule type="expression" dxfId="140" priority="158">
      <formula>IF(AND(AL166&lt;0, RIGHT(TEXT(AL166,"0.#"),1)="."),TRUE,FALSE)</formula>
    </cfRule>
  </conditionalFormatting>
  <conditionalFormatting sqref="Y162">
    <cfRule type="expression" dxfId="139" priority="153">
      <formula>IF(RIGHT(TEXT(Y162,"0.#"),1)=".",FALSE,TRUE)</formula>
    </cfRule>
    <cfRule type="expression" dxfId="138" priority="154">
      <formula>IF(RIGHT(TEXT(Y162,"0.#"),1)=".",TRUE,FALSE)</formula>
    </cfRule>
  </conditionalFormatting>
  <conditionalFormatting sqref="AL162:AO162">
    <cfRule type="expression" dxfId="137" priority="149">
      <formula>IF(AND(AL162&gt;=0, RIGHT(TEXT(AL162,"0.#"),1)&lt;&gt;"."),TRUE,FALSE)</formula>
    </cfRule>
    <cfRule type="expression" dxfId="136" priority="150">
      <formula>IF(AND(AL162&gt;=0, RIGHT(TEXT(AL162,"0.#"),1)="."),TRUE,FALSE)</formula>
    </cfRule>
    <cfRule type="expression" dxfId="135" priority="151">
      <formula>IF(AND(AL162&lt;0, RIGHT(TEXT(AL162,"0.#"),1)&lt;&gt;"."),TRUE,FALSE)</formula>
    </cfRule>
    <cfRule type="expression" dxfId="134" priority="152">
      <formula>IF(AND(AL162&lt;0, RIGHT(TEXT(AL162,"0.#"),1)="."),TRUE,FALSE)</formula>
    </cfRule>
  </conditionalFormatting>
  <conditionalFormatting sqref="Y164">
    <cfRule type="expression" dxfId="133" priority="147">
      <formula>IF(RIGHT(TEXT(Y164,"0.#"),1)=".",FALSE,TRUE)</formula>
    </cfRule>
    <cfRule type="expression" dxfId="132" priority="148">
      <formula>IF(RIGHT(TEXT(Y164,"0.#"),1)=".",TRUE,FALSE)</formula>
    </cfRule>
  </conditionalFormatting>
  <conditionalFormatting sqref="AL164:AO164">
    <cfRule type="expression" dxfId="131" priority="143">
      <formula>IF(AND(AL164&gt;=0, RIGHT(TEXT(AL164,"0.#"),1)&lt;&gt;"."),TRUE,FALSE)</formula>
    </cfRule>
    <cfRule type="expression" dxfId="130" priority="144">
      <formula>IF(AND(AL164&gt;=0, RIGHT(TEXT(AL164,"0.#"),1)="."),TRUE,FALSE)</formula>
    </cfRule>
    <cfRule type="expression" dxfId="129" priority="145">
      <formula>IF(AND(AL164&lt;0, RIGHT(TEXT(AL164,"0.#"),1)&lt;&gt;"."),TRUE,FALSE)</formula>
    </cfRule>
    <cfRule type="expression" dxfId="128" priority="146">
      <formula>IF(AND(AL164&lt;0, RIGHT(TEXT(AL164,"0.#"),1)="."),TRUE,FALSE)</formula>
    </cfRule>
  </conditionalFormatting>
  <conditionalFormatting sqref="Y163">
    <cfRule type="expression" dxfId="127" priority="141">
      <formula>IF(RIGHT(TEXT(Y163,"0.#"),1)=".",FALSE,TRUE)</formula>
    </cfRule>
    <cfRule type="expression" dxfId="126" priority="142">
      <formula>IF(RIGHT(TEXT(Y163,"0.#"),1)=".",TRUE,FALSE)</formula>
    </cfRule>
  </conditionalFormatting>
  <conditionalFormatting sqref="AL163:AO163">
    <cfRule type="expression" dxfId="125" priority="137">
      <formula>IF(AND(AL163&gt;=0, RIGHT(TEXT(AL163,"0.#"),1)&lt;&gt;"."),TRUE,FALSE)</formula>
    </cfRule>
    <cfRule type="expression" dxfId="124" priority="138">
      <formula>IF(AND(AL163&gt;=0, RIGHT(TEXT(AL163,"0.#"),1)="."),TRUE,FALSE)</formula>
    </cfRule>
    <cfRule type="expression" dxfId="123" priority="139">
      <formula>IF(AND(AL163&lt;0, RIGHT(TEXT(AL163,"0.#"),1)&lt;&gt;"."),TRUE,FALSE)</formula>
    </cfRule>
    <cfRule type="expression" dxfId="122" priority="140">
      <formula>IF(AND(AL163&lt;0, RIGHT(TEXT(AL163,"0.#"),1)="."),TRUE,FALSE)</formula>
    </cfRule>
  </conditionalFormatting>
  <conditionalFormatting sqref="AL177:AO177">
    <cfRule type="expression" dxfId="121" priority="133">
      <formula>IF(AND(AL177&gt;=0, RIGHT(TEXT(AL177,"0.#"),1)&lt;&gt;"."),TRUE,FALSE)</formula>
    </cfRule>
    <cfRule type="expression" dxfId="120" priority="134">
      <formula>IF(AND(AL177&gt;=0, RIGHT(TEXT(AL177,"0.#"),1)="."),TRUE,FALSE)</formula>
    </cfRule>
    <cfRule type="expression" dxfId="119" priority="135">
      <formula>IF(AND(AL177&lt;0, RIGHT(TEXT(AL177,"0.#"),1)&lt;&gt;"."),TRUE,FALSE)</formula>
    </cfRule>
    <cfRule type="expression" dxfId="118" priority="136">
      <formula>IF(AND(AL177&lt;0, RIGHT(TEXT(AL177,"0.#"),1)="."),TRUE,FALSE)</formula>
    </cfRule>
  </conditionalFormatting>
  <conditionalFormatting sqref="AU150">
    <cfRule type="expression" dxfId="117" priority="127">
      <formula>IF(RIGHT(TEXT(AU150,"0.#"),1)=".",FALSE,TRUE)</formula>
    </cfRule>
    <cfRule type="expression" dxfId="116" priority="128">
      <formula>IF(RIGHT(TEXT(AU150,"0.#"),1)=".",TRUE,FALSE)</formula>
    </cfRule>
  </conditionalFormatting>
  <conditionalFormatting sqref="Y183:Y184">
    <cfRule type="expression" dxfId="115" priority="125">
      <formula>IF(RIGHT(TEXT(Y183,"0.#"),1)=".",FALSE,TRUE)</formula>
    </cfRule>
    <cfRule type="expression" dxfId="114" priority="126">
      <formula>IF(RIGHT(TEXT(Y183,"0.#"),1)=".",TRUE,FALSE)</formula>
    </cfRule>
  </conditionalFormatting>
  <conditionalFormatting sqref="Y181:Y182">
    <cfRule type="expression" dxfId="113" priority="123">
      <formula>IF(RIGHT(TEXT(Y181,"0.#"),1)=".",FALSE,TRUE)</formula>
    </cfRule>
    <cfRule type="expression" dxfId="112" priority="124">
      <formula>IF(RIGHT(TEXT(Y181,"0.#"),1)=".",TRUE,FALSE)</formula>
    </cfRule>
  </conditionalFormatting>
  <conditionalFormatting sqref="Y191">
    <cfRule type="expression" dxfId="111" priority="121">
      <formula>IF(RIGHT(TEXT(Y191,"0.#"),1)=".",FALSE,TRUE)</formula>
    </cfRule>
    <cfRule type="expression" dxfId="110" priority="122">
      <formula>IF(RIGHT(TEXT(Y191,"0.#"),1)=".",TRUE,FALSE)</formula>
    </cfRule>
  </conditionalFormatting>
  <conditionalFormatting sqref="Y188">
    <cfRule type="expression" dxfId="109" priority="119">
      <formula>IF(RIGHT(TEXT(Y188,"0.#"),1)=".",FALSE,TRUE)</formula>
    </cfRule>
    <cfRule type="expression" dxfId="108" priority="120">
      <formula>IF(RIGHT(TEXT(Y188,"0.#"),1)=".",TRUE,FALSE)</formula>
    </cfRule>
  </conditionalFormatting>
  <conditionalFormatting sqref="AL188:AO188 AL191:AO191">
    <cfRule type="expression" dxfId="107" priority="115">
      <formula>IF(AND(AL188&gt;=0, RIGHT(TEXT(AL188,"0.#"),1)&lt;&gt;"."),TRUE,FALSE)</formula>
    </cfRule>
    <cfRule type="expression" dxfId="106" priority="116">
      <formula>IF(AND(AL188&gt;=0, RIGHT(TEXT(AL188,"0.#"),1)="."),TRUE,FALSE)</formula>
    </cfRule>
    <cfRule type="expression" dxfId="105" priority="117">
      <formula>IF(AND(AL188&lt;0, RIGHT(TEXT(AL188,"0.#"),1)&lt;&gt;"."),TRUE,FALSE)</formula>
    </cfRule>
    <cfRule type="expression" dxfId="104" priority="118">
      <formula>IF(AND(AL188&lt;0, RIGHT(TEXT(AL188,"0.#"),1)="."),TRUE,FALSE)</formula>
    </cfRule>
  </conditionalFormatting>
  <conditionalFormatting sqref="AE60">
    <cfRule type="expression" dxfId="103" priority="113">
      <formula>IF(RIGHT(TEXT(AE60,"0.#"),1)=".",FALSE,TRUE)</formula>
    </cfRule>
    <cfRule type="expression" dxfId="102" priority="114">
      <formula>IF(RIGHT(TEXT(AE60,"0.#"),1)=".",TRUE,FALSE)</formula>
    </cfRule>
  </conditionalFormatting>
  <conditionalFormatting sqref="AE61">
    <cfRule type="expression" dxfId="101" priority="111">
      <formula>IF(RIGHT(TEXT(AE61,"0.#"),1)=".",FALSE,TRUE)</formula>
    </cfRule>
    <cfRule type="expression" dxfId="100" priority="112">
      <formula>IF(RIGHT(TEXT(AE61,"0.#"),1)=".",TRUE,FALSE)</formula>
    </cfRule>
  </conditionalFormatting>
  <conditionalFormatting sqref="AI61">
    <cfRule type="expression" dxfId="99" priority="105">
      <formula>IF(RIGHT(TEXT(AI61,"0.#"),1)=".",FALSE,TRUE)</formula>
    </cfRule>
    <cfRule type="expression" dxfId="98" priority="106">
      <formula>IF(RIGHT(TEXT(AI61,"0.#"),1)=".",TRUE,FALSE)</formula>
    </cfRule>
  </conditionalFormatting>
  <conditionalFormatting sqref="AI60">
    <cfRule type="expression" dxfId="97" priority="103">
      <formula>IF(RIGHT(TEXT(AI60,"0.#"),1)=".",FALSE,TRUE)</formula>
    </cfRule>
    <cfRule type="expression" dxfId="96" priority="104">
      <formula>IF(RIGHT(TEXT(AI60,"0.#"),1)=".",TRUE,FALSE)</formula>
    </cfRule>
  </conditionalFormatting>
  <conditionalFormatting sqref="AM60">
    <cfRule type="expression" dxfId="95" priority="101">
      <formula>IF(RIGHT(TEXT(AM60,"0.#"),1)=".",FALSE,TRUE)</formula>
    </cfRule>
    <cfRule type="expression" dxfId="94" priority="102">
      <formula>IF(RIGHT(TEXT(AM60,"0.#"),1)=".",TRUE,FALSE)</formula>
    </cfRule>
  </conditionalFormatting>
  <conditionalFormatting sqref="AM61">
    <cfRule type="expression" dxfId="93" priority="99">
      <formula>IF(RIGHT(TEXT(AM61,"0.#"),1)=".",FALSE,TRUE)</formula>
    </cfRule>
    <cfRule type="expression" dxfId="92" priority="100">
      <formula>IF(RIGHT(TEXT(AM61,"0.#"),1)=".",TRUE,FALSE)</formula>
    </cfRule>
  </conditionalFormatting>
  <conditionalFormatting sqref="AQ60:AQ62">
    <cfRule type="expression" dxfId="91" priority="95">
      <formula>IF(RIGHT(TEXT(AQ60,"0.#"),1)=".",FALSE,TRUE)</formula>
    </cfRule>
    <cfRule type="expression" dxfId="90" priority="96">
      <formula>IF(RIGHT(TEXT(AQ60,"0.#"),1)=".",TRUE,FALSE)</formula>
    </cfRule>
  </conditionalFormatting>
  <conditionalFormatting sqref="AU60:AU62">
    <cfRule type="expression" dxfId="89" priority="93">
      <formula>IF(RIGHT(TEXT(AU60,"0.#"),1)=".",FALSE,TRUE)</formula>
    </cfRule>
    <cfRule type="expression" dxfId="88" priority="94">
      <formula>IF(RIGHT(TEXT(AU60,"0.#"),1)=".",TRUE,FALSE)</formula>
    </cfRule>
  </conditionalFormatting>
  <conditionalFormatting sqref="AE53">
    <cfRule type="expression" dxfId="87" priority="91">
      <formula>IF(RIGHT(TEXT(AE53,"0.#"),1)=".",FALSE,TRUE)</formula>
    </cfRule>
    <cfRule type="expression" dxfId="86" priority="92">
      <formula>IF(RIGHT(TEXT(AE53,"0.#"),1)=".",TRUE,FALSE)</formula>
    </cfRule>
  </conditionalFormatting>
  <conditionalFormatting sqref="AE54">
    <cfRule type="expression" dxfId="85" priority="89">
      <formula>IF(RIGHT(TEXT(AE54,"0.#"),1)=".",FALSE,TRUE)</formula>
    </cfRule>
    <cfRule type="expression" dxfId="84" priority="90">
      <formula>IF(RIGHT(TEXT(AE54,"0.#"),1)=".",TRUE,FALSE)</formula>
    </cfRule>
  </conditionalFormatting>
  <conditionalFormatting sqref="AI54">
    <cfRule type="expression" dxfId="83" priority="83">
      <formula>IF(RIGHT(TEXT(AI54,"0.#"),1)=".",FALSE,TRUE)</formula>
    </cfRule>
    <cfRule type="expression" dxfId="82" priority="84">
      <formula>IF(RIGHT(TEXT(AI54,"0.#"),1)=".",TRUE,FALSE)</formula>
    </cfRule>
  </conditionalFormatting>
  <conditionalFormatting sqref="AI53">
    <cfRule type="expression" dxfId="81" priority="81">
      <formula>IF(RIGHT(TEXT(AI53,"0.#"),1)=".",FALSE,TRUE)</formula>
    </cfRule>
    <cfRule type="expression" dxfId="80" priority="82">
      <formula>IF(RIGHT(TEXT(AI53,"0.#"),1)=".",TRUE,FALSE)</formula>
    </cfRule>
  </conditionalFormatting>
  <conditionalFormatting sqref="AM53">
    <cfRule type="expression" dxfId="79" priority="79">
      <formula>IF(RIGHT(TEXT(AM53,"0.#"),1)=".",FALSE,TRUE)</formula>
    </cfRule>
    <cfRule type="expression" dxfId="78" priority="80">
      <formula>IF(RIGHT(TEXT(AM53,"0.#"),1)=".",TRUE,FALSE)</formula>
    </cfRule>
  </conditionalFormatting>
  <conditionalFormatting sqref="AM54">
    <cfRule type="expression" dxfId="77" priority="77">
      <formula>IF(RIGHT(TEXT(AM54,"0.#"),1)=".",FALSE,TRUE)</formula>
    </cfRule>
    <cfRule type="expression" dxfId="76" priority="78">
      <formula>IF(RIGHT(TEXT(AM54,"0.#"),1)=".",TRUE,FALSE)</formula>
    </cfRule>
  </conditionalFormatting>
  <conditionalFormatting sqref="AQ53:AQ55">
    <cfRule type="expression" dxfId="75" priority="73">
      <formula>IF(RIGHT(TEXT(AQ53,"0.#"),1)=".",FALSE,TRUE)</formula>
    </cfRule>
    <cfRule type="expression" dxfId="74" priority="74">
      <formula>IF(RIGHT(TEXT(AQ53,"0.#"),1)=".",TRUE,FALSE)</formula>
    </cfRule>
  </conditionalFormatting>
  <conditionalFormatting sqref="AU53:AU55">
    <cfRule type="expression" dxfId="73" priority="71">
      <formula>IF(RIGHT(TEXT(AU53,"0.#"),1)=".",FALSE,TRUE)</formula>
    </cfRule>
    <cfRule type="expression" dxfId="72" priority="72">
      <formula>IF(RIGHT(TEXT(AU53,"0.#"),1)=".",TRUE,FALSE)</formula>
    </cfRule>
  </conditionalFormatting>
  <conditionalFormatting sqref="AE39">
    <cfRule type="expression" dxfId="71" priority="69">
      <formula>IF(RIGHT(TEXT(AE39,"0.#"),1)=".",FALSE,TRUE)</formula>
    </cfRule>
    <cfRule type="expression" dxfId="70" priority="70">
      <formula>IF(RIGHT(TEXT(AE39,"0.#"),1)=".",TRUE,FALSE)</formula>
    </cfRule>
  </conditionalFormatting>
  <conditionalFormatting sqref="AE40">
    <cfRule type="expression" dxfId="69" priority="67">
      <formula>IF(RIGHT(TEXT(AE40,"0.#"),1)=".",FALSE,TRUE)</formula>
    </cfRule>
    <cfRule type="expression" dxfId="68" priority="68">
      <formula>IF(RIGHT(TEXT(AE40,"0.#"),1)=".",TRUE,FALSE)</formula>
    </cfRule>
  </conditionalFormatting>
  <conditionalFormatting sqref="AI40">
    <cfRule type="expression" dxfId="67" priority="61">
      <formula>IF(RIGHT(TEXT(AI40,"0.#"),1)=".",FALSE,TRUE)</formula>
    </cfRule>
    <cfRule type="expression" dxfId="66" priority="62">
      <formula>IF(RIGHT(TEXT(AI40,"0.#"),1)=".",TRUE,FALSE)</formula>
    </cfRule>
  </conditionalFormatting>
  <conditionalFormatting sqref="AI39">
    <cfRule type="expression" dxfId="65" priority="59">
      <formula>IF(RIGHT(TEXT(AI39,"0.#"),1)=".",FALSE,TRUE)</formula>
    </cfRule>
    <cfRule type="expression" dxfId="64" priority="60">
      <formula>IF(RIGHT(TEXT(AI39,"0.#"),1)=".",TRUE,FALSE)</formula>
    </cfRule>
  </conditionalFormatting>
  <conditionalFormatting sqref="AM39">
    <cfRule type="expression" dxfId="63" priority="57">
      <formula>IF(RIGHT(TEXT(AM39,"0.#"),1)=".",FALSE,TRUE)</formula>
    </cfRule>
    <cfRule type="expression" dxfId="62" priority="58">
      <formula>IF(RIGHT(TEXT(AM39,"0.#"),1)=".",TRUE,FALSE)</formula>
    </cfRule>
  </conditionalFormatting>
  <conditionalFormatting sqref="AM40">
    <cfRule type="expression" dxfId="61" priority="55">
      <formula>IF(RIGHT(TEXT(AM40,"0.#"),1)=".",FALSE,TRUE)</formula>
    </cfRule>
    <cfRule type="expression" dxfId="60" priority="56">
      <formula>IF(RIGHT(TEXT(AM40,"0.#"),1)=".",TRUE,FALSE)</formula>
    </cfRule>
  </conditionalFormatting>
  <conditionalFormatting sqref="AQ39:AQ41">
    <cfRule type="expression" dxfId="59" priority="51">
      <formula>IF(RIGHT(TEXT(AQ39,"0.#"),1)=".",FALSE,TRUE)</formula>
    </cfRule>
    <cfRule type="expression" dxfId="58" priority="52">
      <formula>IF(RIGHT(TEXT(AQ39,"0.#"),1)=".",TRUE,FALSE)</formula>
    </cfRule>
  </conditionalFormatting>
  <conditionalFormatting sqref="AU39:AU41">
    <cfRule type="expression" dxfId="57" priority="49">
      <formula>IF(RIGHT(TEXT(AU39,"0.#"),1)=".",FALSE,TRUE)</formula>
    </cfRule>
    <cfRule type="expression" dxfId="56" priority="50">
      <formula>IF(RIGHT(TEXT(AU39,"0.#"),1)=".",TRUE,FALSE)</formula>
    </cfRule>
  </conditionalFormatting>
  <conditionalFormatting sqref="AE32">
    <cfRule type="expression" dxfId="55" priority="47">
      <formula>IF(RIGHT(TEXT(AE32,"0.#"),1)=".",FALSE,TRUE)</formula>
    </cfRule>
    <cfRule type="expression" dxfId="54" priority="48">
      <formula>IF(RIGHT(TEXT(AE32,"0.#"),1)=".",TRUE,FALSE)</formula>
    </cfRule>
  </conditionalFormatting>
  <conditionalFormatting sqref="AE33">
    <cfRule type="expression" dxfId="53" priority="45">
      <formula>IF(RIGHT(TEXT(AE33,"0.#"),1)=".",FALSE,TRUE)</formula>
    </cfRule>
    <cfRule type="expression" dxfId="52" priority="46">
      <formula>IF(RIGHT(TEXT(AE33,"0.#"),1)=".",TRUE,FALSE)</formula>
    </cfRule>
  </conditionalFormatting>
  <conditionalFormatting sqref="AE34 AI34 AM34">
    <cfRule type="expression" dxfId="51" priority="43">
      <formula>IF(RIGHT(TEXT(AE34,"0.#"),1)=".",FALSE,TRUE)</formula>
    </cfRule>
    <cfRule type="expression" dxfId="50" priority="44">
      <formula>IF(RIGHT(TEXT(AE34,"0.#"),1)=".",TRUE,FALSE)</formula>
    </cfRule>
  </conditionalFormatting>
  <conditionalFormatting sqref="AI33">
    <cfRule type="expression" dxfId="49" priority="39">
      <formula>IF(RIGHT(TEXT(AI33,"0.#"),1)=".",FALSE,TRUE)</formula>
    </cfRule>
    <cfRule type="expression" dxfId="48" priority="40">
      <formula>IF(RIGHT(TEXT(AI33,"0.#"),1)=".",TRUE,FALSE)</formula>
    </cfRule>
  </conditionalFormatting>
  <conditionalFormatting sqref="AI32">
    <cfRule type="expression" dxfId="47" priority="37">
      <formula>IF(RIGHT(TEXT(AI32,"0.#"),1)=".",FALSE,TRUE)</formula>
    </cfRule>
    <cfRule type="expression" dxfId="46" priority="38">
      <formula>IF(RIGHT(TEXT(AI32,"0.#"),1)=".",TRUE,FALSE)</formula>
    </cfRule>
  </conditionalFormatting>
  <conditionalFormatting sqref="AM32">
    <cfRule type="expression" dxfId="45" priority="35">
      <formula>IF(RIGHT(TEXT(AM32,"0.#"),1)=".",FALSE,TRUE)</formula>
    </cfRule>
    <cfRule type="expression" dxfId="44" priority="36">
      <formula>IF(RIGHT(TEXT(AM32,"0.#"),1)=".",TRUE,FALSE)</formula>
    </cfRule>
  </conditionalFormatting>
  <conditionalFormatting sqref="AM33">
    <cfRule type="expression" dxfId="43" priority="33">
      <formula>IF(RIGHT(TEXT(AM33,"0.#"),1)=".",FALSE,TRUE)</formula>
    </cfRule>
    <cfRule type="expression" dxfId="42" priority="34">
      <formula>IF(RIGHT(TEXT(AM33,"0.#"),1)=".",TRUE,FALSE)</formula>
    </cfRule>
  </conditionalFormatting>
  <conditionalFormatting sqref="AQ32:AQ34">
    <cfRule type="expression" dxfId="41" priority="29">
      <formula>IF(RIGHT(TEXT(AQ32,"0.#"),1)=".",FALSE,TRUE)</formula>
    </cfRule>
    <cfRule type="expression" dxfId="40" priority="30">
      <formula>IF(RIGHT(TEXT(AQ32,"0.#"),1)=".",TRUE,FALSE)</formula>
    </cfRule>
  </conditionalFormatting>
  <conditionalFormatting sqref="AU32:AU34">
    <cfRule type="expression" dxfId="39" priority="27">
      <formula>IF(RIGHT(TEXT(AU32,"0.#"),1)=".",FALSE,TRUE)</formula>
    </cfRule>
    <cfRule type="expression" dxfId="38" priority="28">
      <formula>IF(RIGHT(TEXT(AU32,"0.#"),1)=".",TRUE,FALSE)</formula>
    </cfRule>
  </conditionalFormatting>
  <conditionalFormatting sqref="Y189">
    <cfRule type="expression" dxfId="37" priority="19">
      <formula>IF(RIGHT(TEXT(Y189,"0.#"),1)=".",FALSE,TRUE)</formula>
    </cfRule>
    <cfRule type="expression" dxfId="36" priority="20">
      <formula>IF(RIGHT(TEXT(Y189,"0.#"),1)=".",TRUE,FALSE)</formula>
    </cfRule>
  </conditionalFormatting>
  <conditionalFormatting sqref="AL189:AO189">
    <cfRule type="expression" dxfId="35" priority="15">
      <formula>IF(AND(AL189&gt;=0, RIGHT(TEXT(AL189,"0.#"),1)&lt;&gt;"."),TRUE,FALSE)</formula>
    </cfRule>
    <cfRule type="expression" dxfId="34" priority="16">
      <formula>IF(AND(AL189&gt;=0, RIGHT(TEXT(AL189,"0.#"),1)="."),TRUE,FALSE)</formula>
    </cfRule>
    <cfRule type="expression" dxfId="33" priority="17">
      <formula>IF(AND(AL189&lt;0, RIGHT(TEXT(AL189,"0.#"),1)&lt;&gt;"."),TRUE,FALSE)</formula>
    </cfRule>
    <cfRule type="expression" dxfId="32" priority="18">
      <formula>IF(AND(AL189&lt;0, RIGHT(TEXT(AL189,"0.#"),1)="."),TRUE,FALSE)</formula>
    </cfRule>
  </conditionalFormatting>
  <conditionalFormatting sqref="Y190">
    <cfRule type="expression" dxfId="31" priority="13">
      <formula>IF(RIGHT(TEXT(Y190,"0.#"),1)=".",FALSE,TRUE)</formula>
    </cfRule>
    <cfRule type="expression" dxfId="30" priority="14">
      <formula>IF(RIGHT(TEXT(Y190,"0.#"),1)=".",TRUE,FALSE)</formula>
    </cfRule>
  </conditionalFormatting>
  <conditionalFormatting sqref="AL190:AO190">
    <cfRule type="expression" dxfId="29" priority="9">
      <formula>IF(AND(AL190&gt;=0, RIGHT(TEXT(AL190,"0.#"),1)&lt;&gt;"."),TRUE,FALSE)</formula>
    </cfRule>
    <cfRule type="expression" dxfId="28" priority="10">
      <formula>IF(AND(AL190&gt;=0, RIGHT(TEXT(AL190,"0.#"),1)="."),TRUE,FALSE)</formula>
    </cfRule>
    <cfRule type="expression" dxfId="27" priority="11">
      <formula>IF(AND(AL190&lt;0, RIGHT(TEXT(AL190,"0.#"),1)&lt;&gt;"."),TRUE,FALSE)</formula>
    </cfRule>
    <cfRule type="expression" dxfId="26" priority="12">
      <formula>IF(AND(AL190&lt;0, RIGHT(TEXT(AL190,"0.#"),1)="."),TRUE,FALSE)</formula>
    </cfRule>
  </conditionalFormatting>
  <conditionalFormatting sqref="AE41 AI41 AM41">
    <cfRule type="expression" dxfId="25" priority="7">
      <formula>IF(RIGHT(TEXT(AE41,"0.#"),1)=".",FALSE,TRUE)</formula>
    </cfRule>
    <cfRule type="expression" dxfId="24" priority="8">
      <formula>IF(RIGHT(TEXT(AE41,"0.#"),1)=".",TRUE,FALSE)</formula>
    </cfRule>
  </conditionalFormatting>
  <conditionalFormatting sqref="AE48 AI48 AM48">
    <cfRule type="expression" dxfId="23" priority="5">
      <formula>IF(RIGHT(TEXT(AE48,"0.#"),1)=".",FALSE,TRUE)</formula>
    </cfRule>
    <cfRule type="expression" dxfId="22" priority="6">
      <formula>IF(RIGHT(TEXT(AE48,"0.#"),1)=".",TRUE,FALSE)</formula>
    </cfRule>
  </conditionalFormatting>
  <conditionalFormatting sqref="AE55 AI55 AM55">
    <cfRule type="expression" dxfId="21" priority="3">
      <formula>IF(RIGHT(TEXT(AE55,"0.#"),1)=".",FALSE,TRUE)</formula>
    </cfRule>
    <cfRule type="expression" dxfId="20" priority="4">
      <formula>IF(RIGHT(TEXT(AE55,"0.#"),1)=".",TRUE,FALSE)</formula>
    </cfRule>
  </conditionalFormatting>
  <conditionalFormatting sqref="AE62 AI62 AM62">
    <cfRule type="expression" dxfId="19" priority="1">
      <formula>IF(RIGHT(TEXT(AE62,"0.#"),1)=".",FALSE,TRUE)</formula>
    </cfRule>
    <cfRule type="expression" dxfId="18" priority="2">
      <formula>IF(RIGHT(TEXT(AE62,"0.#"),1)=".",TRUE,FALSE)</formula>
    </cfRule>
  </conditionalFormatting>
  <dataValidations count="18">
    <dataValidation type="custom" imeMode="disabled" allowBlank="1" showInputMessage="1" showErrorMessage="1" sqref="AY23 J98:K102 P13:AX13 AR15:AX15 P14:AQ18 AR18:AX18 P19:AJ19 P23:AC29 AQ31:AR31 AU31:AX31 AE32:AX34 AQ38:AR38 AU38:AX38 AE39:AX41 AQ45:AR45 AU45:AX45 AE46:AX48 AQ52:AR52 AU52:AX52 AE53:AX55 AQ59:AR59 AU59:AX59 AE60:AX62 AE67:AX68 AE70:AX71 AE73:AX73 Y143:AB146 AU143:AX146 Y150:AB150 AU150:AX150 Y154:AB154 AU154:AX154 Y173:AB173 AL173:AO173 Y177:AB177 AL177:AO177 Y181:AB184 AL181:AO184 Y188:AB191 AL188:AO191 Y162:AB169 Y159:AB160 AL162:AO169 AL159:AO160">
      <formula1>OR(ISNUMBER(J13), J13="-")</formula1>
    </dataValidation>
    <dataValidation type="list" allowBlank="1" showInputMessage="1" showErrorMessage="1" sqref="G98:H102">
      <formula1>T事業番号</formula1>
    </dataValidation>
    <dataValidation type="list" allowBlank="1" showInputMessage="1" showErrorMessage="1" sqref="S5:X5">
      <formula1>T終了年度</formula1>
    </dataValidation>
    <dataValidation type="list" allowBlank="1" showInputMessage="1" showErrorMessage="1" sqref="AR65">
      <formula1>"　, ☑"</formula1>
    </dataValidation>
    <dataValidation type="list" allowBlank="1" showInputMessage="1" showErrorMessage="1" error="プルダウンリストから選択してください。" sqref="AD79:AF82 AD85:AD96 AE85:AF89 AE91:AF96">
      <formula1>"○,△,×,‐"</formula1>
    </dataValidation>
    <dataValidation type="list" allowBlank="1" showInputMessage="1" showErrorMessage="1" error="プルダウンリストから選択してください。" sqref="AD83:AF84">
      <formula1>"有,無"</formula1>
    </dataValidation>
    <dataValidation type="list" allowBlank="1" showInputMessage="1" showErrorMessage="1" sqref="A110:E110">
      <formula1>T所見を踏まえた改善点</formula1>
    </dataValidation>
    <dataValidation imeMode="disabled" allowBlank="1" showInputMessage="1" showErrorMessage="1" sqref="L98:L102"/>
    <dataValidation type="whole" imeMode="disabled" allowBlank="1" showInputMessage="1" showErrorMessage="1" sqref="M98:M102 AW2:AX2">
      <formula1>0</formula1>
      <formula2>99</formula2>
    </dataValidation>
    <dataValidation type="custom" imeMode="off" allowBlank="1" showInputMessage="1" showErrorMessage="1" sqref="J173:O173 J177:O177 J181:O184 J188:O191 J162:O169 J159:O160">
      <formula1>OR(ISNUMBER(J159), J159="-")</formula1>
    </dataValidation>
    <dataValidation type="custom" imeMode="disabled" allowBlank="1" showInputMessage="1" showErrorMessage="1" sqref="AH173:AK173 AH177:AK177 AH181:AK184 AH188:AK191 AH162:AK169 AH159:AK160">
      <formula1>OR(AND(MOD(IF(ISNUMBER(AH159), AH159, 0.5),1)=0, 0&lt;=AH159), AH159="-")</formula1>
    </dataValidation>
    <dataValidation type="list" allowBlank="1" showInputMessage="1" showErrorMessage="1" sqref="A108:E10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8:F102">
      <formula1>T省庁</formula1>
    </dataValidation>
    <dataValidation type="whole" imeMode="disabled" allowBlank="1" showInputMessage="1" showErrorMessage="1" sqref="AS2:AU2">
      <formula1>0</formula1>
      <formula2>9999</formula2>
    </dataValidation>
    <dataValidation type="whole" allowBlank="1" showInputMessage="1" showErrorMessage="1" sqref="L123:M124 X123:Y124 AJ123:AK124 AU123:AV124">
      <formula1>0</formula1>
      <formula2>9999</formula2>
    </dataValidation>
    <dataValidation type="whole" allowBlank="1" showInputMessage="1" showErrorMessage="1" sqref="O123:P124 AA123:AB124 AM123:AN124 AX123:AX124">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7" manualBreakCount="7">
    <brk id="36" max="16383" man="1"/>
    <brk id="65" max="16383" man="1"/>
    <brk id="76" max="52" man="1"/>
    <brk id="104" max="16383" man="1"/>
    <brk id="124" max="16383" man="1"/>
    <brk id="155" max="52" man="1"/>
    <brk id="170"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AO124 E123:G124 Q123:S124 AC123:AE124 AO123:AP123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AC173:AG173 AC177:AG177 AC181:AG184 AC188:AG191 AC162:AG169 AC159:AG160</xm:sqref>
        </x14:dataValidation>
        <x14:dataValidation type="list" allowBlank="1" showInputMessage="1" showErrorMessage="1">
          <x14:formula1>
            <xm:f>入力規則等!$U$37:$U$39</xm:f>
          </x14:formula1>
          <xm:sqref>I123:J123 U123:V123 AG123:AH123 AR123:AS123</xm:sqref>
        </x14:dataValidation>
        <x14:dataValidation type="list" allowBlank="1" showInputMessage="1" showErrorMessage="1">
          <x14:formula1>
            <xm:f>入力規則等!$U$7:$U$9</xm:f>
          </x14:formula1>
          <xm:sqref>I124:J124 U124:V124 AG124:AH124 AR124:AS124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78</v>
      </c>
      <c r="B1" s="19" t="s">
        <v>79</v>
      </c>
      <c r="F1" s="20" t="s">
        <v>4</v>
      </c>
      <c r="G1" s="20" t="s">
        <v>68</v>
      </c>
      <c r="K1" s="21" t="s">
        <v>97</v>
      </c>
      <c r="L1" s="19" t="s">
        <v>79</v>
      </c>
      <c r="O1" s="9"/>
      <c r="P1" s="20" t="s">
        <v>5</v>
      </c>
      <c r="Q1" s="20" t="s">
        <v>68</v>
      </c>
      <c r="T1" s="9"/>
      <c r="U1" s="23" t="s">
        <v>161</v>
      </c>
      <c r="W1" s="23" t="s">
        <v>160</v>
      </c>
      <c r="Y1" s="23" t="s">
        <v>76</v>
      </c>
      <c r="Z1" s="23" t="s">
        <v>404</v>
      </c>
      <c r="AA1" s="23" t="s">
        <v>77</v>
      </c>
      <c r="AB1" s="23" t="s">
        <v>405</v>
      </c>
      <c r="AC1" s="23" t="s">
        <v>32</v>
      </c>
      <c r="AD1" s="22"/>
      <c r="AE1" s="23" t="s">
        <v>44</v>
      </c>
      <c r="AF1" s="24"/>
      <c r="AG1" s="39" t="s">
        <v>177</v>
      </c>
      <c r="AI1" s="39" t="s">
        <v>179</v>
      </c>
      <c r="AK1" s="39" t="s">
        <v>183</v>
      </c>
      <c r="AM1" s="59"/>
      <c r="AN1" s="59"/>
      <c r="AP1" s="22" t="s">
        <v>229</v>
      </c>
    </row>
    <row r="2" spans="1:42" ht="13.5" customHeight="1" x14ac:dyDescent="0.15">
      <c r="A2" s="10" t="s">
        <v>80</v>
      </c>
      <c r="B2" s="11"/>
      <c r="C2" s="9" t="str">
        <f>IF(B2="","",A2)</f>
        <v/>
      </c>
      <c r="D2" s="9" t="str">
        <f>IF(C2="","",IF(D1&lt;&gt;"",CONCATENATE(D1,"、",C2),C2))</f>
        <v/>
      </c>
      <c r="F2" s="8" t="s">
        <v>67</v>
      </c>
      <c r="G2" s="13" t="s">
        <v>593</v>
      </c>
      <c r="H2" s="9" t="str">
        <f>IF(G2="","",F2)</f>
        <v>一般会計</v>
      </c>
      <c r="I2" s="9" t="str">
        <f>IF(H2="","",IF(I1&lt;&gt;"",CONCATENATE(I1,"、",H2),H2))</f>
        <v>一般会計</v>
      </c>
      <c r="K2" s="10" t="s">
        <v>98</v>
      </c>
      <c r="L2" s="11"/>
      <c r="M2" s="9" t="str">
        <f>IF(L2="","",K2)</f>
        <v/>
      </c>
      <c r="N2" s="9" t="str">
        <f>IF(M2="","",IF(N1&lt;&gt;"",CONCATENATE(N1,"、",M2),M2))</f>
        <v/>
      </c>
      <c r="O2" s="9"/>
      <c r="P2" s="8" t="s">
        <v>69</v>
      </c>
      <c r="Q2" s="13"/>
      <c r="R2" s="9" t="str">
        <f>IF(Q2="","",P2)</f>
        <v/>
      </c>
      <c r="S2" s="9" t="str">
        <f>IF(R2="","",IF(S1&lt;&gt;"",CONCATENATE(S1,"、",R2),R2))</f>
        <v/>
      </c>
      <c r="T2" s="9"/>
      <c r="U2" s="75">
        <v>20</v>
      </c>
      <c r="W2" s="26" t="s">
        <v>166</v>
      </c>
      <c r="Y2" s="26" t="s">
        <v>63</v>
      </c>
      <c r="Z2" s="26" t="s">
        <v>63</v>
      </c>
      <c r="AA2" s="68" t="s">
        <v>271</v>
      </c>
      <c r="AB2" s="68" t="s">
        <v>499</v>
      </c>
      <c r="AC2" s="69" t="s">
        <v>130</v>
      </c>
      <c r="AD2" s="22"/>
      <c r="AE2" s="31" t="s">
        <v>162</v>
      </c>
      <c r="AF2" s="24"/>
      <c r="AG2" s="40" t="s">
        <v>238</v>
      </c>
      <c r="AI2" s="39" t="s">
        <v>268</v>
      </c>
      <c r="AK2" s="39" t="s">
        <v>184</v>
      </c>
      <c r="AM2" s="59"/>
      <c r="AN2" s="59"/>
      <c r="AP2" s="40" t="s">
        <v>238</v>
      </c>
    </row>
    <row r="3" spans="1:42" ht="13.5" customHeight="1" x14ac:dyDescent="0.15">
      <c r="A3" s="10" t="s">
        <v>81</v>
      </c>
      <c r="B3" s="11"/>
      <c r="C3" s="9" t="str">
        <f t="shared" ref="C3:C11" si="0">IF(B3="","",A3)</f>
        <v/>
      </c>
      <c r="D3" s="9" t="str">
        <f>IF(C3="",D2,IF(D2&lt;&gt;"",CONCATENATE(D2,"、",C3),C3))</f>
        <v/>
      </c>
      <c r="F3" s="14" t="s">
        <v>107</v>
      </c>
      <c r="G3" s="13"/>
      <c r="H3" s="9" t="str">
        <f t="shared" ref="H3:H37" si="1">IF(G3="","",F3)</f>
        <v/>
      </c>
      <c r="I3" s="9" t="str">
        <f>IF(H3="",I2,IF(I2&lt;&gt;"",CONCATENATE(I2,"、",H3),H3))</f>
        <v>一般会計</v>
      </c>
      <c r="K3" s="10" t="s">
        <v>99</v>
      </c>
      <c r="L3" s="11"/>
      <c r="M3" s="9" t="str">
        <f t="shared" ref="M3:M11" si="2">IF(L3="","",K3)</f>
        <v/>
      </c>
      <c r="N3" s="9" t="str">
        <f>IF(M3="",N2,IF(N2&lt;&gt;"",CONCATENATE(N2,"、",M3),M3))</f>
        <v/>
      </c>
      <c r="O3" s="9"/>
      <c r="P3" s="8" t="s">
        <v>70</v>
      </c>
      <c r="Q3" s="13" t="s">
        <v>593</v>
      </c>
      <c r="R3" s="9" t="str">
        <f t="shared" ref="R3:R8" si="3">IF(Q3="","",P3)</f>
        <v>委託・請負</v>
      </c>
      <c r="S3" s="9" t="str">
        <f t="shared" ref="S3:S8" si="4">IF(R3="",S2,IF(S2&lt;&gt;"",CONCATENATE(S2,"、",R3),R3))</f>
        <v>委託・請負</v>
      </c>
      <c r="T3" s="9"/>
      <c r="U3" s="26" t="s">
        <v>530</v>
      </c>
      <c r="W3" s="26" t="s">
        <v>141</v>
      </c>
      <c r="Y3" s="26" t="s">
        <v>64</v>
      </c>
      <c r="Z3" s="26" t="s">
        <v>406</v>
      </c>
      <c r="AA3" s="68" t="s">
        <v>371</v>
      </c>
      <c r="AB3" s="68" t="s">
        <v>500</v>
      </c>
      <c r="AC3" s="69" t="s">
        <v>131</v>
      </c>
      <c r="AD3" s="22"/>
      <c r="AE3" s="31" t="s">
        <v>163</v>
      </c>
      <c r="AF3" s="24"/>
      <c r="AG3" s="40" t="s">
        <v>239</v>
      </c>
      <c r="AI3" s="39" t="s">
        <v>178</v>
      </c>
      <c r="AK3" s="39" t="str">
        <f>CHAR(CODE(AK2)+1)</f>
        <v>B</v>
      </c>
      <c r="AM3" s="59"/>
      <c r="AN3" s="59"/>
      <c r="AP3" s="40" t="s">
        <v>239</v>
      </c>
    </row>
    <row r="4" spans="1:42" ht="13.5" customHeight="1" x14ac:dyDescent="0.15">
      <c r="A4" s="10" t="s">
        <v>82</v>
      </c>
      <c r="B4" s="11"/>
      <c r="C4" s="9" t="str">
        <f t="shared" si="0"/>
        <v/>
      </c>
      <c r="D4" s="9" t="str">
        <f>IF(C4="",D3,IF(D3&lt;&gt;"",CONCATENATE(D3,"、",C4),C4))</f>
        <v/>
      </c>
      <c r="F4" s="14" t="s">
        <v>108</v>
      </c>
      <c r="G4" s="13"/>
      <c r="H4" s="9" t="str">
        <f t="shared" si="1"/>
        <v/>
      </c>
      <c r="I4" s="9" t="str">
        <f t="shared" ref="I4:I37" si="5">IF(H4="",I3,IF(I3&lt;&gt;"",CONCATENATE(I3,"、",H4),H4))</f>
        <v>一般会計</v>
      </c>
      <c r="K4" s="10" t="s">
        <v>100</v>
      </c>
      <c r="L4" s="11"/>
      <c r="M4" s="9" t="str">
        <f t="shared" si="2"/>
        <v/>
      </c>
      <c r="N4" s="9" t="str">
        <f t="shared" ref="N4:N11" si="6">IF(M4="",N3,IF(N3&lt;&gt;"",CONCATENATE(N3,"、",M4),M4))</f>
        <v/>
      </c>
      <c r="O4" s="9"/>
      <c r="P4" s="8" t="s">
        <v>71</v>
      </c>
      <c r="Q4" s="13"/>
      <c r="R4" s="9" t="str">
        <f t="shared" si="3"/>
        <v/>
      </c>
      <c r="S4" s="9" t="str">
        <f t="shared" si="4"/>
        <v>委託・請負</v>
      </c>
      <c r="T4" s="9"/>
      <c r="U4" s="26" t="s">
        <v>531</v>
      </c>
      <c r="W4" s="26" t="s">
        <v>142</v>
      </c>
      <c r="Y4" s="26" t="s">
        <v>278</v>
      </c>
      <c r="Z4" s="26" t="s">
        <v>407</v>
      </c>
      <c r="AA4" s="68" t="s">
        <v>372</v>
      </c>
      <c r="AB4" s="68" t="s">
        <v>501</v>
      </c>
      <c r="AC4" s="68" t="s">
        <v>132</v>
      </c>
      <c r="AD4" s="22"/>
      <c r="AE4" s="31" t="s">
        <v>164</v>
      </c>
      <c r="AF4" s="24"/>
      <c r="AG4" s="40" t="s">
        <v>240</v>
      </c>
      <c r="AI4" s="39" t="s">
        <v>180</v>
      </c>
      <c r="AK4" s="39" t="str">
        <f t="shared" ref="AK4:AK49" si="7">CHAR(CODE(AK3)+1)</f>
        <v>C</v>
      </c>
      <c r="AM4" s="59"/>
      <c r="AN4" s="59"/>
      <c r="AP4" s="40" t="s">
        <v>240</v>
      </c>
    </row>
    <row r="5" spans="1:42" ht="13.5" customHeight="1" x14ac:dyDescent="0.15">
      <c r="A5" s="10" t="s">
        <v>83</v>
      </c>
      <c r="B5" s="11"/>
      <c r="C5" s="9" t="str">
        <f t="shared" si="0"/>
        <v/>
      </c>
      <c r="D5" s="9" t="str">
        <f>IF(C5="",D4,IF(D4&lt;&gt;"",CONCATENATE(D4,"、",C5),C5))</f>
        <v/>
      </c>
      <c r="F5" s="14" t="s">
        <v>109</v>
      </c>
      <c r="G5" s="13"/>
      <c r="H5" s="9" t="str">
        <f t="shared" si="1"/>
        <v/>
      </c>
      <c r="I5" s="9" t="str">
        <f t="shared" si="5"/>
        <v>一般会計</v>
      </c>
      <c r="K5" s="10" t="s">
        <v>101</v>
      </c>
      <c r="L5" s="11"/>
      <c r="M5" s="9" t="str">
        <f t="shared" si="2"/>
        <v/>
      </c>
      <c r="N5" s="9" t="str">
        <f t="shared" si="6"/>
        <v/>
      </c>
      <c r="O5" s="9"/>
      <c r="P5" s="8" t="s">
        <v>72</v>
      </c>
      <c r="Q5" s="13"/>
      <c r="R5" s="9" t="str">
        <f t="shared" si="3"/>
        <v/>
      </c>
      <c r="S5" s="9" t="str">
        <f t="shared" si="4"/>
        <v>委託・請負</v>
      </c>
      <c r="T5" s="9"/>
      <c r="W5" s="26" t="s">
        <v>555</v>
      </c>
      <c r="Y5" s="26" t="s">
        <v>279</v>
      </c>
      <c r="Z5" s="26" t="s">
        <v>408</v>
      </c>
      <c r="AA5" s="68" t="s">
        <v>373</v>
      </c>
      <c r="AB5" s="68" t="s">
        <v>502</v>
      </c>
      <c r="AC5" s="68" t="s">
        <v>165</v>
      </c>
      <c r="AD5" s="25"/>
      <c r="AE5" s="31" t="s">
        <v>250</v>
      </c>
      <c r="AF5" s="24"/>
      <c r="AG5" s="40" t="s">
        <v>241</v>
      </c>
      <c r="AI5" s="39" t="s">
        <v>275</v>
      </c>
      <c r="AK5" s="39" t="str">
        <f t="shared" si="7"/>
        <v>D</v>
      </c>
      <c r="AP5" s="40" t="s">
        <v>241</v>
      </c>
    </row>
    <row r="6" spans="1:42" ht="13.5" customHeight="1" x14ac:dyDescent="0.15">
      <c r="A6" s="10" t="s">
        <v>84</v>
      </c>
      <c r="B6" s="11"/>
      <c r="C6" s="9" t="str">
        <f t="shared" si="0"/>
        <v/>
      </c>
      <c r="D6" s="9" t="str">
        <f t="shared" ref="D6:D21" si="8">IF(C6="",D5,IF(D5&lt;&gt;"",CONCATENATE(D5,"、",C6),C6))</f>
        <v/>
      </c>
      <c r="F6" s="14" t="s">
        <v>110</v>
      </c>
      <c r="G6" s="13"/>
      <c r="H6" s="9" t="str">
        <f t="shared" si="1"/>
        <v/>
      </c>
      <c r="I6" s="9" t="str">
        <f t="shared" si="5"/>
        <v>一般会計</v>
      </c>
      <c r="K6" s="10" t="s">
        <v>102</v>
      </c>
      <c r="L6" s="11"/>
      <c r="M6" s="9" t="str">
        <f t="shared" si="2"/>
        <v/>
      </c>
      <c r="N6" s="9" t="str">
        <f t="shared" si="6"/>
        <v/>
      </c>
      <c r="O6" s="9"/>
      <c r="P6" s="8" t="s">
        <v>73</v>
      </c>
      <c r="Q6" s="13"/>
      <c r="R6" s="9" t="str">
        <f t="shared" si="3"/>
        <v/>
      </c>
      <c r="S6" s="9" t="str">
        <f t="shared" si="4"/>
        <v>委託・請負</v>
      </c>
      <c r="T6" s="9"/>
      <c r="U6" s="26" t="s">
        <v>252</v>
      </c>
      <c r="W6" s="26" t="s">
        <v>143</v>
      </c>
      <c r="Y6" s="26" t="s">
        <v>280</v>
      </c>
      <c r="Z6" s="26" t="s">
        <v>409</v>
      </c>
      <c r="AA6" s="68" t="s">
        <v>374</v>
      </c>
      <c r="AB6" s="68" t="s">
        <v>503</v>
      </c>
      <c r="AC6" s="68" t="s">
        <v>133</v>
      </c>
      <c r="AD6" s="25"/>
      <c r="AE6" s="31" t="s">
        <v>248</v>
      </c>
      <c r="AF6" s="24"/>
      <c r="AG6" s="40" t="s">
        <v>242</v>
      </c>
      <c r="AI6" s="39" t="s">
        <v>276</v>
      </c>
      <c r="AK6" s="39" t="str">
        <f>CHAR(CODE(AK5)+1)</f>
        <v>E</v>
      </c>
      <c r="AP6" s="40" t="s">
        <v>242</v>
      </c>
    </row>
    <row r="7" spans="1:42" ht="13.5" customHeight="1" x14ac:dyDescent="0.15">
      <c r="A7" s="10" t="s">
        <v>85</v>
      </c>
      <c r="B7" s="11"/>
      <c r="C7" s="9" t="str">
        <f t="shared" si="0"/>
        <v/>
      </c>
      <c r="D7" s="9" t="str">
        <f t="shared" si="8"/>
        <v/>
      </c>
      <c r="F7" s="14" t="s">
        <v>191</v>
      </c>
      <c r="G7" s="13"/>
      <c r="H7" s="9" t="str">
        <f t="shared" si="1"/>
        <v/>
      </c>
      <c r="I7" s="9" t="str">
        <f t="shared" si="5"/>
        <v>一般会計</v>
      </c>
      <c r="K7" s="10" t="s">
        <v>103</v>
      </c>
      <c r="L7" s="11"/>
      <c r="M7" s="9" t="str">
        <f t="shared" si="2"/>
        <v/>
      </c>
      <c r="N7" s="9" t="str">
        <f t="shared" si="6"/>
        <v/>
      </c>
      <c r="O7" s="9"/>
      <c r="P7" s="8" t="s">
        <v>74</v>
      </c>
      <c r="Q7" s="13"/>
      <c r="R7" s="9" t="str">
        <f t="shared" si="3"/>
        <v/>
      </c>
      <c r="S7" s="9" t="str">
        <f t="shared" si="4"/>
        <v>委託・請負</v>
      </c>
      <c r="T7" s="9"/>
      <c r="U7" s="26"/>
      <c r="W7" s="26" t="s">
        <v>144</v>
      </c>
      <c r="Y7" s="26" t="s">
        <v>281</v>
      </c>
      <c r="Z7" s="26" t="s">
        <v>410</v>
      </c>
      <c r="AA7" s="68" t="s">
        <v>375</v>
      </c>
      <c r="AB7" s="68" t="s">
        <v>504</v>
      </c>
      <c r="AC7" s="25"/>
      <c r="AD7" s="25"/>
      <c r="AE7" s="26" t="s">
        <v>133</v>
      </c>
      <c r="AF7" s="24"/>
      <c r="AG7" s="40" t="s">
        <v>243</v>
      </c>
      <c r="AH7" s="62"/>
      <c r="AI7" s="40" t="s">
        <v>264</v>
      </c>
      <c r="AK7" s="39" t="str">
        <f>CHAR(CODE(AK6)+1)</f>
        <v>F</v>
      </c>
      <c r="AP7" s="40" t="s">
        <v>243</v>
      </c>
    </row>
    <row r="8" spans="1:42" ht="13.5" customHeight="1" x14ac:dyDescent="0.15">
      <c r="A8" s="10" t="s">
        <v>86</v>
      </c>
      <c r="B8" s="11"/>
      <c r="C8" s="9" t="str">
        <f t="shared" si="0"/>
        <v/>
      </c>
      <c r="D8" s="9" t="str">
        <f t="shared" si="8"/>
        <v/>
      </c>
      <c r="F8" s="14" t="s">
        <v>111</v>
      </c>
      <c r="G8" s="13"/>
      <c r="H8" s="9" t="str">
        <f t="shared" si="1"/>
        <v/>
      </c>
      <c r="I8" s="9" t="str">
        <f t="shared" si="5"/>
        <v>一般会計</v>
      </c>
      <c r="K8" s="10" t="s">
        <v>104</v>
      </c>
      <c r="L8" s="11"/>
      <c r="M8" s="9" t="str">
        <f t="shared" si="2"/>
        <v/>
      </c>
      <c r="N8" s="9" t="str">
        <f t="shared" si="6"/>
        <v/>
      </c>
      <c r="O8" s="9"/>
      <c r="P8" s="8" t="s">
        <v>75</v>
      </c>
      <c r="Q8" s="13"/>
      <c r="R8" s="9" t="str">
        <f t="shared" si="3"/>
        <v/>
      </c>
      <c r="S8" s="9" t="str">
        <f t="shared" si="4"/>
        <v>委託・請負</v>
      </c>
      <c r="T8" s="9"/>
      <c r="U8" s="26" t="s">
        <v>273</v>
      </c>
      <c r="W8" s="26" t="s">
        <v>145</v>
      </c>
      <c r="Y8" s="26" t="s">
        <v>282</v>
      </c>
      <c r="Z8" s="26" t="s">
        <v>411</v>
      </c>
      <c r="AA8" s="68" t="s">
        <v>376</v>
      </c>
      <c r="AB8" s="68" t="s">
        <v>505</v>
      </c>
      <c r="AC8" s="25"/>
      <c r="AD8" s="25"/>
      <c r="AE8" s="25"/>
      <c r="AF8" s="24"/>
      <c r="AG8" s="40" t="s">
        <v>244</v>
      </c>
      <c r="AI8" s="39" t="s">
        <v>265</v>
      </c>
      <c r="AK8" s="39" t="str">
        <f t="shared" si="7"/>
        <v>G</v>
      </c>
      <c r="AP8" s="40" t="s">
        <v>244</v>
      </c>
    </row>
    <row r="9" spans="1:42" ht="13.5" customHeight="1" x14ac:dyDescent="0.15">
      <c r="A9" s="10" t="s">
        <v>87</v>
      </c>
      <c r="B9" s="11"/>
      <c r="C9" s="9" t="str">
        <f t="shared" si="0"/>
        <v/>
      </c>
      <c r="D9" s="9" t="str">
        <f t="shared" si="8"/>
        <v/>
      </c>
      <c r="F9" s="14" t="s">
        <v>192</v>
      </c>
      <c r="G9" s="13"/>
      <c r="H9" s="9" t="str">
        <f t="shared" si="1"/>
        <v/>
      </c>
      <c r="I9" s="9" t="str">
        <f t="shared" si="5"/>
        <v>一般会計</v>
      </c>
      <c r="K9" s="10" t="s">
        <v>105</v>
      </c>
      <c r="L9" s="11"/>
      <c r="M9" s="9" t="str">
        <f t="shared" si="2"/>
        <v/>
      </c>
      <c r="N9" s="9" t="str">
        <f t="shared" si="6"/>
        <v/>
      </c>
      <c r="O9" s="9"/>
      <c r="P9" s="9"/>
      <c r="Q9" s="15"/>
      <c r="T9" s="9"/>
      <c r="U9" s="26" t="s">
        <v>274</v>
      </c>
      <c r="W9" s="26" t="s">
        <v>146</v>
      </c>
      <c r="Y9" s="26" t="s">
        <v>283</v>
      </c>
      <c r="Z9" s="26" t="s">
        <v>412</v>
      </c>
      <c r="AA9" s="68" t="s">
        <v>377</v>
      </c>
      <c r="AB9" s="68" t="s">
        <v>506</v>
      </c>
      <c r="AC9" s="25"/>
      <c r="AD9" s="25"/>
      <c r="AE9" s="25"/>
      <c r="AF9" s="24"/>
      <c r="AG9" s="40" t="s">
        <v>245</v>
      </c>
      <c r="AI9" s="58"/>
      <c r="AK9" s="39" t="str">
        <f t="shared" si="7"/>
        <v>H</v>
      </c>
      <c r="AP9" s="40" t="s">
        <v>245</v>
      </c>
    </row>
    <row r="10" spans="1:42" ht="13.5" customHeight="1" x14ac:dyDescent="0.15">
      <c r="A10" s="10" t="s">
        <v>211</v>
      </c>
      <c r="B10" s="11"/>
      <c r="C10" s="9" t="str">
        <f t="shared" si="0"/>
        <v/>
      </c>
      <c r="D10" s="9" t="str">
        <f t="shared" si="8"/>
        <v/>
      </c>
      <c r="F10" s="14" t="s">
        <v>112</v>
      </c>
      <c r="G10" s="13"/>
      <c r="H10" s="9" t="str">
        <f t="shared" si="1"/>
        <v/>
      </c>
      <c r="I10" s="9" t="str">
        <f t="shared" si="5"/>
        <v>一般会計</v>
      </c>
      <c r="K10" s="10" t="s">
        <v>212</v>
      </c>
      <c r="L10" s="11"/>
      <c r="M10" s="9" t="str">
        <f t="shared" si="2"/>
        <v/>
      </c>
      <c r="N10" s="9" t="str">
        <f t="shared" si="6"/>
        <v/>
      </c>
      <c r="O10" s="9"/>
      <c r="P10" s="9" t="str">
        <f>S8</f>
        <v>委託・請負</v>
      </c>
      <c r="Q10" s="15"/>
      <c r="T10" s="9"/>
      <c r="W10" s="26" t="s">
        <v>147</v>
      </c>
      <c r="Y10" s="26" t="s">
        <v>284</v>
      </c>
      <c r="Z10" s="26" t="s">
        <v>413</v>
      </c>
      <c r="AA10" s="68" t="s">
        <v>378</v>
      </c>
      <c r="AB10" s="68" t="s">
        <v>507</v>
      </c>
      <c r="AC10" s="25"/>
      <c r="AD10" s="25"/>
      <c r="AE10" s="25"/>
      <c r="AF10" s="24"/>
      <c r="AG10" s="40" t="s">
        <v>232</v>
      </c>
      <c r="AK10" s="39" t="str">
        <f t="shared" si="7"/>
        <v>I</v>
      </c>
      <c r="AP10" s="39" t="s">
        <v>230</v>
      </c>
    </row>
    <row r="11" spans="1:42" ht="13.5" customHeight="1" x14ac:dyDescent="0.15">
      <c r="A11" s="10" t="s">
        <v>88</v>
      </c>
      <c r="B11" s="11" t="s">
        <v>593</v>
      </c>
      <c r="C11" s="9" t="str">
        <f t="shared" si="0"/>
        <v>子ども・若者育成支援</v>
      </c>
      <c r="D11" s="9" t="str">
        <f t="shared" si="8"/>
        <v>子ども・若者育成支援</v>
      </c>
      <c r="F11" s="14" t="s">
        <v>113</v>
      </c>
      <c r="G11" s="13"/>
      <c r="H11" s="9" t="str">
        <f t="shared" si="1"/>
        <v/>
      </c>
      <c r="I11" s="9" t="str">
        <f t="shared" si="5"/>
        <v>一般会計</v>
      </c>
      <c r="K11" s="10" t="s">
        <v>106</v>
      </c>
      <c r="L11" s="11" t="s">
        <v>593</v>
      </c>
      <c r="M11" s="9" t="str">
        <f t="shared" si="2"/>
        <v>その他の事項経費</v>
      </c>
      <c r="N11" s="9" t="str">
        <f t="shared" si="6"/>
        <v>その他の事項経費</v>
      </c>
      <c r="O11" s="9"/>
      <c r="P11" s="9"/>
      <c r="Q11" s="15"/>
      <c r="T11" s="9"/>
      <c r="W11" s="26" t="s">
        <v>148</v>
      </c>
      <c r="Y11" s="26" t="s">
        <v>285</v>
      </c>
      <c r="Z11" s="26" t="s">
        <v>414</v>
      </c>
      <c r="AA11" s="68" t="s">
        <v>379</v>
      </c>
      <c r="AB11" s="68" t="s">
        <v>508</v>
      </c>
      <c r="AC11" s="25"/>
      <c r="AD11" s="25"/>
      <c r="AE11" s="25"/>
      <c r="AF11" s="24"/>
      <c r="AG11" s="39" t="s">
        <v>235</v>
      </c>
      <c r="AK11" s="39" t="str">
        <f t="shared" si="7"/>
        <v>J</v>
      </c>
    </row>
    <row r="12" spans="1:42" ht="13.5" customHeight="1" x14ac:dyDescent="0.15">
      <c r="A12" s="10" t="s">
        <v>89</v>
      </c>
      <c r="B12" s="11"/>
      <c r="C12" s="9" t="str">
        <f t="shared" ref="C12:C24" si="9">IF(B12="","",A12)</f>
        <v/>
      </c>
      <c r="D12" s="9" t="str">
        <f t="shared" si="8"/>
        <v>子ども・若者育成支援</v>
      </c>
      <c r="F12" s="14" t="s">
        <v>114</v>
      </c>
      <c r="G12" s="13"/>
      <c r="H12" s="9" t="str">
        <f t="shared" si="1"/>
        <v/>
      </c>
      <c r="I12" s="9" t="str">
        <f t="shared" si="5"/>
        <v>一般会計</v>
      </c>
      <c r="K12" s="9"/>
      <c r="L12" s="9"/>
      <c r="O12" s="9"/>
      <c r="P12" s="9"/>
      <c r="Q12" s="15"/>
      <c r="T12" s="9"/>
      <c r="U12" s="23" t="s">
        <v>532</v>
      </c>
      <c r="W12" s="26" t="s">
        <v>149</v>
      </c>
      <c r="Y12" s="26" t="s">
        <v>286</v>
      </c>
      <c r="Z12" s="26" t="s">
        <v>415</v>
      </c>
      <c r="AA12" s="68" t="s">
        <v>380</v>
      </c>
      <c r="AB12" s="68" t="s">
        <v>509</v>
      </c>
      <c r="AC12" s="25"/>
      <c r="AD12" s="25"/>
      <c r="AE12" s="25"/>
      <c r="AF12" s="24"/>
      <c r="AG12" s="39" t="s">
        <v>233</v>
      </c>
      <c r="AK12" s="39" t="str">
        <f t="shared" si="7"/>
        <v>K</v>
      </c>
    </row>
    <row r="13" spans="1:42" ht="13.5" customHeight="1" x14ac:dyDescent="0.15">
      <c r="A13" s="10" t="s">
        <v>90</v>
      </c>
      <c r="B13" s="11"/>
      <c r="C13" s="9" t="str">
        <f t="shared" si="9"/>
        <v/>
      </c>
      <c r="D13" s="9" t="str">
        <f t="shared" si="8"/>
        <v>子ども・若者育成支援</v>
      </c>
      <c r="F13" s="14" t="s">
        <v>115</v>
      </c>
      <c r="G13" s="13"/>
      <c r="H13" s="9" t="str">
        <f t="shared" si="1"/>
        <v/>
      </c>
      <c r="I13" s="9" t="str">
        <f t="shared" si="5"/>
        <v>一般会計</v>
      </c>
      <c r="K13" s="9" t="str">
        <f>N11</f>
        <v>その他の事項経費</v>
      </c>
      <c r="L13" s="9"/>
      <c r="O13" s="9"/>
      <c r="P13" s="9"/>
      <c r="Q13" s="15"/>
      <c r="T13" s="9"/>
      <c r="U13" s="26" t="s">
        <v>166</v>
      </c>
      <c r="W13" s="26" t="s">
        <v>150</v>
      </c>
      <c r="Y13" s="26" t="s">
        <v>287</v>
      </c>
      <c r="Z13" s="26" t="s">
        <v>416</v>
      </c>
      <c r="AA13" s="68" t="s">
        <v>381</v>
      </c>
      <c r="AB13" s="68" t="s">
        <v>510</v>
      </c>
      <c r="AC13" s="25"/>
      <c r="AD13" s="25"/>
      <c r="AE13" s="25"/>
      <c r="AF13" s="24"/>
      <c r="AG13" s="39" t="s">
        <v>234</v>
      </c>
      <c r="AK13" s="39" t="str">
        <f t="shared" si="7"/>
        <v>L</v>
      </c>
    </row>
    <row r="14" spans="1:42" ht="13.5" customHeight="1" x14ac:dyDescent="0.15">
      <c r="A14" s="10" t="s">
        <v>91</v>
      </c>
      <c r="B14" s="11"/>
      <c r="C14" s="9" t="str">
        <f t="shared" si="9"/>
        <v/>
      </c>
      <c r="D14" s="9" t="str">
        <f t="shared" si="8"/>
        <v>子ども・若者育成支援</v>
      </c>
      <c r="F14" s="14" t="s">
        <v>116</v>
      </c>
      <c r="G14" s="13"/>
      <c r="H14" s="9" t="str">
        <f t="shared" si="1"/>
        <v/>
      </c>
      <c r="I14" s="9" t="str">
        <f t="shared" si="5"/>
        <v>一般会計</v>
      </c>
      <c r="K14" s="9"/>
      <c r="L14" s="9"/>
      <c r="O14" s="9"/>
      <c r="P14" s="9"/>
      <c r="Q14" s="15"/>
      <c r="T14" s="9"/>
      <c r="U14" s="26" t="s">
        <v>533</v>
      </c>
      <c r="W14" s="26" t="s">
        <v>151</v>
      </c>
      <c r="Y14" s="26" t="s">
        <v>288</v>
      </c>
      <c r="Z14" s="26" t="s">
        <v>417</v>
      </c>
      <c r="AA14" s="68" t="s">
        <v>382</v>
      </c>
      <c r="AB14" s="68" t="s">
        <v>511</v>
      </c>
      <c r="AC14" s="25"/>
      <c r="AD14" s="25"/>
      <c r="AE14" s="25"/>
      <c r="AF14" s="24"/>
      <c r="AG14" s="58"/>
      <c r="AK14" s="39" t="str">
        <f t="shared" si="7"/>
        <v>M</v>
      </c>
    </row>
    <row r="15" spans="1:42" ht="13.5" customHeight="1" x14ac:dyDescent="0.15">
      <c r="A15" s="10" t="s">
        <v>92</v>
      </c>
      <c r="B15" s="11"/>
      <c r="C15" s="9" t="str">
        <f t="shared" si="9"/>
        <v/>
      </c>
      <c r="D15" s="9" t="str">
        <f t="shared" si="8"/>
        <v>子ども・若者育成支援</v>
      </c>
      <c r="F15" s="14" t="s">
        <v>117</v>
      </c>
      <c r="G15" s="13"/>
      <c r="H15" s="9" t="str">
        <f t="shared" si="1"/>
        <v/>
      </c>
      <c r="I15" s="9" t="str">
        <f t="shared" si="5"/>
        <v>一般会計</v>
      </c>
      <c r="K15" s="9"/>
      <c r="L15" s="9"/>
      <c r="O15" s="9"/>
      <c r="P15" s="9"/>
      <c r="Q15" s="15"/>
      <c r="T15" s="9"/>
      <c r="U15" s="26" t="s">
        <v>534</v>
      </c>
      <c r="W15" s="26" t="s">
        <v>152</v>
      </c>
      <c r="Y15" s="26" t="s">
        <v>289</v>
      </c>
      <c r="Z15" s="26" t="s">
        <v>418</v>
      </c>
      <c r="AA15" s="68" t="s">
        <v>383</v>
      </c>
      <c r="AB15" s="68" t="s">
        <v>512</v>
      </c>
      <c r="AC15" s="25"/>
      <c r="AD15" s="25"/>
      <c r="AE15" s="25"/>
      <c r="AF15" s="24"/>
      <c r="AG15" s="59"/>
      <c r="AK15" s="39" t="str">
        <f t="shared" si="7"/>
        <v>N</v>
      </c>
    </row>
    <row r="16" spans="1:42" ht="13.5" customHeight="1" x14ac:dyDescent="0.15">
      <c r="A16" s="10" t="s">
        <v>93</v>
      </c>
      <c r="B16" s="11"/>
      <c r="C16" s="9" t="str">
        <f t="shared" si="9"/>
        <v/>
      </c>
      <c r="D16" s="9" t="str">
        <f t="shared" si="8"/>
        <v>子ども・若者育成支援</v>
      </c>
      <c r="F16" s="14" t="s">
        <v>118</v>
      </c>
      <c r="G16" s="13"/>
      <c r="H16" s="9" t="str">
        <f t="shared" si="1"/>
        <v/>
      </c>
      <c r="I16" s="9" t="str">
        <f t="shared" si="5"/>
        <v>一般会計</v>
      </c>
      <c r="K16" s="9"/>
      <c r="L16" s="9"/>
      <c r="O16" s="9"/>
      <c r="P16" s="9"/>
      <c r="Q16" s="15"/>
      <c r="T16" s="9"/>
      <c r="U16" s="26" t="s">
        <v>535</v>
      </c>
      <c r="W16" s="26" t="s">
        <v>153</v>
      </c>
      <c r="Y16" s="26" t="s">
        <v>290</v>
      </c>
      <c r="Z16" s="26" t="s">
        <v>419</v>
      </c>
      <c r="AA16" s="68" t="s">
        <v>384</v>
      </c>
      <c r="AB16" s="68" t="s">
        <v>513</v>
      </c>
      <c r="AC16" s="25"/>
      <c r="AD16" s="25"/>
      <c r="AE16" s="25"/>
      <c r="AF16" s="24"/>
      <c r="AG16" s="59"/>
      <c r="AK16" s="39" t="str">
        <f t="shared" si="7"/>
        <v>O</v>
      </c>
    </row>
    <row r="17" spans="1:37" ht="13.5" customHeight="1" x14ac:dyDescent="0.15">
      <c r="A17" s="10" t="s">
        <v>94</v>
      </c>
      <c r="B17" s="11"/>
      <c r="C17" s="9" t="str">
        <f t="shared" si="9"/>
        <v/>
      </c>
      <c r="D17" s="9" t="str">
        <f t="shared" si="8"/>
        <v>子ども・若者育成支援</v>
      </c>
      <c r="F17" s="14" t="s">
        <v>119</v>
      </c>
      <c r="G17" s="13"/>
      <c r="H17" s="9" t="str">
        <f t="shared" si="1"/>
        <v/>
      </c>
      <c r="I17" s="9" t="str">
        <f t="shared" si="5"/>
        <v>一般会計</v>
      </c>
      <c r="K17" s="9"/>
      <c r="L17" s="9"/>
      <c r="O17" s="9"/>
      <c r="P17" s="9"/>
      <c r="Q17" s="15"/>
      <c r="T17" s="9"/>
      <c r="U17" s="26" t="s">
        <v>536</v>
      </c>
      <c r="W17" s="26" t="s">
        <v>154</v>
      </c>
      <c r="Y17" s="26" t="s">
        <v>291</v>
      </c>
      <c r="Z17" s="26" t="s">
        <v>420</v>
      </c>
      <c r="AA17" s="68" t="s">
        <v>385</v>
      </c>
      <c r="AB17" s="68" t="s">
        <v>514</v>
      </c>
      <c r="AC17" s="25"/>
      <c r="AD17" s="25"/>
      <c r="AE17" s="25"/>
      <c r="AF17" s="24"/>
      <c r="AG17" s="59"/>
      <c r="AK17" s="39" t="str">
        <f t="shared" si="7"/>
        <v>P</v>
      </c>
    </row>
    <row r="18" spans="1:37" ht="13.5" customHeight="1" x14ac:dyDescent="0.15">
      <c r="A18" s="10" t="s">
        <v>95</v>
      </c>
      <c r="B18" s="11"/>
      <c r="C18" s="9" t="str">
        <f t="shared" si="9"/>
        <v/>
      </c>
      <c r="D18" s="9" t="str">
        <f t="shared" si="8"/>
        <v>子ども・若者育成支援</v>
      </c>
      <c r="F18" s="14" t="s">
        <v>120</v>
      </c>
      <c r="G18" s="13"/>
      <c r="H18" s="9" t="str">
        <f t="shared" si="1"/>
        <v/>
      </c>
      <c r="I18" s="9" t="str">
        <f t="shared" si="5"/>
        <v>一般会計</v>
      </c>
      <c r="K18" s="9"/>
      <c r="L18" s="9"/>
      <c r="O18" s="9"/>
      <c r="P18" s="9"/>
      <c r="Q18" s="15"/>
      <c r="T18" s="9"/>
      <c r="U18" s="26" t="s">
        <v>537</v>
      </c>
      <c r="W18" s="26" t="s">
        <v>155</v>
      </c>
      <c r="Y18" s="26" t="s">
        <v>292</v>
      </c>
      <c r="Z18" s="26" t="s">
        <v>421</v>
      </c>
      <c r="AA18" s="68" t="s">
        <v>386</v>
      </c>
      <c r="AB18" s="68" t="s">
        <v>515</v>
      </c>
      <c r="AC18" s="25"/>
      <c r="AD18" s="25"/>
      <c r="AE18" s="25"/>
      <c r="AF18" s="24"/>
      <c r="AK18" s="39" t="str">
        <f t="shared" si="7"/>
        <v>Q</v>
      </c>
    </row>
    <row r="19" spans="1:37" ht="13.5" customHeight="1" x14ac:dyDescent="0.15">
      <c r="A19" s="10" t="s">
        <v>96</v>
      </c>
      <c r="B19" s="11"/>
      <c r="C19" s="9" t="str">
        <f t="shared" si="9"/>
        <v/>
      </c>
      <c r="D19" s="9" t="str">
        <f t="shared" si="8"/>
        <v>子ども・若者育成支援</v>
      </c>
      <c r="F19" s="14" t="s">
        <v>121</v>
      </c>
      <c r="G19" s="13"/>
      <c r="H19" s="9" t="str">
        <f t="shared" si="1"/>
        <v/>
      </c>
      <c r="I19" s="9" t="str">
        <f t="shared" si="5"/>
        <v>一般会計</v>
      </c>
      <c r="K19" s="9"/>
      <c r="L19" s="9"/>
      <c r="O19" s="9"/>
      <c r="P19" s="9"/>
      <c r="Q19" s="15"/>
      <c r="T19" s="9"/>
      <c r="U19" s="26" t="s">
        <v>538</v>
      </c>
      <c r="W19" s="26" t="s">
        <v>156</v>
      </c>
      <c r="Y19" s="26" t="s">
        <v>293</v>
      </c>
      <c r="Z19" s="26" t="s">
        <v>422</v>
      </c>
      <c r="AA19" s="68" t="s">
        <v>387</v>
      </c>
      <c r="AB19" s="68" t="s">
        <v>516</v>
      </c>
      <c r="AC19" s="25"/>
      <c r="AD19" s="25"/>
      <c r="AE19" s="25"/>
      <c r="AF19" s="24"/>
      <c r="AK19" s="39" t="str">
        <f t="shared" si="7"/>
        <v>R</v>
      </c>
    </row>
    <row r="20" spans="1:37" ht="13.5" customHeight="1" x14ac:dyDescent="0.15">
      <c r="A20" s="10" t="s">
        <v>202</v>
      </c>
      <c r="B20" s="11"/>
      <c r="C20" s="9" t="str">
        <f t="shared" si="9"/>
        <v/>
      </c>
      <c r="D20" s="9" t="str">
        <f t="shared" si="8"/>
        <v>子ども・若者育成支援</v>
      </c>
      <c r="F20" s="14" t="s">
        <v>201</v>
      </c>
      <c r="G20" s="13"/>
      <c r="H20" s="9" t="str">
        <f t="shared" si="1"/>
        <v/>
      </c>
      <c r="I20" s="9" t="str">
        <f t="shared" si="5"/>
        <v>一般会計</v>
      </c>
      <c r="K20" s="9"/>
      <c r="L20" s="9"/>
      <c r="O20" s="9"/>
      <c r="P20" s="9"/>
      <c r="Q20" s="15"/>
      <c r="T20" s="9"/>
      <c r="U20" s="26" t="s">
        <v>539</v>
      </c>
      <c r="W20" s="26" t="s">
        <v>157</v>
      </c>
      <c r="Y20" s="26" t="s">
        <v>294</v>
      </c>
      <c r="Z20" s="26" t="s">
        <v>423</v>
      </c>
      <c r="AA20" s="68" t="s">
        <v>388</v>
      </c>
      <c r="AB20" s="68" t="s">
        <v>517</v>
      </c>
      <c r="AC20" s="25"/>
      <c r="AD20" s="25"/>
      <c r="AE20" s="25"/>
      <c r="AF20" s="24"/>
      <c r="AK20" s="39" t="str">
        <f t="shared" si="7"/>
        <v>S</v>
      </c>
    </row>
    <row r="21" spans="1:37" ht="13.5" customHeight="1" x14ac:dyDescent="0.15">
      <c r="A21" s="10" t="s">
        <v>203</v>
      </c>
      <c r="B21" s="11"/>
      <c r="C21" s="9" t="str">
        <f t="shared" si="9"/>
        <v/>
      </c>
      <c r="D21" s="9" t="str">
        <f t="shared" si="8"/>
        <v>子ども・若者育成支援</v>
      </c>
      <c r="F21" s="14" t="s">
        <v>122</v>
      </c>
      <c r="G21" s="13"/>
      <c r="H21" s="9" t="str">
        <f t="shared" si="1"/>
        <v/>
      </c>
      <c r="I21" s="9" t="str">
        <f t="shared" si="5"/>
        <v>一般会計</v>
      </c>
      <c r="K21" s="9"/>
      <c r="L21" s="9"/>
      <c r="O21" s="9"/>
      <c r="P21" s="9"/>
      <c r="Q21" s="15"/>
      <c r="T21" s="9"/>
      <c r="U21" s="26" t="s">
        <v>540</v>
      </c>
      <c r="W21" s="26" t="s">
        <v>158</v>
      </c>
      <c r="Y21" s="26" t="s">
        <v>295</v>
      </c>
      <c r="Z21" s="26" t="s">
        <v>424</v>
      </c>
      <c r="AA21" s="68" t="s">
        <v>389</v>
      </c>
      <c r="AB21" s="68" t="s">
        <v>518</v>
      </c>
      <c r="AC21" s="25"/>
      <c r="AD21" s="25"/>
      <c r="AE21" s="25"/>
      <c r="AF21" s="24"/>
      <c r="AK21" s="39" t="str">
        <f t="shared" si="7"/>
        <v>T</v>
      </c>
    </row>
    <row r="22" spans="1:37" ht="13.5" customHeight="1" x14ac:dyDescent="0.15">
      <c r="A22" s="10" t="s">
        <v>204</v>
      </c>
      <c r="B22" s="11"/>
      <c r="C22" s="9" t="str">
        <f t="shared" si="9"/>
        <v/>
      </c>
      <c r="D22" s="9" t="str">
        <f>IF(C22="",D21,IF(D21&lt;&gt;"",CONCATENATE(D21,"、",C22),C22))</f>
        <v>子ども・若者育成支援</v>
      </c>
      <c r="F22" s="14" t="s">
        <v>123</v>
      </c>
      <c r="G22" s="13"/>
      <c r="H22" s="9" t="str">
        <f t="shared" si="1"/>
        <v/>
      </c>
      <c r="I22" s="9" t="str">
        <f t="shared" si="5"/>
        <v>一般会計</v>
      </c>
      <c r="K22" s="9"/>
      <c r="L22" s="9"/>
      <c r="O22" s="9"/>
      <c r="P22" s="9"/>
      <c r="Q22" s="15"/>
      <c r="T22" s="9"/>
      <c r="U22" s="26" t="s">
        <v>541</v>
      </c>
      <c r="W22" s="26" t="s">
        <v>159</v>
      </c>
      <c r="Y22" s="26" t="s">
        <v>296</v>
      </c>
      <c r="Z22" s="26" t="s">
        <v>425</v>
      </c>
      <c r="AA22" s="68" t="s">
        <v>390</v>
      </c>
      <c r="AB22" s="68" t="s">
        <v>519</v>
      </c>
      <c r="AC22" s="25"/>
      <c r="AD22" s="25"/>
      <c r="AE22" s="25"/>
      <c r="AF22" s="24"/>
      <c r="AK22" s="39" t="str">
        <f t="shared" si="7"/>
        <v>U</v>
      </c>
    </row>
    <row r="23" spans="1:37" ht="13.5" customHeight="1" x14ac:dyDescent="0.15">
      <c r="A23" s="10" t="s">
        <v>205</v>
      </c>
      <c r="B23" s="11"/>
      <c r="C23" s="9" t="str">
        <f t="shared" si="9"/>
        <v/>
      </c>
      <c r="D23" s="9" t="str">
        <f>IF(C23="",D22,IF(D22&lt;&gt;"",CONCATENATE(D22,"、",C23),C23))</f>
        <v>子ども・若者育成支援</v>
      </c>
      <c r="F23" s="14" t="s">
        <v>124</v>
      </c>
      <c r="G23" s="13"/>
      <c r="H23" s="9" t="str">
        <f t="shared" si="1"/>
        <v/>
      </c>
      <c r="I23" s="9" t="str">
        <f t="shared" si="5"/>
        <v>一般会計</v>
      </c>
      <c r="K23" s="9"/>
      <c r="L23" s="9"/>
      <c r="O23" s="9"/>
      <c r="P23" s="9"/>
      <c r="Q23" s="15"/>
      <c r="T23" s="9"/>
      <c r="U23" s="26" t="s">
        <v>542</v>
      </c>
      <c r="W23" s="26" t="s">
        <v>557</v>
      </c>
      <c r="Y23" s="26" t="s">
        <v>297</v>
      </c>
      <c r="Z23" s="26" t="s">
        <v>426</v>
      </c>
      <c r="AA23" s="68" t="s">
        <v>391</v>
      </c>
      <c r="AB23" s="68" t="s">
        <v>520</v>
      </c>
      <c r="AC23" s="25"/>
      <c r="AD23" s="25"/>
      <c r="AE23" s="25"/>
      <c r="AF23" s="24"/>
      <c r="AK23" s="39" t="str">
        <f t="shared" si="7"/>
        <v>V</v>
      </c>
    </row>
    <row r="24" spans="1:37" ht="13.5" customHeight="1" x14ac:dyDescent="0.15">
      <c r="A24" s="65" t="s">
        <v>266</v>
      </c>
      <c r="B24" s="11"/>
      <c r="C24" s="9" t="str">
        <f t="shared" si="9"/>
        <v/>
      </c>
      <c r="D24" s="9" t="str">
        <f>IF(C24="",D23,IF(D23&lt;&gt;"",CONCATENATE(D23,"、",C24),C24))</f>
        <v>子ども・若者育成支援</v>
      </c>
      <c r="F24" s="14" t="s">
        <v>269</v>
      </c>
      <c r="G24" s="13"/>
      <c r="H24" s="9" t="str">
        <f t="shared" si="1"/>
        <v/>
      </c>
      <c r="I24" s="9" t="str">
        <f t="shared" si="5"/>
        <v>一般会計</v>
      </c>
      <c r="K24" s="9"/>
      <c r="L24" s="9"/>
      <c r="O24" s="9"/>
      <c r="P24" s="9"/>
      <c r="Q24" s="15"/>
      <c r="T24" s="9"/>
      <c r="U24" s="26" t="s">
        <v>543</v>
      </c>
      <c r="Y24" s="26" t="s">
        <v>298</v>
      </c>
      <c r="Z24" s="26" t="s">
        <v>427</v>
      </c>
      <c r="AA24" s="68" t="s">
        <v>392</v>
      </c>
      <c r="AB24" s="68" t="s">
        <v>521</v>
      </c>
      <c r="AC24" s="25"/>
      <c r="AD24" s="25"/>
      <c r="AE24" s="25"/>
      <c r="AF24" s="24"/>
      <c r="AK24" s="39" t="str">
        <f>CHAR(CODE(AK23)+1)</f>
        <v>W</v>
      </c>
    </row>
    <row r="25" spans="1:37" ht="13.5" customHeight="1" x14ac:dyDescent="0.15">
      <c r="A25" s="67"/>
      <c r="B25" s="66"/>
      <c r="F25" s="14" t="s">
        <v>125</v>
      </c>
      <c r="G25" s="13"/>
      <c r="H25" s="9" t="str">
        <f t="shared" si="1"/>
        <v/>
      </c>
      <c r="I25" s="9" t="str">
        <f t="shared" si="5"/>
        <v>一般会計</v>
      </c>
      <c r="K25" s="9"/>
      <c r="L25" s="9"/>
      <c r="O25" s="9"/>
      <c r="P25" s="9"/>
      <c r="Q25" s="15"/>
      <c r="T25" s="9"/>
      <c r="U25" s="26" t="s">
        <v>544</v>
      </c>
      <c r="Y25" s="26" t="s">
        <v>299</v>
      </c>
      <c r="Z25" s="26" t="s">
        <v>428</v>
      </c>
      <c r="AA25" s="68" t="s">
        <v>393</v>
      </c>
      <c r="AB25" s="68" t="s">
        <v>522</v>
      </c>
      <c r="AC25" s="25"/>
      <c r="AD25" s="25"/>
      <c r="AE25" s="25"/>
      <c r="AF25" s="24"/>
      <c r="AK25" s="39" t="str">
        <f t="shared" si="7"/>
        <v>X</v>
      </c>
    </row>
    <row r="26" spans="1:37" ht="13.5" customHeight="1" x14ac:dyDescent="0.15">
      <c r="A26" s="64"/>
      <c r="B26" s="63"/>
      <c r="F26" s="14" t="s">
        <v>126</v>
      </c>
      <c r="G26" s="13"/>
      <c r="H26" s="9" t="str">
        <f t="shared" si="1"/>
        <v/>
      </c>
      <c r="I26" s="9" t="str">
        <f t="shared" si="5"/>
        <v>一般会計</v>
      </c>
      <c r="K26" s="9"/>
      <c r="L26" s="9"/>
      <c r="O26" s="9"/>
      <c r="P26" s="9"/>
      <c r="Q26" s="15"/>
      <c r="T26" s="9"/>
      <c r="U26" s="26" t="s">
        <v>545</v>
      </c>
      <c r="Y26" s="26" t="s">
        <v>300</v>
      </c>
      <c r="Z26" s="26" t="s">
        <v>429</v>
      </c>
      <c r="AA26" s="68" t="s">
        <v>394</v>
      </c>
      <c r="AB26" s="68" t="s">
        <v>523</v>
      </c>
      <c r="AC26" s="25"/>
      <c r="AD26" s="25"/>
      <c r="AE26" s="25"/>
      <c r="AF26" s="24"/>
      <c r="AK26" s="39" t="str">
        <f t="shared" si="7"/>
        <v>Y</v>
      </c>
    </row>
    <row r="27" spans="1:37" ht="13.5" customHeight="1" x14ac:dyDescent="0.15">
      <c r="A27" s="9" t="str">
        <f>IF(D24="", "-", D24)</f>
        <v>子ども・若者育成支援</v>
      </c>
      <c r="B27" s="9"/>
      <c r="F27" s="14" t="s">
        <v>127</v>
      </c>
      <c r="G27" s="13"/>
      <c r="H27" s="9" t="str">
        <f t="shared" si="1"/>
        <v/>
      </c>
      <c r="I27" s="9" t="str">
        <f t="shared" si="5"/>
        <v>一般会計</v>
      </c>
      <c r="K27" s="9"/>
      <c r="L27" s="9"/>
      <c r="O27" s="9"/>
      <c r="P27" s="9"/>
      <c r="Q27" s="15"/>
      <c r="T27" s="9"/>
      <c r="U27" s="26" t="s">
        <v>546</v>
      </c>
      <c r="Y27" s="26" t="s">
        <v>301</v>
      </c>
      <c r="Z27" s="26" t="s">
        <v>430</v>
      </c>
      <c r="AA27" s="68" t="s">
        <v>395</v>
      </c>
      <c r="AB27" s="68" t="s">
        <v>524</v>
      </c>
      <c r="AC27" s="25"/>
      <c r="AD27" s="25"/>
      <c r="AE27" s="25"/>
      <c r="AF27" s="24"/>
      <c r="AK27" s="39" t="str">
        <f>CHAR(CODE(AK26)+1)</f>
        <v>Z</v>
      </c>
    </row>
    <row r="28" spans="1:37" ht="13.5" customHeight="1" x14ac:dyDescent="0.15">
      <c r="B28" s="9"/>
      <c r="F28" s="14" t="s">
        <v>128</v>
      </c>
      <c r="G28" s="13"/>
      <c r="H28" s="9" t="str">
        <f t="shared" si="1"/>
        <v/>
      </c>
      <c r="I28" s="9" t="str">
        <f t="shared" si="5"/>
        <v>一般会計</v>
      </c>
      <c r="K28" s="9"/>
      <c r="L28" s="9"/>
      <c r="O28" s="9"/>
      <c r="P28" s="9"/>
      <c r="Q28" s="15"/>
      <c r="T28" s="9"/>
      <c r="U28" s="26" t="s">
        <v>547</v>
      </c>
      <c r="Y28" s="26" t="s">
        <v>302</v>
      </c>
      <c r="Z28" s="26" t="s">
        <v>431</v>
      </c>
      <c r="AA28" s="68" t="s">
        <v>396</v>
      </c>
      <c r="AB28" s="68" t="s">
        <v>525</v>
      </c>
      <c r="AC28" s="25"/>
      <c r="AD28" s="25"/>
      <c r="AE28" s="25"/>
      <c r="AF28" s="24"/>
      <c r="AK28" s="39" t="s">
        <v>185</v>
      </c>
    </row>
    <row r="29" spans="1:37" ht="13.5" customHeight="1" x14ac:dyDescent="0.15">
      <c r="A29" s="9"/>
      <c r="B29" s="9"/>
      <c r="F29" s="14" t="s">
        <v>193</v>
      </c>
      <c r="G29" s="13"/>
      <c r="H29" s="9" t="str">
        <f t="shared" si="1"/>
        <v/>
      </c>
      <c r="I29" s="9" t="str">
        <f t="shared" si="5"/>
        <v>一般会計</v>
      </c>
      <c r="K29" s="9"/>
      <c r="L29" s="9"/>
      <c r="O29" s="9"/>
      <c r="P29" s="9"/>
      <c r="Q29" s="15"/>
      <c r="T29" s="9"/>
      <c r="U29" s="26" t="s">
        <v>548</v>
      </c>
      <c r="Y29" s="26" t="s">
        <v>303</v>
      </c>
      <c r="Z29" s="26" t="s">
        <v>432</v>
      </c>
      <c r="AA29" s="68" t="s">
        <v>397</v>
      </c>
      <c r="AB29" s="68" t="s">
        <v>526</v>
      </c>
      <c r="AC29" s="25"/>
      <c r="AD29" s="25"/>
      <c r="AE29" s="25"/>
      <c r="AF29" s="24"/>
      <c r="AK29" s="39" t="str">
        <f t="shared" si="7"/>
        <v>b</v>
      </c>
    </row>
    <row r="30" spans="1:37" ht="13.5" customHeight="1" x14ac:dyDescent="0.15">
      <c r="A30" s="9"/>
      <c r="B30" s="9"/>
      <c r="F30" s="14" t="s">
        <v>194</v>
      </c>
      <c r="G30" s="13"/>
      <c r="H30" s="9" t="str">
        <f t="shared" si="1"/>
        <v/>
      </c>
      <c r="I30" s="9" t="str">
        <f t="shared" si="5"/>
        <v>一般会計</v>
      </c>
      <c r="K30" s="9"/>
      <c r="L30" s="9"/>
      <c r="O30" s="9"/>
      <c r="P30" s="9"/>
      <c r="Q30" s="15"/>
      <c r="T30" s="9"/>
      <c r="U30" s="26" t="s">
        <v>549</v>
      </c>
      <c r="Y30" s="26" t="s">
        <v>304</v>
      </c>
      <c r="Z30" s="26" t="s">
        <v>433</v>
      </c>
      <c r="AA30" s="68" t="s">
        <v>398</v>
      </c>
      <c r="AB30" s="68" t="s">
        <v>527</v>
      </c>
      <c r="AC30" s="25"/>
      <c r="AD30" s="25"/>
      <c r="AE30" s="25"/>
      <c r="AF30" s="24"/>
      <c r="AK30" s="39" t="str">
        <f t="shared" si="7"/>
        <v>c</v>
      </c>
    </row>
    <row r="31" spans="1:37" ht="13.5" customHeight="1" x14ac:dyDescent="0.15">
      <c r="A31" s="9"/>
      <c r="B31" s="9"/>
      <c r="F31" s="14" t="s">
        <v>195</v>
      </c>
      <c r="G31" s="13"/>
      <c r="H31" s="9" t="str">
        <f t="shared" si="1"/>
        <v/>
      </c>
      <c r="I31" s="9" t="str">
        <f t="shared" si="5"/>
        <v>一般会計</v>
      </c>
      <c r="K31" s="9"/>
      <c r="L31" s="9"/>
      <c r="O31" s="9"/>
      <c r="P31" s="9"/>
      <c r="Q31" s="15"/>
      <c r="T31" s="9"/>
      <c r="U31" s="26" t="s">
        <v>550</v>
      </c>
      <c r="Y31" s="26" t="s">
        <v>305</v>
      </c>
      <c r="Z31" s="26" t="s">
        <v>434</v>
      </c>
      <c r="AA31" s="68" t="s">
        <v>399</v>
      </c>
      <c r="AB31" s="68" t="s">
        <v>528</v>
      </c>
      <c r="AC31" s="25"/>
      <c r="AD31" s="25"/>
      <c r="AE31" s="25"/>
      <c r="AF31" s="24"/>
      <c r="AK31" s="39" t="str">
        <f t="shared" si="7"/>
        <v>d</v>
      </c>
    </row>
    <row r="32" spans="1:37" ht="13.5" customHeight="1" x14ac:dyDescent="0.15">
      <c r="A32" s="9"/>
      <c r="B32" s="9"/>
      <c r="F32" s="14" t="s">
        <v>196</v>
      </c>
      <c r="G32" s="13"/>
      <c r="H32" s="9" t="str">
        <f t="shared" si="1"/>
        <v/>
      </c>
      <c r="I32" s="9" t="str">
        <f t="shared" si="5"/>
        <v>一般会計</v>
      </c>
      <c r="K32" s="9"/>
      <c r="L32" s="9"/>
      <c r="O32" s="9"/>
      <c r="P32" s="9"/>
      <c r="Q32" s="15"/>
      <c r="T32" s="9"/>
      <c r="U32" s="26" t="s">
        <v>551</v>
      </c>
      <c r="Y32" s="26" t="s">
        <v>306</v>
      </c>
      <c r="Z32" s="26" t="s">
        <v>435</v>
      </c>
      <c r="AA32" s="68" t="s">
        <v>65</v>
      </c>
      <c r="AB32" s="68" t="s">
        <v>65</v>
      </c>
      <c r="AC32" s="25"/>
      <c r="AD32" s="25"/>
      <c r="AE32" s="25"/>
      <c r="AF32" s="24"/>
      <c r="AK32" s="39" t="str">
        <f t="shared" si="7"/>
        <v>e</v>
      </c>
    </row>
    <row r="33" spans="1:37" ht="13.5" customHeight="1" x14ac:dyDescent="0.15">
      <c r="A33" s="9"/>
      <c r="B33" s="9"/>
      <c r="F33" s="14" t="s">
        <v>197</v>
      </c>
      <c r="G33" s="13"/>
      <c r="H33" s="9" t="str">
        <f t="shared" si="1"/>
        <v/>
      </c>
      <c r="I33" s="9" t="str">
        <f t="shared" si="5"/>
        <v>一般会計</v>
      </c>
      <c r="K33" s="9"/>
      <c r="L33" s="9"/>
      <c r="O33" s="9"/>
      <c r="P33" s="9"/>
      <c r="Q33" s="15"/>
      <c r="T33" s="9"/>
      <c r="U33" s="26" t="s">
        <v>552</v>
      </c>
      <c r="Y33" s="26" t="s">
        <v>307</v>
      </c>
      <c r="Z33" s="26" t="s">
        <v>436</v>
      </c>
      <c r="AA33" s="52"/>
      <c r="AB33" s="25"/>
      <c r="AC33" s="25"/>
      <c r="AD33" s="25"/>
      <c r="AE33" s="25"/>
      <c r="AF33" s="24"/>
      <c r="AK33" s="39" t="str">
        <f t="shared" si="7"/>
        <v>f</v>
      </c>
    </row>
    <row r="34" spans="1:37" ht="13.5" customHeight="1" x14ac:dyDescent="0.15">
      <c r="A34" s="9"/>
      <c r="B34" s="9"/>
      <c r="F34" s="14" t="s">
        <v>198</v>
      </c>
      <c r="G34" s="13"/>
      <c r="H34" s="9" t="str">
        <f t="shared" si="1"/>
        <v/>
      </c>
      <c r="I34" s="9" t="str">
        <f t="shared" si="5"/>
        <v>一般会計</v>
      </c>
      <c r="K34" s="9"/>
      <c r="L34" s="9"/>
      <c r="O34" s="9"/>
      <c r="P34" s="9"/>
      <c r="Q34" s="15"/>
      <c r="T34" s="9"/>
      <c r="U34" s="26" t="s">
        <v>553</v>
      </c>
      <c r="Y34" s="26" t="s">
        <v>308</v>
      </c>
      <c r="Z34" s="26" t="s">
        <v>437</v>
      </c>
      <c r="AB34" s="25"/>
      <c r="AC34" s="25"/>
      <c r="AD34" s="25"/>
      <c r="AE34" s="25"/>
      <c r="AF34" s="24"/>
      <c r="AK34" s="39" t="str">
        <f t="shared" si="7"/>
        <v>g</v>
      </c>
    </row>
    <row r="35" spans="1:37" ht="13.5" customHeight="1" x14ac:dyDescent="0.15">
      <c r="A35" s="9"/>
      <c r="B35" s="9"/>
      <c r="F35" s="14" t="s">
        <v>199</v>
      </c>
      <c r="G35" s="13"/>
      <c r="H35" s="9" t="str">
        <f t="shared" si="1"/>
        <v/>
      </c>
      <c r="I35" s="9" t="str">
        <f t="shared" si="5"/>
        <v>一般会計</v>
      </c>
      <c r="K35" s="9"/>
      <c r="L35" s="9"/>
      <c r="O35" s="9"/>
      <c r="P35" s="9"/>
      <c r="Q35" s="15"/>
      <c r="T35" s="9"/>
      <c r="Y35" s="26" t="s">
        <v>309</v>
      </c>
      <c r="Z35" s="26" t="s">
        <v>438</v>
      </c>
      <c r="AC35" s="25"/>
      <c r="AF35" s="24"/>
      <c r="AK35" s="39" t="str">
        <f t="shared" si="7"/>
        <v>h</v>
      </c>
    </row>
    <row r="36" spans="1:37" ht="13.5" customHeight="1" x14ac:dyDescent="0.15">
      <c r="A36" s="9"/>
      <c r="B36" s="9"/>
      <c r="F36" s="14" t="s">
        <v>200</v>
      </c>
      <c r="G36" s="13"/>
      <c r="H36" s="9" t="str">
        <f t="shared" si="1"/>
        <v/>
      </c>
      <c r="I36" s="9" t="str">
        <f t="shared" si="5"/>
        <v>一般会計</v>
      </c>
      <c r="K36" s="9"/>
      <c r="L36" s="9"/>
      <c r="O36" s="9"/>
      <c r="P36" s="9"/>
      <c r="Q36" s="15"/>
      <c r="T36" s="9"/>
      <c r="U36" s="26" t="s">
        <v>554</v>
      </c>
      <c r="Y36" s="26" t="s">
        <v>310</v>
      </c>
      <c r="Z36" s="26" t="s">
        <v>439</v>
      </c>
      <c r="AF36" s="24"/>
      <c r="AK36" s="39"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311</v>
      </c>
      <c r="Z37" s="26" t="s">
        <v>440</v>
      </c>
      <c r="AF37" s="24"/>
      <c r="AK37" s="39" t="str">
        <f t="shared" si="7"/>
        <v>j</v>
      </c>
    </row>
    <row r="38" spans="1:37" x14ac:dyDescent="0.15">
      <c r="A38" s="9"/>
      <c r="B38" s="9"/>
      <c r="F38" s="9"/>
      <c r="G38" s="15"/>
      <c r="K38" s="9"/>
      <c r="L38" s="9"/>
      <c r="O38" s="9"/>
      <c r="P38" s="9"/>
      <c r="Q38" s="15"/>
      <c r="T38" s="9"/>
      <c r="U38" s="26" t="s">
        <v>253</v>
      </c>
      <c r="Y38" s="26" t="s">
        <v>312</v>
      </c>
      <c r="Z38" s="26" t="s">
        <v>441</v>
      </c>
      <c r="AF38" s="24"/>
      <c r="AK38" s="39" t="str">
        <f t="shared" si="7"/>
        <v>k</v>
      </c>
    </row>
    <row r="39" spans="1:37" x14ac:dyDescent="0.15">
      <c r="A39" s="9"/>
      <c r="B39" s="9"/>
      <c r="F39" s="9" t="str">
        <f>I37</f>
        <v>一般会計</v>
      </c>
      <c r="G39" s="15"/>
      <c r="K39" s="9"/>
      <c r="L39" s="9"/>
      <c r="O39" s="9"/>
      <c r="P39" s="9"/>
      <c r="Q39" s="15"/>
      <c r="T39" s="9"/>
      <c r="U39" s="26" t="s">
        <v>263</v>
      </c>
      <c r="Y39" s="26" t="s">
        <v>313</v>
      </c>
      <c r="Z39" s="26" t="s">
        <v>442</v>
      </c>
      <c r="AF39" s="24"/>
      <c r="AK39" s="39" t="str">
        <f t="shared" si="7"/>
        <v>l</v>
      </c>
    </row>
    <row r="40" spans="1:37" x14ac:dyDescent="0.15">
      <c r="A40" s="9"/>
      <c r="B40" s="9"/>
      <c r="F40" s="9"/>
      <c r="G40" s="15"/>
      <c r="K40" s="9"/>
      <c r="L40" s="9"/>
      <c r="O40" s="9"/>
      <c r="P40" s="9"/>
      <c r="Q40" s="15"/>
      <c r="T40" s="9"/>
      <c r="Y40" s="26" t="s">
        <v>314</v>
      </c>
      <c r="Z40" s="26" t="s">
        <v>443</v>
      </c>
      <c r="AF40" s="24"/>
      <c r="AK40" s="39" t="str">
        <f t="shared" si="7"/>
        <v>m</v>
      </c>
    </row>
    <row r="41" spans="1:37" x14ac:dyDescent="0.15">
      <c r="A41" s="9"/>
      <c r="B41" s="9"/>
      <c r="F41" s="9"/>
      <c r="G41" s="15"/>
      <c r="K41" s="9"/>
      <c r="L41" s="9"/>
      <c r="O41" s="9"/>
      <c r="P41" s="9"/>
      <c r="Q41" s="15"/>
      <c r="T41" s="9"/>
      <c r="Y41" s="26" t="s">
        <v>315</v>
      </c>
      <c r="Z41" s="26" t="s">
        <v>444</v>
      </c>
      <c r="AF41" s="24"/>
      <c r="AK41" s="39" t="str">
        <f t="shared" si="7"/>
        <v>n</v>
      </c>
    </row>
    <row r="42" spans="1:37" x14ac:dyDescent="0.15">
      <c r="A42" s="9"/>
      <c r="B42" s="9"/>
      <c r="F42" s="9"/>
      <c r="G42" s="15"/>
      <c r="K42" s="9"/>
      <c r="L42" s="9"/>
      <c r="O42" s="9"/>
      <c r="P42" s="9"/>
      <c r="Q42" s="15"/>
      <c r="T42" s="9"/>
      <c r="Y42" s="26" t="s">
        <v>316</v>
      </c>
      <c r="Z42" s="26" t="s">
        <v>445</v>
      </c>
      <c r="AF42" s="24"/>
      <c r="AK42" s="39" t="str">
        <f t="shared" si="7"/>
        <v>o</v>
      </c>
    </row>
    <row r="43" spans="1:37" x14ac:dyDescent="0.15">
      <c r="A43" s="9"/>
      <c r="B43" s="9"/>
      <c r="F43" s="9"/>
      <c r="G43" s="15"/>
      <c r="K43" s="9"/>
      <c r="L43" s="9"/>
      <c r="O43" s="9"/>
      <c r="P43" s="9"/>
      <c r="Q43" s="15"/>
      <c r="T43" s="9"/>
      <c r="Y43" s="26" t="s">
        <v>317</v>
      </c>
      <c r="Z43" s="26" t="s">
        <v>446</v>
      </c>
      <c r="AF43" s="24"/>
      <c r="AK43" s="39" t="str">
        <f t="shared" si="7"/>
        <v>p</v>
      </c>
    </row>
    <row r="44" spans="1:37" x14ac:dyDescent="0.15">
      <c r="A44" s="9"/>
      <c r="B44" s="9"/>
      <c r="F44" s="9"/>
      <c r="G44" s="15"/>
      <c r="K44" s="9"/>
      <c r="L44" s="9"/>
      <c r="O44" s="9"/>
      <c r="P44" s="9"/>
      <c r="Q44" s="15"/>
      <c r="T44" s="9"/>
      <c r="Y44" s="26" t="s">
        <v>318</v>
      </c>
      <c r="Z44" s="26" t="s">
        <v>447</v>
      </c>
      <c r="AF44" s="24"/>
      <c r="AK44" s="39" t="str">
        <f t="shared" si="7"/>
        <v>q</v>
      </c>
    </row>
    <row r="45" spans="1:37" x14ac:dyDescent="0.15">
      <c r="A45" s="9"/>
      <c r="B45" s="9"/>
      <c r="F45" s="9"/>
      <c r="G45" s="15"/>
      <c r="K45" s="9"/>
      <c r="L45" s="9"/>
      <c r="O45" s="9"/>
      <c r="P45" s="9"/>
      <c r="Q45" s="15"/>
      <c r="T45" s="9"/>
      <c r="Y45" s="26" t="s">
        <v>319</v>
      </c>
      <c r="Z45" s="26" t="s">
        <v>448</v>
      </c>
      <c r="AF45" s="24"/>
      <c r="AK45" s="39" t="str">
        <f t="shared" si="7"/>
        <v>r</v>
      </c>
    </row>
    <row r="46" spans="1:37" x14ac:dyDescent="0.15">
      <c r="A46" s="9"/>
      <c r="B46" s="9"/>
      <c r="F46" s="9"/>
      <c r="G46" s="15"/>
      <c r="K46" s="9"/>
      <c r="L46" s="9"/>
      <c r="O46" s="9"/>
      <c r="P46" s="9"/>
      <c r="Q46" s="15"/>
      <c r="T46" s="9"/>
      <c r="Y46" s="26" t="s">
        <v>320</v>
      </c>
      <c r="Z46" s="26" t="s">
        <v>449</v>
      </c>
      <c r="AF46" s="24"/>
      <c r="AK46" s="39" t="str">
        <f t="shared" si="7"/>
        <v>s</v>
      </c>
    </row>
    <row r="47" spans="1:37" x14ac:dyDescent="0.15">
      <c r="A47" s="9"/>
      <c r="B47" s="9"/>
      <c r="F47" s="9"/>
      <c r="G47" s="15"/>
      <c r="K47" s="9"/>
      <c r="L47" s="9"/>
      <c r="O47" s="9"/>
      <c r="P47" s="9"/>
      <c r="Q47" s="15"/>
      <c r="T47" s="9"/>
      <c r="Y47" s="26" t="s">
        <v>321</v>
      </c>
      <c r="Z47" s="26" t="s">
        <v>450</v>
      </c>
      <c r="AF47" s="24"/>
      <c r="AK47" s="39" t="str">
        <f t="shared" si="7"/>
        <v>t</v>
      </c>
    </row>
    <row r="48" spans="1:37" x14ac:dyDescent="0.15">
      <c r="A48" s="9"/>
      <c r="B48" s="9"/>
      <c r="F48" s="9"/>
      <c r="G48" s="15"/>
      <c r="K48" s="9"/>
      <c r="L48" s="9"/>
      <c r="O48" s="9"/>
      <c r="P48" s="9"/>
      <c r="Q48" s="15"/>
      <c r="T48" s="9"/>
      <c r="Y48" s="26" t="s">
        <v>322</v>
      </c>
      <c r="Z48" s="26" t="s">
        <v>451</v>
      </c>
      <c r="AF48" s="24"/>
      <c r="AK48" s="39" t="str">
        <f t="shared" si="7"/>
        <v>u</v>
      </c>
    </row>
    <row r="49" spans="1:37" x14ac:dyDescent="0.15">
      <c r="A49" s="9"/>
      <c r="B49" s="9"/>
      <c r="F49" s="9"/>
      <c r="G49" s="15"/>
      <c r="K49" s="9"/>
      <c r="L49" s="9"/>
      <c r="O49" s="9"/>
      <c r="P49" s="9"/>
      <c r="Q49" s="15"/>
      <c r="T49" s="9"/>
      <c r="Y49" s="26" t="s">
        <v>323</v>
      </c>
      <c r="Z49" s="26" t="s">
        <v>452</v>
      </c>
      <c r="AF49" s="24"/>
      <c r="AK49" s="39" t="str">
        <f t="shared" si="7"/>
        <v>v</v>
      </c>
    </row>
    <row r="50" spans="1:37" x14ac:dyDescent="0.15">
      <c r="A50" s="9"/>
      <c r="B50" s="9"/>
      <c r="F50" s="9"/>
      <c r="G50" s="15"/>
      <c r="K50" s="9"/>
      <c r="L50" s="9"/>
      <c r="O50" s="9"/>
      <c r="P50" s="9"/>
      <c r="Q50" s="15"/>
      <c r="T50" s="9"/>
      <c r="Y50" s="26" t="s">
        <v>324</v>
      </c>
      <c r="Z50" s="26" t="s">
        <v>453</v>
      </c>
      <c r="AF50" s="24"/>
    </row>
    <row r="51" spans="1:37" x14ac:dyDescent="0.15">
      <c r="A51" s="9"/>
      <c r="B51" s="9"/>
      <c r="F51" s="9"/>
      <c r="G51" s="15"/>
      <c r="K51" s="9"/>
      <c r="L51" s="9"/>
      <c r="O51" s="9"/>
      <c r="P51" s="9"/>
      <c r="Q51" s="15"/>
      <c r="T51" s="9"/>
      <c r="Y51" s="26" t="s">
        <v>325</v>
      </c>
      <c r="Z51" s="26" t="s">
        <v>454</v>
      </c>
      <c r="AF51" s="24"/>
    </row>
    <row r="52" spans="1:37" x14ac:dyDescent="0.15">
      <c r="A52" s="9"/>
      <c r="B52" s="9"/>
      <c r="F52" s="9"/>
      <c r="G52" s="15"/>
      <c r="K52" s="9"/>
      <c r="L52" s="9"/>
      <c r="O52" s="9"/>
      <c r="P52" s="9"/>
      <c r="Q52" s="15"/>
      <c r="T52" s="9"/>
      <c r="Y52" s="26" t="s">
        <v>326</v>
      </c>
      <c r="Z52" s="26" t="s">
        <v>455</v>
      </c>
      <c r="AF52" s="24"/>
    </row>
    <row r="53" spans="1:37" x14ac:dyDescent="0.15">
      <c r="A53" s="9"/>
      <c r="B53" s="9"/>
      <c r="F53" s="9"/>
      <c r="G53" s="15"/>
      <c r="K53" s="9"/>
      <c r="L53" s="9"/>
      <c r="O53" s="9"/>
      <c r="P53" s="9"/>
      <c r="Q53" s="15"/>
      <c r="T53" s="9"/>
      <c r="Y53" s="26" t="s">
        <v>327</v>
      </c>
      <c r="Z53" s="26" t="s">
        <v>456</v>
      </c>
      <c r="AF53" s="24"/>
    </row>
    <row r="54" spans="1:37" x14ac:dyDescent="0.15">
      <c r="A54" s="9"/>
      <c r="B54" s="9"/>
      <c r="F54" s="9"/>
      <c r="G54" s="15"/>
      <c r="K54" s="9"/>
      <c r="L54" s="9"/>
      <c r="O54" s="9"/>
      <c r="P54" s="16"/>
      <c r="Q54" s="15"/>
      <c r="T54" s="9"/>
      <c r="Y54" s="26" t="s">
        <v>328</v>
      </c>
      <c r="Z54" s="26" t="s">
        <v>457</v>
      </c>
      <c r="AF54" s="24"/>
    </row>
    <row r="55" spans="1:37" x14ac:dyDescent="0.15">
      <c r="A55" s="9"/>
      <c r="B55" s="9"/>
      <c r="F55" s="9"/>
      <c r="G55" s="15"/>
      <c r="K55" s="9"/>
      <c r="L55" s="9"/>
      <c r="O55" s="9"/>
      <c r="P55" s="9"/>
      <c r="Q55" s="15"/>
      <c r="T55" s="9"/>
      <c r="Y55" s="26" t="s">
        <v>329</v>
      </c>
      <c r="Z55" s="26" t="s">
        <v>458</v>
      </c>
      <c r="AF55" s="24"/>
    </row>
    <row r="56" spans="1:37" x14ac:dyDescent="0.15">
      <c r="A56" s="9"/>
      <c r="B56" s="9"/>
      <c r="F56" s="9"/>
      <c r="G56" s="15"/>
      <c r="K56" s="9"/>
      <c r="L56" s="9"/>
      <c r="O56" s="9"/>
      <c r="P56" s="9"/>
      <c r="Q56" s="15"/>
      <c r="T56" s="9"/>
      <c r="Y56" s="26" t="s">
        <v>330</v>
      </c>
      <c r="Z56" s="26" t="s">
        <v>459</v>
      </c>
      <c r="AF56" s="24"/>
    </row>
    <row r="57" spans="1:37" x14ac:dyDescent="0.15">
      <c r="A57" s="9"/>
      <c r="B57" s="9"/>
      <c r="F57" s="9"/>
      <c r="G57" s="15"/>
      <c r="K57" s="9"/>
      <c r="L57" s="9"/>
      <c r="O57" s="9"/>
      <c r="P57" s="9"/>
      <c r="Q57" s="15"/>
      <c r="T57" s="9"/>
      <c r="Y57" s="26" t="s">
        <v>331</v>
      </c>
      <c r="Z57" s="26" t="s">
        <v>460</v>
      </c>
      <c r="AF57" s="24"/>
    </row>
    <row r="58" spans="1:37" x14ac:dyDescent="0.15">
      <c r="A58" s="9"/>
      <c r="B58" s="9"/>
      <c r="F58" s="9"/>
      <c r="G58" s="15"/>
      <c r="K58" s="9"/>
      <c r="L58" s="9"/>
      <c r="O58" s="9"/>
      <c r="P58" s="9"/>
      <c r="Q58" s="15"/>
      <c r="T58" s="9"/>
      <c r="Y58" s="26" t="s">
        <v>332</v>
      </c>
      <c r="Z58" s="26" t="s">
        <v>461</v>
      </c>
      <c r="AF58" s="24"/>
    </row>
    <row r="59" spans="1:37" x14ac:dyDescent="0.15">
      <c r="A59" s="9"/>
      <c r="B59" s="9"/>
      <c r="F59" s="9"/>
      <c r="G59" s="15"/>
      <c r="K59" s="9"/>
      <c r="L59" s="9"/>
      <c r="O59" s="9"/>
      <c r="P59" s="9"/>
      <c r="Q59" s="15"/>
      <c r="T59" s="9"/>
      <c r="Y59" s="26" t="s">
        <v>333</v>
      </c>
      <c r="Z59" s="26" t="s">
        <v>462</v>
      </c>
      <c r="AF59" s="24"/>
    </row>
    <row r="60" spans="1:37" x14ac:dyDescent="0.15">
      <c r="A60" s="9"/>
      <c r="B60" s="9"/>
      <c r="F60" s="9"/>
      <c r="G60" s="15"/>
      <c r="K60" s="9"/>
      <c r="L60" s="9"/>
      <c r="O60" s="9"/>
      <c r="P60" s="9"/>
      <c r="Q60" s="15"/>
      <c r="T60" s="9"/>
      <c r="Y60" s="26" t="s">
        <v>334</v>
      </c>
      <c r="Z60" s="26" t="s">
        <v>463</v>
      </c>
      <c r="AF60" s="24"/>
    </row>
    <row r="61" spans="1:37" x14ac:dyDescent="0.15">
      <c r="A61" s="9"/>
      <c r="B61" s="9"/>
      <c r="F61" s="9"/>
      <c r="G61" s="15"/>
      <c r="K61" s="9"/>
      <c r="L61" s="9"/>
      <c r="O61" s="9"/>
      <c r="P61" s="9"/>
      <c r="Q61" s="15"/>
      <c r="T61" s="9"/>
      <c r="Y61" s="26" t="s">
        <v>335</v>
      </c>
      <c r="Z61" s="26" t="s">
        <v>464</v>
      </c>
      <c r="AF61" s="24"/>
    </row>
    <row r="62" spans="1:37" x14ac:dyDescent="0.15">
      <c r="A62" s="9"/>
      <c r="B62" s="9"/>
      <c r="F62" s="9"/>
      <c r="G62" s="15"/>
      <c r="K62" s="9"/>
      <c r="L62" s="9"/>
      <c r="O62" s="9"/>
      <c r="P62" s="9"/>
      <c r="Q62" s="15"/>
      <c r="T62" s="9"/>
      <c r="Y62" s="26" t="s">
        <v>336</v>
      </c>
      <c r="Z62" s="26" t="s">
        <v>465</v>
      </c>
      <c r="AF62" s="24"/>
    </row>
    <row r="63" spans="1:37" x14ac:dyDescent="0.15">
      <c r="A63" s="9"/>
      <c r="B63" s="9"/>
      <c r="F63" s="9"/>
      <c r="G63" s="15"/>
      <c r="K63" s="9"/>
      <c r="L63" s="9"/>
      <c r="O63" s="9"/>
      <c r="P63" s="9"/>
      <c r="Q63" s="15"/>
      <c r="T63" s="9"/>
      <c r="Y63" s="26" t="s">
        <v>337</v>
      </c>
      <c r="Z63" s="26" t="s">
        <v>466</v>
      </c>
      <c r="AF63" s="24"/>
    </row>
    <row r="64" spans="1:37" x14ac:dyDescent="0.15">
      <c r="A64" s="9"/>
      <c r="B64" s="9"/>
      <c r="F64" s="9"/>
      <c r="G64" s="15"/>
      <c r="K64" s="9"/>
      <c r="L64" s="9"/>
      <c r="O64" s="9"/>
      <c r="P64" s="9"/>
      <c r="Q64" s="15"/>
      <c r="T64" s="9"/>
      <c r="Y64" s="26" t="s">
        <v>338</v>
      </c>
      <c r="Z64" s="26" t="s">
        <v>467</v>
      </c>
      <c r="AF64" s="24"/>
    </row>
    <row r="65" spans="1:32" x14ac:dyDescent="0.15">
      <c r="A65" s="9"/>
      <c r="B65" s="9"/>
      <c r="F65" s="9"/>
      <c r="G65" s="15"/>
      <c r="K65" s="9"/>
      <c r="L65" s="9"/>
      <c r="O65" s="9"/>
      <c r="P65" s="9"/>
      <c r="Q65" s="15"/>
      <c r="T65" s="9"/>
      <c r="Y65" s="26" t="s">
        <v>339</v>
      </c>
      <c r="Z65" s="26" t="s">
        <v>468</v>
      </c>
      <c r="AF65" s="24"/>
    </row>
    <row r="66" spans="1:32" x14ac:dyDescent="0.15">
      <c r="A66" s="9"/>
      <c r="B66" s="9"/>
      <c r="F66" s="9"/>
      <c r="G66" s="15"/>
      <c r="K66" s="9"/>
      <c r="L66" s="9"/>
      <c r="O66" s="9"/>
      <c r="P66" s="9"/>
      <c r="Q66" s="15"/>
      <c r="T66" s="9"/>
      <c r="Y66" s="26" t="s">
        <v>66</v>
      </c>
      <c r="Z66" s="26" t="s">
        <v>469</v>
      </c>
      <c r="AF66" s="24"/>
    </row>
    <row r="67" spans="1:32" x14ac:dyDescent="0.15">
      <c r="A67" s="9"/>
      <c r="B67" s="9"/>
      <c r="F67" s="9"/>
      <c r="G67" s="15"/>
      <c r="K67" s="9"/>
      <c r="L67" s="9"/>
      <c r="O67" s="9"/>
      <c r="P67" s="9"/>
      <c r="Q67" s="15"/>
      <c r="T67" s="9"/>
      <c r="Y67" s="26" t="s">
        <v>340</v>
      </c>
      <c r="Z67" s="26" t="s">
        <v>470</v>
      </c>
      <c r="AF67" s="24"/>
    </row>
    <row r="68" spans="1:32" x14ac:dyDescent="0.15">
      <c r="A68" s="9"/>
      <c r="B68" s="9"/>
      <c r="F68" s="9"/>
      <c r="G68" s="15"/>
      <c r="K68" s="9"/>
      <c r="L68" s="9"/>
      <c r="O68" s="9"/>
      <c r="P68" s="9"/>
      <c r="Q68" s="15"/>
      <c r="T68" s="9"/>
      <c r="Y68" s="26" t="s">
        <v>341</v>
      </c>
      <c r="Z68" s="26" t="s">
        <v>471</v>
      </c>
      <c r="AF68" s="24"/>
    </row>
    <row r="69" spans="1:32" x14ac:dyDescent="0.15">
      <c r="A69" s="9"/>
      <c r="B69" s="9"/>
      <c r="F69" s="9"/>
      <c r="G69" s="15"/>
      <c r="K69" s="9"/>
      <c r="L69" s="9"/>
      <c r="O69" s="9"/>
      <c r="P69" s="9"/>
      <c r="Q69" s="15"/>
      <c r="T69" s="9"/>
      <c r="Y69" s="26" t="s">
        <v>342</v>
      </c>
      <c r="Z69" s="26" t="s">
        <v>472</v>
      </c>
      <c r="AF69" s="24"/>
    </row>
    <row r="70" spans="1:32" x14ac:dyDescent="0.15">
      <c r="A70" s="9"/>
      <c r="B70" s="9"/>
      <c r="Y70" s="26" t="s">
        <v>343</v>
      </c>
      <c r="Z70" s="26" t="s">
        <v>473</v>
      </c>
    </row>
    <row r="71" spans="1:32" x14ac:dyDescent="0.15">
      <c r="Y71" s="26" t="s">
        <v>344</v>
      </c>
      <c r="Z71" s="26" t="s">
        <v>474</v>
      </c>
    </row>
    <row r="72" spans="1:32" x14ac:dyDescent="0.15">
      <c r="Y72" s="26" t="s">
        <v>345</v>
      </c>
      <c r="Z72" s="26" t="s">
        <v>475</v>
      </c>
    </row>
    <row r="73" spans="1:32" x14ac:dyDescent="0.15">
      <c r="Y73" s="26" t="s">
        <v>346</v>
      </c>
      <c r="Z73" s="26" t="s">
        <v>476</v>
      </c>
    </row>
    <row r="74" spans="1:32" x14ac:dyDescent="0.15">
      <c r="Y74" s="26" t="s">
        <v>347</v>
      </c>
      <c r="Z74" s="26" t="s">
        <v>477</v>
      </c>
    </row>
    <row r="75" spans="1:32" x14ac:dyDescent="0.15">
      <c r="Y75" s="26" t="s">
        <v>348</v>
      </c>
      <c r="Z75" s="26" t="s">
        <v>478</v>
      </c>
    </row>
    <row r="76" spans="1:32" x14ac:dyDescent="0.15">
      <c r="Y76" s="26" t="s">
        <v>349</v>
      </c>
      <c r="Z76" s="26" t="s">
        <v>479</v>
      </c>
    </row>
    <row r="77" spans="1:32" x14ac:dyDescent="0.15">
      <c r="Y77" s="26" t="s">
        <v>350</v>
      </c>
      <c r="Z77" s="26" t="s">
        <v>480</v>
      </c>
    </row>
    <row r="78" spans="1:32" x14ac:dyDescent="0.15">
      <c r="Y78" s="26" t="s">
        <v>351</v>
      </c>
      <c r="Z78" s="26" t="s">
        <v>481</v>
      </c>
    </row>
    <row r="79" spans="1:32" x14ac:dyDescent="0.15">
      <c r="Y79" s="26" t="s">
        <v>352</v>
      </c>
      <c r="Z79" s="26" t="s">
        <v>482</v>
      </c>
    </row>
    <row r="80" spans="1:32" x14ac:dyDescent="0.15">
      <c r="Y80" s="26" t="s">
        <v>353</v>
      </c>
      <c r="Z80" s="26" t="s">
        <v>483</v>
      </c>
    </row>
    <row r="81" spans="25:26" x14ac:dyDescent="0.15">
      <c r="Y81" s="26" t="s">
        <v>354</v>
      </c>
      <c r="Z81" s="26" t="s">
        <v>484</v>
      </c>
    </row>
    <row r="82" spans="25:26" x14ac:dyDescent="0.15">
      <c r="Y82" s="26" t="s">
        <v>355</v>
      </c>
      <c r="Z82" s="26" t="s">
        <v>485</v>
      </c>
    </row>
    <row r="83" spans="25:26" x14ac:dyDescent="0.15">
      <c r="Y83" s="26" t="s">
        <v>356</v>
      </c>
      <c r="Z83" s="26" t="s">
        <v>486</v>
      </c>
    </row>
    <row r="84" spans="25:26" x14ac:dyDescent="0.15">
      <c r="Y84" s="26" t="s">
        <v>357</v>
      </c>
      <c r="Z84" s="26" t="s">
        <v>487</v>
      </c>
    </row>
    <row r="85" spans="25:26" x14ac:dyDescent="0.15">
      <c r="Y85" s="26" t="s">
        <v>358</v>
      </c>
      <c r="Z85" s="26" t="s">
        <v>488</v>
      </c>
    </row>
    <row r="86" spans="25:26" x14ac:dyDescent="0.15">
      <c r="Y86" s="26" t="s">
        <v>359</v>
      </c>
      <c r="Z86" s="26" t="s">
        <v>489</v>
      </c>
    </row>
    <row r="87" spans="25:26" x14ac:dyDescent="0.15">
      <c r="Y87" s="26" t="s">
        <v>360</v>
      </c>
      <c r="Z87" s="26" t="s">
        <v>490</v>
      </c>
    </row>
    <row r="88" spans="25:26" x14ac:dyDescent="0.15">
      <c r="Y88" s="26" t="s">
        <v>361</v>
      </c>
      <c r="Z88" s="26" t="s">
        <v>491</v>
      </c>
    </row>
    <row r="89" spans="25:26" x14ac:dyDescent="0.15">
      <c r="Y89" s="26" t="s">
        <v>362</v>
      </c>
      <c r="Z89" s="26" t="s">
        <v>492</v>
      </c>
    </row>
    <row r="90" spans="25:26" x14ac:dyDescent="0.15">
      <c r="Y90" s="26" t="s">
        <v>363</v>
      </c>
      <c r="Z90" s="26" t="s">
        <v>493</v>
      </c>
    </row>
    <row r="91" spans="25:26" x14ac:dyDescent="0.15">
      <c r="Y91" s="26" t="s">
        <v>364</v>
      </c>
      <c r="Z91" s="26" t="s">
        <v>494</v>
      </c>
    </row>
    <row r="92" spans="25:26" x14ac:dyDescent="0.15">
      <c r="Y92" s="26" t="s">
        <v>365</v>
      </c>
      <c r="Z92" s="26" t="s">
        <v>495</v>
      </c>
    </row>
    <row r="93" spans="25:26" x14ac:dyDescent="0.15">
      <c r="Y93" s="26" t="s">
        <v>366</v>
      </c>
      <c r="Z93" s="26" t="s">
        <v>496</v>
      </c>
    </row>
    <row r="94" spans="25:26" x14ac:dyDescent="0.15">
      <c r="Y94" s="26" t="s">
        <v>367</v>
      </c>
      <c r="Z94" s="26" t="s">
        <v>497</v>
      </c>
    </row>
    <row r="95" spans="25:26" x14ac:dyDescent="0.15">
      <c r="Y95" s="26" t="s">
        <v>368</v>
      </c>
      <c r="Z95" s="26" t="s">
        <v>498</v>
      </c>
    </row>
    <row r="96" spans="25:26" x14ac:dyDescent="0.15">
      <c r="Y96" s="26" t="s">
        <v>270</v>
      </c>
      <c r="Z96" s="26" t="s">
        <v>499</v>
      </c>
    </row>
    <row r="97" spans="25:26" x14ac:dyDescent="0.15">
      <c r="Y97" s="26" t="s">
        <v>369</v>
      </c>
      <c r="Z97" s="26" t="s">
        <v>500</v>
      </c>
    </row>
    <row r="98" spans="25:26" x14ac:dyDescent="0.15">
      <c r="Y98" s="26" t="s">
        <v>370</v>
      </c>
      <c r="Z98" s="26" t="s">
        <v>501</v>
      </c>
    </row>
    <row r="99" spans="25:26" x14ac:dyDescent="0.15">
      <c r="Y99" s="26" t="s">
        <v>400</v>
      </c>
      <c r="Z99" s="26" t="s">
        <v>502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8"/>
  <sheetViews>
    <sheetView view="pageBreakPreview" zoomScale="70" zoomScaleNormal="75" zoomScaleSheetLayoutView="70" zoomScalePageLayoutView="70" workbookViewId="0">
      <selection activeCell="BD31" sqref="BC31:BD31"/>
    </sheetView>
  </sheetViews>
  <sheetFormatPr defaultColWidth="9" defaultRowHeight="13.5" x14ac:dyDescent="0.15"/>
  <cols>
    <col min="1" max="49" width="2.625" style="28" customWidth="1"/>
    <col min="50" max="50" width="6.25" style="28" customWidth="1"/>
    <col min="51" max="51" width="16.125" style="28" hidden="1" customWidth="1"/>
    <col min="52" max="57" width="2.25" style="28" customWidth="1"/>
    <col min="58" max="60" width="9" style="28"/>
    <col min="61" max="61" width="27.875" style="28" customWidth="1"/>
    <col min="62" max="62" width="12.25" style="28" customWidth="1"/>
    <col min="63" max="16384" width="9" style="28"/>
  </cols>
  <sheetData>
    <row r="1" spans="1:51" ht="23.25" customHeight="1" x14ac:dyDescent="0.15">
      <c r="AP1" s="29"/>
      <c r="AQ1" s="29"/>
      <c r="AR1" s="29"/>
      <c r="AS1" s="29"/>
      <c r="AT1" s="29"/>
      <c r="AU1" s="29"/>
      <c r="AV1" s="29"/>
      <c r="AW1" s="30"/>
    </row>
    <row r="2" spans="1:51" ht="18.75" customHeight="1" x14ac:dyDescent="0.15">
      <c r="A2" s="332" t="s">
        <v>225</v>
      </c>
      <c r="B2" s="333"/>
      <c r="C2" s="333"/>
      <c r="D2" s="333"/>
      <c r="E2" s="333"/>
      <c r="F2" s="334"/>
      <c r="G2" s="767" t="s">
        <v>139</v>
      </c>
      <c r="H2" s="768"/>
      <c r="I2" s="768"/>
      <c r="J2" s="768"/>
      <c r="K2" s="768"/>
      <c r="L2" s="768"/>
      <c r="M2" s="768"/>
      <c r="N2" s="768"/>
      <c r="O2" s="769"/>
      <c r="P2" s="770" t="s">
        <v>57</v>
      </c>
      <c r="Q2" s="768"/>
      <c r="R2" s="768"/>
      <c r="S2" s="768"/>
      <c r="T2" s="768"/>
      <c r="U2" s="768"/>
      <c r="V2" s="768"/>
      <c r="W2" s="768"/>
      <c r="X2" s="769"/>
      <c r="Y2" s="755"/>
      <c r="Z2" s="169"/>
      <c r="AA2" s="170"/>
      <c r="AB2" s="759" t="s">
        <v>11</v>
      </c>
      <c r="AC2" s="760"/>
      <c r="AD2" s="761"/>
      <c r="AE2" s="771" t="s">
        <v>255</v>
      </c>
      <c r="AF2" s="771"/>
      <c r="AG2" s="771"/>
      <c r="AH2" s="771"/>
      <c r="AI2" s="771" t="s">
        <v>272</v>
      </c>
      <c r="AJ2" s="771"/>
      <c r="AK2" s="771"/>
      <c r="AL2" s="772"/>
      <c r="AM2" s="771" t="s">
        <v>369</v>
      </c>
      <c r="AN2" s="771"/>
      <c r="AO2" s="771"/>
      <c r="AP2" s="772"/>
      <c r="AQ2" s="773" t="s">
        <v>172</v>
      </c>
      <c r="AR2" s="774"/>
      <c r="AS2" s="774"/>
      <c r="AT2" s="775"/>
      <c r="AU2" s="776" t="s">
        <v>129</v>
      </c>
      <c r="AV2" s="776"/>
      <c r="AW2" s="776"/>
      <c r="AX2" s="777"/>
      <c r="AY2" s="28">
        <f>COUNTA($G$4)</f>
        <v>1</v>
      </c>
    </row>
    <row r="3" spans="1:51" ht="18.75" customHeight="1" x14ac:dyDescent="0.15">
      <c r="A3" s="332"/>
      <c r="B3" s="333"/>
      <c r="C3" s="333"/>
      <c r="D3" s="333"/>
      <c r="E3" s="333"/>
      <c r="F3" s="334"/>
      <c r="G3" s="351"/>
      <c r="H3" s="91"/>
      <c r="I3" s="91"/>
      <c r="J3" s="91"/>
      <c r="K3" s="91"/>
      <c r="L3" s="91"/>
      <c r="M3" s="91"/>
      <c r="N3" s="91"/>
      <c r="O3" s="352"/>
      <c r="P3" s="364"/>
      <c r="Q3" s="91"/>
      <c r="R3" s="91"/>
      <c r="S3" s="91"/>
      <c r="T3" s="91"/>
      <c r="U3" s="91"/>
      <c r="V3" s="91"/>
      <c r="W3" s="91"/>
      <c r="X3" s="352"/>
      <c r="Y3" s="756"/>
      <c r="Z3" s="757"/>
      <c r="AA3" s="758"/>
      <c r="AB3" s="762"/>
      <c r="AC3" s="763"/>
      <c r="AD3" s="764"/>
      <c r="AE3" s="221"/>
      <c r="AF3" s="221"/>
      <c r="AG3" s="221"/>
      <c r="AH3" s="221"/>
      <c r="AI3" s="221"/>
      <c r="AJ3" s="221"/>
      <c r="AK3" s="221"/>
      <c r="AL3" s="217"/>
      <c r="AM3" s="221"/>
      <c r="AN3" s="221"/>
      <c r="AO3" s="221"/>
      <c r="AP3" s="217"/>
      <c r="AQ3" s="747" t="s">
        <v>659</v>
      </c>
      <c r="AR3" s="210"/>
      <c r="AS3" s="193" t="s">
        <v>173</v>
      </c>
      <c r="AT3" s="194"/>
      <c r="AU3" s="210">
        <v>4</v>
      </c>
      <c r="AV3" s="210"/>
      <c r="AW3" s="91" t="s">
        <v>167</v>
      </c>
      <c r="AX3" s="92"/>
      <c r="AY3" s="28">
        <f>$AY$2</f>
        <v>1</v>
      </c>
    </row>
    <row r="4" spans="1:51" ht="76.900000000000006" customHeight="1" x14ac:dyDescent="0.15">
      <c r="A4" s="335"/>
      <c r="B4" s="333"/>
      <c r="C4" s="333"/>
      <c r="D4" s="333"/>
      <c r="E4" s="333"/>
      <c r="F4" s="334"/>
      <c r="G4" s="293" t="s">
        <v>692</v>
      </c>
      <c r="H4" s="294"/>
      <c r="I4" s="294"/>
      <c r="J4" s="294"/>
      <c r="K4" s="294"/>
      <c r="L4" s="294"/>
      <c r="M4" s="294"/>
      <c r="N4" s="294"/>
      <c r="O4" s="295"/>
      <c r="P4" s="302" t="s">
        <v>660</v>
      </c>
      <c r="Q4" s="302"/>
      <c r="R4" s="302"/>
      <c r="S4" s="302"/>
      <c r="T4" s="302"/>
      <c r="U4" s="302"/>
      <c r="V4" s="302"/>
      <c r="W4" s="302"/>
      <c r="X4" s="303"/>
      <c r="Y4" s="751" t="s">
        <v>12</v>
      </c>
      <c r="Z4" s="752"/>
      <c r="AA4" s="753"/>
      <c r="AB4" s="311" t="s">
        <v>237</v>
      </c>
      <c r="AC4" s="754"/>
      <c r="AD4" s="754"/>
      <c r="AE4" s="86">
        <v>69.900000000000006</v>
      </c>
      <c r="AF4" s="87"/>
      <c r="AG4" s="87"/>
      <c r="AH4" s="87"/>
      <c r="AI4" s="86">
        <v>72.099999999999994</v>
      </c>
      <c r="AJ4" s="87"/>
      <c r="AK4" s="87"/>
      <c r="AL4" s="87"/>
      <c r="AM4" s="86">
        <v>76.3</v>
      </c>
      <c r="AN4" s="87"/>
      <c r="AO4" s="87"/>
      <c r="AP4" s="87"/>
      <c r="AQ4" s="88" t="s">
        <v>575</v>
      </c>
      <c r="AR4" s="89"/>
      <c r="AS4" s="89"/>
      <c r="AT4" s="90"/>
      <c r="AU4" s="87" t="s">
        <v>575</v>
      </c>
      <c r="AV4" s="87"/>
      <c r="AW4" s="87"/>
      <c r="AX4" s="137"/>
      <c r="AY4" s="28">
        <f t="shared" ref="AY4:AY8" si="0">$AY$2</f>
        <v>1</v>
      </c>
    </row>
    <row r="5" spans="1:51" ht="76.900000000000006" customHeight="1" x14ac:dyDescent="0.15">
      <c r="A5" s="336"/>
      <c r="B5" s="337"/>
      <c r="C5" s="337"/>
      <c r="D5" s="337"/>
      <c r="E5" s="337"/>
      <c r="F5" s="338"/>
      <c r="G5" s="296"/>
      <c r="H5" s="297"/>
      <c r="I5" s="297"/>
      <c r="J5" s="297"/>
      <c r="K5" s="297"/>
      <c r="L5" s="297"/>
      <c r="M5" s="297"/>
      <c r="N5" s="297"/>
      <c r="O5" s="298"/>
      <c r="P5" s="304"/>
      <c r="Q5" s="304"/>
      <c r="R5" s="304"/>
      <c r="S5" s="304"/>
      <c r="T5" s="304"/>
      <c r="U5" s="304"/>
      <c r="V5" s="304"/>
      <c r="W5" s="304"/>
      <c r="X5" s="305"/>
      <c r="Y5" s="230" t="s">
        <v>52</v>
      </c>
      <c r="Z5" s="748"/>
      <c r="AA5" s="749"/>
      <c r="AB5" s="283" t="s">
        <v>237</v>
      </c>
      <c r="AC5" s="750"/>
      <c r="AD5" s="750"/>
      <c r="AE5" s="86" t="s">
        <v>575</v>
      </c>
      <c r="AF5" s="87"/>
      <c r="AG5" s="87"/>
      <c r="AH5" s="746"/>
      <c r="AI5" s="86" t="s">
        <v>575</v>
      </c>
      <c r="AJ5" s="87"/>
      <c r="AK5" s="87"/>
      <c r="AL5" s="746"/>
      <c r="AM5" s="86">
        <v>85</v>
      </c>
      <c r="AN5" s="87"/>
      <c r="AO5" s="87"/>
      <c r="AP5" s="87"/>
      <c r="AQ5" s="88" t="s">
        <v>575</v>
      </c>
      <c r="AR5" s="89"/>
      <c r="AS5" s="89"/>
      <c r="AT5" s="90"/>
      <c r="AU5" s="87">
        <v>85</v>
      </c>
      <c r="AV5" s="87"/>
      <c r="AW5" s="87"/>
      <c r="AX5" s="137"/>
      <c r="AY5" s="28">
        <f t="shared" si="0"/>
        <v>1</v>
      </c>
    </row>
    <row r="6" spans="1:51" ht="76.900000000000006" customHeight="1" x14ac:dyDescent="0.15">
      <c r="A6" s="336"/>
      <c r="B6" s="337"/>
      <c r="C6" s="337"/>
      <c r="D6" s="337"/>
      <c r="E6" s="337"/>
      <c r="F6" s="338"/>
      <c r="G6" s="299"/>
      <c r="H6" s="300"/>
      <c r="I6" s="300"/>
      <c r="J6" s="300"/>
      <c r="K6" s="300"/>
      <c r="L6" s="300"/>
      <c r="M6" s="300"/>
      <c r="N6" s="300"/>
      <c r="O6" s="301"/>
      <c r="P6" s="306"/>
      <c r="Q6" s="306"/>
      <c r="R6" s="306"/>
      <c r="S6" s="306"/>
      <c r="T6" s="306"/>
      <c r="U6" s="306"/>
      <c r="V6" s="306"/>
      <c r="W6" s="306"/>
      <c r="X6" s="307"/>
      <c r="Y6" s="765" t="s">
        <v>13</v>
      </c>
      <c r="Z6" s="748"/>
      <c r="AA6" s="749"/>
      <c r="AB6" s="502" t="s">
        <v>168</v>
      </c>
      <c r="AC6" s="766"/>
      <c r="AD6" s="766"/>
      <c r="AE6" s="86" t="s">
        <v>575</v>
      </c>
      <c r="AF6" s="87"/>
      <c r="AG6" s="87"/>
      <c r="AH6" s="746"/>
      <c r="AI6" s="86" t="s">
        <v>575</v>
      </c>
      <c r="AJ6" s="87"/>
      <c r="AK6" s="87"/>
      <c r="AL6" s="746"/>
      <c r="AM6" s="86">
        <v>89.764705882352942</v>
      </c>
      <c r="AN6" s="87"/>
      <c r="AO6" s="87"/>
      <c r="AP6" s="87"/>
      <c r="AQ6" s="88" t="s">
        <v>575</v>
      </c>
      <c r="AR6" s="89"/>
      <c r="AS6" s="89"/>
      <c r="AT6" s="90"/>
      <c r="AU6" s="87" t="s">
        <v>575</v>
      </c>
      <c r="AV6" s="87"/>
      <c r="AW6" s="87"/>
      <c r="AX6" s="137"/>
      <c r="AY6" s="28">
        <f t="shared" si="0"/>
        <v>1</v>
      </c>
    </row>
    <row r="7" spans="1:51" customFormat="1" ht="23.25" customHeight="1" x14ac:dyDescent="0.15">
      <c r="A7" s="678" t="s">
        <v>246</v>
      </c>
      <c r="B7" s="679"/>
      <c r="C7" s="679"/>
      <c r="D7" s="679"/>
      <c r="E7" s="679"/>
      <c r="F7" s="680"/>
      <c r="G7" s="684" t="s">
        <v>661</v>
      </c>
      <c r="H7" s="685"/>
      <c r="I7" s="685"/>
      <c r="J7" s="685"/>
      <c r="K7" s="685"/>
      <c r="L7" s="685"/>
      <c r="M7" s="685"/>
      <c r="N7" s="685"/>
      <c r="O7" s="685"/>
      <c r="P7" s="685"/>
      <c r="Q7" s="685"/>
      <c r="R7" s="685"/>
      <c r="S7" s="685"/>
      <c r="T7" s="685"/>
      <c r="U7" s="685"/>
      <c r="V7" s="685"/>
      <c r="W7" s="685"/>
      <c r="X7" s="685"/>
      <c r="Y7" s="685"/>
      <c r="Z7" s="685"/>
      <c r="AA7" s="685"/>
      <c r="AB7" s="685"/>
      <c r="AC7" s="685"/>
      <c r="AD7" s="685"/>
      <c r="AE7" s="685"/>
      <c r="AF7" s="685"/>
      <c r="AG7" s="685"/>
      <c r="AH7" s="685"/>
      <c r="AI7" s="685"/>
      <c r="AJ7" s="685"/>
      <c r="AK7" s="685"/>
      <c r="AL7" s="685"/>
      <c r="AM7" s="685"/>
      <c r="AN7" s="685"/>
      <c r="AO7" s="685"/>
      <c r="AP7" s="685"/>
      <c r="AQ7" s="685"/>
      <c r="AR7" s="685"/>
      <c r="AS7" s="685"/>
      <c r="AT7" s="685"/>
      <c r="AU7" s="685"/>
      <c r="AV7" s="685"/>
      <c r="AW7" s="685"/>
      <c r="AX7" s="686"/>
      <c r="AY7" s="28">
        <f>$AY$2</f>
        <v>1</v>
      </c>
    </row>
    <row r="8" spans="1:51" customFormat="1" ht="23.25" customHeight="1" thickBot="1" x14ac:dyDescent="0.2">
      <c r="A8" s="681"/>
      <c r="B8" s="682"/>
      <c r="C8" s="682"/>
      <c r="D8" s="682"/>
      <c r="E8" s="682"/>
      <c r="F8" s="683"/>
      <c r="G8" s="687"/>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8"/>
      <c r="AM8" s="688"/>
      <c r="AN8" s="688"/>
      <c r="AO8" s="688"/>
      <c r="AP8" s="688"/>
      <c r="AQ8" s="688"/>
      <c r="AR8" s="688"/>
      <c r="AS8" s="688"/>
      <c r="AT8" s="688"/>
      <c r="AU8" s="688"/>
      <c r="AV8" s="688"/>
      <c r="AW8" s="688"/>
      <c r="AX8" s="689"/>
      <c r="AY8" s="28">
        <f t="shared" si="0"/>
        <v>1</v>
      </c>
    </row>
  </sheetData>
  <sheetProtection formatRows="0"/>
  <mergeCells count="39">
    <mergeCell ref="Y6:AA6"/>
    <mergeCell ref="AB6:AD6"/>
    <mergeCell ref="A7:F8"/>
    <mergeCell ref="G7:AX8"/>
    <mergeCell ref="G4:O6"/>
    <mergeCell ref="P4:X6"/>
    <mergeCell ref="A2:F6"/>
    <mergeCell ref="G2:O3"/>
    <mergeCell ref="P2:X3"/>
    <mergeCell ref="AU3:AV3"/>
    <mergeCell ref="AW3:AX3"/>
    <mergeCell ref="AE2:AH3"/>
    <mergeCell ref="AI2:AL3"/>
    <mergeCell ref="AM2:AP3"/>
    <mergeCell ref="AQ2:AT2"/>
    <mergeCell ref="AU2:AX2"/>
    <mergeCell ref="AQ3:AR3"/>
    <mergeCell ref="AS3:AT3"/>
    <mergeCell ref="Y5:AA5"/>
    <mergeCell ref="AB5:AD5"/>
    <mergeCell ref="Y4:AA4"/>
    <mergeCell ref="AB4:AD4"/>
    <mergeCell ref="Y2:AA3"/>
    <mergeCell ref="AB2:AD3"/>
    <mergeCell ref="AI4:AL4"/>
    <mergeCell ref="AM4:AP4"/>
    <mergeCell ref="AQ4:AT4"/>
    <mergeCell ref="AU4:AX4"/>
    <mergeCell ref="AE5:AH5"/>
    <mergeCell ref="AI5:AL5"/>
    <mergeCell ref="AM5:AP5"/>
    <mergeCell ref="AQ5:AT5"/>
    <mergeCell ref="AU5:AX5"/>
    <mergeCell ref="AE4:AH4"/>
    <mergeCell ref="AE6:AH6"/>
    <mergeCell ref="AI6:AL6"/>
    <mergeCell ref="AM6:AP6"/>
    <mergeCell ref="AQ6:AT6"/>
    <mergeCell ref="AU6:AX6"/>
  </mergeCells>
  <phoneticPr fontId="5"/>
  <conditionalFormatting sqref="AE4">
    <cfRule type="expression" dxfId="17" priority="23">
      <formula>IF(RIGHT(TEXT(AE4,"0.#"),1)=".",FALSE,TRUE)</formula>
    </cfRule>
    <cfRule type="expression" dxfId="16" priority="24">
      <formula>IF(RIGHT(TEXT(AE4,"0.#"),1)=".",TRUE,FALSE)</formula>
    </cfRule>
  </conditionalFormatting>
  <conditionalFormatting sqref="AE5">
    <cfRule type="expression" dxfId="15" priority="21">
      <formula>IF(RIGHT(TEXT(AE5,"0.#"),1)=".",FALSE,TRUE)</formula>
    </cfRule>
    <cfRule type="expression" dxfId="14" priority="22">
      <formula>IF(RIGHT(TEXT(AE5,"0.#"),1)=".",TRUE,FALSE)</formula>
    </cfRule>
  </conditionalFormatting>
  <conditionalFormatting sqref="AI5">
    <cfRule type="expression" dxfId="13" priority="15">
      <formula>IF(RIGHT(TEXT(AI5,"0.#"),1)=".",FALSE,TRUE)</formula>
    </cfRule>
    <cfRule type="expression" dxfId="12" priority="16">
      <formula>IF(RIGHT(TEXT(AI5,"0.#"),1)=".",TRUE,FALSE)</formula>
    </cfRule>
  </conditionalFormatting>
  <conditionalFormatting sqref="AI4">
    <cfRule type="expression" dxfId="11" priority="13">
      <formula>IF(RIGHT(TEXT(AI4,"0.#"),1)=".",FALSE,TRUE)</formula>
    </cfRule>
    <cfRule type="expression" dxfId="10" priority="14">
      <formula>IF(RIGHT(TEXT(AI4,"0.#"),1)=".",TRUE,FALSE)</formula>
    </cfRule>
  </conditionalFormatting>
  <conditionalFormatting sqref="AM4">
    <cfRule type="expression" dxfId="9" priority="11">
      <formula>IF(RIGHT(TEXT(AM4,"0.#"),1)=".",FALSE,TRUE)</formula>
    </cfRule>
    <cfRule type="expression" dxfId="8" priority="12">
      <formula>IF(RIGHT(TEXT(AM4,"0.#"),1)=".",TRUE,FALSE)</formula>
    </cfRule>
  </conditionalFormatting>
  <conditionalFormatting sqref="AM5">
    <cfRule type="expression" dxfId="7" priority="9">
      <formula>IF(RIGHT(TEXT(AM5,"0.#"),1)=".",FALSE,TRUE)</formula>
    </cfRule>
    <cfRule type="expression" dxfId="6" priority="10">
      <formula>IF(RIGHT(TEXT(AM5,"0.#"),1)=".",TRUE,FALSE)</formula>
    </cfRule>
  </conditionalFormatting>
  <conditionalFormatting sqref="AQ4:AQ6">
    <cfRule type="expression" dxfId="5" priority="5">
      <formula>IF(RIGHT(TEXT(AQ4,"0.#"),1)=".",FALSE,TRUE)</formula>
    </cfRule>
    <cfRule type="expression" dxfId="4" priority="6">
      <formula>IF(RIGHT(TEXT(AQ4,"0.#"),1)=".",TRUE,FALSE)</formula>
    </cfRule>
  </conditionalFormatting>
  <conditionalFormatting sqref="AU4:AU6">
    <cfRule type="expression" dxfId="3" priority="3">
      <formula>IF(RIGHT(TEXT(AU4,"0.#"),1)=".",FALSE,TRUE)</formula>
    </cfRule>
    <cfRule type="expression" dxfId="2" priority="4">
      <formula>IF(RIGHT(TEXT(AU4,"0.#"),1)=".",TRUE,FALSE)</formula>
    </cfRule>
  </conditionalFormatting>
  <conditionalFormatting sqref="AE6 AI6 AM6">
    <cfRule type="expression" dxfId="1" priority="1">
      <formula>IF(RIGHT(TEXT(AE6,"0.#"),1)=".",FALSE,TRUE)</formula>
    </cfRule>
    <cfRule type="expression" dxfId="0" priority="2">
      <formula>IF(RIGHT(TEXT(AE6,"0.#"),1)=".",TRUE,FALSE)</formula>
    </cfRule>
  </conditionalFormatting>
  <dataValidations count="1">
    <dataValidation type="custom" imeMode="disabled" allowBlank="1" showInputMessage="1" showErrorMessage="1" sqref="AW3 AQ3:AQ6 AE4:AE6 AM4:AM6 AI4:AI6 AU3:AU6">
      <formula1>OR(ISNUMBER(AE3), AE3="-")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2021-08-31T14:09:52Z</dcterms:created>
  <dcterms:modified xsi:type="dcterms:W3CDTF">2021-09-07T07:45:26Z</dcterms:modified>
</cp:coreProperties>
</file>