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20" i="3" l="1"/>
  <c r="AY119" i="3"/>
  <c r="AY118" i="3"/>
  <c r="AY117" i="3"/>
  <c r="AY116" i="3"/>
  <c r="AY112" i="3"/>
  <c r="AY113" i="3" s="1"/>
  <c r="AY111" i="3"/>
  <c r="AY110" i="3"/>
  <c r="AY109" i="3"/>
  <c r="AY108" i="3"/>
  <c r="AY107" i="3"/>
  <c r="AY106" i="3"/>
  <c r="AY105" i="3"/>
  <c r="AY104" i="3"/>
  <c r="AY103" i="3"/>
  <c r="AY97" i="3"/>
  <c r="AY38" i="3"/>
  <c r="AY39" i="3" s="1"/>
  <c r="AY115" i="3" l="1"/>
  <c r="AY114" i="3"/>
  <c r="AW81" i="3"/>
  <c r="AT81" i="3"/>
  <c r="AQ81" i="3"/>
  <c r="AL81" i="3"/>
  <c r="AI81" i="3"/>
  <c r="AF81" i="3"/>
  <c r="Z81" i="3"/>
  <c r="W81" i="3"/>
  <c r="T81" i="3"/>
  <c r="N81" i="3"/>
  <c r="K81" i="3"/>
  <c r="H81" i="3"/>
  <c r="AW80" i="3"/>
  <c r="AT80" i="3"/>
  <c r="AQ80" i="3"/>
  <c r="AL80" i="3"/>
  <c r="AI80" i="3"/>
  <c r="AF80" i="3"/>
  <c r="Z80" i="3"/>
  <c r="W80" i="3"/>
  <c r="T80" i="3"/>
  <c r="N80" i="3"/>
  <c r="K80" i="3"/>
  <c r="H80" i="3"/>
  <c r="AV2" i="3" l="1"/>
  <c r="C12" i="4" l="1"/>
  <c r="W24" i="3" l="1"/>
  <c r="C23" i="4" l="1"/>
  <c r="C24" i="4"/>
  <c r="W21" i="3" l="1"/>
  <c r="AD21" i="3"/>
  <c r="P21" i="3"/>
  <c r="P18" i="3" l="1"/>
  <c r="P20" i="3" s="1"/>
  <c r="W18" i="3"/>
  <c r="W20" i="3" s="1"/>
  <c r="AU96" i="3"/>
  <c r="Y9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<sst xmlns="http://schemas.openxmlformats.org/spreadsheetml/2006/main" count="838" uniqueCount="641">
  <si>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</si>
  <si>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</si>
  <si>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</si>
  <si>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</si>
  <si>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</si>
  <si>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</si>
  <si>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</si>
  <si>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</si>
  <si>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</si>
  <si>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</si>
  <si>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</si>
  <si>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</si>
  <si>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</si>
  <si>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</si>
  <si>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</si>
  <si>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</si>
  <si>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</si>
  <si>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</si>
  <si>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</si>
  <si>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</si>
  <si>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</si>
  <si>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</si>
  <si>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</si>
  <si>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</si>
  <si>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</si>
  <si>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</si>
  <si>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</si>
  <si>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</si>
  <si>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</si>
  <si>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</si>
  <si>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</si>
  <si>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</si>
  <si>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</si>
  <si>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</si>
  <si>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</si>
  <si>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</si>
  <si>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</si>
  <si>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</si>
  <si>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</si>
  <si>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</si>
  <si>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</si>
  <si>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</si>
  <si>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</si>
  <si>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</si>
  <si>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</si>
  <si>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</si>
  <si>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</si>
  <si>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</si>
  <si>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</si>
  <si>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</si>
  <si>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</si>
  <si>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</si>
  <si>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</si>
  <si>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</si>
  <si>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</si>
  <si>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</si>
  <si>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</si>
  <si>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</si>
  <si>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</si>
  <si>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</si>
  <si>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</si>
  <si>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</si>
  <si>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</si>
  <si>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</si>
  <si>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</si>
  <si>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</si>
  <si>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</si>
  <si>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</si>
  <si>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</si>
  <si>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</si>
  <si>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</si>
  <si>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</si>
  <si>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</si>
  <si>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</si>
  <si>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</si>
  <si>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</si>
  <si>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</si>
  <si>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</si>
  <si>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</si>
  <si>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</si>
  <si>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</si>
  <si>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</si>
  <si>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</si>
  <si>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</si>
  <si>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</si>
  <si>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</si>
  <si>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</si>
  <si>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</si>
  <si>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</si>
  <si>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</si>
  <si>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</si>
  <si>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</si>
  <si>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</si>
  <si>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</si>
  <si>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</si>
  <si>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</si>
  <si>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</si>
  <si>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</si>
  <si>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</si>
  <si>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</si>
  <si>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</si>
  <si>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</si>
  <si>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</si>
  <si>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</si>
  <si>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</si>
  <si>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</si>
  <si>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</si>
  <si>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</si>
  <si>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</si>
  <si>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</si>
  <si>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</si>
  <si>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</si>
  <si>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</si>
  <si>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</si>
  <si>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</si>
  <si>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</si>
  <si>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</si>
  <si>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</si>
  <si>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</si>
  <si>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</si>
  <si>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</si>
  <si>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</si>
  <si>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</si>
  <si>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</si>
  <si>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</si>
  <si>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</si>
  <si>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</si>
  <si>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</si>
  <si>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</si>
  <si>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</si>
  <si>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</si>
  <si>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</si>
  <si>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</si>
  <si>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</si>
  <si>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</si>
  <si>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</si>
  <si>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</si>
  <si>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</si>
  <si>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</si>
  <si>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</si>
  <si>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</si>
  <si>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</si>
  <si>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</si>
  <si>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</si>
  <si>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</si>
  <si>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</si>
  <si>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</si>
  <si>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</si>
  <si>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</si>
  <si>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</si>
  <si>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</si>
  <si>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</si>
  <si>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</si>
  <si>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</si>
  <si>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</si>
  <si>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</si>
  <si>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</si>
  <si>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</si>
  <si>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</si>
  <si>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</si>
  <si>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</si>
  <si>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</si>
  <si>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</si>
  <si>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</si>
  <si>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</si>
  <si>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</si>
  <si>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</si>
  <si>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</si>
  <si>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</si>
  <si>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</si>
  <si>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</si>
  <si>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</si>
  <si>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</si>
  <si>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</si>
  <si>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</si>
  <si>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</si>
  <si>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</si>
  <si>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</si>
  <si>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</si>
  <si>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</si>
  <si>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</si>
  <si>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</si>
  <si>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</si>
  <si>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</si>
  <si>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</si>
  <si>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</si>
  <si>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</si>
  <si>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</si>
  <si>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</si>
  <si>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</si>
  <si>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</si>
  <si>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</si>
  <si>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</si>
  <si>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</si>
  <si>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</si>
  <si>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</si>
  <si>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</si>
  <si>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</si>
  <si>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</si>
  <si>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</si>
  <si>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</si>
  <si>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</si>
  <si>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</si>
  <si>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</si>
  <si>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</si>
  <si>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</si>
  <si>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</si>
  <si>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</si>
  <si>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</si>
  <si>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</si>
  <si>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</si>
  <si>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</si>
  <si>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</si>
  <si>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</si>
  <si>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</si>
  <si>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</si>
  <si>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</si>
  <si>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</si>
  <si>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</si>
  <si>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</si>
  <si>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</si>
  <si>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</si>
  <si>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</si>
  <si>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</si>
  <si>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</si>
  <si>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</si>
  <si>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</si>
  <si>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</si>
  <si>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</si>
  <si>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</si>
  <si>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</si>
  <si>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</si>
  <si>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</si>
  <si>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</si>
  <si>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</si>
  <si>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</si>
  <si>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</si>
  <si>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</si>
  <si>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</si>
  <si>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</si>
  <si>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</si>
  <si>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</si>
  <si>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</si>
  <si>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</si>
  <si>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</si>
  <si>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</si>
  <si>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</si>
  <si>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</si>
  <si>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</si>
  <si>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</si>
  <si>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</si>
  <si>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</si>
  <si>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</si>
  <si>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</si>
  <si>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</si>
  <si>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</si>
  <si>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</si>
  <si>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</si>
  <si>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</si>
  <si>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</si>
  <si>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</si>
  <si>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</si>
  <si>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</si>
  <si>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</si>
  <si>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</si>
  <si>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</si>
  <si>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</si>
  <si>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</si>
  <si>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</si>
  <si>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</si>
  <si>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</si>
  <si>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</si>
  <si>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</si>
  <si>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</si>
  <si>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</si>
  <si>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</si>
  <si>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</si>
  <si>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</si>
  <si>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</si>
  <si>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</si>
  <si>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</si>
  <si>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</si>
  <si>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</si>
  <si>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</si>
  <si>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</si>
  <si>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</si>
  <si>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</si>
  <si>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</si>
  <si>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</si>
  <si>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</si>
  <si>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</si>
  <si>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</si>
  <si>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</si>
  <si>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</si>
  <si>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</si>
  <si>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</si>
  <si>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</si>
  <si>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</si>
  <si>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</si>
  <si>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</si>
  <si>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</si>
  <si>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</si>
  <si>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</si>
  <si>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</si>
  <si>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</si>
  <si>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</si>
  <si>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</si>
  <si>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</si>
  <si>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</si>
  <si>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</si>
  <si>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</si>
  <si>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</si>
  <si>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</si>
  <si>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</si>
  <si>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</si>
  <si>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</si>
  <si>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</si>
  <si>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</si>
  <si>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</si>
  <si>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</si>
  <si>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</si>
  <si>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</si>
  <si>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</si>
  <si>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</si>
  <si>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</si>
  <si>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</si>
  <si>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</si>
  <si>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</si>
  <si>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</si>
  <si>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</si>
  <si>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</si>
  <si>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</si>
  <si>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</si>
  <si>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</si>
  <si>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</si>
  <si>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</si>
  <si>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</si>
  <si>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</si>
  <si>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</si>
  <si>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</si>
  <si>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</si>
  <si>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</si>
  <si>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</si>
  <si>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</si>
  <si>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</si>
  <si>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</si>
  <si>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</si>
  <si>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</si>
  <si>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</si>
  <si>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</si>
  <si>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</si>
  <si>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</si>
  <si>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</si>
  <si>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</si>
  <si>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</si>
  <si>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</si>
  <si>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</si>
  <si>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</si>
  <si>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</si>
  <si>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</si>
  <si>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</si>
  <si>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</si>
  <si>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</si>
  <si>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</si>
  <si>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</si>
  <si>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</si>
  <si>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</si>
  <si>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</si>
  <si>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</si>
  <si>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</si>
  <si>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</si>
  <si>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</si>
  <si>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</si>
  <si>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</si>
  <si>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</si>
  <si>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</si>
  <si>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</si>
  <si>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</si>
  <si>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</si>
  <si>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</si>
  <si>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</si>
  <si>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</si>
  <si>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</si>
  <si>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</si>
  <si>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</si>
  <si>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</si>
  <si>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</si>
  <si>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</si>
  <si>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</si>
  <si>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</si>
  <si>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</si>
  <si>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</si>
  <si>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</si>
  <si>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</si>
  <si>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</si>
  <si>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</si>
  <si>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</si>
  <si>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</si>
  <si>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</si>
  <si>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</si>
  <si>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</si>
  <si>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</si>
  <si>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</si>
  <si>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</si>
  <si>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</si>
  <si>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</si>
  <si>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</si>
  <si>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</si>
  <si>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</si>
  <si>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</si>
  <si>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</si>
  <si>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</si>
  <si>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</si>
  <si>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</si>
  <si>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</si>
  <si>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</si>
  <si>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</si>
  <si>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</si>
  <si>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</si>
  <si>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</si>
  <si>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</si>
  <si>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</si>
  <si>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</si>
  <si>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</si>
  <si>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</si>
  <si>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</si>
  <si>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</si>
  <si>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</si>
  <si>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</si>
  <si>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</si>
  <si>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</si>
  <si>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</si>
  <si>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</si>
  <si>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</si>
  <si>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</si>
  <si>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</si>
  <si>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</si>
  <si>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</si>
  <si>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</si>
  <si>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</si>
  <si>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</si>
  <si>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</si>
  <si>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</si>
  <si>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</si>
  <si>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</si>
  <si>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</si>
  <si>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</si>
  <si>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</si>
  <si>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</si>
  <si>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</si>
  <si>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</si>
  <si>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</si>
  <si>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</si>
  <si>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</si>
  <si>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</si>
  <si>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</si>
  <si>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</si>
  <si>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</si>
  <si>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</si>
  <si>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</si>
  <si>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</si>
  <si>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</si>
  <si>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</si>
  <si>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</si>
  <si>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</si>
  <si>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</si>
  <si>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</si>
  <si>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</si>
  <si>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</si>
  <si>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</si>
  <si>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</si>
  <si>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</si>
  <si>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</si>
  <si>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</si>
  <si>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</si>
  <si>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</si>
  <si>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</si>
  <si>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</si>
  <si>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</si>
  <si>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</si>
  <si>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</si>
  <si>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</si>
  <si>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</si>
  <si>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</si>
  <si>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</si>
  <si>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</si>
  <si>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</si>
  <si>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</si>
  <si>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</si>
  <si>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</si>
  <si>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</si>
  <si>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</si>
  <si>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</si>
  <si>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</si>
  <si>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</si>
  <si>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</si>
  <si>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</si>
  <si>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</si>
  <si>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</si>
  <si>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</si>
  <si>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</si>
  <si>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</si>
  <si>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</si>
  <si>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</si>
  <si>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</si>
  <si>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</si>
  <si>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</si>
  <si>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</si>
  <si>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</si>
  <si>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</si>
  <si>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</si>
  <si>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</si>
  <si>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</si>
  <si>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</si>
  <si>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</si>
  <si>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</si>
  <si>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</si>
  <si>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</si>
  <si>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</si>
  <si>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</si>
  <si>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</si>
  <si>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</si>
  <si>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</si>
  <si>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</si>
  <si>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</si>
  <si>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</si>
  <si>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</si>
  <si>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</si>
  <si>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</si>
  <si>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</si>
  <si>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</si>
  <si>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</si>
  <si>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</si>
  <si>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</si>
  <si>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</si>
  <si>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</si>
  <si>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</si>
  <si>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</si>
  <si>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</si>
  <si>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</si>
  <si>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</si>
  <si>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</si>
  <si>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</si>
  <si>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</si>
  <si>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</si>
  <si>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</si>
  <si>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</si>
  <si>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</si>
  <si>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</si>
  <si>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</si>
  <si>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</si>
  <si>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</si>
  <si>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</si>
  <si>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</si>
  <si>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</si>
  <si>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</si>
  <si>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</si>
  <si>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</si>
  <si>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内閣府政策統括官（沖縄政策担当）</t>
  </si>
  <si>
    <t>参事官　畑山 栄介</t>
  </si>
  <si>
    <t>令和元年度</t>
  </si>
  <si>
    <t>令和3年度</t>
  </si>
  <si>
    <t>企画担当参事官室</t>
  </si>
  <si>
    <t>-</t>
  </si>
  <si>
    <t>沖縄振興基本方針（平成24年５月　内閣総理大臣決定）
沖縄振興計画（平成24年５月　沖縄県）</t>
  </si>
  <si>
    <t>沖縄振興特定事業推進費補助金は、沖縄の直面する課題に迅速、柔軟に対応するための事業等の実施に要する経費に充てるため、国が沖縄県内の市町村及び市町村と密接に連携して取り組む民間事業者に対して、補助金を交付することにより、沖縄の実情に即した事業の的確かつ効果的な実施を図ることを目的とする。</t>
  </si>
  <si>
    <t>沖縄振興特定事業推進費補助金</t>
  </si>
  <si>
    <t>今後、市町村等が行う事業の成果目標の事後評価結果などを参考に、目標値を設定する。</t>
  </si>
  <si>
    <t>事業の成果目標の達成率
成果実績（％）：（達成又は概ね達成事業数／各年度評価対象事業数）×100</t>
  </si>
  <si>
    <t>百万円</t>
  </si>
  <si>
    <t>　X　/　Y</t>
    <phoneticPr fontId="5"/>
  </si>
  <si>
    <t>新31</t>
  </si>
  <si>
    <t>○</t>
  </si>
  <si>
    <t>府</t>
  </si>
  <si>
    <t>件</t>
    <rPh sb="0" eb="1">
      <t>ケン</t>
    </rPh>
    <phoneticPr fontId="5"/>
  </si>
  <si>
    <t>沖縄振興特別推進交付金を補完し、事業を機動的に推進する目的を達成する手段として必要かつ適切であり、かつ優先度の高い事業である。</t>
    <rPh sb="16" eb="18">
      <t>ジギョウ</t>
    </rPh>
    <rPh sb="19" eb="22">
      <t>キドウテキ</t>
    </rPh>
    <rPh sb="23" eb="25">
      <t>スイシン</t>
    </rPh>
    <rPh sb="27" eb="29">
      <t>モクテキ</t>
    </rPh>
    <rPh sb="30" eb="32">
      <t>タッセイ</t>
    </rPh>
    <phoneticPr fontId="5"/>
  </si>
  <si>
    <t>交付要綱に沿って支出先を選定しており、妥当である。</t>
    <phoneticPr fontId="5"/>
  </si>
  <si>
    <t>無</t>
  </si>
  <si>
    <t>事業実施主体（市町村等）において適正に判断、実施されるものである。</t>
    <rPh sb="0" eb="2">
      <t>ジギョウ</t>
    </rPh>
    <rPh sb="2" eb="4">
      <t>ジッシ</t>
    </rPh>
    <rPh sb="4" eb="6">
      <t>シュタイ</t>
    </rPh>
    <rPh sb="10" eb="11">
      <t>トウ</t>
    </rPh>
    <phoneticPr fontId="5"/>
  </si>
  <si>
    <t>‐</t>
  </si>
  <si>
    <t>事業実施主体（市町村等）において適正に判断、実施されるものである。</t>
    <rPh sb="0" eb="2">
      <t>ジギョウ</t>
    </rPh>
    <rPh sb="2" eb="4">
      <t>ジッシ</t>
    </rPh>
    <rPh sb="4" eb="6">
      <t>シュタイ</t>
    </rPh>
    <rPh sb="10" eb="11">
      <t>ナド</t>
    </rPh>
    <phoneticPr fontId="5"/>
  </si>
  <si>
    <t>事業実施主体（市町村等）において適切に判断し、活用されるものである。</t>
    <rPh sb="10" eb="11">
      <t>ナド</t>
    </rPh>
    <phoneticPr fontId="5"/>
  </si>
  <si>
    <t>・事業実施主体（市町村等）は事業終了後、効果検証を適切に実施し、大臣に報告することとしているところである。内閣府としては、補助金の効果的な活用に向けフォローアップを行ってまいりたい。</t>
    <rPh sb="11" eb="12">
      <t>トウ</t>
    </rPh>
    <rPh sb="32" eb="34">
      <t>ダイジン</t>
    </rPh>
    <rPh sb="35" eb="37">
      <t>ホウコク</t>
    </rPh>
    <phoneticPr fontId="5"/>
  </si>
  <si>
    <t>A.沖縄市</t>
    <rPh sb="2" eb="4">
      <t>オキナワ</t>
    </rPh>
    <rPh sb="4" eb="5">
      <t>シ</t>
    </rPh>
    <phoneticPr fontId="5"/>
  </si>
  <si>
    <t>B.合同会社ソルファコミュニティ</t>
    <rPh sb="2" eb="4">
      <t>ゴウドウ</t>
    </rPh>
    <rPh sb="4" eb="6">
      <t>カイシャ</t>
    </rPh>
    <phoneticPr fontId="5"/>
  </si>
  <si>
    <t>おきなわ産バニラビーンズ生産体制整備事業</t>
    <phoneticPr fontId="5"/>
  </si>
  <si>
    <t>沖縄市</t>
    <phoneticPr fontId="5"/>
  </si>
  <si>
    <t>名護市</t>
    <phoneticPr fontId="5"/>
  </si>
  <si>
    <t>那覇市</t>
    <phoneticPr fontId="5"/>
  </si>
  <si>
    <t>八重瀬町</t>
    <phoneticPr fontId="5"/>
  </si>
  <si>
    <t>宜野湾市</t>
    <phoneticPr fontId="5"/>
  </si>
  <si>
    <t>うるま市</t>
    <phoneticPr fontId="5"/>
  </si>
  <si>
    <t>浦添市</t>
    <phoneticPr fontId="5"/>
  </si>
  <si>
    <t>国頭村</t>
    <phoneticPr fontId="5"/>
  </si>
  <si>
    <t>北部広域市町村圏事務組合</t>
    <rPh sb="4" eb="7">
      <t>シチョウソン</t>
    </rPh>
    <rPh sb="7" eb="8">
      <t>ケン</t>
    </rPh>
    <rPh sb="8" eb="10">
      <t>ジム</t>
    </rPh>
    <rPh sb="10" eb="12">
      <t>クミアイ</t>
    </rPh>
    <phoneticPr fontId="5"/>
  </si>
  <si>
    <t>今帰仁村</t>
    <phoneticPr fontId="5"/>
  </si>
  <si>
    <t>合同会社ソルファコミュニティ</t>
    <phoneticPr fontId="5"/>
  </si>
  <si>
    <t>久茂地都市開発株式会社</t>
    <phoneticPr fontId="5"/>
  </si>
  <si>
    <t>琉球びんがた事業協同組合</t>
    <phoneticPr fontId="5"/>
  </si>
  <si>
    <t>那覇伝統織物事業協同組合</t>
    <phoneticPr fontId="5"/>
  </si>
  <si>
    <t>那覇商工会議所</t>
    <phoneticPr fontId="5"/>
  </si>
  <si>
    <t>琉球環境株式会社</t>
    <phoneticPr fontId="5"/>
  </si>
  <si>
    <t>補助金等交付</t>
  </si>
  <si>
    <t>八重瀬町スポーツ観光交流施設整備事業</t>
    <phoneticPr fontId="5"/>
  </si>
  <si>
    <t>事業実施主体（市町村等）において適正に算定されるものである。</t>
    <rPh sb="10" eb="11">
      <t>トウ</t>
    </rPh>
    <phoneticPr fontId="5"/>
  </si>
  <si>
    <t>補助金の交付決定事業数</t>
    <rPh sb="8" eb="10">
      <t>ジギョウ</t>
    </rPh>
    <rPh sb="10" eb="11">
      <t>スウ</t>
    </rPh>
    <phoneticPr fontId="5"/>
  </si>
  <si>
    <t>交付決定額（X)／交付決定事業数（Y）　　</t>
    <rPh sb="0" eb="2">
      <t>コウフ</t>
    </rPh>
    <rPh sb="2" eb="4">
      <t>ケッテイ</t>
    </rPh>
    <rPh sb="4" eb="5">
      <t>ガク</t>
    </rPh>
    <rPh sb="11" eb="13">
      <t>ケッテイ</t>
    </rPh>
    <rPh sb="13" eb="15">
      <t>ジギョウ</t>
    </rPh>
    <phoneticPr fontId="5"/>
  </si>
  <si>
    <t>3,397/
31</t>
    <phoneticPr fontId="5"/>
  </si>
  <si>
    <t>4,996/
25</t>
    <phoneticPr fontId="5"/>
  </si>
  <si>
    <t>事業を機動的に推進するための財源として、沖縄振興特別推進交付金を補完し、臨機応変な財源捻出が困難な市町村に交付するため、国が実施する必要がある。</t>
    <rPh sb="0" eb="2">
      <t>ジギョウ</t>
    </rPh>
    <rPh sb="3" eb="6">
      <t>キドウテキ</t>
    </rPh>
    <rPh sb="7" eb="9">
      <t>スイシン</t>
    </rPh>
    <rPh sb="14" eb="16">
      <t>ザイゲン</t>
    </rPh>
    <rPh sb="20" eb="31">
      <t>オキナワ</t>
    </rPh>
    <rPh sb="32" eb="34">
      <t>ホカン</t>
    </rPh>
    <rPh sb="36" eb="40">
      <t>リンキオウヘン</t>
    </rPh>
    <rPh sb="41" eb="43">
      <t>ザイゲン</t>
    </rPh>
    <rPh sb="43" eb="45">
      <t>ネンシュツ</t>
    </rPh>
    <rPh sb="46" eb="48">
      <t>コンナン</t>
    </rPh>
    <rPh sb="49" eb="52">
      <t>シチョウソン</t>
    </rPh>
    <rPh sb="53" eb="55">
      <t>コウフ</t>
    </rPh>
    <rPh sb="60" eb="61">
      <t>クニ</t>
    </rPh>
    <rPh sb="62" eb="64">
      <t>ジッシ</t>
    </rPh>
    <rPh sb="66" eb="68">
      <t>ヒツヨウ</t>
    </rPh>
    <phoneticPr fontId="5"/>
  </si>
  <si>
    <t>交付要綱で定める補助率の範囲内において事業実施主体（市町村等）へ交付を行っており、妥当である。</t>
    <rPh sb="8" eb="10">
      <t>ホジョ</t>
    </rPh>
    <rPh sb="10" eb="11">
      <t>リツ</t>
    </rPh>
    <rPh sb="29" eb="30">
      <t>トウ</t>
    </rPh>
    <phoneticPr fontId="5"/>
  </si>
  <si>
    <t>本補助金の対象事業の選定に当たり、事業スキームの合理性・妥当性についても留意して審査している。</t>
    <rPh sb="0" eb="1">
      <t>ホン</t>
    </rPh>
    <rPh sb="1" eb="4">
      <t>ホジョキン</t>
    </rPh>
    <rPh sb="5" eb="7">
      <t>タイショウ</t>
    </rPh>
    <rPh sb="7" eb="9">
      <t>ジギョウ</t>
    </rPh>
    <rPh sb="10" eb="12">
      <t>センテイ</t>
    </rPh>
    <rPh sb="13" eb="14">
      <t>ア</t>
    </rPh>
    <rPh sb="17" eb="19">
      <t>ジギョウ</t>
    </rPh>
    <rPh sb="24" eb="26">
      <t>ゴウリ</t>
    </rPh>
    <rPh sb="26" eb="27">
      <t>セイ</t>
    </rPh>
    <rPh sb="28" eb="31">
      <t>ダトウセイ</t>
    </rPh>
    <rPh sb="36" eb="38">
      <t>リュウイ</t>
    </rPh>
    <rPh sb="40" eb="42">
      <t>シンサ</t>
    </rPh>
    <phoneticPr fontId="5"/>
  </si>
  <si>
    <t>交付申請額が予定より下回ったため。</t>
    <phoneticPr fontId="5"/>
  </si>
  <si>
    <t>建設予定地の地盤改良工事等が必要となったことにより工期が延長となったこと等による。</t>
    <rPh sb="0" eb="2">
      <t>ケンセツ</t>
    </rPh>
    <rPh sb="2" eb="5">
      <t>ヨテイチ</t>
    </rPh>
    <rPh sb="6" eb="8">
      <t>ジバン</t>
    </rPh>
    <rPh sb="8" eb="10">
      <t>カイリョウ</t>
    </rPh>
    <rPh sb="10" eb="12">
      <t>コウジ</t>
    </rPh>
    <rPh sb="12" eb="13">
      <t>トウ</t>
    </rPh>
    <rPh sb="14" eb="16">
      <t>ヒツヨウ</t>
    </rPh>
    <rPh sb="25" eb="27">
      <t>コウキ</t>
    </rPh>
    <rPh sb="28" eb="30">
      <t>エンチョウ</t>
    </rPh>
    <rPh sb="36" eb="37">
      <t>ナド</t>
    </rPh>
    <phoneticPr fontId="5"/>
  </si>
  <si>
    <t>成果指標には、事業実施主体（市町村等）が設定した事業ごとの成果目標の達成度を設定しており、市町村等が沖縄の振興に資する事業等であって、沖縄の直面する課題に迅速、柔軟に対応するための事業等に交付する本事業の趣旨に鑑み、適切な指標となっている。なお、成果実績については、事業実施主体（市町村等）の事後評価に基づき、国において調査・集計する。</t>
    <rPh sb="0" eb="2">
      <t>セイカ</t>
    </rPh>
    <rPh sb="2" eb="4">
      <t>シヒョウ</t>
    </rPh>
    <rPh sb="7" eb="9">
      <t>ジギョウ</t>
    </rPh>
    <rPh sb="9" eb="11">
      <t>ジッシ</t>
    </rPh>
    <rPh sb="11" eb="13">
      <t>シュタイ</t>
    </rPh>
    <rPh sb="14" eb="17">
      <t>シチョウソン</t>
    </rPh>
    <rPh sb="17" eb="18">
      <t>トウ</t>
    </rPh>
    <rPh sb="20" eb="22">
      <t>セッテイ</t>
    </rPh>
    <rPh sb="24" eb="26">
      <t>ジギョウ</t>
    </rPh>
    <rPh sb="29" eb="31">
      <t>セイカ</t>
    </rPh>
    <rPh sb="31" eb="33">
      <t>モクヒョウ</t>
    </rPh>
    <rPh sb="34" eb="36">
      <t>タッセイ</t>
    </rPh>
    <rPh sb="36" eb="37">
      <t>ド</t>
    </rPh>
    <rPh sb="38" eb="40">
      <t>セッテイ</t>
    </rPh>
    <rPh sb="45" eb="48">
      <t>シチョウソン</t>
    </rPh>
    <rPh sb="48" eb="49">
      <t>トウ</t>
    </rPh>
    <rPh sb="50" eb="52">
      <t>オキナワ</t>
    </rPh>
    <rPh sb="53" eb="55">
      <t>シンコウ</t>
    </rPh>
    <rPh sb="56" eb="57">
      <t>シ</t>
    </rPh>
    <rPh sb="59" eb="61">
      <t>ジギョウ</t>
    </rPh>
    <rPh sb="61" eb="62">
      <t>トウ</t>
    </rPh>
    <rPh sb="67" eb="69">
      <t>オキナワ</t>
    </rPh>
    <rPh sb="70" eb="72">
      <t>チョクメン</t>
    </rPh>
    <rPh sb="74" eb="76">
      <t>カダイ</t>
    </rPh>
    <rPh sb="77" eb="79">
      <t>ジンソク</t>
    </rPh>
    <rPh sb="80" eb="82">
      <t>ジュウナン</t>
    </rPh>
    <rPh sb="83" eb="85">
      <t>タイオウ</t>
    </rPh>
    <rPh sb="90" eb="92">
      <t>ジギョウ</t>
    </rPh>
    <rPh sb="92" eb="93">
      <t>トウ</t>
    </rPh>
    <rPh sb="94" eb="96">
      <t>コウフ</t>
    </rPh>
    <rPh sb="98" eb="99">
      <t>ホン</t>
    </rPh>
    <rPh sb="99" eb="101">
      <t>ジギョウ</t>
    </rPh>
    <rPh sb="102" eb="104">
      <t>シュシ</t>
    </rPh>
    <rPh sb="105" eb="106">
      <t>カンガ</t>
    </rPh>
    <rPh sb="108" eb="110">
      <t>テキセツ</t>
    </rPh>
    <rPh sb="111" eb="113">
      <t>シヒョウ</t>
    </rPh>
    <phoneticPr fontId="5"/>
  </si>
  <si>
    <t>・本補助金の交付要綱上、事業実施主体（市町村等）は交付対象事業等の成果目標を設定するとともに、成果目標の達成状況について評価を行い、大臣に報告することが求められている。
・現在、事業実施主体（市町村等）において、令和元年度及び令和２年度事業に関し、交付対象事業等の成果目標に対する達成状況について評価が行われているところであり、内閣府においては、今後、事業実施主体による点検結果を取りまとめる予定である。</t>
    <rPh sb="22" eb="23">
      <t>トウ</t>
    </rPh>
    <rPh sb="99" eb="100">
      <t>トウ</t>
    </rPh>
    <rPh sb="111" eb="112">
      <t>オヨ</t>
    </rPh>
    <rPh sb="113" eb="115">
      <t>レイワ</t>
    </rPh>
    <rPh sb="116" eb="118">
      <t>ネンド</t>
    </rPh>
    <phoneticPr fontId="5"/>
  </si>
  <si>
    <t>補助金</t>
    <rPh sb="0" eb="3">
      <t>ホジョキン</t>
    </rPh>
    <phoneticPr fontId="5"/>
  </si>
  <si>
    <t>沖縄アリーナ整備事業</t>
    <phoneticPr fontId="5"/>
  </si>
  <si>
    <t>ワーケーション拠点施設整備事業　他２件</t>
    <rPh sb="16" eb="17">
      <t>ホカ</t>
    </rPh>
    <rPh sb="18" eb="19">
      <t>ケン</t>
    </rPh>
    <phoneticPr fontId="5"/>
  </si>
  <si>
    <t>公営墓地整備事業　他５件</t>
    <rPh sb="9" eb="10">
      <t>ホカ</t>
    </rPh>
    <rPh sb="11" eb="12">
      <t>ケン</t>
    </rPh>
    <phoneticPr fontId="5"/>
  </si>
  <si>
    <t>「おきなわの歴史・文化体験」関連施設整備事業（現代版組踊の体験・発信拠点）</t>
    <phoneticPr fontId="5"/>
  </si>
  <si>
    <t>「古琉球」関連施設整備事業（浦添城跡・伊祖城跡周辺地域）　他１件</t>
    <rPh sb="29" eb="30">
      <t>ホカ</t>
    </rPh>
    <rPh sb="31" eb="32">
      <t>ケン</t>
    </rPh>
    <phoneticPr fontId="5"/>
  </si>
  <si>
    <t>観光ブランド向上に向けた全天候型屋外イベント会場整備事業</t>
    <phoneticPr fontId="5"/>
  </si>
  <si>
    <t>「古琉球」関連施設整備事業（染物・織物の体験・発信拠点）</t>
    <phoneticPr fontId="5"/>
  </si>
  <si>
    <t>赤土流出防止対策事業</t>
    <phoneticPr fontId="5"/>
  </si>
  <si>
    <t>沖縄アリーナ整備事業　他２件</t>
    <rPh sb="0" eb="2">
      <t>オキナワ</t>
    </rPh>
    <rPh sb="6" eb="8">
      <t>セイビ</t>
    </rPh>
    <rPh sb="8" eb="10">
      <t>ジギョウ</t>
    </rPh>
    <rPh sb="11" eb="12">
      <t>ホカ</t>
    </rPh>
    <rPh sb="13" eb="14">
      <t>ケン</t>
    </rPh>
    <phoneticPr fontId="5"/>
  </si>
  <si>
    <t>沖縄の食の魅力発信拠点整備事業　他３件</t>
    <rPh sb="16" eb="17">
      <t>ホカ</t>
    </rPh>
    <rPh sb="18" eb="19">
      <t>ケン</t>
    </rPh>
    <phoneticPr fontId="5"/>
  </si>
  <si>
    <t>「やんばるの歴史・文化・自然」周遊促進事業</t>
    <phoneticPr fontId="5"/>
  </si>
  <si>
    <t>「やんばるの自然」関連施設整備事業（やんばる学びの森周辺地域）</t>
    <phoneticPr fontId="5"/>
  </si>
  <si>
    <t>・「やんばるの歴史・文化」関連施設整備事業（今帰仁城跡周辺地域）</t>
    <phoneticPr fontId="5"/>
  </si>
  <si>
    <t>県及び市町村が事業を計画的かつ継続的に実施するための財源として、客観基準に基づき毎年度安定的に配分される沖縄振興特別推進交付金を補完し、多様な地域課題・政策課題への迅速かつ柔軟に対応する事業等を支援することを目的とした、国民や社会のニーズを反映した内容である。</t>
    <rPh sb="64" eb="66">
      <t>ホカン</t>
    </rPh>
    <rPh sb="89" eb="91">
      <t>タイオウ</t>
    </rPh>
    <rPh sb="93" eb="95">
      <t>ジギョウ</t>
    </rPh>
    <rPh sb="95" eb="96">
      <t>ナド</t>
    </rPh>
    <rPh sb="97" eb="99">
      <t>シエン</t>
    </rPh>
    <rPh sb="104" eb="106">
      <t>モクテキ</t>
    </rPh>
    <rPh sb="110" eb="112">
      <t>コクミン</t>
    </rPh>
    <rPh sb="113" eb="115">
      <t>シャカイ</t>
    </rPh>
    <rPh sb="120" eb="122">
      <t>ハンエイ</t>
    </rPh>
    <rPh sb="124" eb="126">
      <t>ナイヨウ</t>
    </rPh>
    <phoneticPr fontId="5"/>
  </si>
  <si>
    <t>中小企業振興会館整備事業</t>
    <phoneticPr fontId="5"/>
  </si>
  <si>
    <t>　沖縄振興特別推進交付金の対象事業（沖縄の振興に資する事業及び沖縄の特殊事情に起因する事業）のうち、以下の要件を満たすもの①機動性要件（多様な地域課題・政策課題に対応するため迅速・柔軟に対応する必要がある事業等）②先導性要件（他の市町村にも広げていくことが望ましい事業）又は広域性要件（事業の効果が当該市町村にとどまらず広域に及ぶと見込まれる事業）
　補助対象者：市町村及び市町村と密接に連携して取り組む民間事業者
　補助率；8/10以内</t>
    <rPh sb="217" eb="219">
      <t>イナイ</t>
    </rPh>
    <phoneticPr fontId="5"/>
  </si>
  <si>
    <t>-</t>
    <phoneticPr fontId="5"/>
  </si>
  <si>
    <t>９．沖縄政策</t>
  </si>
  <si>
    <t>９．沖縄振興に関する施策の推進</t>
  </si>
  <si>
    <t>｢交付要綱に沿って支出先を選定しており、妥当である。｣とのことだが、シートからは、｢B.合同会社ソルファコミュニティ｣が補助金交付先として選定された経緯が不明であり、他の受給可能な事業者の有無を含め説明されたい。</t>
    <phoneticPr fontId="5"/>
  </si>
  <si>
    <t>外部有識者の所見を踏まえ、多角的な観点から検証するなど、より一層事業の有効性・効率性について適切かつ的確に検証するべき。</t>
    <phoneticPr fontId="5"/>
  </si>
  <si>
    <t>沖縄振興特定事業推進費</t>
    <phoneticPr fontId="5"/>
  </si>
  <si>
    <t>　沖縄振興特定事業推進費の民間事業については、①沖縄の振興に資するものであること、②沖縄の特殊性に基因するものであること、③公共性を満たすものであること、④先導性又は広域性を有するものであることのすべての要件を満たす事業が補助対象となる。制度についてHP等でも周知を行ったうえ、申請があった事業に対しては当該要件を満たしているかを厳正に審査し、支出先を選定している。
　次年度以降も制度を継続する場合には、有識者の所見も踏まえ、より一層事業の有効性・効率性について適切かつ的確な検証に努める。</t>
    <rPh sb="13" eb="15">
      <t>ミンカン</t>
    </rPh>
    <rPh sb="24" eb="26">
      <t>オキナワ</t>
    </rPh>
    <rPh sb="27" eb="29">
      <t>シンコウ</t>
    </rPh>
    <rPh sb="30" eb="31">
      <t>シ</t>
    </rPh>
    <rPh sb="42" eb="44">
      <t>オキナワ</t>
    </rPh>
    <rPh sb="45" eb="47">
      <t>トクシュ</t>
    </rPh>
    <rPh sb="47" eb="48">
      <t>セイ</t>
    </rPh>
    <rPh sb="49" eb="51">
      <t>キイン</t>
    </rPh>
    <rPh sb="62" eb="65">
      <t>コウキョウセイ</t>
    </rPh>
    <rPh sb="66" eb="67">
      <t>ミ</t>
    </rPh>
    <rPh sb="78" eb="81">
      <t>センドウセイ</t>
    </rPh>
    <rPh sb="81" eb="82">
      <t>マタ</t>
    </rPh>
    <rPh sb="83" eb="85">
      <t>コウイキ</t>
    </rPh>
    <rPh sb="85" eb="86">
      <t>セイ</t>
    </rPh>
    <rPh sb="87" eb="88">
      <t>ユウ</t>
    </rPh>
    <rPh sb="102" eb="104">
      <t>ヨウケン</t>
    </rPh>
    <rPh sb="105" eb="106">
      <t>ミ</t>
    </rPh>
    <rPh sb="108" eb="110">
      <t>ジギョウ</t>
    </rPh>
    <rPh sb="111" eb="113">
      <t>ホジョ</t>
    </rPh>
    <rPh sb="113" eb="115">
      <t>タイショウ</t>
    </rPh>
    <rPh sb="119" eb="121">
      <t>セイド</t>
    </rPh>
    <rPh sb="127" eb="128">
      <t>ナド</t>
    </rPh>
    <rPh sb="130" eb="132">
      <t>シュウチ</t>
    </rPh>
    <rPh sb="133" eb="134">
      <t>オコナ</t>
    </rPh>
    <rPh sb="139" eb="141">
      <t>シンセイ</t>
    </rPh>
    <rPh sb="145" eb="147">
      <t>ジギョウ</t>
    </rPh>
    <rPh sb="148" eb="149">
      <t>タイ</t>
    </rPh>
    <rPh sb="152" eb="154">
      <t>トウガイ</t>
    </rPh>
    <rPh sb="154" eb="156">
      <t>ヨウケン</t>
    </rPh>
    <rPh sb="157" eb="158">
      <t>ミ</t>
    </rPh>
    <rPh sb="165" eb="167">
      <t>ゲンセイ</t>
    </rPh>
    <rPh sb="168" eb="170">
      <t>シンサ</t>
    </rPh>
    <rPh sb="172" eb="174">
      <t>シシュツ</t>
    </rPh>
    <rPh sb="174" eb="175">
      <t>サキ</t>
    </rPh>
    <rPh sb="176" eb="178">
      <t>センテイ</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</si>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</sst>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5" fillId="3" borderId="129" xfId="0" applyFont="1" applyFill="1" applyBorder="1" applyAlignment="1">
      <alignment horizontal="center" vertical="center" textRotation="255" wrapText="1"/>
    </xf>
    <xf numFmtId="0" fontId="15" fillId="3" borderId="128"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22"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wrapText="1"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7"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0" borderId="69"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93"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7" xfId="0" applyFont="1" applyFill="1" applyBorder="1" applyAlignment="1">
      <alignment vertical="center" wrapText="1"/>
    </xf>
    <xf numFmtId="0" fontId="0" fillId="5" borderId="103" xfId="0" applyFont="1" applyFill="1" applyBorder="1" applyAlignment="1">
      <alignment vertical="center" wrapText="1"/>
    </xf>
    <xf numFmtId="0" fontId="0" fillId="5" borderId="11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0" xfId="0" applyFont="1" applyFill="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29"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8"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2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33" xfId="0" applyNumberFormat="1" applyFont="1" applyFill="1" applyBorder="1" applyAlignment="1" applyProtection="1">
      <alignment horizontal="right" vertical="center"/>
    </xf>
    <xf numFmtId="0" fontId="0" fillId="5" borderId="14" xfId="0" applyFont="1" applyFill="1" applyBorder="1" applyAlignment="1">
      <alignment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11" fillId="0" borderId="41" xfId="0" applyFont="1" applyBorder="1" applyAlignment="1">
      <alignment horizontal="center" vertical="center"/>
    </xf>
    <xf numFmtId="177" fontId="0" fillId="0" borderId="113"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3" fillId="2" borderId="10" xfId="0" applyFont="1" applyFill="1" applyBorder="1" applyAlignment="1">
      <alignment vertical="center" wrapText="1"/>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29"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13" fillId="2" borderId="121"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3" fillId="2" borderId="10" xfId="0" applyFont="1" applyFill="1" applyBorder="1" applyAlignment="1">
      <alignment horizontal="center" vertical="center" wrapText="1"/>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115" xfId="0" applyFont="1" applyFill="1" applyBorder="1" applyAlignment="1">
      <alignment horizontal="center" vertical="center"/>
    </xf>
    <xf numFmtId="0" fontId="0" fillId="6" borderId="132"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1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0"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6">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83</xdr:row>
      <xdr:rowOff>0</xdr:rowOff>
    </xdr:from>
    <xdr:to>
      <xdr:col>35</xdr:col>
      <xdr:colOff>8684</xdr:colOff>
      <xdr:row>85</xdr:row>
      <xdr:rowOff>31987</xdr:rowOff>
    </xdr:to>
    <xdr:sp macro="" textlink="">
      <xdr:nvSpPr>
        <xdr:cNvPr id="12" name="テキスト ボックス 11"/>
        <xdr:cNvSpPr txBox="1"/>
      </xdr:nvSpPr>
      <xdr:spPr>
        <a:xfrm>
          <a:off x="4200525" y="33889950"/>
          <a:ext cx="2809034" cy="73683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5,097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24</xdr:col>
      <xdr:colOff>9525</xdr:colOff>
      <xdr:row>85</xdr:row>
      <xdr:rowOff>47625</xdr:rowOff>
    </xdr:from>
    <xdr:to>
      <xdr:col>32</xdr:col>
      <xdr:colOff>19051</xdr:colOff>
      <xdr:row>85</xdr:row>
      <xdr:rowOff>327087</xdr:rowOff>
    </xdr:to>
    <xdr:sp macro="" textlink="">
      <xdr:nvSpPr>
        <xdr:cNvPr id="13" name="テキスト ボックス 12"/>
        <xdr:cNvSpPr txBox="1"/>
      </xdr:nvSpPr>
      <xdr:spPr>
        <a:xfrm>
          <a:off x="4810125" y="34642425"/>
          <a:ext cx="1609726" cy="279462"/>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補助金の交付</a:t>
          </a:r>
        </a:p>
      </xdr:txBody>
    </xdr:sp>
    <xdr:clientData/>
  </xdr:twoCellAnchor>
  <xdr:twoCellAnchor>
    <xdr:from>
      <xdr:col>18</xdr:col>
      <xdr:colOff>9525</xdr:colOff>
      <xdr:row>86</xdr:row>
      <xdr:rowOff>323850</xdr:rowOff>
    </xdr:from>
    <xdr:to>
      <xdr:col>38</xdr:col>
      <xdr:colOff>1</xdr:colOff>
      <xdr:row>86</xdr:row>
      <xdr:rowOff>323851</xdr:rowOff>
    </xdr:to>
    <xdr:cxnSp macro="">
      <xdr:nvCxnSpPr>
        <xdr:cNvPr id="14" name="直線矢印コネクタ 13"/>
        <xdr:cNvCxnSpPr/>
      </xdr:nvCxnSpPr>
      <xdr:spPr>
        <a:xfrm flipH="1" flipV="1">
          <a:off x="3609975" y="35271075"/>
          <a:ext cx="3990976" cy="1"/>
        </a:xfrm>
        <a:prstGeom prst="straightConnector1">
          <a:avLst/>
        </a:prstGeom>
        <a:ln w="50800" cmpd="sng">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190500</xdr:colOff>
      <xdr:row>86</xdr:row>
      <xdr:rowOff>0</xdr:rowOff>
    </xdr:from>
    <xdr:to>
      <xdr:col>27</xdr:col>
      <xdr:colOff>190971</xdr:colOff>
      <xdr:row>86</xdr:row>
      <xdr:rowOff>314325</xdr:rowOff>
    </xdr:to>
    <xdr:cxnSp macro="">
      <xdr:nvCxnSpPr>
        <xdr:cNvPr id="15" name="直線矢印コネクタ 14"/>
        <xdr:cNvCxnSpPr/>
      </xdr:nvCxnSpPr>
      <xdr:spPr>
        <a:xfrm flipV="1">
          <a:off x="5591175" y="34947225"/>
          <a:ext cx="471" cy="314325"/>
        </a:xfrm>
        <a:prstGeom prst="straightConnector1">
          <a:avLst/>
        </a:prstGeom>
        <a:ln w="50800" cmpd="sng">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86</xdr:row>
      <xdr:rowOff>323850</xdr:rowOff>
    </xdr:from>
    <xdr:to>
      <xdr:col>18</xdr:col>
      <xdr:colOff>0</xdr:colOff>
      <xdr:row>88</xdr:row>
      <xdr:rowOff>322546</xdr:rowOff>
    </xdr:to>
    <xdr:cxnSp macro="">
      <xdr:nvCxnSpPr>
        <xdr:cNvPr id="16" name="直線矢印コネクタ 15"/>
        <xdr:cNvCxnSpPr/>
      </xdr:nvCxnSpPr>
      <xdr:spPr>
        <a:xfrm>
          <a:off x="3600450" y="35271075"/>
          <a:ext cx="0" cy="703546"/>
        </a:xfrm>
        <a:prstGeom prst="straightConnector1">
          <a:avLst/>
        </a:prstGeom>
        <a:ln w="50800" cmpd="sng">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86</xdr:row>
      <xdr:rowOff>304800</xdr:rowOff>
    </xdr:from>
    <xdr:to>
      <xdr:col>38</xdr:col>
      <xdr:colOff>0</xdr:colOff>
      <xdr:row>88</xdr:row>
      <xdr:rowOff>303496</xdr:rowOff>
    </xdr:to>
    <xdr:cxnSp macro="">
      <xdr:nvCxnSpPr>
        <xdr:cNvPr id="17" name="直線矢印コネクタ 16"/>
        <xdr:cNvCxnSpPr/>
      </xdr:nvCxnSpPr>
      <xdr:spPr>
        <a:xfrm>
          <a:off x="7600950" y="35252025"/>
          <a:ext cx="0" cy="703546"/>
        </a:xfrm>
        <a:prstGeom prst="straightConnector1">
          <a:avLst/>
        </a:prstGeom>
        <a:ln w="50800" cmpd="sng">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88</xdr:row>
      <xdr:rowOff>295835</xdr:rowOff>
    </xdr:from>
    <xdr:to>
      <xdr:col>25</xdr:col>
      <xdr:colOff>504</xdr:colOff>
      <xdr:row>91</xdr:row>
      <xdr:rowOff>107577</xdr:rowOff>
    </xdr:to>
    <xdr:sp macro="" textlink="">
      <xdr:nvSpPr>
        <xdr:cNvPr id="18" name="テキスト ボックス 17"/>
        <xdr:cNvSpPr txBox="1"/>
      </xdr:nvSpPr>
      <xdr:spPr>
        <a:xfrm>
          <a:off x="2200275" y="35947910"/>
          <a:ext cx="2800854" cy="86901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Ａ．市町村（</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団体）</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25</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5,007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4856</xdr:colOff>
      <xdr:row>88</xdr:row>
      <xdr:rowOff>331695</xdr:rowOff>
    </xdr:from>
    <xdr:to>
      <xdr:col>45</xdr:col>
      <xdr:colOff>2772</xdr:colOff>
      <xdr:row>91</xdr:row>
      <xdr:rowOff>116541</xdr:rowOff>
    </xdr:to>
    <xdr:sp macro="" textlink="">
      <xdr:nvSpPr>
        <xdr:cNvPr id="19" name="テキスト ボックス 18"/>
        <xdr:cNvSpPr txBox="1"/>
      </xdr:nvSpPr>
      <xdr:spPr>
        <a:xfrm>
          <a:off x="6205631" y="35983770"/>
          <a:ext cx="2798266" cy="842121"/>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．民間事業者（６社）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６事業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0"/>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2" t="s">
        <v>0</v>
      </c>
      <c r="Y2" s="53"/>
      <c r="Z2" s="41"/>
      <c r="AA2" s="41"/>
      <c r="AB2" s="41"/>
      <c r="AC2" s="41"/>
      <c r="AD2" s="530">
        <v>2021</v>
      </c>
      <c r="AE2" s="530"/>
      <c r="AF2" s="530"/>
      <c r="AG2" s="530"/>
      <c r="AH2" s="530"/>
      <c r="AI2" s="64" t="s">
        <v>259</v>
      </c>
      <c r="AJ2" s="530" t="s">
        <v>573</v>
      </c>
      <c r="AK2" s="530"/>
      <c r="AL2" s="530"/>
      <c r="AM2" s="530"/>
      <c r="AN2" s="64" t="s">
        <v>259</v>
      </c>
      <c r="AO2" s="530">
        <v>20</v>
      </c>
      <c r="AP2" s="530"/>
      <c r="AQ2" s="530"/>
      <c r="AR2" s="65" t="s">
        <v>556</v>
      </c>
      <c r="AS2" s="531">
        <v>112</v>
      </c>
      <c r="AT2" s="531"/>
      <c r="AU2" s="531"/>
      <c r="AV2" s="64" t="str">
        <f>IF(AW2="","","-")</f>
        <v/>
      </c>
      <c r="AW2" s="551"/>
      <c r="AX2" s="551"/>
    </row>
    <row r="3" spans="1:50" ht="21" customHeight="1" thickBot="1" x14ac:dyDescent="0.2">
      <c r="A3" s="552" t="s">
        <v>549</v>
      </c>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23" t="s">
        <v>58</v>
      </c>
      <c r="AJ3" s="554" t="s">
        <v>557</v>
      </c>
      <c r="AK3" s="554"/>
      <c r="AL3" s="554"/>
      <c r="AM3" s="554"/>
      <c r="AN3" s="554"/>
      <c r="AO3" s="554"/>
      <c r="AP3" s="554"/>
      <c r="AQ3" s="554"/>
      <c r="AR3" s="554"/>
      <c r="AS3" s="554"/>
      <c r="AT3" s="554"/>
      <c r="AU3" s="554"/>
      <c r="AV3" s="554"/>
      <c r="AW3" s="554"/>
      <c r="AX3" s="24" t="s">
        <v>59</v>
      </c>
    </row>
    <row r="4" spans="1:50" ht="24.75" customHeight="1" x14ac:dyDescent="0.15">
      <c r="A4" s="303" t="s">
        <v>24</v>
      </c>
      <c r="B4" s="304"/>
      <c r="C4" s="304"/>
      <c r="D4" s="304"/>
      <c r="E4" s="304"/>
      <c r="F4" s="304"/>
      <c r="G4" s="281" t="s">
        <v>638</v>
      </c>
      <c r="H4" s="282"/>
      <c r="I4" s="282"/>
      <c r="J4" s="282"/>
      <c r="K4" s="282"/>
      <c r="L4" s="282"/>
      <c r="M4" s="282"/>
      <c r="N4" s="282"/>
      <c r="O4" s="282"/>
      <c r="P4" s="282"/>
      <c r="Q4" s="282"/>
      <c r="R4" s="282"/>
      <c r="S4" s="282"/>
      <c r="T4" s="282"/>
      <c r="U4" s="282"/>
      <c r="V4" s="282"/>
      <c r="W4" s="282"/>
      <c r="X4" s="282"/>
      <c r="Y4" s="283" t="s">
        <v>1</v>
      </c>
      <c r="Z4" s="284"/>
      <c r="AA4" s="284"/>
      <c r="AB4" s="284"/>
      <c r="AC4" s="284"/>
      <c r="AD4" s="285"/>
      <c r="AE4" s="286" t="s">
        <v>558</v>
      </c>
      <c r="AF4" s="287"/>
      <c r="AG4" s="287"/>
      <c r="AH4" s="287"/>
      <c r="AI4" s="287"/>
      <c r="AJ4" s="287"/>
      <c r="AK4" s="287"/>
      <c r="AL4" s="287"/>
      <c r="AM4" s="287"/>
      <c r="AN4" s="287"/>
      <c r="AO4" s="287"/>
      <c r="AP4" s="288"/>
      <c r="AQ4" s="289" t="s">
        <v>2</v>
      </c>
      <c r="AR4" s="284"/>
      <c r="AS4" s="284"/>
      <c r="AT4" s="284"/>
      <c r="AU4" s="284"/>
      <c r="AV4" s="284"/>
      <c r="AW4" s="284"/>
      <c r="AX4" s="290"/>
    </row>
    <row r="5" spans="1:50" ht="30" customHeight="1" x14ac:dyDescent="0.15">
      <c r="A5" s="291" t="s">
        <v>61</v>
      </c>
      <c r="B5" s="292"/>
      <c r="C5" s="292"/>
      <c r="D5" s="292"/>
      <c r="E5" s="292"/>
      <c r="F5" s="293"/>
      <c r="G5" s="431" t="s">
        <v>560</v>
      </c>
      <c r="H5" s="432"/>
      <c r="I5" s="432"/>
      <c r="J5" s="432"/>
      <c r="K5" s="432"/>
      <c r="L5" s="432"/>
      <c r="M5" s="433" t="s">
        <v>60</v>
      </c>
      <c r="N5" s="434"/>
      <c r="O5" s="434"/>
      <c r="P5" s="434"/>
      <c r="Q5" s="434"/>
      <c r="R5" s="435"/>
      <c r="S5" s="436" t="s">
        <v>561</v>
      </c>
      <c r="T5" s="432"/>
      <c r="U5" s="432"/>
      <c r="V5" s="432"/>
      <c r="W5" s="432"/>
      <c r="X5" s="437"/>
      <c r="Y5" s="297" t="s">
        <v>3</v>
      </c>
      <c r="Z5" s="180"/>
      <c r="AA5" s="180"/>
      <c r="AB5" s="180"/>
      <c r="AC5" s="180"/>
      <c r="AD5" s="181"/>
      <c r="AE5" s="298" t="s">
        <v>562</v>
      </c>
      <c r="AF5" s="298"/>
      <c r="AG5" s="298"/>
      <c r="AH5" s="298"/>
      <c r="AI5" s="298"/>
      <c r="AJ5" s="298"/>
      <c r="AK5" s="298"/>
      <c r="AL5" s="298"/>
      <c r="AM5" s="298"/>
      <c r="AN5" s="298"/>
      <c r="AO5" s="298"/>
      <c r="AP5" s="299"/>
      <c r="AQ5" s="300" t="s">
        <v>559</v>
      </c>
      <c r="AR5" s="301"/>
      <c r="AS5" s="301"/>
      <c r="AT5" s="301"/>
      <c r="AU5" s="301"/>
      <c r="AV5" s="301"/>
      <c r="AW5" s="301"/>
      <c r="AX5" s="302"/>
    </row>
    <row r="6" spans="1:50" ht="39" customHeight="1" x14ac:dyDescent="0.15">
      <c r="A6" s="305" t="s">
        <v>4</v>
      </c>
      <c r="B6" s="306"/>
      <c r="C6" s="306"/>
      <c r="D6" s="306"/>
      <c r="E6" s="306"/>
      <c r="F6" s="306"/>
      <c r="G6" s="458" t="str">
        <f>入力規則等!F39</f>
        <v>一般会計</v>
      </c>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60"/>
    </row>
    <row r="7" spans="1:50" ht="49.5" customHeight="1" x14ac:dyDescent="0.15">
      <c r="A7" s="143" t="s">
        <v>21</v>
      </c>
      <c r="B7" s="144"/>
      <c r="C7" s="144"/>
      <c r="D7" s="144"/>
      <c r="E7" s="144"/>
      <c r="F7" s="145"/>
      <c r="G7" s="146" t="s">
        <v>563</v>
      </c>
      <c r="H7" s="147"/>
      <c r="I7" s="147"/>
      <c r="J7" s="147"/>
      <c r="K7" s="147"/>
      <c r="L7" s="147"/>
      <c r="M7" s="147"/>
      <c r="N7" s="147"/>
      <c r="O7" s="147"/>
      <c r="P7" s="147"/>
      <c r="Q7" s="147"/>
      <c r="R7" s="147"/>
      <c r="S7" s="147"/>
      <c r="T7" s="147"/>
      <c r="U7" s="147"/>
      <c r="V7" s="147"/>
      <c r="W7" s="147"/>
      <c r="X7" s="148"/>
      <c r="Y7" s="549" t="s">
        <v>245</v>
      </c>
      <c r="Z7" s="199"/>
      <c r="AA7" s="199"/>
      <c r="AB7" s="199"/>
      <c r="AC7" s="199"/>
      <c r="AD7" s="550"/>
      <c r="AE7" s="521" t="s">
        <v>564</v>
      </c>
      <c r="AF7" s="522"/>
      <c r="AG7" s="522"/>
      <c r="AH7" s="522"/>
      <c r="AI7" s="522"/>
      <c r="AJ7" s="522"/>
      <c r="AK7" s="522"/>
      <c r="AL7" s="522"/>
      <c r="AM7" s="522"/>
      <c r="AN7" s="522"/>
      <c r="AO7" s="522"/>
      <c r="AP7" s="522"/>
      <c r="AQ7" s="522"/>
      <c r="AR7" s="522"/>
      <c r="AS7" s="522"/>
      <c r="AT7" s="522"/>
      <c r="AU7" s="522"/>
      <c r="AV7" s="522"/>
      <c r="AW7" s="522"/>
      <c r="AX7" s="523"/>
    </row>
    <row r="8" spans="1:50" ht="53.25" customHeight="1" x14ac:dyDescent="0.15">
      <c r="A8" s="143" t="s">
        <v>178</v>
      </c>
      <c r="B8" s="144"/>
      <c r="C8" s="144"/>
      <c r="D8" s="144"/>
      <c r="E8" s="144"/>
      <c r="F8" s="145"/>
      <c r="G8" s="535" t="str">
        <f>入力規則等!A27</f>
        <v>沖縄振興、地方創生</v>
      </c>
      <c r="H8" s="322"/>
      <c r="I8" s="322"/>
      <c r="J8" s="322"/>
      <c r="K8" s="322"/>
      <c r="L8" s="322"/>
      <c r="M8" s="322"/>
      <c r="N8" s="322"/>
      <c r="O8" s="322"/>
      <c r="P8" s="322"/>
      <c r="Q8" s="322"/>
      <c r="R8" s="322"/>
      <c r="S8" s="322"/>
      <c r="T8" s="322"/>
      <c r="U8" s="322"/>
      <c r="V8" s="322"/>
      <c r="W8" s="322"/>
      <c r="X8" s="536"/>
      <c r="Y8" s="438" t="s">
        <v>179</v>
      </c>
      <c r="Z8" s="439"/>
      <c r="AA8" s="439"/>
      <c r="AB8" s="439"/>
      <c r="AC8" s="439"/>
      <c r="AD8" s="440"/>
      <c r="AE8" s="321" t="str">
        <f>入力規則等!K13</f>
        <v>その他の事項経費</v>
      </c>
      <c r="AF8" s="322"/>
      <c r="AG8" s="322"/>
      <c r="AH8" s="322"/>
      <c r="AI8" s="322"/>
      <c r="AJ8" s="322"/>
      <c r="AK8" s="322"/>
      <c r="AL8" s="322"/>
      <c r="AM8" s="322"/>
      <c r="AN8" s="322"/>
      <c r="AO8" s="322"/>
      <c r="AP8" s="322"/>
      <c r="AQ8" s="322"/>
      <c r="AR8" s="322"/>
      <c r="AS8" s="322"/>
      <c r="AT8" s="322"/>
      <c r="AU8" s="322"/>
      <c r="AV8" s="322"/>
      <c r="AW8" s="322"/>
      <c r="AX8" s="323"/>
    </row>
    <row r="9" spans="1:50" ht="58.5" customHeight="1" x14ac:dyDescent="0.15">
      <c r="A9" s="441" t="s">
        <v>22</v>
      </c>
      <c r="B9" s="442"/>
      <c r="C9" s="442"/>
      <c r="D9" s="442"/>
      <c r="E9" s="442"/>
      <c r="F9" s="442"/>
      <c r="G9" s="443" t="s">
        <v>565</v>
      </c>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4"/>
      <c r="AT9" s="444"/>
      <c r="AU9" s="444"/>
      <c r="AV9" s="444"/>
      <c r="AW9" s="444"/>
      <c r="AX9" s="445"/>
    </row>
    <row r="10" spans="1:50" ht="80.25" customHeight="1" x14ac:dyDescent="0.15">
      <c r="A10" s="218" t="s">
        <v>27</v>
      </c>
      <c r="B10" s="219"/>
      <c r="C10" s="219"/>
      <c r="D10" s="219"/>
      <c r="E10" s="219"/>
      <c r="F10" s="219"/>
      <c r="G10" s="327" t="s">
        <v>632</v>
      </c>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9"/>
    </row>
    <row r="11" spans="1:50" ht="42" customHeight="1" x14ac:dyDescent="0.15">
      <c r="A11" s="218" t="s">
        <v>5</v>
      </c>
      <c r="B11" s="219"/>
      <c r="C11" s="219"/>
      <c r="D11" s="219"/>
      <c r="E11" s="219"/>
      <c r="F11" s="220"/>
      <c r="G11" s="294" t="str">
        <f>入力規則等!P10</f>
        <v>補助</v>
      </c>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295"/>
      <c r="AO11" s="295"/>
      <c r="AP11" s="295"/>
      <c r="AQ11" s="295"/>
      <c r="AR11" s="295"/>
      <c r="AS11" s="295"/>
      <c r="AT11" s="295"/>
      <c r="AU11" s="295"/>
      <c r="AV11" s="295"/>
      <c r="AW11" s="295"/>
      <c r="AX11" s="296"/>
    </row>
    <row r="12" spans="1:50" ht="21" customHeight="1" x14ac:dyDescent="0.15">
      <c r="A12" s="569" t="s">
        <v>23</v>
      </c>
      <c r="B12" s="570"/>
      <c r="C12" s="570"/>
      <c r="D12" s="570"/>
      <c r="E12" s="570"/>
      <c r="F12" s="571"/>
      <c r="G12" s="334"/>
      <c r="H12" s="335"/>
      <c r="I12" s="335"/>
      <c r="J12" s="335"/>
      <c r="K12" s="335"/>
      <c r="L12" s="335"/>
      <c r="M12" s="335"/>
      <c r="N12" s="335"/>
      <c r="O12" s="335"/>
      <c r="P12" s="234" t="s">
        <v>246</v>
      </c>
      <c r="Q12" s="201"/>
      <c r="R12" s="201"/>
      <c r="S12" s="201"/>
      <c r="T12" s="201"/>
      <c r="U12" s="201"/>
      <c r="V12" s="202"/>
      <c r="W12" s="234" t="s">
        <v>263</v>
      </c>
      <c r="X12" s="201"/>
      <c r="Y12" s="201"/>
      <c r="Z12" s="201"/>
      <c r="AA12" s="201"/>
      <c r="AB12" s="201"/>
      <c r="AC12" s="202"/>
      <c r="AD12" s="234" t="s">
        <v>547</v>
      </c>
      <c r="AE12" s="201"/>
      <c r="AF12" s="201"/>
      <c r="AG12" s="201"/>
      <c r="AH12" s="201"/>
      <c r="AI12" s="201"/>
      <c r="AJ12" s="202"/>
      <c r="AK12" s="234" t="s">
        <v>550</v>
      </c>
      <c r="AL12" s="201"/>
      <c r="AM12" s="201"/>
      <c r="AN12" s="201"/>
      <c r="AO12" s="201"/>
      <c r="AP12" s="201"/>
      <c r="AQ12" s="202"/>
      <c r="AR12" s="234" t="s">
        <v>551</v>
      </c>
      <c r="AS12" s="201"/>
      <c r="AT12" s="201"/>
      <c r="AU12" s="201"/>
      <c r="AV12" s="201"/>
      <c r="AW12" s="201"/>
      <c r="AX12" s="451"/>
    </row>
    <row r="13" spans="1:50" ht="21" customHeight="1" x14ac:dyDescent="0.15">
      <c r="A13" s="423"/>
      <c r="B13" s="424"/>
      <c r="C13" s="424"/>
      <c r="D13" s="424"/>
      <c r="E13" s="424"/>
      <c r="F13" s="425"/>
      <c r="G13" s="452" t="s">
        <v>6</v>
      </c>
      <c r="H13" s="453"/>
      <c r="I13" s="446" t="s">
        <v>7</v>
      </c>
      <c r="J13" s="447"/>
      <c r="K13" s="447"/>
      <c r="L13" s="447"/>
      <c r="M13" s="447"/>
      <c r="N13" s="447"/>
      <c r="O13" s="448"/>
      <c r="P13" s="307" t="s">
        <v>563</v>
      </c>
      <c r="Q13" s="308"/>
      <c r="R13" s="308"/>
      <c r="S13" s="308"/>
      <c r="T13" s="308"/>
      <c r="U13" s="308"/>
      <c r="V13" s="309"/>
      <c r="W13" s="307">
        <v>3000</v>
      </c>
      <c r="X13" s="308"/>
      <c r="Y13" s="308"/>
      <c r="Z13" s="308"/>
      <c r="AA13" s="308"/>
      <c r="AB13" s="308"/>
      <c r="AC13" s="309"/>
      <c r="AD13" s="307">
        <v>5500</v>
      </c>
      <c r="AE13" s="308"/>
      <c r="AF13" s="308"/>
      <c r="AG13" s="308"/>
      <c r="AH13" s="308"/>
      <c r="AI13" s="308"/>
      <c r="AJ13" s="309"/>
      <c r="AK13" s="307">
        <v>8500</v>
      </c>
      <c r="AL13" s="308"/>
      <c r="AM13" s="308"/>
      <c r="AN13" s="308"/>
      <c r="AO13" s="308"/>
      <c r="AP13" s="308"/>
      <c r="AQ13" s="309"/>
      <c r="AR13" s="540">
        <v>8000</v>
      </c>
      <c r="AS13" s="541"/>
      <c r="AT13" s="541"/>
      <c r="AU13" s="541"/>
      <c r="AV13" s="541"/>
      <c r="AW13" s="541"/>
      <c r="AX13" s="548"/>
    </row>
    <row r="14" spans="1:50" ht="21" customHeight="1" x14ac:dyDescent="0.15">
      <c r="A14" s="423"/>
      <c r="B14" s="424"/>
      <c r="C14" s="424"/>
      <c r="D14" s="424"/>
      <c r="E14" s="424"/>
      <c r="F14" s="425"/>
      <c r="G14" s="454"/>
      <c r="H14" s="455"/>
      <c r="I14" s="313" t="s">
        <v>8</v>
      </c>
      <c r="J14" s="374"/>
      <c r="K14" s="374"/>
      <c r="L14" s="374"/>
      <c r="M14" s="374"/>
      <c r="N14" s="374"/>
      <c r="O14" s="375"/>
      <c r="P14" s="307" t="s">
        <v>563</v>
      </c>
      <c r="Q14" s="308"/>
      <c r="R14" s="308"/>
      <c r="S14" s="308"/>
      <c r="T14" s="308"/>
      <c r="U14" s="308"/>
      <c r="V14" s="309"/>
      <c r="W14" s="307">
        <v>500</v>
      </c>
      <c r="X14" s="308"/>
      <c r="Y14" s="308"/>
      <c r="Z14" s="308"/>
      <c r="AA14" s="308"/>
      <c r="AB14" s="308"/>
      <c r="AC14" s="309"/>
      <c r="AD14" s="307">
        <v>1500</v>
      </c>
      <c r="AE14" s="308"/>
      <c r="AF14" s="308"/>
      <c r="AG14" s="308"/>
      <c r="AH14" s="308"/>
      <c r="AI14" s="308"/>
      <c r="AJ14" s="309"/>
      <c r="AK14" s="307" t="s">
        <v>633</v>
      </c>
      <c r="AL14" s="308"/>
      <c r="AM14" s="308"/>
      <c r="AN14" s="308"/>
      <c r="AO14" s="308"/>
      <c r="AP14" s="308"/>
      <c r="AQ14" s="309"/>
      <c r="AR14" s="449"/>
      <c r="AS14" s="449"/>
      <c r="AT14" s="449"/>
      <c r="AU14" s="449"/>
      <c r="AV14" s="449"/>
      <c r="AW14" s="449"/>
      <c r="AX14" s="450"/>
    </row>
    <row r="15" spans="1:50" ht="21" customHeight="1" x14ac:dyDescent="0.15">
      <c r="A15" s="423"/>
      <c r="B15" s="424"/>
      <c r="C15" s="424"/>
      <c r="D15" s="424"/>
      <c r="E15" s="424"/>
      <c r="F15" s="425"/>
      <c r="G15" s="454"/>
      <c r="H15" s="455"/>
      <c r="I15" s="313" t="s">
        <v>48</v>
      </c>
      <c r="J15" s="314"/>
      <c r="K15" s="314"/>
      <c r="L15" s="314"/>
      <c r="M15" s="314"/>
      <c r="N15" s="314"/>
      <c r="O15" s="315"/>
      <c r="P15" s="307" t="s">
        <v>563</v>
      </c>
      <c r="Q15" s="308"/>
      <c r="R15" s="308"/>
      <c r="S15" s="308"/>
      <c r="T15" s="308"/>
      <c r="U15" s="308"/>
      <c r="V15" s="309"/>
      <c r="W15" s="307" t="s">
        <v>563</v>
      </c>
      <c r="X15" s="308"/>
      <c r="Y15" s="308"/>
      <c r="Z15" s="308"/>
      <c r="AA15" s="308"/>
      <c r="AB15" s="308"/>
      <c r="AC15" s="309"/>
      <c r="AD15" s="307">
        <v>2929</v>
      </c>
      <c r="AE15" s="308"/>
      <c r="AF15" s="308"/>
      <c r="AG15" s="308"/>
      <c r="AH15" s="308"/>
      <c r="AI15" s="308"/>
      <c r="AJ15" s="309"/>
      <c r="AK15" s="307">
        <v>2541</v>
      </c>
      <c r="AL15" s="308"/>
      <c r="AM15" s="308"/>
      <c r="AN15" s="308"/>
      <c r="AO15" s="308"/>
      <c r="AP15" s="308"/>
      <c r="AQ15" s="309"/>
      <c r="AR15" s="307" t="s">
        <v>563</v>
      </c>
      <c r="AS15" s="308"/>
      <c r="AT15" s="308"/>
      <c r="AU15" s="308"/>
      <c r="AV15" s="308"/>
      <c r="AW15" s="308"/>
      <c r="AX15" s="309"/>
    </row>
    <row r="16" spans="1:50" ht="21" customHeight="1" x14ac:dyDescent="0.15">
      <c r="A16" s="423"/>
      <c r="B16" s="424"/>
      <c r="C16" s="424"/>
      <c r="D16" s="424"/>
      <c r="E16" s="424"/>
      <c r="F16" s="425"/>
      <c r="G16" s="454"/>
      <c r="H16" s="455"/>
      <c r="I16" s="313" t="s">
        <v>49</v>
      </c>
      <c r="J16" s="314"/>
      <c r="K16" s="314"/>
      <c r="L16" s="314"/>
      <c r="M16" s="314"/>
      <c r="N16" s="314"/>
      <c r="O16" s="315"/>
      <c r="P16" s="307" t="s">
        <v>563</v>
      </c>
      <c r="Q16" s="308"/>
      <c r="R16" s="308"/>
      <c r="S16" s="308"/>
      <c r="T16" s="308"/>
      <c r="U16" s="308"/>
      <c r="V16" s="309"/>
      <c r="W16" s="307">
        <v>-2929</v>
      </c>
      <c r="X16" s="308"/>
      <c r="Y16" s="308"/>
      <c r="Z16" s="308"/>
      <c r="AA16" s="308"/>
      <c r="AB16" s="308"/>
      <c r="AC16" s="309"/>
      <c r="AD16" s="307">
        <v>-2541</v>
      </c>
      <c r="AE16" s="308"/>
      <c r="AF16" s="308"/>
      <c r="AG16" s="308"/>
      <c r="AH16" s="308"/>
      <c r="AI16" s="308"/>
      <c r="AJ16" s="309"/>
      <c r="AK16" s="307" t="s">
        <v>563</v>
      </c>
      <c r="AL16" s="308"/>
      <c r="AM16" s="308"/>
      <c r="AN16" s="308"/>
      <c r="AO16" s="308"/>
      <c r="AP16" s="308"/>
      <c r="AQ16" s="309"/>
      <c r="AR16" s="330"/>
      <c r="AS16" s="331"/>
      <c r="AT16" s="331"/>
      <c r="AU16" s="331"/>
      <c r="AV16" s="331"/>
      <c r="AW16" s="331"/>
      <c r="AX16" s="332"/>
    </row>
    <row r="17" spans="1:50" ht="24.75" customHeight="1" x14ac:dyDescent="0.15">
      <c r="A17" s="423"/>
      <c r="B17" s="424"/>
      <c r="C17" s="424"/>
      <c r="D17" s="424"/>
      <c r="E17" s="424"/>
      <c r="F17" s="425"/>
      <c r="G17" s="454"/>
      <c r="H17" s="455"/>
      <c r="I17" s="313" t="s">
        <v>47</v>
      </c>
      <c r="J17" s="374"/>
      <c r="K17" s="374"/>
      <c r="L17" s="374"/>
      <c r="M17" s="374"/>
      <c r="N17" s="374"/>
      <c r="O17" s="375"/>
      <c r="P17" s="307" t="s">
        <v>563</v>
      </c>
      <c r="Q17" s="308"/>
      <c r="R17" s="308"/>
      <c r="S17" s="308"/>
      <c r="T17" s="308"/>
      <c r="U17" s="308"/>
      <c r="V17" s="309"/>
      <c r="W17" s="307" t="s">
        <v>563</v>
      </c>
      <c r="X17" s="308"/>
      <c r="Y17" s="308"/>
      <c r="Z17" s="308"/>
      <c r="AA17" s="308"/>
      <c r="AB17" s="308"/>
      <c r="AC17" s="309"/>
      <c r="AD17" s="307" t="s">
        <v>563</v>
      </c>
      <c r="AE17" s="308"/>
      <c r="AF17" s="308"/>
      <c r="AG17" s="308"/>
      <c r="AH17" s="308"/>
      <c r="AI17" s="308"/>
      <c r="AJ17" s="309"/>
      <c r="AK17" s="307" t="s">
        <v>633</v>
      </c>
      <c r="AL17" s="308"/>
      <c r="AM17" s="308"/>
      <c r="AN17" s="308"/>
      <c r="AO17" s="308"/>
      <c r="AP17" s="308"/>
      <c r="AQ17" s="309"/>
      <c r="AR17" s="546"/>
      <c r="AS17" s="546"/>
      <c r="AT17" s="546"/>
      <c r="AU17" s="546"/>
      <c r="AV17" s="546"/>
      <c r="AW17" s="546"/>
      <c r="AX17" s="547"/>
    </row>
    <row r="18" spans="1:50" ht="24.75" customHeight="1" x14ac:dyDescent="0.15">
      <c r="A18" s="423"/>
      <c r="B18" s="424"/>
      <c r="C18" s="424"/>
      <c r="D18" s="424"/>
      <c r="E18" s="424"/>
      <c r="F18" s="425"/>
      <c r="G18" s="456"/>
      <c r="H18" s="457"/>
      <c r="I18" s="318" t="s">
        <v>19</v>
      </c>
      <c r="J18" s="319"/>
      <c r="K18" s="319"/>
      <c r="L18" s="319"/>
      <c r="M18" s="319"/>
      <c r="N18" s="319"/>
      <c r="O18" s="320"/>
      <c r="P18" s="555">
        <f>SUM(P13:V17)</f>
        <v>0</v>
      </c>
      <c r="Q18" s="556"/>
      <c r="R18" s="556"/>
      <c r="S18" s="556"/>
      <c r="T18" s="556"/>
      <c r="U18" s="556"/>
      <c r="V18" s="557"/>
      <c r="W18" s="555">
        <f>SUM(W13:AC17)</f>
        <v>571</v>
      </c>
      <c r="X18" s="556"/>
      <c r="Y18" s="556"/>
      <c r="Z18" s="556"/>
      <c r="AA18" s="556"/>
      <c r="AB18" s="556"/>
      <c r="AC18" s="557"/>
      <c r="AD18" s="555">
        <f>SUM(AD13:AJ17)</f>
        <v>7388</v>
      </c>
      <c r="AE18" s="556"/>
      <c r="AF18" s="556"/>
      <c r="AG18" s="556"/>
      <c r="AH18" s="556"/>
      <c r="AI18" s="556"/>
      <c r="AJ18" s="557"/>
      <c r="AK18" s="555">
        <f>SUM(AK13:AQ17)</f>
        <v>11041</v>
      </c>
      <c r="AL18" s="556"/>
      <c r="AM18" s="556"/>
      <c r="AN18" s="556"/>
      <c r="AO18" s="556"/>
      <c r="AP18" s="556"/>
      <c r="AQ18" s="557"/>
      <c r="AR18" s="555">
        <f>SUM(AR13:AX17)</f>
        <v>8000</v>
      </c>
      <c r="AS18" s="556"/>
      <c r="AT18" s="556"/>
      <c r="AU18" s="556"/>
      <c r="AV18" s="556"/>
      <c r="AW18" s="556"/>
      <c r="AX18" s="558"/>
    </row>
    <row r="19" spans="1:50" ht="24.75" customHeight="1" x14ac:dyDescent="0.15">
      <c r="A19" s="423"/>
      <c r="B19" s="424"/>
      <c r="C19" s="424"/>
      <c r="D19" s="424"/>
      <c r="E19" s="424"/>
      <c r="F19" s="425"/>
      <c r="G19" s="461" t="s">
        <v>9</v>
      </c>
      <c r="H19" s="462"/>
      <c r="I19" s="462"/>
      <c r="J19" s="462"/>
      <c r="K19" s="462"/>
      <c r="L19" s="462"/>
      <c r="M19" s="462"/>
      <c r="N19" s="462"/>
      <c r="O19" s="462"/>
      <c r="P19" s="307">
        <v>0</v>
      </c>
      <c r="Q19" s="308"/>
      <c r="R19" s="308"/>
      <c r="S19" s="308"/>
      <c r="T19" s="308"/>
      <c r="U19" s="308"/>
      <c r="V19" s="309"/>
      <c r="W19" s="307">
        <v>447</v>
      </c>
      <c r="X19" s="308"/>
      <c r="Y19" s="308"/>
      <c r="Z19" s="308"/>
      <c r="AA19" s="308"/>
      <c r="AB19" s="308"/>
      <c r="AC19" s="309"/>
      <c r="AD19" s="307">
        <v>5097</v>
      </c>
      <c r="AE19" s="308"/>
      <c r="AF19" s="308"/>
      <c r="AG19" s="308"/>
      <c r="AH19" s="308"/>
      <c r="AI19" s="308"/>
      <c r="AJ19" s="309"/>
      <c r="AK19" s="75"/>
      <c r="AL19" s="75"/>
      <c r="AM19" s="75"/>
      <c r="AN19" s="75"/>
      <c r="AO19" s="75"/>
      <c r="AP19" s="75"/>
      <c r="AQ19" s="75"/>
      <c r="AR19" s="75"/>
      <c r="AS19" s="75"/>
      <c r="AT19" s="75"/>
      <c r="AU19" s="75"/>
      <c r="AV19" s="75"/>
      <c r="AW19" s="75"/>
      <c r="AX19" s="77"/>
    </row>
    <row r="20" spans="1:50" ht="24.75" customHeight="1" x14ac:dyDescent="0.15">
      <c r="A20" s="423"/>
      <c r="B20" s="424"/>
      <c r="C20" s="424"/>
      <c r="D20" s="424"/>
      <c r="E20" s="424"/>
      <c r="F20" s="425"/>
      <c r="G20" s="461" t="s">
        <v>10</v>
      </c>
      <c r="H20" s="462"/>
      <c r="I20" s="462"/>
      <c r="J20" s="462"/>
      <c r="K20" s="462"/>
      <c r="L20" s="462"/>
      <c r="M20" s="462"/>
      <c r="N20" s="462"/>
      <c r="O20" s="462"/>
      <c r="P20" s="95" t="str">
        <f>IF(P18=0, "-", SUM(P19)/P18)</f>
        <v>-</v>
      </c>
      <c r="Q20" s="95"/>
      <c r="R20" s="95"/>
      <c r="S20" s="95"/>
      <c r="T20" s="95"/>
      <c r="U20" s="95"/>
      <c r="V20" s="95"/>
      <c r="W20" s="95">
        <f t="shared" ref="W20" si="0">IF(W18=0, "-", SUM(W19)/W18)</f>
        <v>0.78283712784588444</v>
      </c>
      <c r="X20" s="95"/>
      <c r="Y20" s="95"/>
      <c r="Z20" s="95"/>
      <c r="AA20" s="95"/>
      <c r="AB20" s="95"/>
      <c r="AC20" s="95"/>
      <c r="AD20" s="95">
        <f t="shared" ref="AD20" si="1">IF(AD18=0, "-", SUM(AD19)/AD18)</f>
        <v>0.68990254466702761</v>
      </c>
      <c r="AE20" s="95"/>
      <c r="AF20" s="95"/>
      <c r="AG20" s="95"/>
      <c r="AH20" s="95"/>
      <c r="AI20" s="95"/>
      <c r="AJ20" s="95"/>
      <c r="AK20" s="75"/>
      <c r="AL20" s="75"/>
      <c r="AM20" s="75"/>
      <c r="AN20" s="75"/>
      <c r="AO20" s="75"/>
      <c r="AP20" s="75"/>
      <c r="AQ20" s="76"/>
      <c r="AR20" s="76"/>
      <c r="AS20" s="76"/>
      <c r="AT20" s="76"/>
      <c r="AU20" s="75"/>
      <c r="AV20" s="75"/>
      <c r="AW20" s="75"/>
      <c r="AX20" s="77"/>
    </row>
    <row r="21" spans="1:50" ht="25.5" customHeight="1" x14ac:dyDescent="0.15">
      <c r="A21" s="441"/>
      <c r="B21" s="442"/>
      <c r="C21" s="442"/>
      <c r="D21" s="442"/>
      <c r="E21" s="442"/>
      <c r="F21" s="572"/>
      <c r="G21" s="93" t="s">
        <v>219</v>
      </c>
      <c r="H21" s="94"/>
      <c r="I21" s="94"/>
      <c r="J21" s="94"/>
      <c r="K21" s="94"/>
      <c r="L21" s="94"/>
      <c r="M21" s="94"/>
      <c r="N21" s="94"/>
      <c r="O21" s="94"/>
      <c r="P21" s="95" t="str">
        <f>IF(P19=0, "-", SUM(P19)/SUM(P13,P14))</f>
        <v>-</v>
      </c>
      <c r="Q21" s="95"/>
      <c r="R21" s="95"/>
      <c r="S21" s="95"/>
      <c r="T21" s="95"/>
      <c r="U21" s="95"/>
      <c r="V21" s="95"/>
      <c r="W21" s="95">
        <f t="shared" ref="W21" si="2">IF(W19=0, "-", SUM(W19)/SUM(W13,W14))</f>
        <v>0.12771428571428572</v>
      </c>
      <c r="X21" s="95"/>
      <c r="Y21" s="95"/>
      <c r="Z21" s="95"/>
      <c r="AA21" s="95"/>
      <c r="AB21" s="95"/>
      <c r="AC21" s="95"/>
      <c r="AD21" s="95">
        <f t="shared" ref="AD21" si="3">IF(AD19=0, "-", SUM(AD19)/SUM(AD13,AD14))</f>
        <v>0.72814285714285709</v>
      </c>
      <c r="AE21" s="95"/>
      <c r="AF21" s="95"/>
      <c r="AG21" s="95"/>
      <c r="AH21" s="95"/>
      <c r="AI21" s="95"/>
      <c r="AJ21" s="95"/>
      <c r="AK21" s="75"/>
      <c r="AL21" s="75"/>
      <c r="AM21" s="75"/>
      <c r="AN21" s="75"/>
      <c r="AO21" s="75"/>
      <c r="AP21" s="75"/>
      <c r="AQ21" s="76"/>
      <c r="AR21" s="76"/>
      <c r="AS21" s="76"/>
      <c r="AT21" s="76"/>
      <c r="AU21" s="75"/>
      <c r="AV21" s="75"/>
      <c r="AW21" s="75"/>
      <c r="AX21" s="77"/>
    </row>
    <row r="22" spans="1:50" ht="18.75" customHeight="1" x14ac:dyDescent="0.15">
      <c r="A22" s="577" t="s">
        <v>554</v>
      </c>
      <c r="B22" s="578"/>
      <c r="C22" s="578"/>
      <c r="D22" s="578"/>
      <c r="E22" s="578"/>
      <c r="F22" s="579"/>
      <c r="G22" s="573" t="s">
        <v>209</v>
      </c>
      <c r="H22" s="538"/>
      <c r="I22" s="538"/>
      <c r="J22" s="538"/>
      <c r="K22" s="538"/>
      <c r="L22" s="538"/>
      <c r="M22" s="538"/>
      <c r="N22" s="538"/>
      <c r="O22" s="539"/>
      <c r="P22" s="537" t="s">
        <v>552</v>
      </c>
      <c r="Q22" s="538"/>
      <c r="R22" s="538"/>
      <c r="S22" s="538"/>
      <c r="T22" s="538"/>
      <c r="U22" s="538"/>
      <c r="V22" s="539"/>
      <c r="W22" s="537" t="s">
        <v>553</v>
      </c>
      <c r="X22" s="538"/>
      <c r="Y22" s="538"/>
      <c r="Z22" s="538"/>
      <c r="AA22" s="538"/>
      <c r="AB22" s="538"/>
      <c r="AC22" s="539"/>
      <c r="AD22" s="537" t="s">
        <v>208</v>
      </c>
      <c r="AE22" s="538"/>
      <c r="AF22" s="538"/>
      <c r="AG22" s="538"/>
      <c r="AH22" s="538"/>
      <c r="AI22" s="538"/>
      <c r="AJ22" s="538"/>
      <c r="AK22" s="538"/>
      <c r="AL22" s="538"/>
      <c r="AM22" s="538"/>
      <c r="AN22" s="538"/>
      <c r="AO22" s="538"/>
      <c r="AP22" s="538"/>
      <c r="AQ22" s="538"/>
      <c r="AR22" s="538"/>
      <c r="AS22" s="538"/>
      <c r="AT22" s="538"/>
      <c r="AU22" s="538"/>
      <c r="AV22" s="538"/>
      <c r="AW22" s="538"/>
      <c r="AX22" s="586"/>
    </row>
    <row r="23" spans="1:50" ht="25.5" customHeight="1" x14ac:dyDescent="0.15">
      <c r="A23" s="580"/>
      <c r="B23" s="581"/>
      <c r="C23" s="581"/>
      <c r="D23" s="581"/>
      <c r="E23" s="581"/>
      <c r="F23" s="582"/>
      <c r="G23" s="574" t="s">
        <v>566</v>
      </c>
      <c r="H23" s="575"/>
      <c r="I23" s="575"/>
      <c r="J23" s="575"/>
      <c r="K23" s="575"/>
      <c r="L23" s="575"/>
      <c r="M23" s="575"/>
      <c r="N23" s="575"/>
      <c r="O23" s="576"/>
      <c r="P23" s="540">
        <v>8500</v>
      </c>
      <c r="Q23" s="541"/>
      <c r="R23" s="541"/>
      <c r="S23" s="541"/>
      <c r="T23" s="541"/>
      <c r="U23" s="541"/>
      <c r="V23" s="542"/>
      <c r="W23" s="540">
        <v>8000</v>
      </c>
      <c r="X23" s="541"/>
      <c r="Y23" s="541"/>
      <c r="Z23" s="541"/>
      <c r="AA23" s="541"/>
      <c r="AB23" s="541"/>
      <c r="AC23" s="542"/>
      <c r="AD23" s="587"/>
      <c r="AE23" s="588"/>
      <c r="AF23" s="588"/>
      <c r="AG23" s="588"/>
      <c r="AH23" s="588"/>
      <c r="AI23" s="588"/>
      <c r="AJ23" s="588"/>
      <c r="AK23" s="588"/>
      <c r="AL23" s="588"/>
      <c r="AM23" s="588"/>
      <c r="AN23" s="588"/>
      <c r="AO23" s="588"/>
      <c r="AP23" s="588"/>
      <c r="AQ23" s="588"/>
      <c r="AR23" s="588"/>
      <c r="AS23" s="588"/>
      <c r="AT23" s="588"/>
      <c r="AU23" s="588"/>
      <c r="AV23" s="588"/>
      <c r="AW23" s="588"/>
      <c r="AX23" s="589"/>
    </row>
    <row r="24" spans="1:50" ht="25.5" customHeight="1" thickBot="1" x14ac:dyDescent="0.2">
      <c r="A24" s="583"/>
      <c r="B24" s="584"/>
      <c r="C24" s="584"/>
      <c r="D24" s="584"/>
      <c r="E24" s="584"/>
      <c r="F24" s="585"/>
      <c r="G24" s="543" t="s">
        <v>210</v>
      </c>
      <c r="H24" s="544"/>
      <c r="I24" s="544"/>
      <c r="J24" s="544"/>
      <c r="K24" s="544"/>
      <c r="L24" s="544"/>
      <c r="M24" s="544"/>
      <c r="N24" s="544"/>
      <c r="O24" s="545"/>
      <c r="P24" s="532">
        <f>AK13</f>
        <v>8500</v>
      </c>
      <c r="Q24" s="533"/>
      <c r="R24" s="533"/>
      <c r="S24" s="533"/>
      <c r="T24" s="533"/>
      <c r="U24" s="533"/>
      <c r="V24" s="534"/>
      <c r="W24" s="532">
        <f>AR13</f>
        <v>8000</v>
      </c>
      <c r="X24" s="533"/>
      <c r="Y24" s="533"/>
      <c r="Z24" s="533"/>
      <c r="AA24" s="533"/>
      <c r="AB24" s="533"/>
      <c r="AC24" s="534"/>
      <c r="AD24" s="590"/>
      <c r="AE24" s="590"/>
      <c r="AF24" s="590"/>
      <c r="AG24" s="590"/>
      <c r="AH24" s="590"/>
      <c r="AI24" s="590"/>
      <c r="AJ24" s="590"/>
      <c r="AK24" s="590"/>
      <c r="AL24" s="590"/>
      <c r="AM24" s="590"/>
      <c r="AN24" s="590"/>
      <c r="AO24" s="590"/>
      <c r="AP24" s="590"/>
      <c r="AQ24" s="590"/>
      <c r="AR24" s="590"/>
      <c r="AS24" s="590"/>
      <c r="AT24" s="590"/>
      <c r="AU24" s="590"/>
      <c r="AV24" s="590"/>
      <c r="AW24" s="590"/>
      <c r="AX24" s="591"/>
    </row>
    <row r="25" spans="1:50" ht="18.75" customHeight="1" x14ac:dyDescent="0.15">
      <c r="A25" s="481" t="s">
        <v>216</v>
      </c>
      <c r="B25" s="482"/>
      <c r="C25" s="482"/>
      <c r="D25" s="482"/>
      <c r="E25" s="482"/>
      <c r="F25" s="483"/>
      <c r="G25" s="379" t="s">
        <v>138</v>
      </c>
      <c r="H25" s="380"/>
      <c r="I25" s="380"/>
      <c r="J25" s="380"/>
      <c r="K25" s="380"/>
      <c r="L25" s="380"/>
      <c r="M25" s="380"/>
      <c r="N25" s="380"/>
      <c r="O25" s="381"/>
      <c r="P25" s="472" t="s">
        <v>56</v>
      </c>
      <c r="Q25" s="380"/>
      <c r="R25" s="380"/>
      <c r="S25" s="380"/>
      <c r="T25" s="380"/>
      <c r="U25" s="380"/>
      <c r="V25" s="380"/>
      <c r="W25" s="380"/>
      <c r="X25" s="381"/>
      <c r="Y25" s="464"/>
      <c r="Z25" s="465"/>
      <c r="AA25" s="466"/>
      <c r="AB25" s="474" t="s">
        <v>11</v>
      </c>
      <c r="AC25" s="475"/>
      <c r="AD25" s="476"/>
      <c r="AE25" s="474" t="s">
        <v>246</v>
      </c>
      <c r="AF25" s="475"/>
      <c r="AG25" s="475"/>
      <c r="AH25" s="476"/>
      <c r="AI25" s="524" t="s">
        <v>263</v>
      </c>
      <c r="AJ25" s="524"/>
      <c r="AK25" s="524"/>
      <c r="AL25" s="474"/>
      <c r="AM25" s="524" t="s">
        <v>360</v>
      </c>
      <c r="AN25" s="524"/>
      <c r="AO25" s="524"/>
      <c r="AP25" s="474"/>
      <c r="AQ25" s="376" t="s">
        <v>169</v>
      </c>
      <c r="AR25" s="377"/>
      <c r="AS25" s="377"/>
      <c r="AT25" s="378"/>
      <c r="AU25" s="380" t="s">
        <v>128</v>
      </c>
      <c r="AV25" s="380"/>
      <c r="AW25" s="380"/>
      <c r="AX25" s="526"/>
    </row>
    <row r="26" spans="1:50" ht="18.75" customHeight="1" x14ac:dyDescent="0.15">
      <c r="A26" s="484"/>
      <c r="B26" s="485"/>
      <c r="C26" s="485"/>
      <c r="D26" s="485"/>
      <c r="E26" s="485"/>
      <c r="F26" s="486"/>
      <c r="G26" s="382"/>
      <c r="H26" s="383"/>
      <c r="I26" s="383"/>
      <c r="J26" s="383"/>
      <c r="K26" s="383"/>
      <c r="L26" s="383"/>
      <c r="M26" s="383"/>
      <c r="N26" s="383"/>
      <c r="O26" s="384"/>
      <c r="P26" s="473"/>
      <c r="Q26" s="383"/>
      <c r="R26" s="383"/>
      <c r="S26" s="383"/>
      <c r="T26" s="383"/>
      <c r="U26" s="383"/>
      <c r="V26" s="383"/>
      <c r="W26" s="383"/>
      <c r="X26" s="384"/>
      <c r="Y26" s="467"/>
      <c r="Z26" s="468"/>
      <c r="AA26" s="469"/>
      <c r="AB26" s="477"/>
      <c r="AC26" s="478"/>
      <c r="AD26" s="479"/>
      <c r="AE26" s="477"/>
      <c r="AF26" s="478"/>
      <c r="AG26" s="478"/>
      <c r="AH26" s="479"/>
      <c r="AI26" s="525"/>
      <c r="AJ26" s="525"/>
      <c r="AK26" s="525"/>
      <c r="AL26" s="477"/>
      <c r="AM26" s="525"/>
      <c r="AN26" s="525"/>
      <c r="AO26" s="525"/>
      <c r="AP26" s="477"/>
      <c r="AQ26" s="605" t="s">
        <v>633</v>
      </c>
      <c r="AR26" s="606"/>
      <c r="AS26" s="607" t="s">
        <v>170</v>
      </c>
      <c r="AT26" s="608"/>
      <c r="AU26" s="520" t="s">
        <v>633</v>
      </c>
      <c r="AV26" s="520"/>
      <c r="AW26" s="383" t="s">
        <v>166</v>
      </c>
      <c r="AX26" s="519"/>
    </row>
    <row r="27" spans="1:50" ht="23.25" customHeight="1" x14ac:dyDescent="0.15">
      <c r="A27" s="487"/>
      <c r="B27" s="485"/>
      <c r="C27" s="485"/>
      <c r="D27" s="485"/>
      <c r="E27" s="485"/>
      <c r="F27" s="486"/>
      <c r="G27" s="209" t="s">
        <v>567</v>
      </c>
      <c r="H27" s="210"/>
      <c r="I27" s="210"/>
      <c r="J27" s="210"/>
      <c r="K27" s="210"/>
      <c r="L27" s="210"/>
      <c r="M27" s="210"/>
      <c r="N27" s="210"/>
      <c r="O27" s="211"/>
      <c r="P27" s="175" t="s">
        <v>568</v>
      </c>
      <c r="Q27" s="175"/>
      <c r="R27" s="175"/>
      <c r="S27" s="175"/>
      <c r="T27" s="175"/>
      <c r="U27" s="175"/>
      <c r="V27" s="175"/>
      <c r="W27" s="175"/>
      <c r="X27" s="176"/>
      <c r="Y27" s="186" t="s">
        <v>12</v>
      </c>
      <c r="Z27" s="470"/>
      <c r="AA27" s="471"/>
      <c r="AB27" s="160" t="s">
        <v>228</v>
      </c>
      <c r="AC27" s="160"/>
      <c r="AD27" s="160"/>
      <c r="AE27" s="101" t="s">
        <v>563</v>
      </c>
      <c r="AF27" s="102"/>
      <c r="AG27" s="102"/>
      <c r="AH27" s="102"/>
      <c r="AI27" s="101" t="s">
        <v>563</v>
      </c>
      <c r="AJ27" s="102"/>
      <c r="AK27" s="102"/>
      <c r="AL27" s="102"/>
      <c r="AM27" s="101" t="s">
        <v>563</v>
      </c>
      <c r="AN27" s="102"/>
      <c r="AO27" s="102"/>
      <c r="AP27" s="102"/>
      <c r="AQ27" s="527" t="s">
        <v>563</v>
      </c>
      <c r="AR27" s="528"/>
      <c r="AS27" s="528"/>
      <c r="AT27" s="529"/>
      <c r="AU27" s="102" t="s">
        <v>563</v>
      </c>
      <c r="AV27" s="102"/>
      <c r="AW27" s="102"/>
      <c r="AX27" s="103"/>
    </row>
    <row r="28" spans="1:50" ht="23.25" customHeight="1" x14ac:dyDescent="0.15">
      <c r="A28" s="488"/>
      <c r="B28" s="489"/>
      <c r="C28" s="489"/>
      <c r="D28" s="489"/>
      <c r="E28" s="489"/>
      <c r="F28" s="490"/>
      <c r="G28" s="212"/>
      <c r="H28" s="213"/>
      <c r="I28" s="213"/>
      <c r="J28" s="213"/>
      <c r="K28" s="213"/>
      <c r="L28" s="213"/>
      <c r="M28" s="213"/>
      <c r="N28" s="213"/>
      <c r="O28" s="214"/>
      <c r="P28" s="267"/>
      <c r="Q28" s="267"/>
      <c r="R28" s="267"/>
      <c r="S28" s="267"/>
      <c r="T28" s="267"/>
      <c r="U28" s="267"/>
      <c r="V28" s="267"/>
      <c r="W28" s="267"/>
      <c r="X28" s="333"/>
      <c r="Y28" s="234" t="s">
        <v>51</v>
      </c>
      <c r="Z28" s="201"/>
      <c r="AA28" s="202"/>
      <c r="AB28" s="491" t="s">
        <v>228</v>
      </c>
      <c r="AC28" s="491"/>
      <c r="AD28" s="491"/>
      <c r="AE28" s="101" t="s">
        <v>563</v>
      </c>
      <c r="AF28" s="102"/>
      <c r="AG28" s="102"/>
      <c r="AH28" s="102"/>
      <c r="AI28" s="101" t="s">
        <v>563</v>
      </c>
      <c r="AJ28" s="102"/>
      <c r="AK28" s="102"/>
      <c r="AL28" s="102"/>
      <c r="AM28" s="101" t="s">
        <v>563</v>
      </c>
      <c r="AN28" s="102"/>
      <c r="AO28" s="102"/>
      <c r="AP28" s="102"/>
      <c r="AQ28" s="527" t="s">
        <v>563</v>
      </c>
      <c r="AR28" s="528"/>
      <c r="AS28" s="528"/>
      <c r="AT28" s="529"/>
      <c r="AU28" s="102" t="s">
        <v>563</v>
      </c>
      <c r="AV28" s="102"/>
      <c r="AW28" s="102"/>
      <c r="AX28" s="103"/>
    </row>
    <row r="29" spans="1:50" ht="23.25" customHeight="1" x14ac:dyDescent="0.15">
      <c r="A29" s="487"/>
      <c r="B29" s="485"/>
      <c r="C29" s="485"/>
      <c r="D29" s="485"/>
      <c r="E29" s="485"/>
      <c r="F29" s="486"/>
      <c r="G29" s="215"/>
      <c r="H29" s="216"/>
      <c r="I29" s="216"/>
      <c r="J29" s="216"/>
      <c r="K29" s="216"/>
      <c r="L29" s="216"/>
      <c r="M29" s="216"/>
      <c r="N29" s="216"/>
      <c r="O29" s="217"/>
      <c r="P29" s="177"/>
      <c r="Q29" s="177"/>
      <c r="R29" s="177"/>
      <c r="S29" s="177"/>
      <c r="T29" s="177"/>
      <c r="U29" s="177"/>
      <c r="V29" s="177"/>
      <c r="W29" s="177"/>
      <c r="X29" s="178"/>
      <c r="Y29" s="234" t="s">
        <v>13</v>
      </c>
      <c r="Z29" s="201"/>
      <c r="AA29" s="202"/>
      <c r="AB29" s="235" t="s">
        <v>167</v>
      </c>
      <c r="AC29" s="235"/>
      <c r="AD29" s="235"/>
      <c r="AE29" s="101" t="s">
        <v>563</v>
      </c>
      <c r="AF29" s="102"/>
      <c r="AG29" s="102"/>
      <c r="AH29" s="102"/>
      <c r="AI29" s="101" t="s">
        <v>563</v>
      </c>
      <c r="AJ29" s="102"/>
      <c r="AK29" s="102"/>
      <c r="AL29" s="102"/>
      <c r="AM29" s="101" t="s">
        <v>563</v>
      </c>
      <c r="AN29" s="102"/>
      <c r="AO29" s="102"/>
      <c r="AP29" s="102"/>
      <c r="AQ29" s="527" t="s">
        <v>563</v>
      </c>
      <c r="AR29" s="528"/>
      <c r="AS29" s="528"/>
      <c r="AT29" s="529"/>
      <c r="AU29" s="102" t="s">
        <v>563</v>
      </c>
      <c r="AV29" s="102"/>
      <c r="AW29" s="102"/>
      <c r="AX29" s="103"/>
    </row>
    <row r="30" spans="1:50" ht="23.25" customHeight="1" x14ac:dyDescent="0.15">
      <c r="A30" s="78" t="s">
        <v>237</v>
      </c>
      <c r="B30" s="79"/>
      <c r="C30" s="79"/>
      <c r="D30" s="79"/>
      <c r="E30" s="79"/>
      <c r="F30" s="80"/>
      <c r="G30" s="84" t="s">
        <v>563</v>
      </c>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6"/>
    </row>
    <row r="31" spans="1:50" ht="23.25" customHeight="1" thickBot="1" x14ac:dyDescent="0.2">
      <c r="A31" s="81"/>
      <c r="B31" s="82"/>
      <c r="C31" s="82"/>
      <c r="D31" s="82"/>
      <c r="E31" s="82"/>
      <c r="F31" s="83"/>
      <c r="G31" s="87"/>
      <c r="H31" s="88"/>
      <c r="I31" s="88"/>
      <c r="J31" s="88"/>
      <c r="K31" s="88"/>
      <c r="L31" s="88"/>
      <c r="M31" s="88"/>
      <c r="N31" s="88"/>
      <c r="O31" s="88"/>
      <c r="P31" s="88"/>
      <c r="Q31" s="88"/>
      <c r="R31" s="88"/>
      <c r="S31" s="88"/>
      <c r="T31" s="88"/>
      <c r="U31" s="88"/>
      <c r="V31" s="88"/>
      <c r="W31" s="88"/>
      <c r="X31" s="88"/>
      <c r="Y31" s="88"/>
      <c r="Z31" s="88"/>
      <c r="AA31" s="88"/>
      <c r="AB31" s="88"/>
      <c r="AC31" s="88"/>
      <c r="AD31" s="88"/>
      <c r="AE31" s="89"/>
      <c r="AF31" s="89"/>
      <c r="AG31" s="89"/>
      <c r="AH31" s="89"/>
      <c r="AI31" s="89"/>
      <c r="AJ31" s="89"/>
      <c r="AK31" s="89"/>
      <c r="AL31" s="89"/>
      <c r="AM31" s="89"/>
      <c r="AN31" s="89"/>
      <c r="AO31" s="89"/>
      <c r="AP31" s="89"/>
      <c r="AQ31" s="88"/>
      <c r="AR31" s="88"/>
      <c r="AS31" s="88"/>
      <c r="AT31" s="88"/>
      <c r="AU31" s="88"/>
      <c r="AV31" s="88"/>
      <c r="AW31" s="88"/>
      <c r="AX31" s="90"/>
    </row>
    <row r="32" spans="1:50" ht="31.5" customHeight="1" x14ac:dyDescent="0.15">
      <c r="A32" s="149" t="s">
        <v>217</v>
      </c>
      <c r="B32" s="150"/>
      <c r="C32" s="150"/>
      <c r="D32" s="150"/>
      <c r="E32" s="150"/>
      <c r="F32" s="151"/>
      <c r="G32" s="158" t="s">
        <v>57</v>
      </c>
      <c r="H32" s="158"/>
      <c r="I32" s="158"/>
      <c r="J32" s="158"/>
      <c r="K32" s="158"/>
      <c r="L32" s="158"/>
      <c r="M32" s="158"/>
      <c r="N32" s="158"/>
      <c r="O32" s="158"/>
      <c r="P32" s="158"/>
      <c r="Q32" s="158"/>
      <c r="R32" s="158"/>
      <c r="S32" s="158"/>
      <c r="T32" s="158"/>
      <c r="U32" s="158"/>
      <c r="V32" s="158"/>
      <c r="W32" s="158"/>
      <c r="X32" s="159"/>
      <c r="Y32" s="464"/>
      <c r="Z32" s="465"/>
      <c r="AA32" s="466"/>
      <c r="AB32" s="161" t="s">
        <v>11</v>
      </c>
      <c r="AC32" s="161"/>
      <c r="AD32" s="161"/>
      <c r="AE32" s="140" t="s">
        <v>246</v>
      </c>
      <c r="AF32" s="141"/>
      <c r="AG32" s="141"/>
      <c r="AH32" s="142"/>
      <c r="AI32" s="140" t="s">
        <v>263</v>
      </c>
      <c r="AJ32" s="141"/>
      <c r="AK32" s="141"/>
      <c r="AL32" s="142"/>
      <c r="AM32" s="140" t="s">
        <v>360</v>
      </c>
      <c r="AN32" s="141"/>
      <c r="AO32" s="141"/>
      <c r="AP32" s="142"/>
      <c r="AQ32" s="96" t="s">
        <v>268</v>
      </c>
      <c r="AR32" s="97"/>
      <c r="AS32" s="97"/>
      <c r="AT32" s="98"/>
      <c r="AU32" s="96" t="s">
        <v>392</v>
      </c>
      <c r="AV32" s="97"/>
      <c r="AW32" s="97"/>
      <c r="AX32" s="99"/>
    </row>
    <row r="33" spans="1:51" ht="23.25" customHeight="1" x14ac:dyDescent="0.15">
      <c r="A33" s="152"/>
      <c r="B33" s="153"/>
      <c r="C33" s="153"/>
      <c r="D33" s="153"/>
      <c r="E33" s="153"/>
      <c r="F33" s="154"/>
      <c r="G33" s="175" t="s">
        <v>605</v>
      </c>
      <c r="H33" s="175"/>
      <c r="I33" s="175"/>
      <c r="J33" s="175"/>
      <c r="K33" s="175"/>
      <c r="L33" s="175"/>
      <c r="M33" s="175"/>
      <c r="N33" s="175"/>
      <c r="O33" s="175"/>
      <c r="P33" s="175"/>
      <c r="Q33" s="175"/>
      <c r="R33" s="175"/>
      <c r="S33" s="175"/>
      <c r="T33" s="175"/>
      <c r="U33" s="175"/>
      <c r="V33" s="175"/>
      <c r="W33" s="175"/>
      <c r="X33" s="176"/>
      <c r="Y33" s="179" t="s">
        <v>52</v>
      </c>
      <c r="Z33" s="180"/>
      <c r="AA33" s="181"/>
      <c r="AB33" s="160" t="s">
        <v>574</v>
      </c>
      <c r="AC33" s="160"/>
      <c r="AD33" s="160"/>
      <c r="AE33" s="100" t="s">
        <v>563</v>
      </c>
      <c r="AF33" s="100"/>
      <c r="AG33" s="100"/>
      <c r="AH33" s="100"/>
      <c r="AI33" s="100">
        <v>31</v>
      </c>
      <c r="AJ33" s="100"/>
      <c r="AK33" s="100"/>
      <c r="AL33" s="100"/>
      <c r="AM33" s="100">
        <v>25</v>
      </c>
      <c r="AN33" s="100"/>
      <c r="AO33" s="100"/>
      <c r="AP33" s="100"/>
      <c r="AQ33" s="100" t="s">
        <v>633</v>
      </c>
      <c r="AR33" s="100"/>
      <c r="AS33" s="100"/>
      <c r="AT33" s="100"/>
      <c r="AU33" s="101" t="s">
        <v>633</v>
      </c>
      <c r="AV33" s="102"/>
      <c r="AW33" s="102"/>
      <c r="AX33" s="103"/>
    </row>
    <row r="34" spans="1:51" ht="23.25" customHeight="1" x14ac:dyDescent="0.15">
      <c r="A34" s="155"/>
      <c r="B34" s="156"/>
      <c r="C34" s="156"/>
      <c r="D34" s="156"/>
      <c r="E34" s="156"/>
      <c r="F34" s="157"/>
      <c r="G34" s="177"/>
      <c r="H34" s="177"/>
      <c r="I34" s="177"/>
      <c r="J34" s="177"/>
      <c r="K34" s="177"/>
      <c r="L34" s="177"/>
      <c r="M34" s="177"/>
      <c r="N34" s="177"/>
      <c r="O34" s="177"/>
      <c r="P34" s="177"/>
      <c r="Q34" s="177"/>
      <c r="R34" s="177"/>
      <c r="S34" s="177"/>
      <c r="T34" s="177"/>
      <c r="U34" s="177"/>
      <c r="V34" s="177"/>
      <c r="W34" s="177"/>
      <c r="X34" s="178"/>
      <c r="Y34" s="162" t="s">
        <v>53</v>
      </c>
      <c r="Z34" s="163"/>
      <c r="AA34" s="164"/>
      <c r="AB34" s="160" t="s">
        <v>574</v>
      </c>
      <c r="AC34" s="160"/>
      <c r="AD34" s="160"/>
      <c r="AE34" s="100" t="s">
        <v>563</v>
      </c>
      <c r="AF34" s="100"/>
      <c r="AG34" s="100"/>
      <c r="AH34" s="100"/>
      <c r="AI34" s="100" t="s">
        <v>633</v>
      </c>
      <c r="AJ34" s="100"/>
      <c r="AK34" s="100"/>
      <c r="AL34" s="100"/>
      <c r="AM34" s="100" t="s">
        <v>633</v>
      </c>
      <c r="AN34" s="100"/>
      <c r="AO34" s="100"/>
      <c r="AP34" s="100"/>
      <c r="AQ34" s="100" t="s">
        <v>633</v>
      </c>
      <c r="AR34" s="100"/>
      <c r="AS34" s="100"/>
      <c r="AT34" s="100"/>
      <c r="AU34" s="104" t="s">
        <v>633</v>
      </c>
      <c r="AV34" s="105"/>
      <c r="AW34" s="105"/>
      <c r="AX34" s="106"/>
    </row>
    <row r="35" spans="1:51" ht="23.25" customHeight="1" x14ac:dyDescent="0.15">
      <c r="A35" s="192" t="s">
        <v>14</v>
      </c>
      <c r="B35" s="193"/>
      <c r="C35" s="193"/>
      <c r="D35" s="193"/>
      <c r="E35" s="193"/>
      <c r="F35" s="194"/>
      <c r="G35" s="201" t="s">
        <v>15</v>
      </c>
      <c r="H35" s="201"/>
      <c r="I35" s="201"/>
      <c r="J35" s="201"/>
      <c r="K35" s="201"/>
      <c r="L35" s="201"/>
      <c r="M35" s="201"/>
      <c r="N35" s="201"/>
      <c r="O35" s="201"/>
      <c r="P35" s="201"/>
      <c r="Q35" s="201"/>
      <c r="R35" s="201"/>
      <c r="S35" s="201"/>
      <c r="T35" s="201"/>
      <c r="U35" s="201"/>
      <c r="V35" s="201"/>
      <c r="W35" s="201"/>
      <c r="X35" s="202"/>
      <c r="Y35" s="387"/>
      <c r="Z35" s="388"/>
      <c r="AA35" s="389"/>
      <c r="AB35" s="234" t="s">
        <v>11</v>
      </c>
      <c r="AC35" s="201"/>
      <c r="AD35" s="202"/>
      <c r="AE35" s="182" t="s">
        <v>246</v>
      </c>
      <c r="AF35" s="182"/>
      <c r="AG35" s="182"/>
      <c r="AH35" s="182"/>
      <c r="AI35" s="182" t="s">
        <v>263</v>
      </c>
      <c r="AJ35" s="182"/>
      <c r="AK35" s="182"/>
      <c r="AL35" s="182"/>
      <c r="AM35" s="182" t="s">
        <v>360</v>
      </c>
      <c r="AN35" s="182"/>
      <c r="AO35" s="182"/>
      <c r="AP35" s="182"/>
      <c r="AQ35" s="168" t="s">
        <v>393</v>
      </c>
      <c r="AR35" s="169"/>
      <c r="AS35" s="169"/>
      <c r="AT35" s="169"/>
      <c r="AU35" s="169"/>
      <c r="AV35" s="169"/>
      <c r="AW35" s="169"/>
      <c r="AX35" s="170"/>
    </row>
    <row r="36" spans="1:51" ht="23.25" customHeight="1" x14ac:dyDescent="0.15">
      <c r="A36" s="195"/>
      <c r="B36" s="196"/>
      <c r="C36" s="196"/>
      <c r="D36" s="196"/>
      <c r="E36" s="196"/>
      <c r="F36" s="197"/>
      <c r="G36" s="390" t="s">
        <v>606</v>
      </c>
      <c r="H36" s="390"/>
      <c r="I36" s="390"/>
      <c r="J36" s="390"/>
      <c r="K36" s="390"/>
      <c r="L36" s="390"/>
      <c r="M36" s="390"/>
      <c r="N36" s="390"/>
      <c r="O36" s="390"/>
      <c r="P36" s="390"/>
      <c r="Q36" s="390"/>
      <c r="R36" s="390"/>
      <c r="S36" s="390"/>
      <c r="T36" s="390"/>
      <c r="U36" s="390"/>
      <c r="V36" s="390"/>
      <c r="W36" s="390"/>
      <c r="X36" s="390"/>
      <c r="Y36" s="392" t="s">
        <v>14</v>
      </c>
      <c r="Z36" s="393"/>
      <c r="AA36" s="394"/>
      <c r="AB36" s="183" t="s">
        <v>569</v>
      </c>
      <c r="AC36" s="184"/>
      <c r="AD36" s="185"/>
      <c r="AE36" s="100" t="s">
        <v>563</v>
      </c>
      <c r="AF36" s="100"/>
      <c r="AG36" s="100"/>
      <c r="AH36" s="100"/>
      <c r="AI36" s="100">
        <v>110</v>
      </c>
      <c r="AJ36" s="100"/>
      <c r="AK36" s="100"/>
      <c r="AL36" s="100"/>
      <c r="AM36" s="100">
        <v>200</v>
      </c>
      <c r="AN36" s="100"/>
      <c r="AO36" s="100"/>
      <c r="AP36" s="100"/>
      <c r="AQ36" s="101" t="s">
        <v>633</v>
      </c>
      <c r="AR36" s="102"/>
      <c r="AS36" s="102"/>
      <c r="AT36" s="102"/>
      <c r="AU36" s="102"/>
      <c r="AV36" s="102"/>
      <c r="AW36" s="102"/>
      <c r="AX36" s="103"/>
    </row>
    <row r="37" spans="1:51" ht="46.5" customHeight="1" thickBot="1" x14ac:dyDescent="0.2">
      <c r="A37" s="198"/>
      <c r="B37" s="199"/>
      <c r="C37" s="199"/>
      <c r="D37" s="199"/>
      <c r="E37" s="199"/>
      <c r="F37" s="200"/>
      <c r="G37" s="391"/>
      <c r="H37" s="391"/>
      <c r="I37" s="391"/>
      <c r="J37" s="391"/>
      <c r="K37" s="391"/>
      <c r="L37" s="391"/>
      <c r="M37" s="391"/>
      <c r="N37" s="391"/>
      <c r="O37" s="391"/>
      <c r="P37" s="391"/>
      <c r="Q37" s="391"/>
      <c r="R37" s="391"/>
      <c r="S37" s="391"/>
      <c r="T37" s="391"/>
      <c r="U37" s="391"/>
      <c r="V37" s="391"/>
      <c r="W37" s="391"/>
      <c r="X37" s="391"/>
      <c r="Y37" s="186" t="s">
        <v>46</v>
      </c>
      <c r="Z37" s="163"/>
      <c r="AA37" s="164"/>
      <c r="AB37" s="187" t="s">
        <v>570</v>
      </c>
      <c r="AC37" s="188"/>
      <c r="AD37" s="189"/>
      <c r="AE37" s="166" t="s">
        <v>563</v>
      </c>
      <c r="AF37" s="166"/>
      <c r="AG37" s="166"/>
      <c r="AH37" s="166"/>
      <c r="AI37" s="165" t="s">
        <v>607</v>
      </c>
      <c r="AJ37" s="166"/>
      <c r="AK37" s="166"/>
      <c r="AL37" s="166"/>
      <c r="AM37" s="165" t="s">
        <v>608</v>
      </c>
      <c r="AN37" s="166"/>
      <c r="AO37" s="166"/>
      <c r="AP37" s="166"/>
      <c r="AQ37" s="166" t="s">
        <v>633</v>
      </c>
      <c r="AR37" s="166"/>
      <c r="AS37" s="166"/>
      <c r="AT37" s="166"/>
      <c r="AU37" s="166"/>
      <c r="AV37" s="166"/>
      <c r="AW37" s="166"/>
      <c r="AX37" s="167"/>
    </row>
    <row r="38" spans="1:51" ht="87.75" customHeight="1" x14ac:dyDescent="0.15">
      <c r="A38" s="111" t="s">
        <v>258</v>
      </c>
      <c r="B38" s="108"/>
      <c r="C38" s="107" t="s">
        <v>171</v>
      </c>
      <c r="D38" s="108"/>
      <c r="E38" s="600" t="s">
        <v>184</v>
      </c>
      <c r="F38" s="601"/>
      <c r="G38" s="602" t="s">
        <v>634</v>
      </c>
      <c r="H38" s="603"/>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3"/>
      <c r="AH38" s="603"/>
      <c r="AI38" s="603"/>
      <c r="AJ38" s="603"/>
      <c r="AK38" s="603"/>
      <c r="AL38" s="603"/>
      <c r="AM38" s="603"/>
      <c r="AN38" s="603"/>
      <c r="AO38" s="603"/>
      <c r="AP38" s="603"/>
      <c r="AQ38" s="603"/>
      <c r="AR38" s="603"/>
      <c r="AS38" s="603"/>
      <c r="AT38" s="603"/>
      <c r="AU38" s="603"/>
      <c r="AV38" s="603"/>
      <c r="AW38" s="603"/>
      <c r="AX38" s="604"/>
      <c r="AY38">
        <f>COUNTA($G$38)</f>
        <v>1</v>
      </c>
    </row>
    <row r="39" spans="1:51" ht="87.75" customHeight="1" thickBot="1" x14ac:dyDescent="0.2">
      <c r="A39" s="112"/>
      <c r="B39" s="110"/>
      <c r="C39" s="109"/>
      <c r="D39" s="110"/>
      <c r="E39" s="595" t="s">
        <v>183</v>
      </c>
      <c r="F39" s="596"/>
      <c r="G39" s="597" t="s">
        <v>635</v>
      </c>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c r="AO39" s="598"/>
      <c r="AP39" s="598"/>
      <c r="AQ39" s="598"/>
      <c r="AR39" s="598"/>
      <c r="AS39" s="598"/>
      <c r="AT39" s="598"/>
      <c r="AU39" s="598"/>
      <c r="AV39" s="598"/>
      <c r="AW39" s="598"/>
      <c r="AX39" s="599"/>
      <c r="AY39">
        <f>$AY$38</f>
        <v>1</v>
      </c>
    </row>
    <row r="40" spans="1:51" ht="27" customHeight="1" x14ac:dyDescent="0.15">
      <c r="A40" s="507" t="s">
        <v>44</v>
      </c>
      <c r="B40" s="508"/>
      <c r="C40" s="508"/>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8"/>
      <c r="AJ40" s="508"/>
      <c r="AK40" s="508"/>
      <c r="AL40" s="508"/>
      <c r="AM40" s="508"/>
      <c r="AN40" s="508"/>
      <c r="AO40" s="508"/>
      <c r="AP40" s="508"/>
      <c r="AQ40" s="508"/>
      <c r="AR40" s="508"/>
      <c r="AS40" s="508"/>
      <c r="AT40" s="508"/>
      <c r="AU40" s="508"/>
      <c r="AV40" s="508"/>
      <c r="AW40" s="508"/>
      <c r="AX40" s="509"/>
    </row>
    <row r="41" spans="1:51" ht="27" customHeight="1" x14ac:dyDescent="0.15">
      <c r="A41" s="5"/>
      <c r="B41" s="6"/>
      <c r="C41" s="204" t="s">
        <v>29</v>
      </c>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5"/>
      <c r="AD41" s="203" t="s">
        <v>33</v>
      </c>
      <c r="AE41" s="203"/>
      <c r="AF41" s="203"/>
      <c r="AG41" s="361" t="s">
        <v>28</v>
      </c>
      <c r="AH41" s="203"/>
      <c r="AI41" s="203"/>
      <c r="AJ41" s="203"/>
      <c r="AK41" s="203"/>
      <c r="AL41" s="203"/>
      <c r="AM41" s="203"/>
      <c r="AN41" s="203"/>
      <c r="AO41" s="203"/>
      <c r="AP41" s="203"/>
      <c r="AQ41" s="203"/>
      <c r="AR41" s="203"/>
      <c r="AS41" s="203"/>
      <c r="AT41" s="203"/>
      <c r="AU41" s="203"/>
      <c r="AV41" s="203"/>
      <c r="AW41" s="203"/>
      <c r="AX41" s="362"/>
    </row>
    <row r="42" spans="1:51" ht="78" customHeight="1" x14ac:dyDescent="0.15">
      <c r="A42" s="495" t="s">
        <v>133</v>
      </c>
      <c r="B42" s="496"/>
      <c r="C42" s="310" t="s">
        <v>134</v>
      </c>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2"/>
      <c r="AD42" s="73" t="s">
        <v>572</v>
      </c>
      <c r="AE42" s="74"/>
      <c r="AF42" s="74"/>
      <c r="AG42" s="206" t="s">
        <v>630</v>
      </c>
      <c r="AH42" s="207"/>
      <c r="AI42" s="207"/>
      <c r="AJ42" s="207"/>
      <c r="AK42" s="207"/>
      <c r="AL42" s="207"/>
      <c r="AM42" s="207"/>
      <c r="AN42" s="207"/>
      <c r="AO42" s="207"/>
      <c r="AP42" s="207"/>
      <c r="AQ42" s="207"/>
      <c r="AR42" s="207"/>
      <c r="AS42" s="207"/>
      <c r="AT42" s="207"/>
      <c r="AU42" s="207"/>
      <c r="AV42" s="207"/>
      <c r="AW42" s="207"/>
      <c r="AX42" s="208"/>
    </row>
    <row r="43" spans="1:51" ht="52.5" customHeight="1" x14ac:dyDescent="0.15">
      <c r="A43" s="497"/>
      <c r="B43" s="498"/>
      <c r="C43" s="352" t="s">
        <v>34</v>
      </c>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191"/>
      <c r="AD43" s="91" t="s">
        <v>572</v>
      </c>
      <c r="AE43" s="92"/>
      <c r="AF43" s="92"/>
      <c r="AG43" s="70" t="s">
        <v>609</v>
      </c>
      <c r="AH43" s="71"/>
      <c r="AI43" s="71"/>
      <c r="AJ43" s="71"/>
      <c r="AK43" s="71"/>
      <c r="AL43" s="71"/>
      <c r="AM43" s="71"/>
      <c r="AN43" s="71"/>
      <c r="AO43" s="71"/>
      <c r="AP43" s="71"/>
      <c r="AQ43" s="71"/>
      <c r="AR43" s="71"/>
      <c r="AS43" s="71"/>
      <c r="AT43" s="71"/>
      <c r="AU43" s="71"/>
      <c r="AV43" s="71"/>
      <c r="AW43" s="71"/>
      <c r="AX43" s="72"/>
    </row>
    <row r="44" spans="1:51" ht="57" customHeight="1" x14ac:dyDescent="0.15">
      <c r="A44" s="499"/>
      <c r="B44" s="500"/>
      <c r="C44" s="354" t="s">
        <v>135</v>
      </c>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6"/>
      <c r="AD44" s="505" t="s">
        <v>572</v>
      </c>
      <c r="AE44" s="506"/>
      <c r="AF44" s="506"/>
      <c r="AG44" s="266" t="s">
        <v>575</v>
      </c>
      <c r="AH44" s="267"/>
      <c r="AI44" s="267"/>
      <c r="AJ44" s="267"/>
      <c r="AK44" s="267"/>
      <c r="AL44" s="267"/>
      <c r="AM44" s="267"/>
      <c r="AN44" s="267"/>
      <c r="AO44" s="267"/>
      <c r="AP44" s="267"/>
      <c r="AQ44" s="267"/>
      <c r="AR44" s="267"/>
      <c r="AS44" s="267"/>
      <c r="AT44" s="267"/>
      <c r="AU44" s="267"/>
      <c r="AV44" s="267"/>
      <c r="AW44" s="267"/>
      <c r="AX44" s="268"/>
    </row>
    <row r="45" spans="1:51" ht="27" customHeight="1" x14ac:dyDescent="0.15">
      <c r="A45" s="248" t="s">
        <v>36</v>
      </c>
      <c r="B45" s="249"/>
      <c r="C45" s="357" t="s">
        <v>38</v>
      </c>
      <c r="D45" s="358"/>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60"/>
      <c r="AD45" s="316" t="s">
        <v>572</v>
      </c>
      <c r="AE45" s="317"/>
      <c r="AF45" s="317"/>
      <c r="AG45" s="264" t="s">
        <v>576</v>
      </c>
      <c r="AH45" s="175"/>
      <c r="AI45" s="175"/>
      <c r="AJ45" s="175"/>
      <c r="AK45" s="175"/>
      <c r="AL45" s="175"/>
      <c r="AM45" s="175"/>
      <c r="AN45" s="175"/>
      <c r="AO45" s="175"/>
      <c r="AP45" s="175"/>
      <c r="AQ45" s="175"/>
      <c r="AR45" s="175"/>
      <c r="AS45" s="175"/>
      <c r="AT45" s="175"/>
      <c r="AU45" s="175"/>
      <c r="AV45" s="175"/>
      <c r="AW45" s="175"/>
      <c r="AX45" s="265"/>
    </row>
    <row r="46" spans="1:51" ht="35.25" customHeight="1" x14ac:dyDescent="0.15">
      <c r="A46" s="250"/>
      <c r="B46" s="251"/>
      <c r="C46" s="367"/>
      <c r="D46" s="368"/>
      <c r="E46" s="337" t="s">
        <v>238</v>
      </c>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9"/>
      <c r="AD46" s="91" t="s">
        <v>577</v>
      </c>
      <c r="AE46" s="92"/>
      <c r="AF46" s="221"/>
      <c r="AG46" s="266"/>
      <c r="AH46" s="267"/>
      <c r="AI46" s="267"/>
      <c r="AJ46" s="267"/>
      <c r="AK46" s="267"/>
      <c r="AL46" s="267"/>
      <c r="AM46" s="267"/>
      <c r="AN46" s="267"/>
      <c r="AO46" s="267"/>
      <c r="AP46" s="267"/>
      <c r="AQ46" s="267"/>
      <c r="AR46" s="267"/>
      <c r="AS46" s="267"/>
      <c r="AT46" s="267"/>
      <c r="AU46" s="267"/>
      <c r="AV46" s="267"/>
      <c r="AW46" s="267"/>
      <c r="AX46" s="268"/>
    </row>
    <row r="47" spans="1:51" ht="26.25" customHeight="1" x14ac:dyDescent="0.15">
      <c r="A47" s="250"/>
      <c r="B47" s="251"/>
      <c r="C47" s="369"/>
      <c r="D47" s="370"/>
      <c r="E47" s="340" t="s">
        <v>203</v>
      </c>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2"/>
      <c r="AD47" s="503" t="s">
        <v>577</v>
      </c>
      <c r="AE47" s="504"/>
      <c r="AF47" s="504"/>
      <c r="AG47" s="266"/>
      <c r="AH47" s="267"/>
      <c r="AI47" s="267"/>
      <c r="AJ47" s="267"/>
      <c r="AK47" s="267"/>
      <c r="AL47" s="267"/>
      <c r="AM47" s="267"/>
      <c r="AN47" s="267"/>
      <c r="AO47" s="267"/>
      <c r="AP47" s="267"/>
      <c r="AQ47" s="267"/>
      <c r="AR47" s="267"/>
      <c r="AS47" s="267"/>
      <c r="AT47" s="267"/>
      <c r="AU47" s="267"/>
      <c r="AV47" s="267"/>
      <c r="AW47" s="267"/>
      <c r="AX47" s="268"/>
    </row>
    <row r="48" spans="1:51" ht="30.75" customHeight="1" x14ac:dyDescent="0.15">
      <c r="A48" s="250"/>
      <c r="B48" s="252"/>
      <c r="C48" s="412" t="s">
        <v>39</v>
      </c>
      <c r="D48" s="413"/>
      <c r="E48" s="413"/>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272" t="s">
        <v>572</v>
      </c>
      <c r="AE48" s="273"/>
      <c r="AF48" s="273"/>
      <c r="AG48" s="492" t="s">
        <v>610</v>
      </c>
      <c r="AH48" s="493"/>
      <c r="AI48" s="493"/>
      <c r="AJ48" s="493"/>
      <c r="AK48" s="493"/>
      <c r="AL48" s="493"/>
      <c r="AM48" s="493"/>
      <c r="AN48" s="493"/>
      <c r="AO48" s="493"/>
      <c r="AP48" s="493"/>
      <c r="AQ48" s="493"/>
      <c r="AR48" s="493"/>
      <c r="AS48" s="493"/>
      <c r="AT48" s="493"/>
      <c r="AU48" s="493"/>
      <c r="AV48" s="493"/>
      <c r="AW48" s="493"/>
      <c r="AX48" s="494"/>
    </row>
    <row r="49" spans="1:50" ht="30.75" customHeight="1" x14ac:dyDescent="0.15">
      <c r="A49" s="250"/>
      <c r="B49" s="252"/>
      <c r="C49" s="190" t="s">
        <v>136</v>
      </c>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91" t="s">
        <v>572</v>
      </c>
      <c r="AE49" s="92"/>
      <c r="AF49" s="92"/>
      <c r="AG49" s="70" t="s">
        <v>604</v>
      </c>
      <c r="AH49" s="71"/>
      <c r="AI49" s="71"/>
      <c r="AJ49" s="71"/>
      <c r="AK49" s="71"/>
      <c r="AL49" s="71"/>
      <c r="AM49" s="71"/>
      <c r="AN49" s="71"/>
      <c r="AO49" s="71"/>
      <c r="AP49" s="71"/>
      <c r="AQ49" s="71"/>
      <c r="AR49" s="71"/>
      <c r="AS49" s="71"/>
      <c r="AT49" s="71"/>
      <c r="AU49" s="71"/>
      <c r="AV49" s="71"/>
      <c r="AW49" s="71"/>
      <c r="AX49" s="72"/>
    </row>
    <row r="50" spans="1:50" ht="30.75" customHeight="1" x14ac:dyDescent="0.15">
      <c r="A50" s="250"/>
      <c r="B50" s="252"/>
      <c r="C50" s="190" t="s">
        <v>35</v>
      </c>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91" t="s">
        <v>572</v>
      </c>
      <c r="AE50" s="92"/>
      <c r="AF50" s="92"/>
      <c r="AG50" s="70" t="s">
        <v>611</v>
      </c>
      <c r="AH50" s="71"/>
      <c r="AI50" s="71"/>
      <c r="AJ50" s="71"/>
      <c r="AK50" s="71"/>
      <c r="AL50" s="71"/>
      <c r="AM50" s="71"/>
      <c r="AN50" s="71"/>
      <c r="AO50" s="71"/>
      <c r="AP50" s="71"/>
      <c r="AQ50" s="71"/>
      <c r="AR50" s="71"/>
      <c r="AS50" s="71"/>
      <c r="AT50" s="71"/>
      <c r="AU50" s="71"/>
      <c r="AV50" s="71"/>
      <c r="AW50" s="71"/>
      <c r="AX50" s="72"/>
    </row>
    <row r="51" spans="1:50" ht="30.75" customHeight="1" x14ac:dyDescent="0.15">
      <c r="A51" s="250"/>
      <c r="B51" s="252"/>
      <c r="C51" s="190" t="s">
        <v>40</v>
      </c>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408"/>
      <c r="AD51" s="91" t="s">
        <v>572</v>
      </c>
      <c r="AE51" s="92"/>
      <c r="AF51" s="92"/>
      <c r="AG51" s="70" t="s">
        <v>578</v>
      </c>
      <c r="AH51" s="71"/>
      <c r="AI51" s="71"/>
      <c r="AJ51" s="71"/>
      <c r="AK51" s="71"/>
      <c r="AL51" s="71"/>
      <c r="AM51" s="71"/>
      <c r="AN51" s="71"/>
      <c r="AO51" s="71"/>
      <c r="AP51" s="71"/>
      <c r="AQ51" s="71"/>
      <c r="AR51" s="71"/>
      <c r="AS51" s="71"/>
      <c r="AT51" s="71"/>
      <c r="AU51" s="71"/>
      <c r="AV51" s="71"/>
      <c r="AW51" s="71"/>
      <c r="AX51" s="72"/>
    </row>
    <row r="52" spans="1:50" ht="30.75" customHeight="1" x14ac:dyDescent="0.15">
      <c r="A52" s="250"/>
      <c r="B52" s="252"/>
      <c r="C52" s="190" t="s">
        <v>214</v>
      </c>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408"/>
      <c r="AD52" s="91" t="s">
        <v>572</v>
      </c>
      <c r="AE52" s="92"/>
      <c r="AF52" s="92"/>
      <c r="AG52" s="409" t="s">
        <v>612</v>
      </c>
      <c r="AH52" s="410"/>
      <c r="AI52" s="410"/>
      <c r="AJ52" s="410"/>
      <c r="AK52" s="410"/>
      <c r="AL52" s="410"/>
      <c r="AM52" s="410"/>
      <c r="AN52" s="410"/>
      <c r="AO52" s="410"/>
      <c r="AP52" s="410"/>
      <c r="AQ52" s="410"/>
      <c r="AR52" s="410"/>
      <c r="AS52" s="410"/>
      <c r="AT52" s="410"/>
      <c r="AU52" s="410"/>
      <c r="AV52" s="410"/>
      <c r="AW52" s="410"/>
      <c r="AX52" s="411"/>
    </row>
    <row r="53" spans="1:50" ht="30.75" customHeight="1" x14ac:dyDescent="0.15">
      <c r="A53" s="250"/>
      <c r="B53" s="252"/>
      <c r="C53" s="592" t="s">
        <v>215</v>
      </c>
      <c r="D53" s="593"/>
      <c r="E53" s="593"/>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4"/>
      <c r="AD53" s="91" t="s">
        <v>572</v>
      </c>
      <c r="AE53" s="92"/>
      <c r="AF53" s="92"/>
      <c r="AG53" s="70" t="s">
        <v>613</v>
      </c>
      <c r="AH53" s="71"/>
      <c r="AI53" s="71"/>
      <c r="AJ53" s="71"/>
      <c r="AK53" s="71"/>
      <c r="AL53" s="71"/>
      <c r="AM53" s="71"/>
      <c r="AN53" s="71"/>
      <c r="AO53" s="71"/>
      <c r="AP53" s="71"/>
      <c r="AQ53" s="71"/>
      <c r="AR53" s="71"/>
      <c r="AS53" s="71"/>
      <c r="AT53" s="71"/>
      <c r="AU53" s="71"/>
      <c r="AV53" s="71"/>
      <c r="AW53" s="71"/>
      <c r="AX53" s="72"/>
    </row>
    <row r="54" spans="1:50" ht="32.25" customHeight="1" x14ac:dyDescent="0.15">
      <c r="A54" s="253"/>
      <c r="B54" s="254"/>
      <c r="C54" s="255" t="s">
        <v>204</v>
      </c>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7"/>
      <c r="AD54" s="261" t="s">
        <v>572</v>
      </c>
      <c r="AE54" s="262"/>
      <c r="AF54" s="263"/>
      <c r="AG54" s="343" t="s">
        <v>580</v>
      </c>
      <c r="AH54" s="344"/>
      <c r="AI54" s="344"/>
      <c r="AJ54" s="344"/>
      <c r="AK54" s="344"/>
      <c r="AL54" s="344"/>
      <c r="AM54" s="344"/>
      <c r="AN54" s="344"/>
      <c r="AO54" s="344"/>
      <c r="AP54" s="344"/>
      <c r="AQ54" s="344"/>
      <c r="AR54" s="344"/>
      <c r="AS54" s="344"/>
      <c r="AT54" s="344"/>
      <c r="AU54" s="344"/>
      <c r="AV54" s="344"/>
      <c r="AW54" s="344"/>
      <c r="AX54" s="345"/>
    </row>
    <row r="55" spans="1:50" ht="105" customHeight="1" x14ac:dyDescent="0.15">
      <c r="A55" s="248" t="s">
        <v>37</v>
      </c>
      <c r="B55" s="395"/>
      <c r="C55" s="396" t="s">
        <v>205</v>
      </c>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8"/>
      <c r="AD55" s="272" t="s">
        <v>579</v>
      </c>
      <c r="AE55" s="273"/>
      <c r="AF55" s="274"/>
      <c r="AG55" s="349" t="s">
        <v>614</v>
      </c>
      <c r="AH55" s="350"/>
      <c r="AI55" s="350"/>
      <c r="AJ55" s="350"/>
      <c r="AK55" s="350"/>
      <c r="AL55" s="350"/>
      <c r="AM55" s="350"/>
      <c r="AN55" s="350"/>
      <c r="AO55" s="350"/>
      <c r="AP55" s="350"/>
      <c r="AQ55" s="350"/>
      <c r="AR55" s="350"/>
      <c r="AS55" s="350"/>
      <c r="AT55" s="350"/>
      <c r="AU55" s="350"/>
      <c r="AV55" s="350"/>
      <c r="AW55" s="350"/>
      <c r="AX55" s="351"/>
    </row>
    <row r="56" spans="1:50" ht="36.75" customHeight="1" x14ac:dyDescent="0.15">
      <c r="A56" s="250"/>
      <c r="B56" s="252"/>
      <c r="C56" s="426" t="s">
        <v>42</v>
      </c>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8"/>
      <c r="AD56" s="91" t="s">
        <v>572</v>
      </c>
      <c r="AE56" s="92"/>
      <c r="AF56" s="92"/>
      <c r="AG56" s="70" t="s">
        <v>581</v>
      </c>
      <c r="AH56" s="71"/>
      <c r="AI56" s="71"/>
      <c r="AJ56" s="71"/>
      <c r="AK56" s="71"/>
      <c r="AL56" s="71"/>
      <c r="AM56" s="71"/>
      <c r="AN56" s="71"/>
      <c r="AO56" s="71"/>
      <c r="AP56" s="71"/>
      <c r="AQ56" s="71"/>
      <c r="AR56" s="71"/>
      <c r="AS56" s="71"/>
      <c r="AT56" s="71"/>
      <c r="AU56" s="71"/>
      <c r="AV56" s="71"/>
      <c r="AW56" s="71"/>
      <c r="AX56" s="72"/>
    </row>
    <row r="57" spans="1:50" ht="36.75" customHeight="1" x14ac:dyDescent="0.15">
      <c r="A57" s="250"/>
      <c r="B57" s="252"/>
      <c r="C57" s="190" t="s">
        <v>172</v>
      </c>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91" t="s">
        <v>579</v>
      </c>
      <c r="AE57" s="92"/>
      <c r="AF57" s="92"/>
      <c r="AG57" s="70" t="s">
        <v>633</v>
      </c>
      <c r="AH57" s="71"/>
      <c r="AI57" s="71"/>
      <c r="AJ57" s="71"/>
      <c r="AK57" s="71"/>
      <c r="AL57" s="71"/>
      <c r="AM57" s="71"/>
      <c r="AN57" s="71"/>
      <c r="AO57" s="71"/>
      <c r="AP57" s="71"/>
      <c r="AQ57" s="71"/>
      <c r="AR57" s="71"/>
      <c r="AS57" s="71"/>
      <c r="AT57" s="71"/>
      <c r="AU57" s="71"/>
      <c r="AV57" s="71"/>
      <c r="AW57" s="71"/>
      <c r="AX57" s="72"/>
    </row>
    <row r="58" spans="1:50" ht="36.75" customHeight="1" x14ac:dyDescent="0.15">
      <c r="A58" s="253"/>
      <c r="B58" s="254"/>
      <c r="C58" s="190" t="s">
        <v>41</v>
      </c>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261" t="s">
        <v>579</v>
      </c>
      <c r="AE58" s="262"/>
      <c r="AF58" s="263"/>
      <c r="AG58" s="278" t="s">
        <v>633</v>
      </c>
      <c r="AH58" s="279"/>
      <c r="AI58" s="279"/>
      <c r="AJ58" s="279"/>
      <c r="AK58" s="279"/>
      <c r="AL58" s="279"/>
      <c r="AM58" s="279"/>
      <c r="AN58" s="279"/>
      <c r="AO58" s="279"/>
      <c r="AP58" s="279"/>
      <c r="AQ58" s="279"/>
      <c r="AR58" s="279"/>
      <c r="AS58" s="279"/>
      <c r="AT58" s="279"/>
      <c r="AU58" s="279"/>
      <c r="AV58" s="279"/>
      <c r="AW58" s="279"/>
      <c r="AX58" s="280"/>
    </row>
    <row r="59" spans="1:50" ht="41.25" customHeight="1" x14ac:dyDescent="0.15">
      <c r="A59" s="385" t="s">
        <v>55</v>
      </c>
      <c r="B59" s="386"/>
      <c r="C59" s="429" t="s">
        <v>137</v>
      </c>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359"/>
      <c r="AD59" s="91" t="s">
        <v>579</v>
      </c>
      <c r="AE59" s="92"/>
      <c r="AF59" s="92"/>
      <c r="AG59" s="264" t="s">
        <v>633</v>
      </c>
      <c r="AH59" s="175"/>
      <c r="AI59" s="175"/>
      <c r="AJ59" s="175"/>
      <c r="AK59" s="175"/>
      <c r="AL59" s="175"/>
      <c r="AM59" s="175"/>
      <c r="AN59" s="175"/>
      <c r="AO59" s="175"/>
      <c r="AP59" s="175"/>
      <c r="AQ59" s="175"/>
      <c r="AR59" s="175"/>
      <c r="AS59" s="175"/>
      <c r="AT59" s="175"/>
      <c r="AU59" s="175"/>
      <c r="AV59" s="175"/>
      <c r="AW59" s="175"/>
      <c r="AX59" s="265"/>
    </row>
    <row r="60" spans="1:50" ht="76.5" customHeight="1" x14ac:dyDescent="0.15">
      <c r="A60" s="248" t="s">
        <v>45</v>
      </c>
      <c r="B60" s="371"/>
      <c r="C60" s="414" t="s">
        <v>50</v>
      </c>
      <c r="D60" s="501"/>
      <c r="E60" s="501"/>
      <c r="F60" s="502"/>
      <c r="G60" s="173" t="s">
        <v>615</v>
      </c>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4"/>
    </row>
    <row r="61" spans="1:50" ht="59.25" customHeight="1" thickBot="1" x14ac:dyDescent="0.2">
      <c r="A61" s="372"/>
      <c r="B61" s="373"/>
      <c r="C61" s="420" t="s">
        <v>54</v>
      </c>
      <c r="D61" s="421"/>
      <c r="E61" s="421"/>
      <c r="F61" s="422"/>
      <c r="G61" s="171" t="s">
        <v>582</v>
      </c>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2"/>
    </row>
    <row r="62" spans="1:50" ht="24" customHeight="1" x14ac:dyDescent="0.15">
      <c r="A62" s="417" t="s">
        <v>30</v>
      </c>
      <c r="B62" s="418"/>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c r="AM62" s="418"/>
      <c r="AN62" s="418"/>
      <c r="AO62" s="418"/>
      <c r="AP62" s="418"/>
      <c r="AQ62" s="418"/>
      <c r="AR62" s="418"/>
      <c r="AS62" s="418"/>
      <c r="AT62" s="418"/>
      <c r="AU62" s="418"/>
      <c r="AV62" s="418"/>
      <c r="AW62" s="418"/>
      <c r="AX62" s="419"/>
    </row>
    <row r="63" spans="1:50" ht="54" customHeight="1" thickBot="1" x14ac:dyDescent="0.2">
      <c r="A63" s="242" t="s">
        <v>636</v>
      </c>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4"/>
    </row>
    <row r="64" spans="1:50" ht="24.75" customHeight="1" x14ac:dyDescent="0.15">
      <c r="A64" s="346" t="s">
        <v>31</v>
      </c>
      <c r="B64" s="347"/>
      <c r="C64" s="347"/>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347"/>
      <c r="AL64" s="347"/>
      <c r="AM64" s="347"/>
      <c r="AN64" s="347"/>
      <c r="AO64" s="347"/>
      <c r="AP64" s="347"/>
      <c r="AQ64" s="347"/>
      <c r="AR64" s="347"/>
      <c r="AS64" s="347"/>
      <c r="AT64" s="347"/>
      <c r="AU64" s="347"/>
      <c r="AV64" s="347"/>
      <c r="AW64" s="347"/>
      <c r="AX64" s="348"/>
    </row>
    <row r="65" spans="1:52" ht="57.75" customHeight="1" thickBot="1" x14ac:dyDescent="0.2">
      <c r="A65" s="231" t="s">
        <v>132</v>
      </c>
      <c r="B65" s="232"/>
      <c r="C65" s="232"/>
      <c r="D65" s="232"/>
      <c r="E65" s="233"/>
      <c r="F65" s="336" t="s">
        <v>637</v>
      </c>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4"/>
    </row>
    <row r="66" spans="1:52" ht="24.75" customHeight="1" x14ac:dyDescent="0.15">
      <c r="A66" s="346" t="s">
        <v>43</v>
      </c>
      <c r="B66" s="347"/>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347"/>
      <c r="AN66" s="347"/>
      <c r="AO66" s="347"/>
      <c r="AP66" s="347"/>
      <c r="AQ66" s="347"/>
      <c r="AR66" s="347"/>
      <c r="AS66" s="347"/>
      <c r="AT66" s="347"/>
      <c r="AU66" s="347"/>
      <c r="AV66" s="347"/>
      <c r="AW66" s="347"/>
      <c r="AX66" s="348"/>
    </row>
    <row r="67" spans="1:52" ht="57.75" customHeight="1" thickBot="1" x14ac:dyDescent="0.2">
      <c r="A67" s="231" t="s">
        <v>132</v>
      </c>
      <c r="B67" s="232"/>
      <c r="C67" s="232"/>
      <c r="D67" s="232"/>
      <c r="E67" s="233"/>
      <c r="F67" s="245" t="s">
        <v>639</v>
      </c>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6"/>
      <c r="AP67" s="246"/>
      <c r="AQ67" s="246"/>
      <c r="AR67" s="246"/>
      <c r="AS67" s="246"/>
      <c r="AT67" s="246"/>
      <c r="AU67" s="246"/>
      <c r="AV67" s="246"/>
      <c r="AW67" s="246"/>
      <c r="AX67" s="247"/>
    </row>
    <row r="68" spans="1:52" ht="21.75" customHeight="1" x14ac:dyDescent="0.15">
      <c r="A68" s="324" t="s">
        <v>32</v>
      </c>
      <c r="B68" s="325"/>
      <c r="C68" s="325"/>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326"/>
    </row>
    <row r="69" spans="1:52" ht="13.5" customHeight="1" thickBot="1" x14ac:dyDescent="0.2">
      <c r="A69" s="363" t="s">
        <v>640</v>
      </c>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364"/>
      <c r="AQ69" s="364"/>
      <c r="AR69" s="364"/>
      <c r="AS69" s="364"/>
      <c r="AT69" s="364"/>
      <c r="AU69" s="364"/>
      <c r="AV69" s="364"/>
      <c r="AW69" s="364"/>
      <c r="AX69" s="365"/>
    </row>
    <row r="70" spans="1:52" ht="24.75" customHeight="1" x14ac:dyDescent="0.15">
      <c r="A70" s="258" t="s">
        <v>218</v>
      </c>
      <c r="B70" s="259"/>
      <c r="C70" s="259"/>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259"/>
      <c r="AS70" s="259"/>
      <c r="AT70" s="259"/>
      <c r="AU70" s="259"/>
      <c r="AV70" s="259"/>
      <c r="AW70" s="259"/>
      <c r="AX70" s="260"/>
      <c r="AZ70" s="10"/>
    </row>
    <row r="71" spans="1:52" ht="24.75" customHeight="1" x14ac:dyDescent="0.15">
      <c r="A71" s="566" t="s">
        <v>520</v>
      </c>
      <c r="B71" s="567"/>
      <c r="C71" s="567"/>
      <c r="D71" s="568"/>
      <c r="E71" s="562" t="s">
        <v>563</v>
      </c>
      <c r="F71" s="563"/>
      <c r="G71" s="563"/>
      <c r="H71" s="563"/>
      <c r="I71" s="563"/>
      <c r="J71" s="563"/>
      <c r="K71" s="563"/>
      <c r="L71" s="563"/>
      <c r="M71" s="563"/>
      <c r="N71" s="563"/>
      <c r="O71" s="563"/>
      <c r="P71" s="564"/>
      <c r="Q71" s="562"/>
      <c r="R71" s="563"/>
      <c r="S71" s="563"/>
      <c r="T71" s="563"/>
      <c r="U71" s="563"/>
      <c r="V71" s="563"/>
      <c r="W71" s="563"/>
      <c r="X71" s="563"/>
      <c r="Y71" s="563"/>
      <c r="Z71" s="563"/>
      <c r="AA71" s="563"/>
      <c r="AB71" s="564"/>
      <c r="AC71" s="562"/>
      <c r="AD71" s="563"/>
      <c r="AE71" s="563"/>
      <c r="AF71" s="563"/>
      <c r="AG71" s="563"/>
      <c r="AH71" s="563"/>
      <c r="AI71" s="563"/>
      <c r="AJ71" s="563"/>
      <c r="AK71" s="563"/>
      <c r="AL71" s="563"/>
      <c r="AM71" s="563"/>
      <c r="AN71" s="564"/>
      <c r="AO71" s="562"/>
      <c r="AP71" s="563"/>
      <c r="AQ71" s="563"/>
      <c r="AR71" s="563"/>
      <c r="AS71" s="563"/>
      <c r="AT71" s="563"/>
      <c r="AU71" s="563"/>
      <c r="AV71" s="563"/>
      <c r="AW71" s="563"/>
      <c r="AX71" s="565"/>
      <c r="AY71" s="63"/>
    </row>
    <row r="72" spans="1:52" ht="24.75" customHeight="1" x14ac:dyDescent="0.15">
      <c r="A72" s="514" t="s">
        <v>253</v>
      </c>
      <c r="B72" s="514"/>
      <c r="C72" s="514"/>
      <c r="D72" s="514"/>
      <c r="E72" s="562" t="s">
        <v>563</v>
      </c>
      <c r="F72" s="563"/>
      <c r="G72" s="563"/>
      <c r="H72" s="563"/>
      <c r="I72" s="563"/>
      <c r="J72" s="563"/>
      <c r="K72" s="563"/>
      <c r="L72" s="563"/>
      <c r="M72" s="563"/>
      <c r="N72" s="563"/>
      <c r="O72" s="563"/>
      <c r="P72" s="564"/>
      <c r="Q72" s="562"/>
      <c r="R72" s="563"/>
      <c r="S72" s="563"/>
      <c r="T72" s="563"/>
      <c r="U72" s="563"/>
      <c r="V72" s="563"/>
      <c r="W72" s="563"/>
      <c r="X72" s="563"/>
      <c r="Y72" s="563"/>
      <c r="Z72" s="563"/>
      <c r="AA72" s="563"/>
      <c r="AB72" s="564"/>
      <c r="AC72" s="562"/>
      <c r="AD72" s="563"/>
      <c r="AE72" s="563"/>
      <c r="AF72" s="563"/>
      <c r="AG72" s="563"/>
      <c r="AH72" s="563"/>
      <c r="AI72" s="563"/>
      <c r="AJ72" s="563"/>
      <c r="AK72" s="563"/>
      <c r="AL72" s="563"/>
      <c r="AM72" s="563"/>
      <c r="AN72" s="564"/>
      <c r="AO72" s="562"/>
      <c r="AP72" s="563"/>
      <c r="AQ72" s="563"/>
      <c r="AR72" s="563"/>
      <c r="AS72" s="563"/>
      <c r="AT72" s="563"/>
      <c r="AU72" s="563"/>
      <c r="AV72" s="563"/>
      <c r="AW72" s="563"/>
      <c r="AX72" s="565"/>
    </row>
    <row r="73" spans="1:52" ht="24.75" customHeight="1" x14ac:dyDescent="0.15">
      <c r="A73" s="514" t="s">
        <v>252</v>
      </c>
      <c r="B73" s="514"/>
      <c r="C73" s="514"/>
      <c r="D73" s="514"/>
      <c r="E73" s="562" t="s">
        <v>563</v>
      </c>
      <c r="F73" s="563"/>
      <c r="G73" s="563"/>
      <c r="H73" s="563"/>
      <c r="I73" s="563"/>
      <c r="J73" s="563"/>
      <c r="K73" s="563"/>
      <c r="L73" s="563"/>
      <c r="M73" s="563"/>
      <c r="N73" s="563"/>
      <c r="O73" s="563"/>
      <c r="P73" s="564"/>
      <c r="Q73" s="562"/>
      <c r="R73" s="563"/>
      <c r="S73" s="563"/>
      <c r="T73" s="563"/>
      <c r="U73" s="563"/>
      <c r="V73" s="563"/>
      <c r="W73" s="563"/>
      <c r="X73" s="563"/>
      <c r="Y73" s="563"/>
      <c r="Z73" s="563"/>
      <c r="AA73" s="563"/>
      <c r="AB73" s="564"/>
      <c r="AC73" s="562"/>
      <c r="AD73" s="563"/>
      <c r="AE73" s="563"/>
      <c r="AF73" s="563"/>
      <c r="AG73" s="563"/>
      <c r="AH73" s="563"/>
      <c r="AI73" s="563"/>
      <c r="AJ73" s="563"/>
      <c r="AK73" s="563"/>
      <c r="AL73" s="563"/>
      <c r="AM73" s="563"/>
      <c r="AN73" s="564"/>
      <c r="AO73" s="562"/>
      <c r="AP73" s="563"/>
      <c r="AQ73" s="563"/>
      <c r="AR73" s="563"/>
      <c r="AS73" s="563"/>
      <c r="AT73" s="563"/>
      <c r="AU73" s="563"/>
      <c r="AV73" s="563"/>
      <c r="AW73" s="563"/>
      <c r="AX73" s="565"/>
    </row>
    <row r="74" spans="1:52" ht="24.75" customHeight="1" x14ac:dyDescent="0.15">
      <c r="A74" s="514" t="s">
        <v>251</v>
      </c>
      <c r="B74" s="514"/>
      <c r="C74" s="514"/>
      <c r="D74" s="514"/>
      <c r="E74" s="562" t="s">
        <v>563</v>
      </c>
      <c r="F74" s="563"/>
      <c r="G74" s="563"/>
      <c r="H74" s="563"/>
      <c r="I74" s="563"/>
      <c r="J74" s="563"/>
      <c r="K74" s="563"/>
      <c r="L74" s="563"/>
      <c r="M74" s="563"/>
      <c r="N74" s="563"/>
      <c r="O74" s="563"/>
      <c r="P74" s="564"/>
      <c r="Q74" s="562"/>
      <c r="R74" s="563"/>
      <c r="S74" s="563"/>
      <c r="T74" s="563"/>
      <c r="U74" s="563"/>
      <c r="V74" s="563"/>
      <c r="W74" s="563"/>
      <c r="X74" s="563"/>
      <c r="Y74" s="563"/>
      <c r="Z74" s="563"/>
      <c r="AA74" s="563"/>
      <c r="AB74" s="564"/>
      <c r="AC74" s="562"/>
      <c r="AD74" s="563"/>
      <c r="AE74" s="563"/>
      <c r="AF74" s="563"/>
      <c r="AG74" s="563"/>
      <c r="AH74" s="563"/>
      <c r="AI74" s="563"/>
      <c r="AJ74" s="563"/>
      <c r="AK74" s="563"/>
      <c r="AL74" s="563"/>
      <c r="AM74" s="563"/>
      <c r="AN74" s="564"/>
      <c r="AO74" s="562"/>
      <c r="AP74" s="563"/>
      <c r="AQ74" s="563"/>
      <c r="AR74" s="563"/>
      <c r="AS74" s="563"/>
      <c r="AT74" s="563"/>
      <c r="AU74" s="563"/>
      <c r="AV74" s="563"/>
      <c r="AW74" s="563"/>
      <c r="AX74" s="565"/>
    </row>
    <row r="75" spans="1:52" ht="24.75" customHeight="1" x14ac:dyDescent="0.15">
      <c r="A75" s="514" t="s">
        <v>250</v>
      </c>
      <c r="B75" s="514"/>
      <c r="C75" s="514"/>
      <c r="D75" s="514"/>
      <c r="E75" s="562" t="s">
        <v>563</v>
      </c>
      <c r="F75" s="563"/>
      <c r="G75" s="563"/>
      <c r="H75" s="563"/>
      <c r="I75" s="563"/>
      <c r="J75" s="563"/>
      <c r="K75" s="563"/>
      <c r="L75" s="563"/>
      <c r="M75" s="563"/>
      <c r="N75" s="563"/>
      <c r="O75" s="563"/>
      <c r="P75" s="564"/>
      <c r="Q75" s="562"/>
      <c r="R75" s="563"/>
      <c r="S75" s="563"/>
      <c r="T75" s="563"/>
      <c r="U75" s="563"/>
      <c r="V75" s="563"/>
      <c r="W75" s="563"/>
      <c r="X75" s="563"/>
      <c r="Y75" s="563"/>
      <c r="Z75" s="563"/>
      <c r="AA75" s="563"/>
      <c r="AB75" s="564"/>
      <c r="AC75" s="562"/>
      <c r="AD75" s="563"/>
      <c r="AE75" s="563"/>
      <c r="AF75" s="563"/>
      <c r="AG75" s="563"/>
      <c r="AH75" s="563"/>
      <c r="AI75" s="563"/>
      <c r="AJ75" s="563"/>
      <c r="AK75" s="563"/>
      <c r="AL75" s="563"/>
      <c r="AM75" s="563"/>
      <c r="AN75" s="564"/>
      <c r="AO75" s="562"/>
      <c r="AP75" s="563"/>
      <c r="AQ75" s="563"/>
      <c r="AR75" s="563"/>
      <c r="AS75" s="563"/>
      <c r="AT75" s="563"/>
      <c r="AU75" s="563"/>
      <c r="AV75" s="563"/>
      <c r="AW75" s="563"/>
      <c r="AX75" s="565"/>
    </row>
    <row r="76" spans="1:52" ht="24.75" customHeight="1" x14ac:dyDescent="0.15">
      <c r="A76" s="514" t="s">
        <v>249</v>
      </c>
      <c r="B76" s="514"/>
      <c r="C76" s="514"/>
      <c r="D76" s="514"/>
      <c r="E76" s="562" t="s">
        <v>563</v>
      </c>
      <c r="F76" s="563"/>
      <c r="G76" s="563"/>
      <c r="H76" s="563"/>
      <c r="I76" s="563"/>
      <c r="J76" s="563"/>
      <c r="K76" s="563"/>
      <c r="L76" s="563"/>
      <c r="M76" s="563"/>
      <c r="N76" s="563"/>
      <c r="O76" s="563"/>
      <c r="P76" s="564"/>
      <c r="Q76" s="562"/>
      <c r="R76" s="563"/>
      <c r="S76" s="563"/>
      <c r="T76" s="563"/>
      <c r="U76" s="563"/>
      <c r="V76" s="563"/>
      <c r="W76" s="563"/>
      <c r="X76" s="563"/>
      <c r="Y76" s="563"/>
      <c r="Z76" s="563"/>
      <c r="AA76" s="563"/>
      <c r="AB76" s="564"/>
      <c r="AC76" s="562"/>
      <c r="AD76" s="563"/>
      <c r="AE76" s="563"/>
      <c r="AF76" s="563"/>
      <c r="AG76" s="563"/>
      <c r="AH76" s="563"/>
      <c r="AI76" s="563"/>
      <c r="AJ76" s="563"/>
      <c r="AK76" s="563"/>
      <c r="AL76" s="563"/>
      <c r="AM76" s="563"/>
      <c r="AN76" s="564"/>
      <c r="AO76" s="562"/>
      <c r="AP76" s="563"/>
      <c r="AQ76" s="563"/>
      <c r="AR76" s="563"/>
      <c r="AS76" s="563"/>
      <c r="AT76" s="563"/>
      <c r="AU76" s="563"/>
      <c r="AV76" s="563"/>
      <c r="AW76" s="563"/>
      <c r="AX76" s="565"/>
    </row>
    <row r="77" spans="1:52" ht="24.75" customHeight="1" x14ac:dyDescent="0.15">
      <c r="A77" s="514" t="s">
        <v>248</v>
      </c>
      <c r="B77" s="514"/>
      <c r="C77" s="514"/>
      <c r="D77" s="514"/>
      <c r="E77" s="562" t="s">
        <v>563</v>
      </c>
      <c r="F77" s="563"/>
      <c r="G77" s="563"/>
      <c r="H77" s="563"/>
      <c r="I77" s="563"/>
      <c r="J77" s="563"/>
      <c r="K77" s="563"/>
      <c r="L77" s="563"/>
      <c r="M77" s="563"/>
      <c r="N77" s="563"/>
      <c r="O77" s="563"/>
      <c r="P77" s="564"/>
      <c r="Q77" s="562"/>
      <c r="R77" s="563"/>
      <c r="S77" s="563"/>
      <c r="T77" s="563"/>
      <c r="U77" s="563"/>
      <c r="V77" s="563"/>
      <c r="W77" s="563"/>
      <c r="X77" s="563"/>
      <c r="Y77" s="563"/>
      <c r="Z77" s="563"/>
      <c r="AA77" s="563"/>
      <c r="AB77" s="564"/>
      <c r="AC77" s="562"/>
      <c r="AD77" s="563"/>
      <c r="AE77" s="563"/>
      <c r="AF77" s="563"/>
      <c r="AG77" s="563"/>
      <c r="AH77" s="563"/>
      <c r="AI77" s="563"/>
      <c r="AJ77" s="563"/>
      <c r="AK77" s="563"/>
      <c r="AL77" s="563"/>
      <c r="AM77" s="563"/>
      <c r="AN77" s="564"/>
      <c r="AO77" s="562"/>
      <c r="AP77" s="563"/>
      <c r="AQ77" s="563"/>
      <c r="AR77" s="563"/>
      <c r="AS77" s="563"/>
      <c r="AT77" s="563"/>
      <c r="AU77" s="563"/>
      <c r="AV77" s="563"/>
      <c r="AW77" s="563"/>
      <c r="AX77" s="565"/>
    </row>
    <row r="78" spans="1:52" ht="24.75" customHeight="1" x14ac:dyDescent="0.15">
      <c r="A78" s="514" t="s">
        <v>247</v>
      </c>
      <c r="B78" s="514"/>
      <c r="C78" s="514"/>
      <c r="D78" s="514"/>
      <c r="E78" s="562" t="s">
        <v>563</v>
      </c>
      <c r="F78" s="563"/>
      <c r="G78" s="563"/>
      <c r="H78" s="563"/>
      <c r="I78" s="563"/>
      <c r="J78" s="563"/>
      <c r="K78" s="563"/>
      <c r="L78" s="563"/>
      <c r="M78" s="563"/>
      <c r="N78" s="563"/>
      <c r="O78" s="563"/>
      <c r="P78" s="564"/>
      <c r="Q78" s="562"/>
      <c r="R78" s="563"/>
      <c r="S78" s="563"/>
      <c r="T78" s="563"/>
      <c r="U78" s="563"/>
      <c r="V78" s="563"/>
      <c r="W78" s="563"/>
      <c r="X78" s="563"/>
      <c r="Y78" s="563"/>
      <c r="Z78" s="563"/>
      <c r="AA78" s="563"/>
      <c r="AB78" s="564"/>
      <c r="AC78" s="562"/>
      <c r="AD78" s="563"/>
      <c r="AE78" s="563"/>
      <c r="AF78" s="563"/>
      <c r="AG78" s="563"/>
      <c r="AH78" s="563"/>
      <c r="AI78" s="563"/>
      <c r="AJ78" s="563"/>
      <c r="AK78" s="563"/>
      <c r="AL78" s="563"/>
      <c r="AM78" s="563"/>
      <c r="AN78" s="564"/>
      <c r="AO78" s="562"/>
      <c r="AP78" s="563"/>
      <c r="AQ78" s="563"/>
      <c r="AR78" s="563"/>
      <c r="AS78" s="563"/>
      <c r="AT78" s="563"/>
      <c r="AU78" s="563"/>
      <c r="AV78" s="563"/>
      <c r="AW78" s="563"/>
      <c r="AX78" s="565"/>
    </row>
    <row r="79" spans="1:52" ht="24.75" customHeight="1" x14ac:dyDescent="0.15">
      <c r="A79" s="514" t="s">
        <v>246</v>
      </c>
      <c r="B79" s="514"/>
      <c r="C79" s="514"/>
      <c r="D79" s="514"/>
      <c r="E79" s="611" t="s">
        <v>563</v>
      </c>
      <c r="F79" s="612"/>
      <c r="G79" s="612"/>
      <c r="H79" s="612"/>
      <c r="I79" s="612"/>
      <c r="J79" s="612"/>
      <c r="K79" s="612"/>
      <c r="L79" s="612"/>
      <c r="M79" s="612"/>
      <c r="N79" s="612"/>
      <c r="O79" s="612"/>
      <c r="P79" s="613"/>
      <c r="Q79" s="611"/>
      <c r="R79" s="612"/>
      <c r="S79" s="612"/>
      <c r="T79" s="612"/>
      <c r="U79" s="612"/>
      <c r="V79" s="612"/>
      <c r="W79" s="612"/>
      <c r="X79" s="612"/>
      <c r="Y79" s="612"/>
      <c r="Z79" s="612"/>
      <c r="AA79" s="612"/>
      <c r="AB79" s="613"/>
      <c r="AC79" s="611"/>
      <c r="AD79" s="612"/>
      <c r="AE79" s="612"/>
      <c r="AF79" s="612"/>
      <c r="AG79" s="612"/>
      <c r="AH79" s="612"/>
      <c r="AI79" s="612"/>
      <c r="AJ79" s="612"/>
      <c r="AK79" s="612"/>
      <c r="AL79" s="612"/>
      <c r="AM79" s="612"/>
      <c r="AN79" s="613"/>
      <c r="AO79" s="562"/>
      <c r="AP79" s="563"/>
      <c r="AQ79" s="563"/>
      <c r="AR79" s="563"/>
      <c r="AS79" s="563"/>
      <c r="AT79" s="563"/>
      <c r="AU79" s="563"/>
      <c r="AV79" s="563"/>
      <c r="AW79" s="563"/>
      <c r="AX79" s="565"/>
    </row>
    <row r="80" spans="1:52" ht="24.75" customHeight="1" x14ac:dyDescent="0.15">
      <c r="A80" s="514" t="s">
        <v>394</v>
      </c>
      <c r="B80" s="514"/>
      <c r="C80" s="514"/>
      <c r="D80" s="514"/>
      <c r="E80" s="561" t="s">
        <v>557</v>
      </c>
      <c r="F80" s="559"/>
      <c r="G80" s="559"/>
      <c r="H80" s="66" t="str">
        <f>IF(E80="","","-")</f>
        <v>-</v>
      </c>
      <c r="I80" s="559" t="s">
        <v>571</v>
      </c>
      <c r="J80" s="559"/>
      <c r="K80" s="66" t="str">
        <f>IF(I80="","","-")</f>
        <v>-</v>
      </c>
      <c r="L80" s="560">
        <v>4</v>
      </c>
      <c r="M80" s="560"/>
      <c r="N80" s="66" t="str">
        <f>IF(O80="","","-")</f>
        <v/>
      </c>
      <c r="O80" s="609"/>
      <c r="P80" s="610"/>
      <c r="Q80" s="561"/>
      <c r="R80" s="559"/>
      <c r="S80" s="559"/>
      <c r="T80" s="66" t="str">
        <f>IF(Q80="","","-")</f>
        <v/>
      </c>
      <c r="U80" s="559"/>
      <c r="V80" s="559"/>
      <c r="W80" s="66" t="str">
        <f>IF(U80="","","-")</f>
        <v/>
      </c>
      <c r="X80" s="560"/>
      <c r="Y80" s="560"/>
      <c r="Z80" s="66" t="str">
        <f>IF(AA80="","","-")</f>
        <v/>
      </c>
      <c r="AA80" s="609"/>
      <c r="AB80" s="610"/>
      <c r="AC80" s="561"/>
      <c r="AD80" s="559"/>
      <c r="AE80" s="559"/>
      <c r="AF80" s="66" t="str">
        <f>IF(AC80="","","-")</f>
        <v/>
      </c>
      <c r="AG80" s="559"/>
      <c r="AH80" s="559"/>
      <c r="AI80" s="66" t="str">
        <f>IF(AG80="","","-")</f>
        <v/>
      </c>
      <c r="AJ80" s="560"/>
      <c r="AK80" s="560"/>
      <c r="AL80" s="66" t="str">
        <f>IF(AM80="","","-")</f>
        <v/>
      </c>
      <c r="AM80" s="609"/>
      <c r="AN80" s="610"/>
      <c r="AO80" s="561"/>
      <c r="AP80" s="559"/>
      <c r="AQ80" s="66" t="str">
        <f>IF(AO80="","","-")</f>
        <v/>
      </c>
      <c r="AR80" s="559"/>
      <c r="AS80" s="559"/>
      <c r="AT80" s="66" t="str">
        <f>IF(AR80="","","-")</f>
        <v/>
      </c>
      <c r="AU80" s="560"/>
      <c r="AV80" s="560"/>
      <c r="AW80" s="66" t="str">
        <f>IF(AX80="","","-")</f>
        <v/>
      </c>
      <c r="AX80" s="69"/>
    </row>
    <row r="81" spans="1:50" ht="24.75" customHeight="1" x14ac:dyDescent="0.15">
      <c r="A81" s="514" t="s">
        <v>360</v>
      </c>
      <c r="B81" s="514"/>
      <c r="C81" s="514"/>
      <c r="D81" s="514"/>
      <c r="E81" s="561" t="s">
        <v>557</v>
      </c>
      <c r="F81" s="559"/>
      <c r="G81" s="559"/>
      <c r="H81" s="66" t="str">
        <f>IF(E81="","","-")</f>
        <v>-</v>
      </c>
      <c r="I81" s="559" t="s">
        <v>264</v>
      </c>
      <c r="J81" s="559"/>
      <c r="K81" s="66" t="str">
        <f>IF(I81="","","-")</f>
        <v>-</v>
      </c>
      <c r="L81" s="560">
        <v>99</v>
      </c>
      <c r="M81" s="560"/>
      <c r="N81" s="66" t="str">
        <f>IF(O81="","","-")</f>
        <v/>
      </c>
      <c r="O81" s="609"/>
      <c r="P81" s="610"/>
      <c r="Q81" s="561"/>
      <c r="R81" s="559"/>
      <c r="S81" s="559"/>
      <c r="T81" s="66" t="str">
        <f>IF(Q81="","","-")</f>
        <v/>
      </c>
      <c r="U81" s="559"/>
      <c r="V81" s="559"/>
      <c r="W81" s="66" t="str">
        <f>IF(U81="","","-")</f>
        <v/>
      </c>
      <c r="X81" s="560"/>
      <c r="Y81" s="560"/>
      <c r="Z81" s="66" t="str">
        <f>IF(AA81="","","-")</f>
        <v/>
      </c>
      <c r="AA81" s="609"/>
      <c r="AB81" s="610"/>
      <c r="AC81" s="561"/>
      <c r="AD81" s="559"/>
      <c r="AE81" s="559"/>
      <c r="AF81" s="66" t="str">
        <f>IF(AC81="","","-")</f>
        <v/>
      </c>
      <c r="AG81" s="559"/>
      <c r="AH81" s="559"/>
      <c r="AI81" s="66" t="str">
        <f>IF(AG81="","","-")</f>
        <v/>
      </c>
      <c r="AJ81" s="560"/>
      <c r="AK81" s="560"/>
      <c r="AL81" s="66" t="str">
        <f>IF(AM81="","","-")</f>
        <v/>
      </c>
      <c r="AM81" s="609"/>
      <c r="AN81" s="610"/>
      <c r="AO81" s="561"/>
      <c r="AP81" s="559"/>
      <c r="AQ81" s="66" t="str">
        <f>IF(AO81="","","-")</f>
        <v/>
      </c>
      <c r="AR81" s="559"/>
      <c r="AS81" s="559"/>
      <c r="AT81" s="66" t="str">
        <f>IF(AR81="","","-")</f>
        <v/>
      </c>
      <c r="AU81" s="560"/>
      <c r="AV81" s="560"/>
      <c r="AW81" s="66" t="str">
        <f>IF(AX81="","","-")</f>
        <v/>
      </c>
      <c r="AX81" s="69"/>
    </row>
    <row r="82" spans="1:50" ht="28.35" customHeight="1" x14ac:dyDescent="0.15">
      <c r="A82" s="423" t="s">
        <v>240</v>
      </c>
      <c r="B82" s="424"/>
      <c r="C82" s="424"/>
      <c r="D82" s="424"/>
      <c r="E82" s="424"/>
      <c r="F82" s="425"/>
      <c r="G82" s="52" t="s">
        <v>555</v>
      </c>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7"/>
    </row>
    <row r="83" spans="1:50" ht="19.5" customHeight="1" x14ac:dyDescent="0.15">
      <c r="A83" s="423"/>
      <c r="B83" s="424"/>
      <c r="C83" s="424"/>
      <c r="D83" s="424"/>
      <c r="E83" s="424"/>
      <c r="F83" s="425"/>
      <c r="G83" s="35"/>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28.35" customHeight="1" x14ac:dyDescent="0.15">
      <c r="A84" s="423"/>
      <c r="B84" s="424"/>
      <c r="C84" s="424"/>
      <c r="D84" s="424"/>
      <c r="E84" s="424"/>
      <c r="F84" s="425"/>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7.75" customHeight="1" x14ac:dyDescent="0.15">
      <c r="A85" s="423"/>
      <c r="B85" s="424"/>
      <c r="C85" s="424"/>
      <c r="D85" s="424"/>
      <c r="E85" s="424"/>
      <c r="F85" s="425"/>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423"/>
      <c r="B86" s="424"/>
      <c r="C86" s="424"/>
      <c r="D86" s="424"/>
      <c r="E86" s="424"/>
      <c r="F86" s="425"/>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423"/>
      <c r="B87" s="424"/>
      <c r="C87" s="424"/>
      <c r="D87" s="424"/>
      <c r="E87" s="424"/>
      <c r="F87" s="425"/>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7.75" customHeight="1" x14ac:dyDescent="0.15">
      <c r="A88" s="423"/>
      <c r="B88" s="424"/>
      <c r="C88" s="424"/>
      <c r="D88" s="424"/>
      <c r="E88" s="424"/>
      <c r="F88" s="425"/>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423"/>
      <c r="B89" s="424"/>
      <c r="C89" s="424"/>
      <c r="D89" s="424"/>
      <c r="E89" s="424"/>
      <c r="F89" s="425"/>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423"/>
      <c r="B90" s="424"/>
      <c r="C90" s="424"/>
      <c r="D90" s="424"/>
      <c r="E90" s="424"/>
      <c r="F90" s="425"/>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423"/>
      <c r="B91" s="424"/>
      <c r="C91" s="424"/>
      <c r="D91" s="424"/>
      <c r="E91" s="424"/>
      <c r="F91" s="425"/>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7.75" customHeight="1" thickBot="1" x14ac:dyDescent="0.2">
      <c r="A92" s="423"/>
      <c r="B92" s="424"/>
      <c r="C92" s="424"/>
      <c r="D92" s="424"/>
      <c r="E92" s="424"/>
      <c r="F92" s="425"/>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4.75" customHeight="1" x14ac:dyDescent="0.15">
      <c r="A93" s="236" t="s">
        <v>242</v>
      </c>
      <c r="B93" s="237"/>
      <c r="C93" s="237"/>
      <c r="D93" s="237"/>
      <c r="E93" s="237"/>
      <c r="F93" s="238"/>
      <c r="G93" s="275" t="s">
        <v>583</v>
      </c>
      <c r="H93" s="276"/>
      <c r="I93" s="276"/>
      <c r="J93" s="276"/>
      <c r="K93" s="276"/>
      <c r="L93" s="276"/>
      <c r="M93" s="276"/>
      <c r="N93" s="276"/>
      <c r="O93" s="276"/>
      <c r="P93" s="276"/>
      <c r="Q93" s="276"/>
      <c r="R93" s="276"/>
      <c r="S93" s="276"/>
      <c r="T93" s="276"/>
      <c r="U93" s="276"/>
      <c r="V93" s="276"/>
      <c r="W93" s="276"/>
      <c r="X93" s="276"/>
      <c r="Y93" s="276"/>
      <c r="Z93" s="276"/>
      <c r="AA93" s="276"/>
      <c r="AB93" s="277"/>
      <c r="AC93" s="275" t="s">
        <v>584</v>
      </c>
      <c r="AD93" s="276"/>
      <c r="AE93" s="276"/>
      <c r="AF93" s="276"/>
      <c r="AG93" s="276"/>
      <c r="AH93" s="276"/>
      <c r="AI93" s="276"/>
      <c r="AJ93" s="276"/>
      <c r="AK93" s="276"/>
      <c r="AL93" s="276"/>
      <c r="AM93" s="276"/>
      <c r="AN93" s="276"/>
      <c r="AO93" s="276"/>
      <c r="AP93" s="276"/>
      <c r="AQ93" s="276"/>
      <c r="AR93" s="276"/>
      <c r="AS93" s="276"/>
      <c r="AT93" s="276"/>
      <c r="AU93" s="276"/>
      <c r="AV93" s="276"/>
      <c r="AW93" s="276"/>
      <c r="AX93" s="366"/>
    </row>
    <row r="94" spans="1:50" ht="24.75" customHeight="1" x14ac:dyDescent="0.15">
      <c r="A94" s="239"/>
      <c r="B94" s="240"/>
      <c r="C94" s="240"/>
      <c r="D94" s="240"/>
      <c r="E94" s="240"/>
      <c r="F94" s="241"/>
      <c r="G94" s="414" t="s">
        <v>16</v>
      </c>
      <c r="H94" s="226"/>
      <c r="I94" s="226"/>
      <c r="J94" s="226"/>
      <c r="K94" s="226"/>
      <c r="L94" s="225" t="s">
        <v>17</v>
      </c>
      <c r="M94" s="226"/>
      <c r="N94" s="226"/>
      <c r="O94" s="226"/>
      <c r="P94" s="226"/>
      <c r="Q94" s="226"/>
      <c r="R94" s="226"/>
      <c r="S94" s="226"/>
      <c r="T94" s="226"/>
      <c r="U94" s="226"/>
      <c r="V94" s="226"/>
      <c r="W94" s="226"/>
      <c r="X94" s="227"/>
      <c r="Y94" s="269" t="s">
        <v>18</v>
      </c>
      <c r="Z94" s="270"/>
      <c r="AA94" s="270"/>
      <c r="AB94" s="415"/>
      <c r="AC94" s="414" t="s">
        <v>16</v>
      </c>
      <c r="AD94" s="226"/>
      <c r="AE94" s="226"/>
      <c r="AF94" s="226"/>
      <c r="AG94" s="226"/>
      <c r="AH94" s="225" t="s">
        <v>17</v>
      </c>
      <c r="AI94" s="226"/>
      <c r="AJ94" s="226"/>
      <c r="AK94" s="226"/>
      <c r="AL94" s="226"/>
      <c r="AM94" s="226"/>
      <c r="AN94" s="226"/>
      <c r="AO94" s="226"/>
      <c r="AP94" s="226"/>
      <c r="AQ94" s="226"/>
      <c r="AR94" s="226"/>
      <c r="AS94" s="226"/>
      <c r="AT94" s="227"/>
      <c r="AU94" s="269" t="s">
        <v>18</v>
      </c>
      <c r="AV94" s="270"/>
      <c r="AW94" s="270"/>
      <c r="AX94" s="271"/>
    </row>
    <row r="95" spans="1:50" ht="36" customHeight="1" x14ac:dyDescent="0.15">
      <c r="A95" s="239"/>
      <c r="B95" s="240"/>
      <c r="C95" s="240"/>
      <c r="D95" s="240"/>
      <c r="E95" s="240"/>
      <c r="F95" s="241"/>
      <c r="G95" s="228" t="s">
        <v>616</v>
      </c>
      <c r="H95" s="229"/>
      <c r="I95" s="229"/>
      <c r="J95" s="229"/>
      <c r="K95" s="230"/>
      <c r="L95" s="222" t="s">
        <v>617</v>
      </c>
      <c r="M95" s="223"/>
      <c r="N95" s="223"/>
      <c r="O95" s="223"/>
      <c r="P95" s="223"/>
      <c r="Q95" s="223"/>
      <c r="R95" s="223"/>
      <c r="S95" s="223"/>
      <c r="T95" s="223"/>
      <c r="U95" s="223"/>
      <c r="V95" s="223"/>
      <c r="W95" s="223"/>
      <c r="X95" s="224"/>
      <c r="Y95" s="130">
        <v>3713</v>
      </c>
      <c r="Z95" s="131"/>
      <c r="AA95" s="131"/>
      <c r="AB95" s="416"/>
      <c r="AC95" s="228" t="s">
        <v>616</v>
      </c>
      <c r="AD95" s="229"/>
      <c r="AE95" s="229"/>
      <c r="AF95" s="229"/>
      <c r="AG95" s="230"/>
      <c r="AH95" s="222" t="s">
        <v>585</v>
      </c>
      <c r="AI95" s="223"/>
      <c r="AJ95" s="223"/>
      <c r="AK95" s="223"/>
      <c r="AL95" s="223"/>
      <c r="AM95" s="223"/>
      <c r="AN95" s="223"/>
      <c r="AO95" s="223"/>
      <c r="AP95" s="223"/>
      <c r="AQ95" s="223"/>
      <c r="AR95" s="223"/>
      <c r="AS95" s="223"/>
      <c r="AT95" s="224"/>
      <c r="AU95" s="130">
        <v>35</v>
      </c>
      <c r="AV95" s="131"/>
      <c r="AW95" s="131"/>
      <c r="AX95" s="132"/>
    </row>
    <row r="96" spans="1:50" ht="46.5" customHeight="1" x14ac:dyDescent="0.15">
      <c r="A96" s="239"/>
      <c r="B96" s="240"/>
      <c r="C96" s="240"/>
      <c r="D96" s="240"/>
      <c r="E96" s="240"/>
      <c r="F96" s="241"/>
      <c r="G96" s="402" t="s">
        <v>19</v>
      </c>
      <c r="H96" s="403"/>
      <c r="I96" s="403"/>
      <c r="J96" s="403"/>
      <c r="K96" s="403"/>
      <c r="L96" s="404"/>
      <c r="M96" s="405"/>
      <c r="N96" s="405"/>
      <c r="O96" s="405"/>
      <c r="P96" s="405"/>
      <c r="Q96" s="405"/>
      <c r="R96" s="405"/>
      <c r="S96" s="405"/>
      <c r="T96" s="405"/>
      <c r="U96" s="405"/>
      <c r="V96" s="405"/>
      <c r="W96" s="405"/>
      <c r="X96" s="406"/>
      <c r="Y96" s="399">
        <f>SUM(Y95:AB95)</f>
        <v>3713</v>
      </c>
      <c r="Z96" s="400"/>
      <c r="AA96" s="400"/>
      <c r="AB96" s="401"/>
      <c r="AC96" s="402" t="s">
        <v>19</v>
      </c>
      <c r="AD96" s="403"/>
      <c r="AE96" s="403"/>
      <c r="AF96" s="403"/>
      <c r="AG96" s="403"/>
      <c r="AH96" s="404"/>
      <c r="AI96" s="405"/>
      <c r="AJ96" s="405"/>
      <c r="AK96" s="405"/>
      <c r="AL96" s="405"/>
      <c r="AM96" s="405"/>
      <c r="AN96" s="405"/>
      <c r="AO96" s="405"/>
      <c r="AP96" s="405"/>
      <c r="AQ96" s="405"/>
      <c r="AR96" s="405"/>
      <c r="AS96" s="405"/>
      <c r="AT96" s="406"/>
      <c r="AU96" s="399">
        <f>SUM(AU95:AX95)</f>
        <v>35</v>
      </c>
      <c r="AV96" s="400"/>
      <c r="AW96" s="400"/>
      <c r="AX96" s="407"/>
    </row>
    <row r="97" spans="1:51" ht="35.25" customHeight="1" thickBot="1" x14ac:dyDescent="0.2">
      <c r="A97" s="511" t="s">
        <v>139</v>
      </c>
      <c r="B97" s="512"/>
      <c r="C97" s="512"/>
      <c r="D97" s="512"/>
      <c r="E97" s="512"/>
      <c r="F97" s="512"/>
      <c r="G97" s="512"/>
      <c r="H97" s="512"/>
      <c r="I97" s="512"/>
      <c r="J97" s="512"/>
      <c r="K97" s="512"/>
      <c r="L97" s="512"/>
      <c r="M97" s="512"/>
      <c r="N97" s="512"/>
      <c r="O97" s="512"/>
      <c r="P97" s="512"/>
      <c r="Q97" s="512"/>
      <c r="R97" s="512"/>
      <c r="S97" s="512"/>
      <c r="T97" s="512"/>
      <c r="U97" s="512"/>
      <c r="V97" s="512"/>
      <c r="W97" s="512"/>
      <c r="X97" s="512"/>
      <c r="Y97" s="512"/>
      <c r="Z97" s="512"/>
      <c r="AA97" s="512"/>
      <c r="AB97" s="512"/>
      <c r="AC97" s="512"/>
      <c r="AD97" s="512"/>
      <c r="AE97" s="512"/>
      <c r="AF97" s="512"/>
      <c r="AG97" s="512"/>
      <c r="AH97" s="512"/>
      <c r="AI97" s="512"/>
      <c r="AJ97" s="512"/>
      <c r="AK97" s="513"/>
      <c r="AL97" s="138" t="s">
        <v>213</v>
      </c>
      <c r="AM97" s="139"/>
      <c r="AN97" s="139"/>
      <c r="AO97" s="68" t="s">
        <v>212</v>
      </c>
      <c r="AP97" s="21"/>
      <c r="AQ97" s="21"/>
      <c r="AR97" s="21"/>
      <c r="AS97" s="21"/>
      <c r="AT97" s="21"/>
      <c r="AU97" s="21"/>
      <c r="AV97" s="21"/>
      <c r="AW97" s="21"/>
      <c r="AX97" s="22"/>
      <c r="AY97">
        <f>COUNTIF($AO$97,"☑")</f>
        <v>0</v>
      </c>
    </row>
    <row r="98" spans="1:51" ht="20.25" customHeight="1" x14ac:dyDescent="0.15">
      <c r="A98" s="4"/>
      <c r="B98" s="4"/>
      <c r="C98" s="4"/>
      <c r="D98" s="4"/>
      <c r="E98" s="4"/>
      <c r="F98" s="4"/>
      <c r="G98" s="7"/>
      <c r="H98" s="7"/>
      <c r="I98" s="7"/>
      <c r="J98" s="7"/>
      <c r="K98" s="7"/>
      <c r="L98" s="3"/>
      <c r="M98" s="7"/>
      <c r="N98" s="7"/>
      <c r="O98" s="7"/>
      <c r="P98" s="7"/>
      <c r="Q98" s="7"/>
      <c r="R98" s="7"/>
      <c r="S98" s="7"/>
      <c r="T98" s="7"/>
      <c r="U98" s="7"/>
      <c r="V98" s="7"/>
      <c r="W98" s="7"/>
      <c r="X98" s="7"/>
      <c r="Y98" s="8"/>
      <c r="Z98" s="8"/>
      <c r="AA98" s="8"/>
      <c r="AB98" s="8"/>
      <c r="AC98" s="7"/>
      <c r="AD98" s="7"/>
      <c r="AE98" s="7"/>
      <c r="AF98" s="7"/>
      <c r="AG98" s="7"/>
      <c r="AH98" s="3"/>
      <c r="AI98" s="7"/>
      <c r="AJ98" s="7"/>
      <c r="AK98" s="7"/>
      <c r="AL98" s="7"/>
      <c r="AM98" s="7"/>
      <c r="AN98" s="7"/>
      <c r="AO98" s="7"/>
      <c r="AP98" s="7"/>
      <c r="AQ98" s="7"/>
      <c r="AR98" s="7"/>
      <c r="AS98" s="7"/>
      <c r="AT98" s="7"/>
      <c r="AU98" s="8"/>
      <c r="AV98" s="8"/>
      <c r="AW98" s="8"/>
      <c r="AX98" s="8"/>
    </row>
    <row r="99" spans="1:51" ht="24.75" customHeight="1" x14ac:dyDescent="0.15">
      <c r="A99" s="9"/>
      <c r="B99" s="1" t="s">
        <v>26</v>
      </c>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row>
    <row r="100" spans="1:51" ht="23.25" customHeight="1" x14ac:dyDescent="0.15">
      <c r="A100" s="9"/>
      <c r="B100" s="38" t="s">
        <v>222</v>
      </c>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row>
    <row r="101" spans="1:51" ht="62.25" customHeight="1" x14ac:dyDescent="0.15">
      <c r="A101" s="480"/>
      <c r="B101" s="480"/>
      <c r="C101" s="480" t="s">
        <v>25</v>
      </c>
      <c r="D101" s="480"/>
      <c r="E101" s="480"/>
      <c r="F101" s="480"/>
      <c r="G101" s="480"/>
      <c r="H101" s="480"/>
      <c r="I101" s="480"/>
      <c r="J101" s="510" t="s">
        <v>186</v>
      </c>
      <c r="K101" s="514"/>
      <c r="L101" s="514"/>
      <c r="M101" s="514"/>
      <c r="N101" s="514"/>
      <c r="O101" s="514"/>
      <c r="P101" s="182" t="s">
        <v>173</v>
      </c>
      <c r="Q101" s="182"/>
      <c r="R101" s="182"/>
      <c r="S101" s="182"/>
      <c r="T101" s="182"/>
      <c r="U101" s="182"/>
      <c r="V101" s="182"/>
      <c r="W101" s="182"/>
      <c r="X101" s="182"/>
      <c r="Y101" s="515" t="s">
        <v>185</v>
      </c>
      <c r="Z101" s="518"/>
      <c r="AA101" s="518"/>
      <c r="AB101" s="518"/>
      <c r="AC101" s="510" t="s">
        <v>211</v>
      </c>
      <c r="AD101" s="510"/>
      <c r="AE101" s="510"/>
      <c r="AF101" s="510"/>
      <c r="AG101" s="510"/>
      <c r="AH101" s="515" t="s">
        <v>227</v>
      </c>
      <c r="AI101" s="480"/>
      <c r="AJ101" s="480"/>
      <c r="AK101" s="480"/>
      <c r="AL101" s="480" t="s">
        <v>20</v>
      </c>
      <c r="AM101" s="480"/>
      <c r="AN101" s="480"/>
      <c r="AO101" s="516"/>
      <c r="AP101" s="517" t="s">
        <v>187</v>
      </c>
      <c r="AQ101" s="517"/>
      <c r="AR101" s="517"/>
      <c r="AS101" s="517"/>
      <c r="AT101" s="517"/>
      <c r="AU101" s="517"/>
      <c r="AV101" s="517"/>
      <c r="AW101" s="517"/>
      <c r="AX101" s="517"/>
    </row>
    <row r="102" spans="1:51" ht="44.25" customHeight="1" x14ac:dyDescent="0.15">
      <c r="A102" s="463">
        <v>1</v>
      </c>
      <c r="B102" s="463">
        <v>1</v>
      </c>
      <c r="C102" s="133" t="s">
        <v>586</v>
      </c>
      <c r="D102" s="134"/>
      <c r="E102" s="134"/>
      <c r="F102" s="134"/>
      <c r="G102" s="134"/>
      <c r="H102" s="134"/>
      <c r="I102" s="135"/>
      <c r="J102" s="115">
        <v>5000020472115</v>
      </c>
      <c r="K102" s="116"/>
      <c r="L102" s="116"/>
      <c r="M102" s="116"/>
      <c r="N102" s="116"/>
      <c r="O102" s="116"/>
      <c r="P102" s="117" t="s">
        <v>625</v>
      </c>
      <c r="Q102" s="118"/>
      <c r="R102" s="118"/>
      <c r="S102" s="118"/>
      <c r="T102" s="118"/>
      <c r="U102" s="118"/>
      <c r="V102" s="118"/>
      <c r="W102" s="118"/>
      <c r="X102" s="118"/>
      <c r="Y102" s="119">
        <v>3794</v>
      </c>
      <c r="Z102" s="120"/>
      <c r="AA102" s="120"/>
      <c r="AB102" s="121"/>
      <c r="AC102" s="122" t="s">
        <v>602</v>
      </c>
      <c r="AD102" s="123"/>
      <c r="AE102" s="123"/>
      <c r="AF102" s="123"/>
      <c r="AG102" s="123"/>
      <c r="AH102" s="124" t="s">
        <v>259</v>
      </c>
      <c r="AI102" s="125"/>
      <c r="AJ102" s="125"/>
      <c r="AK102" s="125"/>
      <c r="AL102" s="126" t="s">
        <v>259</v>
      </c>
      <c r="AM102" s="127"/>
      <c r="AN102" s="127"/>
      <c r="AO102" s="128"/>
      <c r="AP102" s="129" t="s">
        <v>259</v>
      </c>
      <c r="AQ102" s="129"/>
      <c r="AR102" s="129"/>
      <c r="AS102" s="129"/>
      <c r="AT102" s="129"/>
      <c r="AU102" s="129"/>
      <c r="AV102" s="129"/>
      <c r="AW102" s="129"/>
      <c r="AX102" s="129"/>
    </row>
    <row r="103" spans="1:51" ht="44.25" customHeight="1" x14ac:dyDescent="0.15">
      <c r="A103" s="463">
        <v>2</v>
      </c>
      <c r="B103" s="463">
        <v>1</v>
      </c>
      <c r="C103" s="133" t="s">
        <v>587</v>
      </c>
      <c r="D103" s="136"/>
      <c r="E103" s="136"/>
      <c r="F103" s="136"/>
      <c r="G103" s="136"/>
      <c r="H103" s="136"/>
      <c r="I103" s="137"/>
      <c r="J103" s="115">
        <v>1000020472093</v>
      </c>
      <c r="K103" s="116"/>
      <c r="L103" s="116"/>
      <c r="M103" s="116"/>
      <c r="N103" s="116"/>
      <c r="O103" s="116"/>
      <c r="P103" s="117" t="s">
        <v>618</v>
      </c>
      <c r="Q103" s="118"/>
      <c r="R103" s="118"/>
      <c r="S103" s="118"/>
      <c r="T103" s="118"/>
      <c r="U103" s="118"/>
      <c r="V103" s="118"/>
      <c r="W103" s="118"/>
      <c r="X103" s="118"/>
      <c r="Y103" s="119">
        <v>384</v>
      </c>
      <c r="Z103" s="120"/>
      <c r="AA103" s="120"/>
      <c r="AB103" s="121"/>
      <c r="AC103" s="122" t="s">
        <v>602</v>
      </c>
      <c r="AD103" s="123"/>
      <c r="AE103" s="123"/>
      <c r="AF103" s="123"/>
      <c r="AG103" s="123"/>
      <c r="AH103" s="124" t="s">
        <v>259</v>
      </c>
      <c r="AI103" s="125"/>
      <c r="AJ103" s="125"/>
      <c r="AK103" s="125"/>
      <c r="AL103" s="126" t="s">
        <v>259</v>
      </c>
      <c r="AM103" s="127"/>
      <c r="AN103" s="127"/>
      <c r="AO103" s="128"/>
      <c r="AP103" s="129" t="s">
        <v>259</v>
      </c>
      <c r="AQ103" s="129"/>
      <c r="AR103" s="129"/>
      <c r="AS103" s="129"/>
      <c r="AT103" s="129"/>
      <c r="AU103" s="129"/>
      <c r="AV103" s="129"/>
      <c r="AW103" s="129"/>
      <c r="AX103" s="129"/>
      <c r="AY103">
        <f>COUNTA($C$103)</f>
        <v>1</v>
      </c>
    </row>
    <row r="104" spans="1:51" ht="44.25" customHeight="1" x14ac:dyDescent="0.15">
      <c r="A104" s="463">
        <v>3</v>
      </c>
      <c r="B104" s="463">
        <v>1</v>
      </c>
      <c r="C104" s="133" t="s">
        <v>588</v>
      </c>
      <c r="D104" s="136"/>
      <c r="E104" s="136"/>
      <c r="F104" s="136"/>
      <c r="G104" s="136"/>
      <c r="H104" s="136"/>
      <c r="I104" s="137"/>
      <c r="J104" s="115">
        <v>3000020472018</v>
      </c>
      <c r="K104" s="116"/>
      <c r="L104" s="116"/>
      <c r="M104" s="116"/>
      <c r="N104" s="116"/>
      <c r="O104" s="116"/>
      <c r="P104" s="117" t="s">
        <v>626</v>
      </c>
      <c r="Q104" s="118"/>
      <c r="R104" s="118"/>
      <c r="S104" s="118"/>
      <c r="T104" s="118"/>
      <c r="U104" s="118"/>
      <c r="V104" s="118"/>
      <c r="W104" s="118"/>
      <c r="X104" s="118"/>
      <c r="Y104" s="119">
        <v>366</v>
      </c>
      <c r="Z104" s="120"/>
      <c r="AA104" s="120"/>
      <c r="AB104" s="121"/>
      <c r="AC104" s="122" t="s">
        <v>602</v>
      </c>
      <c r="AD104" s="123"/>
      <c r="AE104" s="123"/>
      <c r="AF104" s="123"/>
      <c r="AG104" s="123"/>
      <c r="AH104" s="124" t="s">
        <v>259</v>
      </c>
      <c r="AI104" s="125"/>
      <c r="AJ104" s="125"/>
      <c r="AK104" s="125"/>
      <c r="AL104" s="126" t="s">
        <v>259</v>
      </c>
      <c r="AM104" s="127"/>
      <c r="AN104" s="127"/>
      <c r="AO104" s="128"/>
      <c r="AP104" s="129" t="s">
        <v>259</v>
      </c>
      <c r="AQ104" s="129"/>
      <c r="AR104" s="129"/>
      <c r="AS104" s="129"/>
      <c r="AT104" s="129"/>
      <c r="AU104" s="129"/>
      <c r="AV104" s="129"/>
      <c r="AW104" s="129"/>
      <c r="AX104" s="129"/>
      <c r="AY104">
        <f>COUNTA($C$104)</f>
        <v>1</v>
      </c>
    </row>
    <row r="105" spans="1:51" ht="44.25" customHeight="1" x14ac:dyDescent="0.15">
      <c r="A105" s="463">
        <v>4</v>
      </c>
      <c r="B105" s="463">
        <v>1</v>
      </c>
      <c r="C105" s="133" t="s">
        <v>589</v>
      </c>
      <c r="D105" s="136"/>
      <c r="E105" s="136"/>
      <c r="F105" s="136"/>
      <c r="G105" s="136"/>
      <c r="H105" s="136"/>
      <c r="I105" s="137"/>
      <c r="J105" s="115">
        <v>4000020473626</v>
      </c>
      <c r="K105" s="116"/>
      <c r="L105" s="116"/>
      <c r="M105" s="116"/>
      <c r="N105" s="116"/>
      <c r="O105" s="116"/>
      <c r="P105" s="117" t="s">
        <v>603</v>
      </c>
      <c r="Q105" s="118"/>
      <c r="R105" s="118"/>
      <c r="S105" s="118"/>
      <c r="T105" s="118"/>
      <c r="U105" s="118"/>
      <c r="V105" s="118"/>
      <c r="W105" s="118"/>
      <c r="X105" s="118"/>
      <c r="Y105" s="119">
        <v>165</v>
      </c>
      <c r="Z105" s="120"/>
      <c r="AA105" s="120"/>
      <c r="AB105" s="121"/>
      <c r="AC105" s="122" t="s">
        <v>602</v>
      </c>
      <c r="AD105" s="123"/>
      <c r="AE105" s="123"/>
      <c r="AF105" s="123"/>
      <c r="AG105" s="123"/>
      <c r="AH105" s="124" t="s">
        <v>259</v>
      </c>
      <c r="AI105" s="125"/>
      <c r="AJ105" s="125"/>
      <c r="AK105" s="125"/>
      <c r="AL105" s="126" t="s">
        <v>259</v>
      </c>
      <c r="AM105" s="127"/>
      <c r="AN105" s="127"/>
      <c r="AO105" s="128"/>
      <c r="AP105" s="129" t="s">
        <v>259</v>
      </c>
      <c r="AQ105" s="129"/>
      <c r="AR105" s="129"/>
      <c r="AS105" s="129"/>
      <c r="AT105" s="129"/>
      <c r="AU105" s="129"/>
      <c r="AV105" s="129"/>
      <c r="AW105" s="129"/>
      <c r="AX105" s="129"/>
      <c r="AY105">
        <f>COUNTA($C$105)</f>
        <v>1</v>
      </c>
    </row>
    <row r="106" spans="1:51" ht="30.75" customHeight="1" x14ac:dyDescent="0.15">
      <c r="A106" s="463">
        <v>5</v>
      </c>
      <c r="B106" s="463">
        <v>1</v>
      </c>
      <c r="C106" s="133" t="s">
        <v>590</v>
      </c>
      <c r="D106" s="136"/>
      <c r="E106" s="136"/>
      <c r="F106" s="136"/>
      <c r="G106" s="136"/>
      <c r="H106" s="136"/>
      <c r="I106" s="137"/>
      <c r="J106" s="115">
        <v>2000020472051</v>
      </c>
      <c r="K106" s="116"/>
      <c r="L106" s="116"/>
      <c r="M106" s="116"/>
      <c r="N106" s="116"/>
      <c r="O106" s="116"/>
      <c r="P106" s="117" t="s">
        <v>619</v>
      </c>
      <c r="Q106" s="118"/>
      <c r="R106" s="118"/>
      <c r="S106" s="118"/>
      <c r="T106" s="118"/>
      <c r="U106" s="118"/>
      <c r="V106" s="118"/>
      <c r="W106" s="118"/>
      <c r="X106" s="118"/>
      <c r="Y106" s="119">
        <v>109</v>
      </c>
      <c r="Z106" s="120"/>
      <c r="AA106" s="120"/>
      <c r="AB106" s="121"/>
      <c r="AC106" s="122" t="s">
        <v>602</v>
      </c>
      <c r="AD106" s="123"/>
      <c r="AE106" s="123"/>
      <c r="AF106" s="123"/>
      <c r="AG106" s="123"/>
      <c r="AH106" s="124" t="s">
        <v>259</v>
      </c>
      <c r="AI106" s="125"/>
      <c r="AJ106" s="125"/>
      <c r="AK106" s="125"/>
      <c r="AL106" s="126" t="s">
        <v>259</v>
      </c>
      <c r="AM106" s="127"/>
      <c r="AN106" s="127"/>
      <c r="AO106" s="128"/>
      <c r="AP106" s="129" t="s">
        <v>259</v>
      </c>
      <c r="AQ106" s="129"/>
      <c r="AR106" s="129"/>
      <c r="AS106" s="129"/>
      <c r="AT106" s="129"/>
      <c r="AU106" s="129"/>
      <c r="AV106" s="129"/>
      <c r="AW106" s="129"/>
      <c r="AX106" s="129"/>
      <c r="AY106">
        <f>COUNTA($C$106)</f>
        <v>1</v>
      </c>
    </row>
    <row r="107" spans="1:51" ht="64.5" customHeight="1" x14ac:dyDescent="0.15">
      <c r="A107" s="463">
        <v>6</v>
      </c>
      <c r="B107" s="463">
        <v>1</v>
      </c>
      <c r="C107" s="133" t="s">
        <v>591</v>
      </c>
      <c r="D107" s="136"/>
      <c r="E107" s="136"/>
      <c r="F107" s="136"/>
      <c r="G107" s="136"/>
      <c r="H107" s="136"/>
      <c r="I107" s="137"/>
      <c r="J107" s="115">
        <v>5000020472131</v>
      </c>
      <c r="K107" s="116"/>
      <c r="L107" s="116"/>
      <c r="M107" s="116"/>
      <c r="N107" s="116"/>
      <c r="O107" s="116"/>
      <c r="P107" s="117" t="s">
        <v>620</v>
      </c>
      <c r="Q107" s="118"/>
      <c r="R107" s="118"/>
      <c r="S107" s="118"/>
      <c r="T107" s="118"/>
      <c r="U107" s="118"/>
      <c r="V107" s="118"/>
      <c r="W107" s="118"/>
      <c r="X107" s="118"/>
      <c r="Y107" s="119">
        <v>106</v>
      </c>
      <c r="Z107" s="120"/>
      <c r="AA107" s="120"/>
      <c r="AB107" s="121"/>
      <c r="AC107" s="122" t="s">
        <v>602</v>
      </c>
      <c r="AD107" s="123"/>
      <c r="AE107" s="123"/>
      <c r="AF107" s="123"/>
      <c r="AG107" s="123"/>
      <c r="AH107" s="124" t="s">
        <v>259</v>
      </c>
      <c r="AI107" s="125"/>
      <c r="AJ107" s="125"/>
      <c r="AK107" s="125"/>
      <c r="AL107" s="126" t="s">
        <v>259</v>
      </c>
      <c r="AM107" s="127"/>
      <c r="AN107" s="127"/>
      <c r="AO107" s="128"/>
      <c r="AP107" s="129" t="s">
        <v>259</v>
      </c>
      <c r="AQ107" s="129"/>
      <c r="AR107" s="129"/>
      <c r="AS107" s="129"/>
      <c r="AT107" s="129"/>
      <c r="AU107" s="129"/>
      <c r="AV107" s="129"/>
      <c r="AW107" s="129"/>
      <c r="AX107" s="129"/>
      <c r="AY107">
        <f>COUNTA($C$107)</f>
        <v>1</v>
      </c>
    </row>
    <row r="108" spans="1:51" ht="44.25" customHeight="1" x14ac:dyDescent="0.15">
      <c r="A108" s="463">
        <v>7</v>
      </c>
      <c r="B108" s="463">
        <v>1</v>
      </c>
      <c r="C108" s="133" t="s">
        <v>592</v>
      </c>
      <c r="D108" s="136"/>
      <c r="E108" s="136"/>
      <c r="F108" s="136"/>
      <c r="G108" s="136"/>
      <c r="H108" s="136"/>
      <c r="I108" s="137"/>
      <c r="J108" s="115">
        <v>1000020472085</v>
      </c>
      <c r="K108" s="116"/>
      <c r="L108" s="116"/>
      <c r="M108" s="116"/>
      <c r="N108" s="116"/>
      <c r="O108" s="116"/>
      <c r="P108" s="117" t="s">
        <v>621</v>
      </c>
      <c r="Q108" s="118"/>
      <c r="R108" s="118"/>
      <c r="S108" s="118"/>
      <c r="T108" s="118"/>
      <c r="U108" s="118"/>
      <c r="V108" s="118"/>
      <c r="W108" s="118"/>
      <c r="X108" s="118"/>
      <c r="Y108" s="119">
        <v>36</v>
      </c>
      <c r="Z108" s="120"/>
      <c r="AA108" s="120"/>
      <c r="AB108" s="121"/>
      <c r="AC108" s="122" t="s">
        <v>602</v>
      </c>
      <c r="AD108" s="123"/>
      <c r="AE108" s="123"/>
      <c r="AF108" s="123"/>
      <c r="AG108" s="123"/>
      <c r="AH108" s="124" t="s">
        <v>259</v>
      </c>
      <c r="AI108" s="125"/>
      <c r="AJ108" s="125"/>
      <c r="AK108" s="125"/>
      <c r="AL108" s="126" t="s">
        <v>259</v>
      </c>
      <c r="AM108" s="127"/>
      <c r="AN108" s="127"/>
      <c r="AO108" s="128"/>
      <c r="AP108" s="129" t="s">
        <v>259</v>
      </c>
      <c r="AQ108" s="129"/>
      <c r="AR108" s="129"/>
      <c r="AS108" s="129"/>
      <c r="AT108" s="129"/>
      <c r="AU108" s="129"/>
      <c r="AV108" s="129"/>
      <c r="AW108" s="129"/>
      <c r="AX108" s="129"/>
      <c r="AY108">
        <f>COUNTA($C$108)</f>
        <v>1</v>
      </c>
    </row>
    <row r="109" spans="1:51" ht="44.25" customHeight="1" x14ac:dyDescent="0.15">
      <c r="A109" s="463">
        <v>8</v>
      </c>
      <c r="B109" s="463">
        <v>1</v>
      </c>
      <c r="C109" s="133" t="s">
        <v>594</v>
      </c>
      <c r="D109" s="134"/>
      <c r="E109" s="134"/>
      <c r="F109" s="134"/>
      <c r="G109" s="134"/>
      <c r="H109" s="134"/>
      <c r="I109" s="135"/>
      <c r="J109" s="115">
        <v>4000020478385</v>
      </c>
      <c r="K109" s="116"/>
      <c r="L109" s="116"/>
      <c r="M109" s="116"/>
      <c r="N109" s="116"/>
      <c r="O109" s="116"/>
      <c r="P109" s="117" t="s">
        <v>627</v>
      </c>
      <c r="Q109" s="118"/>
      <c r="R109" s="118"/>
      <c r="S109" s="118"/>
      <c r="T109" s="118"/>
      <c r="U109" s="118"/>
      <c r="V109" s="118"/>
      <c r="W109" s="118"/>
      <c r="X109" s="118"/>
      <c r="Y109" s="119">
        <v>19</v>
      </c>
      <c r="Z109" s="120"/>
      <c r="AA109" s="120"/>
      <c r="AB109" s="121"/>
      <c r="AC109" s="122" t="s">
        <v>602</v>
      </c>
      <c r="AD109" s="123"/>
      <c r="AE109" s="123"/>
      <c r="AF109" s="123"/>
      <c r="AG109" s="123"/>
      <c r="AH109" s="124" t="s">
        <v>259</v>
      </c>
      <c r="AI109" s="125"/>
      <c r="AJ109" s="125"/>
      <c r="AK109" s="125"/>
      <c r="AL109" s="126" t="s">
        <v>259</v>
      </c>
      <c r="AM109" s="127"/>
      <c r="AN109" s="127"/>
      <c r="AO109" s="128"/>
      <c r="AP109" s="129" t="s">
        <v>259</v>
      </c>
      <c r="AQ109" s="129"/>
      <c r="AR109" s="129"/>
      <c r="AS109" s="129"/>
      <c r="AT109" s="129"/>
      <c r="AU109" s="129"/>
      <c r="AV109" s="129"/>
      <c r="AW109" s="129"/>
      <c r="AX109" s="129"/>
      <c r="AY109">
        <f>COUNTA($C$109)</f>
        <v>1</v>
      </c>
    </row>
    <row r="110" spans="1:51" ht="44.25" customHeight="1" x14ac:dyDescent="0.15">
      <c r="A110" s="463">
        <v>9</v>
      </c>
      <c r="B110" s="463">
        <v>1</v>
      </c>
      <c r="C110" s="133" t="s">
        <v>593</v>
      </c>
      <c r="D110" s="134"/>
      <c r="E110" s="134"/>
      <c r="F110" s="134"/>
      <c r="G110" s="134"/>
      <c r="H110" s="134"/>
      <c r="I110" s="135"/>
      <c r="J110" s="115">
        <v>5000020473014</v>
      </c>
      <c r="K110" s="116"/>
      <c r="L110" s="116"/>
      <c r="M110" s="116"/>
      <c r="N110" s="116"/>
      <c r="O110" s="116"/>
      <c r="P110" s="117" t="s">
        <v>628</v>
      </c>
      <c r="Q110" s="118"/>
      <c r="R110" s="118"/>
      <c r="S110" s="118"/>
      <c r="T110" s="118"/>
      <c r="U110" s="118"/>
      <c r="V110" s="118"/>
      <c r="W110" s="118"/>
      <c r="X110" s="118"/>
      <c r="Y110" s="119">
        <v>16</v>
      </c>
      <c r="Z110" s="120"/>
      <c r="AA110" s="120"/>
      <c r="AB110" s="121"/>
      <c r="AC110" s="122" t="s">
        <v>602</v>
      </c>
      <c r="AD110" s="123"/>
      <c r="AE110" s="123"/>
      <c r="AF110" s="123"/>
      <c r="AG110" s="123"/>
      <c r="AH110" s="124" t="s">
        <v>259</v>
      </c>
      <c r="AI110" s="125"/>
      <c r="AJ110" s="125"/>
      <c r="AK110" s="125"/>
      <c r="AL110" s="126" t="s">
        <v>259</v>
      </c>
      <c r="AM110" s="127"/>
      <c r="AN110" s="127"/>
      <c r="AO110" s="128"/>
      <c r="AP110" s="129" t="s">
        <v>259</v>
      </c>
      <c r="AQ110" s="129"/>
      <c r="AR110" s="129"/>
      <c r="AS110" s="129"/>
      <c r="AT110" s="129"/>
      <c r="AU110" s="129"/>
      <c r="AV110" s="129"/>
      <c r="AW110" s="129"/>
      <c r="AX110" s="129"/>
      <c r="AY110">
        <f>COUNTA($C$110)</f>
        <v>1</v>
      </c>
    </row>
    <row r="111" spans="1:51" ht="44.25" customHeight="1" x14ac:dyDescent="0.15">
      <c r="A111" s="463">
        <v>10</v>
      </c>
      <c r="B111" s="463">
        <v>1</v>
      </c>
      <c r="C111" s="133" t="s">
        <v>595</v>
      </c>
      <c r="D111" s="134"/>
      <c r="E111" s="134"/>
      <c r="F111" s="134"/>
      <c r="G111" s="134"/>
      <c r="H111" s="134"/>
      <c r="I111" s="135"/>
      <c r="J111" s="115">
        <v>3000020473065</v>
      </c>
      <c r="K111" s="116"/>
      <c r="L111" s="116"/>
      <c r="M111" s="116"/>
      <c r="N111" s="116"/>
      <c r="O111" s="116"/>
      <c r="P111" s="117" t="s">
        <v>629</v>
      </c>
      <c r="Q111" s="118"/>
      <c r="R111" s="118"/>
      <c r="S111" s="118"/>
      <c r="T111" s="118"/>
      <c r="U111" s="118"/>
      <c r="V111" s="118"/>
      <c r="W111" s="118"/>
      <c r="X111" s="118"/>
      <c r="Y111" s="119">
        <v>8</v>
      </c>
      <c r="Z111" s="120"/>
      <c r="AA111" s="120"/>
      <c r="AB111" s="121"/>
      <c r="AC111" s="122" t="s">
        <v>602</v>
      </c>
      <c r="AD111" s="123"/>
      <c r="AE111" s="123"/>
      <c r="AF111" s="123"/>
      <c r="AG111" s="123"/>
      <c r="AH111" s="124" t="s">
        <v>259</v>
      </c>
      <c r="AI111" s="125"/>
      <c r="AJ111" s="125"/>
      <c r="AK111" s="125"/>
      <c r="AL111" s="126" t="s">
        <v>259</v>
      </c>
      <c r="AM111" s="127"/>
      <c r="AN111" s="127"/>
      <c r="AO111" s="128"/>
      <c r="AP111" s="129" t="s">
        <v>259</v>
      </c>
      <c r="AQ111" s="129"/>
      <c r="AR111" s="129"/>
      <c r="AS111" s="129"/>
      <c r="AT111" s="129"/>
      <c r="AU111" s="129"/>
      <c r="AV111" s="129"/>
      <c r="AW111" s="129"/>
      <c r="AX111" s="129"/>
      <c r="AY111">
        <f>COUNTA($C$111)</f>
        <v>1</v>
      </c>
    </row>
    <row r="112" spans="1:51" ht="24.75" customHeight="1" x14ac:dyDescent="0.15">
      <c r="A112" s="42"/>
      <c r="B112" s="42"/>
      <c r="C112" s="42"/>
      <c r="D112" s="42"/>
      <c r="E112" s="42"/>
      <c r="F112" s="42"/>
      <c r="G112" s="42"/>
      <c r="H112" s="42"/>
      <c r="I112" s="42"/>
      <c r="J112" s="43"/>
      <c r="K112" s="43"/>
      <c r="L112" s="43"/>
      <c r="M112" s="43"/>
      <c r="N112" s="43"/>
      <c r="O112" s="43"/>
      <c r="P112" s="44"/>
      <c r="Q112" s="44"/>
      <c r="R112" s="44"/>
      <c r="S112" s="44"/>
      <c r="T112" s="44"/>
      <c r="U112" s="44"/>
      <c r="V112" s="44"/>
      <c r="W112" s="44"/>
      <c r="X112" s="44"/>
      <c r="Y112" s="45"/>
      <c r="Z112" s="45"/>
      <c r="AA112" s="45"/>
      <c r="AB112" s="45"/>
      <c r="AC112" s="45"/>
      <c r="AD112" s="45"/>
      <c r="AE112" s="45"/>
      <c r="AF112" s="45"/>
      <c r="AG112" s="45"/>
      <c r="AH112" s="45"/>
      <c r="AI112" s="45"/>
      <c r="AJ112" s="45"/>
      <c r="AK112" s="45"/>
      <c r="AL112" s="45"/>
      <c r="AM112" s="45"/>
      <c r="AN112" s="45"/>
      <c r="AO112" s="45"/>
      <c r="AP112" s="44"/>
      <c r="AQ112" s="44"/>
      <c r="AR112" s="44"/>
      <c r="AS112" s="44"/>
      <c r="AT112" s="44"/>
      <c r="AU112" s="44"/>
      <c r="AV112" s="44"/>
      <c r="AW112" s="44"/>
      <c r="AX112" s="44"/>
      <c r="AY112">
        <f>COUNTA($C$115)</f>
        <v>1</v>
      </c>
    </row>
    <row r="113" spans="1:51" ht="24.75" customHeight="1" x14ac:dyDescent="0.15">
      <c r="A113" s="42"/>
      <c r="B113" s="46" t="s">
        <v>168</v>
      </c>
      <c r="C113" s="42"/>
      <c r="D113" s="42"/>
      <c r="E113" s="42"/>
      <c r="F113" s="42"/>
      <c r="G113" s="42"/>
      <c r="H113" s="42"/>
      <c r="I113" s="42"/>
      <c r="J113" s="42"/>
      <c r="K113" s="42"/>
      <c r="L113" s="42"/>
      <c r="M113" s="42"/>
      <c r="N113" s="42"/>
      <c r="O113" s="42"/>
      <c r="P113" s="47"/>
      <c r="Q113" s="47"/>
      <c r="R113" s="47"/>
      <c r="S113" s="47"/>
      <c r="T113" s="47"/>
      <c r="U113" s="47"/>
      <c r="V113" s="47"/>
      <c r="W113" s="47"/>
      <c r="X113" s="47"/>
      <c r="Y113" s="48"/>
      <c r="Z113" s="48"/>
      <c r="AA113" s="48"/>
      <c r="AB113" s="48"/>
      <c r="AC113" s="48"/>
      <c r="AD113" s="48"/>
      <c r="AE113" s="48"/>
      <c r="AF113" s="48"/>
      <c r="AG113" s="48"/>
      <c r="AH113" s="48"/>
      <c r="AI113" s="48"/>
      <c r="AJ113" s="48"/>
      <c r="AK113" s="48"/>
      <c r="AL113" s="48"/>
      <c r="AM113" s="48"/>
      <c r="AN113" s="48"/>
      <c r="AO113" s="48"/>
      <c r="AP113" s="47"/>
      <c r="AQ113" s="47"/>
      <c r="AR113" s="47"/>
      <c r="AS113" s="47"/>
      <c r="AT113" s="47"/>
      <c r="AU113" s="47"/>
      <c r="AV113" s="47"/>
      <c r="AW113" s="47"/>
      <c r="AX113" s="47"/>
      <c r="AY113">
        <f>$AY$112</f>
        <v>1</v>
      </c>
    </row>
    <row r="114" spans="1:51" ht="62.25" customHeight="1" x14ac:dyDescent="0.15">
      <c r="A114" s="480"/>
      <c r="B114" s="480"/>
      <c r="C114" s="480" t="s">
        <v>25</v>
      </c>
      <c r="D114" s="480"/>
      <c r="E114" s="480"/>
      <c r="F114" s="480"/>
      <c r="G114" s="480"/>
      <c r="H114" s="480"/>
      <c r="I114" s="480"/>
      <c r="J114" s="510" t="s">
        <v>186</v>
      </c>
      <c r="K114" s="514"/>
      <c r="L114" s="514"/>
      <c r="M114" s="514"/>
      <c r="N114" s="514"/>
      <c r="O114" s="514"/>
      <c r="P114" s="182" t="s">
        <v>173</v>
      </c>
      <c r="Q114" s="182"/>
      <c r="R114" s="182"/>
      <c r="S114" s="182"/>
      <c r="T114" s="182"/>
      <c r="U114" s="182"/>
      <c r="V114" s="182"/>
      <c r="W114" s="182"/>
      <c r="X114" s="182"/>
      <c r="Y114" s="515" t="s">
        <v>185</v>
      </c>
      <c r="Z114" s="518"/>
      <c r="AA114" s="518"/>
      <c r="AB114" s="518"/>
      <c r="AC114" s="510" t="s">
        <v>211</v>
      </c>
      <c r="AD114" s="510"/>
      <c r="AE114" s="510"/>
      <c r="AF114" s="510"/>
      <c r="AG114" s="510"/>
      <c r="AH114" s="515" t="s">
        <v>227</v>
      </c>
      <c r="AI114" s="480"/>
      <c r="AJ114" s="480"/>
      <c r="AK114" s="480"/>
      <c r="AL114" s="480" t="s">
        <v>20</v>
      </c>
      <c r="AM114" s="480"/>
      <c r="AN114" s="480"/>
      <c r="AO114" s="516"/>
      <c r="AP114" s="517" t="s">
        <v>187</v>
      </c>
      <c r="AQ114" s="517"/>
      <c r="AR114" s="517"/>
      <c r="AS114" s="517"/>
      <c r="AT114" s="517"/>
      <c r="AU114" s="517"/>
      <c r="AV114" s="517"/>
      <c r="AW114" s="517"/>
      <c r="AX114" s="517"/>
      <c r="AY114">
        <f t="shared" ref="AY114:AY115" si="4">$AY$112</f>
        <v>1</v>
      </c>
    </row>
    <row r="115" spans="1:51" ht="48.75" customHeight="1" x14ac:dyDescent="0.15">
      <c r="A115" s="463">
        <v>1</v>
      </c>
      <c r="B115" s="463">
        <v>1</v>
      </c>
      <c r="C115" s="113" t="s">
        <v>596</v>
      </c>
      <c r="D115" s="114"/>
      <c r="E115" s="114"/>
      <c r="F115" s="114"/>
      <c r="G115" s="114"/>
      <c r="H115" s="114"/>
      <c r="I115" s="114"/>
      <c r="J115" s="115">
        <v>5360003006020</v>
      </c>
      <c r="K115" s="116"/>
      <c r="L115" s="116"/>
      <c r="M115" s="116"/>
      <c r="N115" s="116"/>
      <c r="O115" s="116"/>
      <c r="P115" s="117" t="s">
        <v>585</v>
      </c>
      <c r="Q115" s="118"/>
      <c r="R115" s="118"/>
      <c r="S115" s="118"/>
      <c r="T115" s="118"/>
      <c r="U115" s="118"/>
      <c r="V115" s="118"/>
      <c r="W115" s="118"/>
      <c r="X115" s="118"/>
      <c r="Y115" s="119">
        <v>35</v>
      </c>
      <c r="Z115" s="120"/>
      <c r="AA115" s="120"/>
      <c r="AB115" s="121"/>
      <c r="AC115" s="122" t="s">
        <v>602</v>
      </c>
      <c r="AD115" s="123"/>
      <c r="AE115" s="123"/>
      <c r="AF115" s="123"/>
      <c r="AG115" s="123"/>
      <c r="AH115" s="124" t="s">
        <v>259</v>
      </c>
      <c r="AI115" s="125"/>
      <c r="AJ115" s="125"/>
      <c r="AK115" s="125"/>
      <c r="AL115" s="126" t="s">
        <v>259</v>
      </c>
      <c r="AM115" s="127"/>
      <c r="AN115" s="127"/>
      <c r="AO115" s="128"/>
      <c r="AP115" s="129" t="s">
        <v>259</v>
      </c>
      <c r="AQ115" s="129"/>
      <c r="AR115" s="129"/>
      <c r="AS115" s="129"/>
      <c r="AT115" s="129"/>
      <c r="AU115" s="129"/>
      <c r="AV115" s="129"/>
      <c r="AW115" s="129"/>
      <c r="AX115" s="129"/>
      <c r="AY115">
        <f t="shared" si="4"/>
        <v>1</v>
      </c>
    </row>
    <row r="116" spans="1:51" ht="48.75" customHeight="1" x14ac:dyDescent="0.15">
      <c r="A116" s="463">
        <v>2</v>
      </c>
      <c r="B116" s="463">
        <v>1</v>
      </c>
      <c r="C116" s="113" t="s">
        <v>597</v>
      </c>
      <c r="D116" s="114"/>
      <c r="E116" s="114"/>
      <c r="F116" s="114"/>
      <c r="G116" s="114"/>
      <c r="H116" s="114"/>
      <c r="I116" s="114"/>
      <c r="J116" s="115">
        <v>1360001000838</v>
      </c>
      <c r="K116" s="116"/>
      <c r="L116" s="116"/>
      <c r="M116" s="116"/>
      <c r="N116" s="116"/>
      <c r="O116" s="116"/>
      <c r="P116" s="117" t="s">
        <v>622</v>
      </c>
      <c r="Q116" s="118"/>
      <c r="R116" s="118"/>
      <c r="S116" s="118"/>
      <c r="T116" s="118"/>
      <c r="U116" s="118"/>
      <c r="V116" s="118"/>
      <c r="W116" s="118"/>
      <c r="X116" s="118"/>
      <c r="Y116" s="119">
        <v>14</v>
      </c>
      <c r="Z116" s="120"/>
      <c r="AA116" s="120"/>
      <c r="AB116" s="121"/>
      <c r="AC116" s="122" t="s">
        <v>602</v>
      </c>
      <c r="AD116" s="123"/>
      <c r="AE116" s="123"/>
      <c r="AF116" s="123"/>
      <c r="AG116" s="123"/>
      <c r="AH116" s="124" t="s">
        <v>259</v>
      </c>
      <c r="AI116" s="125"/>
      <c r="AJ116" s="125"/>
      <c r="AK116" s="125"/>
      <c r="AL116" s="126" t="s">
        <v>259</v>
      </c>
      <c r="AM116" s="127"/>
      <c r="AN116" s="127"/>
      <c r="AO116" s="128"/>
      <c r="AP116" s="129" t="s">
        <v>259</v>
      </c>
      <c r="AQ116" s="129"/>
      <c r="AR116" s="129"/>
      <c r="AS116" s="129"/>
      <c r="AT116" s="129"/>
      <c r="AU116" s="129"/>
      <c r="AV116" s="129"/>
      <c r="AW116" s="129"/>
      <c r="AX116" s="129"/>
      <c r="AY116">
        <f>COUNTA($C$116)</f>
        <v>1</v>
      </c>
    </row>
    <row r="117" spans="1:51" ht="48.75" customHeight="1" x14ac:dyDescent="0.15">
      <c r="A117" s="463">
        <v>3</v>
      </c>
      <c r="B117" s="463">
        <v>1</v>
      </c>
      <c r="C117" s="113" t="s">
        <v>598</v>
      </c>
      <c r="D117" s="114"/>
      <c r="E117" s="114"/>
      <c r="F117" s="114"/>
      <c r="G117" s="114"/>
      <c r="H117" s="114"/>
      <c r="I117" s="114"/>
      <c r="J117" s="115">
        <v>2360005000651</v>
      </c>
      <c r="K117" s="116"/>
      <c r="L117" s="116"/>
      <c r="M117" s="116"/>
      <c r="N117" s="116"/>
      <c r="O117" s="116"/>
      <c r="P117" s="117" t="s">
        <v>623</v>
      </c>
      <c r="Q117" s="118"/>
      <c r="R117" s="118"/>
      <c r="S117" s="118"/>
      <c r="T117" s="118"/>
      <c r="U117" s="118"/>
      <c r="V117" s="118"/>
      <c r="W117" s="118"/>
      <c r="X117" s="118"/>
      <c r="Y117" s="119">
        <v>13</v>
      </c>
      <c r="Z117" s="120"/>
      <c r="AA117" s="120"/>
      <c r="AB117" s="121"/>
      <c r="AC117" s="122" t="s">
        <v>602</v>
      </c>
      <c r="AD117" s="123"/>
      <c r="AE117" s="123"/>
      <c r="AF117" s="123"/>
      <c r="AG117" s="123"/>
      <c r="AH117" s="124" t="s">
        <v>259</v>
      </c>
      <c r="AI117" s="125"/>
      <c r="AJ117" s="125"/>
      <c r="AK117" s="125"/>
      <c r="AL117" s="126" t="s">
        <v>259</v>
      </c>
      <c r="AM117" s="127"/>
      <c r="AN117" s="127"/>
      <c r="AO117" s="128"/>
      <c r="AP117" s="129" t="s">
        <v>259</v>
      </c>
      <c r="AQ117" s="129"/>
      <c r="AR117" s="129"/>
      <c r="AS117" s="129"/>
      <c r="AT117" s="129"/>
      <c r="AU117" s="129"/>
      <c r="AV117" s="129"/>
      <c r="AW117" s="129"/>
      <c r="AX117" s="129"/>
      <c r="AY117">
        <f>COUNTA($C$117)</f>
        <v>1</v>
      </c>
    </row>
    <row r="118" spans="1:51" ht="48.75" customHeight="1" x14ac:dyDescent="0.15">
      <c r="A118" s="463">
        <v>4</v>
      </c>
      <c r="B118" s="463">
        <v>1</v>
      </c>
      <c r="C118" s="113" t="s">
        <v>599</v>
      </c>
      <c r="D118" s="114"/>
      <c r="E118" s="114"/>
      <c r="F118" s="114"/>
      <c r="G118" s="114"/>
      <c r="H118" s="114"/>
      <c r="I118" s="114"/>
      <c r="J118" s="115">
        <v>8360005000646</v>
      </c>
      <c r="K118" s="116"/>
      <c r="L118" s="116"/>
      <c r="M118" s="116"/>
      <c r="N118" s="116"/>
      <c r="O118" s="116"/>
      <c r="P118" s="117" t="s">
        <v>623</v>
      </c>
      <c r="Q118" s="118"/>
      <c r="R118" s="118"/>
      <c r="S118" s="118"/>
      <c r="T118" s="118"/>
      <c r="U118" s="118"/>
      <c r="V118" s="118"/>
      <c r="W118" s="118"/>
      <c r="X118" s="118"/>
      <c r="Y118" s="119">
        <v>13</v>
      </c>
      <c r="Z118" s="120"/>
      <c r="AA118" s="120"/>
      <c r="AB118" s="121"/>
      <c r="AC118" s="122" t="s">
        <v>602</v>
      </c>
      <c r="AD118" s="123"/>
      <c r="AE118" s="123"/>
      <c r="AF118" s="123"/>
      <c r="AG118" s="123"/>
      <c r="AH118" s="124" t="s">
        <v>259</v>
      </c>
      <c r="AI118" s="125"/>
      <c r="AJ118" s="125"/>
      <c r="AK118" s="125"/>
      <c r="AL118" s="126" t="s">
        <v>259</v>
      </c>
      <c r="AM118" s="127"/>
      <c r="AN118" s="127"/>
      <c r="AO118" s="128"/>
      <c r="AP118" s="129" t="s">
        <v>259</v>
      </c>
      <c r="AQ118" s="129"/>
      <c r="AR118" s="129"/>
      <c r="AS118" s="129"/>
      <c r="AT118" s="129"/>
      <c r="AU118" s="129"/>
      <c r="AV118" s="129"/>
      <c r="AW118" s="129"/>
      <c r="AX118" s="129"/>
      <c r="AY118">
        <f>COUNTA($C$118)</f>
        <v>1</v>
      </c>
    </row>
    <row r="119" spans="1:51" ht="48.75" customHeight="1" x14ac:dyDescent="0.15">
      <c r="A119" s="463">
        <v>5</v>
      </c>
      <c r="B119" s="463">
        <v>1</v>
      </c>
      <c r="C119" s="113" t="s">
        <v>600</v>
      </c>
      <c r="D119" s="114"/>
      <c r="E119" s="114"/>
      <c r="F119" s="114"/>
      <c r="G119" s="114"/>
      <c r="H119" s="114"/>
      <c r="I119" s="114"/>
      <c r="J119" s="115">
        <v>3360005000502</v>
      </c>
      <c r="K119" s="116"/>
      <c r="L119" s="116"/>
      <c r="M119" s="116"/>
      <c r="N119" s="116"/>
      <c r="O119" s="116"/>
      <c r="P119" s="117" t="s">
        <v>631</v>
      </c>
      <c r="Q119" s="118"/>
      <c r="R119" s="118"/>
      <c r="S119" s="118"/>
      <c r="T119" s="118"/>
      <c r="U119" s="118"/>
      <c r="V119" s="118"/>
      <c r="W119" s="118"/>
      <c r="X119" s="118"/>
      <c r="Y119" s="119">
        <v>13</v>
      </c>
      <c r="Z119" s="120"/>
      <c r="AA119" s="120"/>
      <c r="AB119" s="121"/>
      <c r="AC119" s="122" t="s">
        <v>602</v>
      </c>
      <c r="AD119" s="123"/>
      <c r="AE119" s="123"/>
      <c r="AF119" s="123"/>
      <c r="AG119" s="123"/>
      <c r="AH119" s="124" t="s">
        <v>259</v>
      </c>
      <c r="AI119" s="125"/>
      <c r="AJ119" s="125"/>
      <c r="AK119" s="125"/>
      <c r="AL119" s="126" t="s">
        <v>259</v>
      </c>
      <c r="AM119" s="127"/>
      <c r="AN119" s="127"/>
      <c r="AO119" s="128"/>
      <c r="AP119" s="129" t="s">
        <v>259</v>
      </c>
      <c r="AQ119" s="129"/>
      <c r="AR119" s="129"/>
      <c r="AS119" s="129"/>
      <c r="AT119" s="129"/>
      <c r="AU119" s="129"/>
      <c r="AV119" s="129"/>
      <c r="AW119" s="129"/>
      <c r="AX119" s="129"/>
      <c r="AY119">
        <f>COUNTA($C$119)</f>
        <v>1</v>
      </c>
    </row>
    <row r="120" spans="1:51" ht="48.75" customHeight="1" x14ac:dyDescent="0.15">
      <c r="A120" s="463">
        <v>6</v>
      </c>
      <c r="B120" s="463">
        <v>1</v>
      </c>
      <c r="C120" s="113" t="s">
        <v>601</v>
      </c>
      <c r="D120" s="114"/>
      <c r="E120" s="114"/>
      <c r="F120" s="114"/>
      <c r="G120" s="114"/>
      <c r="H120" s="114"/>
      <c r="I120" s="114"/>
      <c r="J120" s="115">
        <v>6010001154136</v>
      </c>
      <c r="K120" s="116"/>
      <c r="L120" s="116"/>
      <c r="M120" s="116"/>
      <c r="N120" s="116"/>
      <c r="O120" s="116"/>
      <c r="P120" s="117" t="s">
        <v>624</v>
      </c>
      <c r="Q120" s="118"/>
      <c r="R120" s="118"/>
      <c r="S120" s="118"/>
      <c r="T120" s="118"/>
      <c r="U120" s="118"/>
      <c r="V120" s="118"/>
      <c r="W120" s="118"/>
      <c r="X120" s="118"/>
      <c r="Y120" s="119">
        <v>1</v>
      </c>
      <c r="Z120" s="120"/>
      <c r="AA120" s="120"/>
      <c r="AB120" s="121"/>
      <c r="AC120" s="122" t="s">
        <v>602</v>
      </c>
      <c r="AD120" s="123"/>
      <c r="AE120" s="123"/>
      <c r="AF120" s="123"/>
      <c r="AG120" s="123"/>
      <c r="AH120" s="124" t="s">
        <v>259</v>
      </c>
      <c r="AI120" s="125"/>
      <c r="AJ120" s="125"/>
      <c r="AK120" s="125"/>
      <c r="AL120" s="126" t="s">
        <v>259</v>
      </c>
      <c r="AM120" s="127"/>
      <c r="AN120" s="127"/>
      <c r="AO120" s="128"/>
      <c r="AP120" s="129" t="s">
        <v>259</v>
      </c>
      <c r="AQ120" s="129"/>
      <c r="AR120" s="129"/>
      <c r="AS120" s="129"/>
      <c r="AT120" s="129"/>
      <c r="AU120" s="129"/>
      <c r="AV120" s="129"/>
      <c r="AW120" s="129"/>
      <c r="AX120" s="129"/>
      <c r="AY120">
        <f>COUNTA($C$120)</f>
        <v>1</v>
      </c>
    </row>
  </sheetData>
  <sheetProtection formatRows="0"/>
  <dataConsolidate/>
  <mergeCells count="539">
    <mergeCell ref="AO76:AX76"/>
    <mergeCell ref="E77:P77"/>
    <mergeCell ref="Q77:AB77"/>
    <mergeCell ref="AC77:AN77"/>
    <mergeCell ref="AO77:AX77"/>
    <mergeCell ref="X80:Y80"/>
    <mergeCell ref="AA80:AB80"/>
    <mergeCell ref="AC80:AE80"/>
    <mergeCell ref="AG80:AH80"/>
    <mergeCell ref="AJ80:AK80"/>
    <mergeCell ref="AM80:AN80"/>
    <mergeCell ref="AO80:AP80"/>
    <mergeCell ref="AR80:AS80"/>
    <mergeCell ref="AO81:AP81"/>
    <mergeCell ref="AR81:AS81"/>
    <mergeCell ref="AU81:AV81"/>
    <mergeCell ref="A78:D78"/>
    <mergeCell ref="E78:P78"/>
    <mergeCell ref="Q78:AB78"/>
    <mergeCell ref="AC78:AN78"/>
    <mergeCell ref="AO78:AX78"/>
    <mergeCell ref="A79:D79"/>
    <mergeCell ref="E79:P79"/>
    <mergeCell ref="Q79:AB79"/>
    <mergeCell ref="AC79:AN79"/>
    <mergeCell ref="AO79:AX79"/>
    <mergeCell ref="A80:D80"/>
    <mergeCell ref="E80:G80"/>
    <mergeCell ref="I80:J80"/>
    <mergeCell ref="L80:M80"/>
    <mergeCell ref="O80:P80"/>
    <mergeCell ref="Q80:S80"/>
    <mergeCell ref="U80:V80"/>
    <mergeCell ref="AU80:AV80"/>
    <mergeCell ref="G22:O22"/>
    <mergeCell ref="G23:O23"/>
    <mergeCell ref="A22:F24"/>
    <mergeCell ref="AD22:AX22"/>
    <mergeCell ref="AD23:AX24"/>
    <mergeCell ref="W22:AC22"/>
    <mergeCell ref="A74:D74"/>
    <mergeCell ref="E74:P74"/>
    <mergeCell ref="Q74:AB74"/>
    <mergeCell ref="AC74:AN74"/>
    <mergeCell ref="AO74:AX74"/>
    <mergeCell ref="W23:AC23"/>
    <mergeCell ref="C53:AC53"/>
    <mergeCell ref="AD53:AF53"/>
    <mergeCell ref="E39:F39"/>
    <mergeCell ref="G39:AX39"/>
    <mergeCell ref="E38:F38"/>
    <mergeCell ref="G38:AX38"/>
    <mergeCell ref="Y29:AA29"/>
    <mergeCell ref="AE27:AH27"/>
    <mergeCell ref="AQ26:AR26"/>
    <mergeCell ref="AE28:AH28"/>
    <mergeCell ref="AS26:AT26"/>
    <mergeCell ref="AO75:AX75"/>
    <mergeCell ref="A71:D71"/>
    <mergeCell ref="E71:P71"/>
    <mergeCell ref="Q71:AB71"/>
    <mergeCell ref="AC71:AN71"/>
    <mergeCell ref="AO71:AX71"/>
    <mergeCell ref="A72:D72"/>
    <mergeCell ref="E72:P72"/>
    <mergeCell ref="Q72:AB72"/>
    <mergeCell ref="AC72:AN72"/>
    <mergeCell ref="AO72:AX72"/>
    <mergeCell ref="A73:D73"/>
    <mergeCell ref="E73:P73"/>
    <mergeCell ref="Q73:AB73"/>
    <mergeCell ref="AC73:AN73"/>
    <mergeCell ref="AO73:AX73"/>
    <mergeCell ref="A75:D75"/>
    <mergeCell ref="A81:D81"/>
    <mergeCell ref="E81:G81"/>
    <mergeCell ref="I81:J81"/>
    <mergeCell ref="L81:M81"/>
    <mergeCell ref="Q81:S81"/>
    <mergeCell ref="U81:V81"/>
    <mergeCell ref="X81:Y81"/>
    <mergeCell ref="AC81:AE81"/>
    <mergeCell ref="E75:P75"/>
    <mergeCell ref="Q75:AB75"/>
    <mergeCell ref="AC75:AN75"/>
    <mergeCell ref="A77:D77"/>
    <mergeCell ref="O81:P81"/>
    <mergeCell ref="AA81:AB81"/>
    <mergeCell ref="AM81:AN81"/>
    <mergeCell ref="E76:P76"/>
    <mergeCell ref="Q76:AB76"/>
    <mergeCell ref="AC76:AN76"/>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AW2:AX2"/>
    <mergeCell ref="A3:AH3"/>
    <mergeCell ref="AJ3:AW3"/>
    <mergeCell ref="G19:O19"/>
    <mergeCell ref="AK19:AQ19"/>
    <mergeCell ref="P18:V18"/>
    <mergeCell ref="W18:AC18"/>
    <mergeCell ref="AD18:AJ18"/>
    <mergeCell ref="AK18:AQ18"/>
    <mergeCell ref="AR18:AX18"/>
    <mergeCell ref="P110:X110"/>
    <mergeCell ref="P111:X111"/>
    <mergeCell ref="Y107:AB107"/>
    <mergeCell ref="AP109:AX109"/>
    <mergeCell ref="AP110:AX110"/>
    <mergeCell ref="AP111:AX111"/>
    <mergeCell ref="AC109:AG109"/>
    <mergeCell ref="AC110:AG110"/>
    <mergeCell ref="AC111:AG111"/>
    <mergeCell ref="AC103:AG103"/>
    <mergeCell ref="AC104:AG104"/>
    <mergeCell ref="AC105:AG105"/>
    <mergeCell ref="AL105:AO105"/>
    <mergeCell ref="AH107:AK107"/>
    <mergeCell ref="AL107:AO107"/>
    <mergeCell ref="AH108:AK108"/>
    <mergeCell ref="P108:X108"/>
    <mergeCell ref="P109:X109"/>
    <mergeCell ref="Y104:AB104"/>
    <mergeCell ref="Y105:AB105"/>
    <mergeCell ref="Y109:AB109"/>
    <mergeCell ref="Y110:AB110"/>
    <mergeCell ref="Y111:AB111"/>
    <mergeCell ref="AH111:AK111"/>
    <mergeCell ref="AL111:AO111"/>
    <mergeCell ref="AP108:AX108"/>
    <mergeCell ref="Y108:AB108"/>
    <mergeCell ref="AH110:AK110"/>
    <mergeCell ref="AL110:AO110"/>
    <mergeCell ref="AC106:AG106"/>
    <mergeCell ref="Y106:AB106"/>
    <mergeCell ref="AQ36:AX36"/>
    <mergeCell ref="AE35:AH35"/>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U27:AX27"/>
    <mergeCell ref="AU28:AX28"/>
    <mergeCell ref="AU29:AX29"/>
    <mergeCell ref="A120:B120"/>
    <mergeCell ref="A118:B118"/>
    <mergeCell ref="A119:B119"/>
    <mergeCell ref="C118:I118"/>
    <mergeCell ref="J118:O118"/>
    <mergeCell ref="P118:X118"/>
    <mergeCell ref="Y118:AB118"/>
    <mergeCell ref="AC118:AG118"/>
    <mergeCell ref="AH118:AK118"/>
    <mergeCell ref="AL118:AO118"/>
    <mergeCell ref="AP118:AX118"/>
    <mergeCell ref="C119:I119"/>
    <mergeCell ref="J119:O119"/>
    <mergeCell ref="P119:X119"/>
    <mergeCell ref="Y119:AB119"/>
    <mergeCell ref="AC119:AG119"/>
    <mergeCell ref="AH119:AK119"/>
    <mergeCell ref="AL119:AO119"/>
    <mergeCell ref="AP119:AX119"/>
    <mergeCell ref="A117:B117"/>
    <mergeCell ref="A114:B114"/>
    <mergeCell ref="A115:B115"/>
    <mergeCell ref="C114:I114"/>
    <mergeCell ref="J114:O114"/>
    <mergeCell ref="P114:X114"/>
    <mergeCell ref="Y114:AB114"/>
    <mergeCell ref="AC114:AG114"/>
    <mergeCell ref="AH114:AK114"/>
    <mergeCell ref="AL114:AO114"/>
    <mergeCell ref="AP114:AX114"/>
    <mergeCell ref="C115:I115"/>
    <mergeCell ref="J115:O115"/>
    <mergeCell ref="P115:X115"/>
    <mergeCell ref="Y115:AB115"/>
    <mergeCell ref="AC115:AG115"/>
    <mergeCell ref="AH115:AK115"/>
    <mergeCell ref="AP115:AX115"/>
    <mergeCell ref="AH116:AK116"/>
    <mergeCell ref="AL116:AO116"/>
    <mergeCell ref="AP116:AX116"/>
    <mergeCell ref="C117:I117"/>
    <mergeCell ref="J117:O117"/>
    <mergeCell ref="P117:X117"/>
    <mergeCell ref="Y117:AB117"/>
    <mergeCell ref="AC117:AG117"/>
    <mergeCell ref="AH117:AK117"/>
    <mergeCell ref="AL117:AO117"/>
    <mergeCell ref="AP117:AX117"/>
    <mergeCell ref="A116:B116"/>
    <mergeCell ref="AL115:AO115"/>
    <mergeCell ref="C116:I116"/>
    <mergeCell ref="J116:O116"/>
    <mergeCell ref="P116:X116"/>
    <mergeCell ref="Y116:AB116"/>
    <mergeCell ref="AH104:AK104"/>
    <mergeCell ref="AL104:AO104"/>
    <mergeCell ref="AP101:AX101"/>
    <mergeCell ref="AP102:AX102"/>
    <mergeCell ref="AP103:AX103"/>
    <mergeCell ref="AP104:AX104"/>
    <mergeCell ref="AP105:AX105"/>
    <mergeCell ref="J111:O111"/>
    <mergeCell ref="P102:X102"/>
    <mergeCell ref="P103:X103"/>
    <mergeCell ref="P104:X104"/>
    <mergeCell ref="P105:X105"/>
    <mergeCell ref="P106:X106"/>
    <mergeCell ref="P107:X107"/>
    <mergeCell ref="AP106:AX106"/>
    <mergeCell ref="A111:B111"/>
    <mergeCell ref="AL109:AO109"/>
    <mergeCell ref="AC116:AG116"/>
    <mergeCell ref="A97:AK97"/>
    <mergeCell ref="J109:O109"/>
    <mergeCell ref="J110:O110"/>
    <mergeCell ref="A103:B103"/>
    <mergeCell ref="A104:B104"/>
    <mergeCell ref="AH102:AK102"/>
    <mergeCell ref="AL102:AO102"/>
    <mergeCell ref="J101:O101"/>
    <mergeCell ref="J103:O103"/>
    <mergeCell ref="J102:O102"/>
    <mergeCell ref="Y102:AB102"/>
    <mergeCell ref="AL108:AO108"/>
    <mergeCell ref="J104:O104"/>
    <mergeCell ref="J105:O105"/>
    <mergeCell ref="J106:O106"/>
    <mergeCell ref="J107:O107"/>
    <mergeCell ref="J108:O108"/>
    <mergeCell ref="AH101:AK101"/>
    <mergeCell ref="AL101:AO101"/>
    <mergeCell ref="A110:B110"/>
    <mergeCell ref="Y101:AB101"/>
    <mergeCell ref="C101:I101"/>
    <mergeCell ref="P101:X101"/>
    <mergeCell ref="Y103:AB103"/>
    <mergeCell ref="AL103:AO103"/>
    <mergeCell ref="AC107:AG107"/>
    <mergeCell ref="AC108:AG108"/>
    <mergeCell ref="AP107:AX107"/>
    <mergeCell ref="A106:B106"/>
    <mergeCell ref="AH106:AK106"/>
    <mergeCell ref="AL106:AO106"/>
    <mergeCell ref="AH109:AK109"/>
    <mergeCell ref="AE37:AH37"/>
    <mergeCell ref="AM37:AP37"/>
    <mergeCell ref="A107:B107"/>
    <mergeCell ref="A102:B102"/>
    <mergeCell ref="A101:B101"/>
    <mergeCell ref="AG48:AX48"/>
    <mergeCell ref="A42:B44"/>
    <mergeCell ref="A105:B105"/>
    <mergeCell ref="C60:F60"/>
    <mergeCell ref="AD47:AF47"/>
    <mergeCell ref="AD44:AF44"/>
    <mergeCell ref="AC95:AG95"/>
    <mergeCell ref="L95:X95"/>
    <mergeCell ref="AC94:AG94"/>
    <mergeCell ref="G96:K96"/>
    <mergeCell ref="L96:X96"/>
    <mergeCell ref="P20:V20"/>
    <mergeCell ref="W20:AC20"/>
    <mergeCell ref="AD20:AJ20"/>
    <mergeCell ref="A109:B109"/>
    <mergeCell ref="A108:B108"/>
    <mergeCell ref="Y25:AA26"/>
    <mergeCell ref="Y27:AA27"/>
    <mergeCell ref="Y28:AA28"/>
    <mergeCell ref="P25:X26"/>
    <mergeCell ref="AB25:AD26"/>
    <mergeCell ref="AB27:AD27"/>
    <mergeCell ref="AH103:AK103"/>
    <mergeCell ref="AI35:AL35"/>
    <mergeCell ref="Y32:AA32"/>
    <mergeCell ref="AK20:AQ20"/>
    <mergeCell ref="AE34:AH34"/>
    <mergeCell ref="AI34:AL34"/>
    <mergeCell ref="AM34:AP34"/>
    <mergeCell ref="A25:F29"/>
    <mergeCell ref="AB28:AD28"/>
    <mergeCell ref="A40:AX40"/>
    <mergeCell ref="AH105:AK105"/>
    <mergeCell ref="AC101:AG101"/>
    <mergeCell ref="AC102:AG102"/>
    <mergeCell ref="G5:L5"/>
    <mergeCell ref="M5:R5"/>
    <mergeCell ref="S5:X5"/>
    <mergeCell ref="Y8:AD8"/>
    <mergeCell ref="A9:F9"/>
    <mergeCell ref="G9:AX9"/>
    <mergeCell ref="I15:O15"/>
    <mergeCell ref="P15:V15"/>
    <mergeCell ref="W15:AC15"/>
    <mergeCell ref="I14:O14"/>
    <mergeCell ref="I13:O13"/>
    <mergeCell ref="AD13:AJ13"/>
    <mergeCell ref="AR14:AX14"/>
    <mergeCell ref="AK15:AQ15"/>
    <mergeCell ref="W12:AC12"/>
    <mergeCell ref="A10:F10"/>
    <mergeCell ref="AR12:AX12"/>
    <mergeCell ref="G13:H18"/>
    <mergeCell ref="W13:AC13"/>
    <mergeCell ref="G6:AX6"/>
    <mergeCell ref="A12:F21"/>
    <mergeCell ref="AU96:AX96"/>
    <mergeCell ref="C51:AC51"/>
    <mergeCell ref="AD54:AF54"/>
    <mergeCell ref="AG52:AX52"/>
    <mergeCell ref="C48:AC48"/>
    <mergeCell ref="G94:K94"/>
    <mergeCell ref="L94:X94"/>
    <mergeCell ref="Y94:AB94"/>
    <mergeCell ref="Y95:AB95"/>
    <mergeCell ref="AG57:AX57"/>
    <mergeCell ref="AD48:AF48"/>
    <mergeCell ref="A62:AX62"/>
    <mergeCell ref="C61:F61"/>
    <mergeCell ref="C52:AC52"/>
    <mergeCell ref="A82:F92"/>
    <mergeCell ref="AG59:AX59"/>
    <mergeCell ref="C56:AC56"/>
    <mergeCell ref="AG56:AX56"/>
    <mergeCell ref="C59:AC59"/>
    <mergeCell ref="AD57:AF57"/>
    <mergeCell ref="AD49:AF49"/>
    <mergeCell ref="AG81:AH81"/>
    <mergeCell ref="AJ81:AK81"/>
    <mergeCell ref="A76:D76"/>
    <mergeCell ref="AG41:AX41"/>
    <mergeCell ref="AD15:AJ15"/>
    <mergeCell ref="P19:V19"/>
    <mergeCell ref="A69:AX69"/>
    <mergeCell ref="AC93:AX93"/>
    <mergeCell ref="C46:D47"/>
    <mergeCell ref="A65:E65"/>
    <mergeCell ref="A60:B61"/>
    <mergeCell ref="A66:AX66"/>
    <mergeCell ref="AR15:AX15"/>
    <mergeCell ref="I17:O17"/>
    <mergeCell ref="AQ25:AT25"/>
    <mergeCell ref="G25:O26"/>
    <mergeCell ref="A59:B59"/>
    <mergeCell ref="AD52:AF52"/>
    <mergeCell ref="Y35:AA35"/>
    <mergeCell ref="AB35:AD35"/>
    <mergeCell ref="G36:X37"/>
    <mergeCell ref="Y36:AA36"/>
    <mergeCell ref="A55:B58"/>
    <mergeCell ref="C55:AC55"/>
    <mergeCell ref="AR19:AX19"/>
    <mergeCell ref="W19:AC19"/>
    <mergeCell ref="AD19:AJ19"/>
    <mergeCell ref="F65:AX65"/>
    <mergeCell ref="E46:AC46"/>
    <mergeCell ref="E47:AC47"/>
    <mergeCell ref="AG54:AX54"/>
    <mergeCell ref="A64:AX64"/>
    <mergeCell ref="AG55:AX55"/>
    <mergeCell ref="AD43:AF43"/>
    <mergeCell ref="AG51:AX51"/>
    <mergeCell ref="C43:AC43"/>
    <mergeCell ref="C44:AC44"/>
    <mergeCell ref="C45:AC45"/>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D45:AF45"/>
    <mergeCell ref="I18:O18"/>
    <mergeCell ref="AD12:AJ12"/>
    <mergeCell ref="AE8:AX8"/>
    <mergeCell ref="W16:AC16"/>
    <mergeCell ref="AH94:AT94"/>
    <mergeCell ref="G95:K95"/>
    <mergeCell ref="A67:E67"/>
    <mergeCell ref="P12:V12"/>
    <mergeCell ref="AB29:AD29"/>
    <mergeCell ref="AD56:AF56"/>
    <mergeCell ref="A93:F96"/>
    <mergeCell ref="A63:AX63"/>
    <mergeCell ref="F67:AX67"/>
    <mergeCell ref="A45:B54"/>
    <mergeCell ref="C54:AC54"/>
    <mergeCell ref="A70:AX70"/>
    <mergeCell ref="AD58:AF58"/>
    <mergeCell ref="AG45:AX47"/>
    <mergeCell ref="C50:AC50"/>
    <mergeCell ref="AU94:AX94"/>
    <mergeCell ref="AD55:AF55"/>
    <mergeCell ref="G93:AB93"/>
    <mergeCell ref="AD59:AF59"/>
    <mergeCell ref="AG58:AX58"/>
    <mergeCell ref="AR20:AX20"/>
    <mergeCell ref="A68:AX68"/>
    <mergeCell ref="AD50:AF50"/>
    <mergeCell ref="C58:AC58"/>
    <mergeCell ref="AI37:AL37"/>
    <mergeCell ref="AQ37:AX37"/>
    <mergeCell ref="AQ35:AX35"/>
    <mergeCell ref="AE36:AH36"/>
    <mergeCell ref="AI36:AL36"/>
    <mergeCell ref="G61:AX61"/>
    <mergeCell ref="G60:AX60"/>
    <mergeCell ref="G33:X34"/>
    <mergeCell ref="AM36:AP36"/>
    <mergeCell ref="Y33:AA33"/>
    <mergeCell ref="AM35:AP35"/>
    <mergeCell ref="AB36:AD36"/>
    <mergeCell ref="AE33:AH33"/>
    <mergeCell ref="AI33:AL33"/>
    <mergeCell ref="AM33:AP33"/>
    <mergeCell ref="Y37:AA37"/>
    <mergeCell ref="AB37:AD37"/>
    <mergeCell ref="C57:AC57"/>
    <mergeCell ref="A35:F37"/>
    <mergeCell ref="G35:X35"/>
    <mergeCell ref="AD41:AF41"/>
    <mergeCell ref="C41:AC41"/>
    <mergeCell ref="AG42:AX42"/>
    <mergeCell ref="AD46:AF46"/>
    <mergeCell ref="A7:F7"/>
    <mergeCell ref="G7:X7"/>
    <mergeCell ref="A8:F8"/>
    <mergeCell ref="A32:F34"/>
    <mergeCell ref="G32:X32"/>
    <mergeCell ref="AB33:AD33"/>
    <mergeCell ref="AB32:AD32"/>
    <mergeCell ref="Y34:AA34"/>
    <mergeCell ref="AB34:AD34"/>
    <mergeCell ref="G27:O29"/>
    <mergeCell ref="A11:F11"/>
    <mergeCell ref="G10:AX10"/>
    <mergeCell ref="AD14:AJ14"/>
    <mergeCell ref="AK14:AQ14"/>
    <mergeCell ref="P13:V13"/>
    <mergeCell ref="P17:V17"/>
    <mergeCell ref="W17:AC17"/>
    <mergeCell ref="AD16:AJ16"/>
    <mergeCell ref="AR16:AX16"/>
    <mergeCell ref="AK16:AQ16"/>
    <mergeCell ref="P27:X29"/>
    <mergeCell ref="G12:O12"/>
    <mergeCell ref="P14:V14"/>
    <mergeCell ref="G20:O20"/>
    <mergeCell ref="C120:I120"/>
    <mergeCell ref="J120:O120"/>
    <mergeCell ref="P120:X120"/>
    <mergeCell ref="Y120:AB120"/>
    <mergeCell ref="AC120:AG120"/>
    <mergeCell ref="AH120:AK120"/>
    <mergeCell ref="AL120:AO120"/>
    <mergeCell ref="AP120:AX120"/>
    <mergeCell ref="AU95:AX95"/>
    <mergeCell ref="C102:I102"/>
    <mergeCell ref="C103:I103"/>
    <mergeCell ref="C104:I104"/>
    <mergeCell ref="C105:I105"/>
    <mergeCell ref="C106:I106"/>
    <mergeCell ref="C107:I107"/>
    <mergeCell ref="C108:I108"/>
    <mergeCell ref="C109:I109"/>
    <mergeCell ref="C110:I110"/>
    <mergeCell ref="C111:I111"/>
    <mergeCell ref="AL97:AN97"/>
    <mergeCell ref="AH95:AT95"/>
    <mergeCell ref="Y96:AB96"/>
    <mergeCell ref="AC96:AG96"/>
    <mergeCell ref="AH96:AT96"/>
    <mergeCell ref="AG53:AX53"/>
    <mergeCell ref="AG43:AX43"/>
    <mergeCell ref="AD42:AF42"/>
    <mergeCell ref="AK21:AQ21"/>
    <mergeCell ref="AR21:AX21"/>
    <mergeCell ref="A30:F31"/>
    <mergeCell ref="G30:AX31"/>
    <mergeCell ref="AD51:AF51"/>
    <mergeCell ref="AG50:AX50"/>
    <mergeCell ref="G21:O21"/>
    <mergeCell ref="P21:V21"/>
    <mergeCell ref="W21:AC21"/>
    <mergeCell ref="AD21:AJ21"/>
    <mergeCell ref="AQ32:AT32"/>
    <mergeCell ref="AU32:AX32"/>
    <mergeCell ref="AQ33:AT33"/>
    <mergeCell ref="AQ34:AT34"/>
    <mergeCell ref="AU33:AX33"/>
    <mergeCell ref="AU34:AX34"/>
    <mergeCell ref="C38:D39"/>
    <mergeCell ref="A38:B39"/>
    <mergeCell ref="AE32:AH32"/>
    <mergeCell ref="AI32:AL32"/>
    <mergeCell ref="AM32:AP32"/>
  </mergeCells>
  <phoneticPr fontId="5"/>
  <conditionalFormatting sqref="P14:AQ14">
    <cfRule type="expression" dxfId="85" priority="14019">
      <formula>IF(RIGHT(TEXT(P14,"0.#"),1)=".",FALSE,TRUE)</formula>
    </cfRule>
    <cfRule type="expression" dxfId="84" priority="14020">
      <formula>IF(RIGHT(TEXT(P14,"0.#"),1)=".",TRUE,FALSE)</formula>
    </cfRule>
  </conditionalFormatting>
  <conditionalFormatting sqref="AE27">
    <cfRule type="expression" dxfId="83" priority="14009">
      <formula>IF(RIGHT(TEXT(AE27,"0.#"),1)=".",FALSE,TRUE)</formula>
    </cfRule>
    <cfRule type="expression" dxfId="82" priority="14010">
      <formula>IF(RIGHT(TEXT(AE27,"0.#"),1)=".",TRUE,FALSE)</formula>
    </cfRule>
  </conditionalFormatting>
  <conditionalFormatting sqref="P18:AX18">
    <cfRule type="expression" dxfId="81" priority="13895">
      <formula>IF(RIGHT(TEXT(P18,"0.#"),1)=".",FALSE,TRUE)</formula>
    </cfRule>
    <cfRule type="expression" dxfId="80" priority="13896">
      <formula>IF(RIGHT(TEXT(P18,"0.#"),1)=".",TRUE,FALSE)</formula>
    </cfRule>
  </conditionalFormatting>
  <conditionalFormatting sqref="Y96">
    <cfRule type="expression" dxfId="79" priority="13887">
      <formula>IF(RIGHT(TEXT(Y96,"0.#"),1)=".",FALSE,TRUE)</formula>
    </cfRule>
    <cfRule type="expression" dxfId="78" priority="13888">
      <formula>IF(RIGHT(TEXT(Y96,"0.#"),1)=".",TRUE,FALSE)</formula>
    </cfRule>
  </conditionalFormatting>
  <conditionalFormatting sqref="P13:AX13 P16:AQ17 P15:AX15">
    <cfRule type="expression" dxfId="77" priority="13717">
      <formula>IF(RIGHT(TEXT(P13,"0.#"),1)=".",FALSE,TRUE)</formula>
    </cfRule>
    <cfRule type="expression" dxfId="76" priority="13718">
      <formula>IF(RIGHT(TEXT(P13,"0.#"),1)=".",TRUE,FALSE)</formula>
    </cfRule>
  </conditionalFormatting>
  <conditionalFormatting sqref="P19:AJ19">
    <cfRule type="expression" dxfId="75" priority="13715">
      <formula>IF(RIGHT(TEXT(P19,"0.#"),1)=".",FALSE,TRUE)</formula>
    </cfRule>
    <cfRule type="expression" dxfId="74" priority="13716">
      <formula>IF(RIGHT(TEXT(P19,"0.#"),1)=".",TRUE,FALSE)</formula>
    </cfRule>
  </conditionalFormatting>
  <conditionalFormatting sqref="AE33 AQ33">
    <cfRule type="expression" dxfId="73" priority="13707">
      <formula>IF(RIGHT(TEXT(AE33,"0.#"),1)=".",FALSE,TRUE)</formula>
    </cfRule>
    <cfRule type="expression" dxfId="72" priority="13708">
      <formula>IF(RIGHT(TEXT(AE33,"0.#"),1)=".",TRUE,FALSE)</formula>
    </cfRule>
  </conditionalFormatting>
  <conditionalFormatting sqref="Y95">
    <cfRule type="expression" dxfId="71" priority="13693">
      <formula>IF(RIGHT(TEXT(Y95,"0.#"),1)=".",FALSE,TRUE)</formula>
    </cfRule>
    <cfRule type="expression" dxfId="70" priority="13694">
      <formula>IF(RIGHT(TEXT(Y95,"0.#"),1)=".",TRUE,FALSE)</formula>
    </cfRule>
  </conditionalFormatting>
  <conditionalFormatting sqref="AU96">
    <cfRule type="expression" dxfId="69" priority="13689">
      <formula>IF(RIGHT(TEXT(AU96,"0.#"),1)=".",FALSE,TRUE)</formula>
    </cfRule>
    <cfRule type="expression" dxfId="68" priority="13690">
      <formula>IF(RIGHT(TEXT(AU96,"0.#"),1)=".",TRUE,FALSE)</formula>
    </cfRule>
  </conditionalFormatting>
  <conditionalFormatting sqref="AU95">
    <cfRule type="expression" dxfId="67" priority="13687">
      <formula>IF(RIGHT(TEXT(AU95,"0.#"),1)=".",FALSE,TRUE)</formula>
    </cfRule>
    <cfRule type="expression" dxfId="66" priority="13688">
      <formula>IF(RIGHT(TEXT(AU95,"0.#"),1)=".",TRUE,FALSE)</formula>
    </cfRule>
  </conditionalFormatting>
  <conditionalFormatting sqref="AE28">
    <cfRule type="expression" dxfId="65" priority="13477">
      <formula>IF(RIGHT(TEXT(AE28,"0.#"),1)=".",FALSE,TRUE)</formula>
    </cfRule>
    <cfRule type="expression" dxfId="64" priority="13478">
      <formula>IF(RIGHT(TEXT(AE28,"0.#"),1)=".",TRUE,FALSE)</formula>
    </cfRule>
  </conditionalFormatting>
  <conditionalFormatting sqref="AE29">
    <cfRule type="expression" dxfId="63" priority="13475">
      <formula>IF(RIGHT(TEXT(AE29,"0.#"),1)=".",FALSE,TRUE)</formula>
    </cfRule>
    <cfRule type="expression" dxfId="62" priority="13476">
      <formula>IF(RIGHT(TEXT(AE29,"0.#"),1)=".",TRUE,FALSE)</formula>
    </cfRule>
  </conditionalFormatting>
  <conditionalFormatting sqref="AQ27:AQ29">
    <cfRule type="expression" dxfId="61" priority="13457">
      <formula>IF(RIGHT(TEXT(AQ27,"0.#"),1)=".",FALSE,TRUE)</formula>
    </cfRule>
    <cfRule type="expression" dxfId="60" priority="13458">
      <formula>IF(RIGHT(TEXT(AQ27,"0.#"),1)=".",TRUE,FALSE)</formula>
    </cfRule>
  </conditionalFormatting>
  <conditionalFormatting sqref="AU27:AU29">
    <cfRule type="expression" dxfId="59" priority="13455">
      <formula>IF(RIGHT(TEXT(AU27,"0.#"),1)=".",FALSE,TRUE)</formula>
    </cfRule>
    <cfRule type="expression" dxfId="58" priority="13456">
      <formula>IF(RIGHT(TEXT(AU27,"0.#"),1)=".",TRUE,FALSE)</formula>
    </cfRule>
  </conditionalFormatting>
  <conditionalFormatting sqref="AI33">
    <cfRule type="expression" dxfId="57" priority="13239">
      <formula>IF(RIGHT(TEXT(AI33,"0.#"),1)=".",FALSE,TRUE)</formula>
    </cfRule>
    <cfRule type="expression" dxfId="56" priority="13240">
      <formula>IF(RIGHT(TEXT(AI33,"0.#"),1)=".",TRUE,FALSE)</formula>
    </cfRule>
  </conditionalFormatting>
  <conditionalFormatting sqref="AM33">
    <cfRule type="expression" dxfId="55" priority="13237">
      <formula>IF(RIGHT(TEXT(AM33,"0.#"),1)=".",FALSE,TRUE)</formula>
    </cfRule>
    <cfRule type="expression" dxfId="54" priority="13238">
      <formula>IF(RIGHT(TEXT(AM33,"0.#"),1)=".",TRUE,FALSE)</formula>
    </cfRule>
  </conditionalFormatting>
  <conditionalFormatting sqref="AE34">
    <cfRule type="expression" dxfId="53" priority="13235">
      <formula>IF(RIGHT(TEXT(AE34,"0.#"),1)=".",FALSE,TRUE)</formula>
    </cfRule>
    <cfRule type="expression" dxfId="52" priority="13236">
      <formula>IF(RIGHT(TEXT(AE34,"0.#"),1)=".",TRUE,FALSE)</formula>
    </cfRule>
  </conditionalFormatting>
  <conditionalFormatting sqref="AI34">
    <cfRule type="expression" dxfId="51" priority="13233">
      <formula>IF(RIGHT(TEXT(AI34,"0.#"),1)=".",FALSE,TRUE)</formula>
    </cfRule>
    <cfRule type="expression" dxfId="50" priority="13234">
      <formula>IF(RIGHT(TEXT(AI34,"0.#"),1)=".",TRUE,FALSE)</formula>
    </cfRule>
  </conditionalFormatting>
  <conditionalFormatting sqref="AM34">
    <cfRule type="expression" dxfId="49" priority="13231">
      <formula>IF(RIGHT(TEXT(AM34,"0.#"),1)=".",FALSE,TRUE)</formula>
    </cfRule>
    <cfRule type="expression" dxfId="48" priority="13232">
      <formula>IF(RIGHT(TEXT(AM34,"0.#"),1)=".",TRUE,FALSE)</formula>
    </cfRule>
  </conditionalFormatting>
  <conditionalFormatting sqref="AQ34">
    <cfRule type="expression" dxfId="47" priority="13229">
      <formula>IF(RIGHT(TEXT(AQ34,"0.#"),1)=".",FALSE,TRUE)</formula>
    </cfRule>
    <cfRule type="expression" dxfId="46" priority="13230">
      <formula>IF(RIGHT(TEXT(AQ34,"0.#"),1)=".",TRUE,FALSE)</formula>
    </cfRule>
  </conditionalFormatting>
  <conditionalFormatting sqref="AE36 AQ36">
    <cfRule type="expression" dxfId="45" priority="13171">
      <formula>IF(RIGHT(TEXT(AE36,"0.#"),1)=".",FALSE,TRUE)</formula>
    </cfRule>
    <cfRule type="expression" dxfId="44" priority="13172">
      <formula>IF(RIGHT(TEXT(AE36,"0.#"),1)=".",TRUE,FALSE)</formula>
    </cfRule>
  </conditionalFormatting>
  <conditionalFormatting sqref="AI36">
    <cfRule type="expression" dxfId="43" priority="13169">
      <formula>IF(RIGHT(TEXT(AI36,"0.#"),1)=".",FALSE,TRUE)</formula>
    </cfRule>
    <cfRule type="expression" dxfId="42" priority="13170">
      <formula>IF(RIGHT(TEXT(AI36,"0.#"),1)=".",TRUE,FALSE)</formula>
    </cfRule>
  </conditionalFormatting>
  <conditionalFormatting sqref="AM36">
    <cfRule type="expression" dxfId="41" priority="13167">
      <formula>IF(RIGHT(TEXT(AM36,"0.#"),1)=".",FALSE,TRUE)</formula>
    </cfRule>
    <cfRule type="expression" dxfId="40" priority="13168">
      <formula>IF(RIGHT(TEXT(AM36,"0.#"),1)=".",TRUE,FALSE)</formula>
    </cfRule>
  </conditionalFormatting>
  <conditionalFormatting sqref="AE37">
    <cfRule type="expression" dxfId="39" priority="13165">
      <formula>IF(RIGHT(TEXT(AE37,"0.#"),1)=".",FALSE,TRUE)</formula>
    </cfRule>
    <cfRule type="expression" dxfId="38" priority="13166">
      <formula>IF(RIGHT(TEXT(AE37,"0.#"),1)=".",TRUE,FALSE)</formula>
    </cfRule>
  </conditionalFormatting>
  <conditionalFormatting sqref="AI37">
    <cfRule type="expression" dxfId="37" priority="13163">
      <formula>IF(RIGHT(TEXT(AI37,"0.#"),1)=".",FALSE,TRUE)</formula>
    </cfRule>
    <cfRule type="expression" dxfId="36" priority="13164">
      <formula>IF(RIGHT(TEXT(AI37,"0.#"),1)=".",TRUE,FALSE)</formula>
    </cfRule>
  </conditionalFormatting>
  <conditionalFormatting sqref="AQ37">
    <cfRule type="expression" dxfId="35" priority="13159">
      <formula>IF(RIGHT(TEXT(AQ37,"0.#"),1)=".",FALSE,TRUE)</formula>
    </cfRule>
    <cfRule type="expression" dxfId="34" priority="13160">
      <formula>IF(RIGHT(TEXT(AQ37,"0.#"),1)=".",TRUE,FALSE)</formula>
    </cfRule>
  </conditionalFormatting>
  <conditionalFormatting sqref="Y104:Y111">
    <cfRule type="expression" dxfId="33" priority="2969">
      <formula>IF(RIGHT(TEXT(Y104,"0.#"),1)=".",FALSE,TRUE)</formula>
    </cfRule>
    <cfRule type="expression" dxfId="32" priority="2970">
      <formula>IF(RIGHT(TEXT(Y104,"0.#"),1)=".",TRUE,FALSE)</formula>
    </cfRule>
  </conditionalFormatting>
  <conditionalFormatting sqref="Y102:Y103">
    <cfRule type="expression" dxfId="31" priority="2825">
      <formula>IF(RIGHT(TEXT(Y102,"0.#"),1)=".",FALSE,TRUE)</formula>
    </cfRule>
    <cfRule type="expression" dxfId="30" priority="2826">
      <formula>IF(RIGHT(TEXT(Y102,"0.#"),1)=".",TRUE,FALSE)</formula>
    </cfRule>
  </conditionalFormatting>
  <conditionalFormatting sqref="Y117:Y120">
    <cfRule type="expression" dxfId="29" priority="2085">
      <formula>IF(RIGHT(TEXT(Y117,"0.#"),1)=".",FALSE,TRUE)</formula>
    </cfRule>
    <cfRule type="expression" dxfId="28" priority="2086">
      <formula>IF(RIGHT(TEXT(Y117,"0.#"),1)=".",TRUE,FALSE)</formula>
    </cfRule>
  </conditionalFormatting>
  <conditionalFormatting sqref="Y115:Y116">
    <cfRule type="expression" dxfId="27" priority="2079">
      <formula>IF(RIGHT(TEXT(Y115,"0.#"),1)=".",FALSE,TRUE)</formula>
    </cfRule>
    <cfRule type="expression" dxfId="26" priority="2080">
      <formula>IF(RIGHT(TEXT(Y115,"0.#"),1)=".",TRUE,FALSE)</formula>
    </cfRule>
  </conditionalFormatting>
  <conditionalFormatting sqref="W23">
    <cfRule type="expression" dxfId="25" priority="2321">
      <formula>IF(RIGHT(TEXT(W23,"0.#"),1)=".",FALSE,TRUE)</formula>
    </cfRule>
    <cfRule type="expression" dxfId="24" priority="2322">
      <formula>IF(RIGHT(TEXT(W23,"0.#"),1)=".",TRUE,FALSE)</formula>
    </cfRule>
  </conditionalFormatting>
  <conditionalFormatting sqref="P23">
    <cfRule type="expression" dxfId="23" priority="2309">
      <formula>IF(RIGHT(TEXT(P23,"0.#"),1)=".",FALSE,TRUE)</formula>
    </cfRule>
    <cfRule type="expression" dxfId="22" priority="2310">
      <formula>IF(RIGHT(TEXT(P23,"0.#"),1)=".",TRUE,FALSE)</formula>
    </cfRule>
  </conditionalFormatting>
  <conditionalFormatting sqref="AU33">
    <cfRule type="expression" dxfId="21" priority="473">
      <formula>IF(RIGHT(TEXT(AU33,"0.#"),1)=".",FALSE,TRUE)</formula>
    </cfRule>
    <cfRule type="expression" dxfId="20" priority="474">
      <formula>IF(RIGHT(TEXT(AU33,"0.#"),1)=".",TRUE,FALSE)</formula>
    </cfRule>
  </conditionalFormatting>
  <conditionalFormatting sqref="AU34">
    <cfRule type="expression" dxfId="19" priority="471">
      <formula>IF(RIGHT(TEXT(AU34,"0.#"),1)=".",FALSE,TRUE)</formula>
    </cfRule>
    <cfRule type="expression" dxfId="18" priority="472">
      <formula>IF(RIGHT(TEXT(AU34,"0.#"),1)=".",TRUE,FALSE)</formula>
    </cfRule>
  </conditionalFormatting>
  <conditionalFormatting sqref="P24:AC24">
    <cfRule type="expression" dxfId="17" priority="17">
      <formula>IF(RIGHT(TEXT(P24,"0.#"),1)=".",FALSE,TRUE)</formula>
    </cfRule>
    <cfRule type="expression" dxfId="16" priority="18">
      <formula>IF(RIGHT(TEXT(P24,"0.#"),1)=".",TRUE,FALSE)</formula>
    </cfRule>
  </conditionalFormatting>
  <conditionalFormatting sqref="AI27 AM27">
    <cfRule type="expression" dxfId="15" priority="15">
      <formula>IF(RIGHT(TEXT(AI27,"0.#"),1)=".",FALSE,TRUE)</formula>
    </cfRule>
    <cfRule type="expression" dxfId="14" priority="16">
      <formula>IF(RIGHT(TEXT(AI27,"0.#"),1)=".",TRUE,FALSE)</formula>
    </cfRule>
  </conditionalFormatting>
  <conditionalFormatting sqref="AI28 AM28">
    <cfRule type="expression" dxfId="13" priority="13">
      <formula>IF(RIGHT(TEXT(AI28,"0.#"),1)=".",FALSE,TRUE)</formula>
    </cfRule>
    <cfRule type="expression" dxfId="12" priority="14">
      <formula>IF(RIGHT(TEXT(AI28,"0.#"),1)=".",TRUE,FALSE)</formula>
    </cfRule>
  </conditionalFormatting>
  <conditionalFormatting sqref="AI29 AM29">
    <cfRule type="expression" dxfId="11" priority="11">
      <formula>IF(RIGHT(TEXT(AI29,"0.#"),1)=".",FALSE,TRUE)</formula>
    </cfRule>
    <cfRule type="expression" dxfId="10" priority="12">
      <formula>IF(RIGHT(TEXT(AI29,"0.#"),1)=".",TRUE,FALSE)</formula>
    </cfRule>
  </conditionalFormatting>
  <conditionalFormatting sqref="AM37">
    <cfRule type="expression" dxfId="9" priority="9">
      <formula>IF(RIGHT(TEXT(AM37,"0.#"),1)=".",FALSE,TRUE)</formula>
    </cfRule>
    <cfRule type="expression" dxfId="8" priority="10">
      <formula>IF(RIGHT(TEXT(AM37,"0.#"),1)=".",TRUE,FALSE)</formula>
    </cfRule>
  </conditionalFormatting>
  <conditionalFormatting sqref="AL102:AO111">
    <cfRule type="expression" dxfId="7" priority="5">
      <formula>IF(AND(AL102&gt;=0, RIGHT(TEXT(AL102,"0.#"),1)&lt;&gt;"."),TRUE,FALSE)</formula>
    </cfRule>
    <cfRule type="expression" dxfId="6" priority="6">
      <formula>IF(AND(AL102&gt;=0, RIGHT(TEXT(AL102,"0.#"),1)="."),TRUE,FALSE)</formula>
    </cfRule>
    <cfRule type="expression" dxfId="5" priority="7">
      <formula>IF(AND(AL102&lt;0, RIGHT(TEXT(AL102,"0.#"),1)&lt;&gt;"."),TRUE,FALSE)</formula>
    </cfRule>
    <cfRule type="expression" dxfId="4" priority="8">
      <formula>IF(AND(AL102&lt;0, RIGHT(TEXT(AL102,"0.#"),1)="."),TRUE,FALSE)</formula>
    </cfRule>
  </conditionalFormatting>
  <conditionalFormatting sqref="AL115:AO120">
    <cfRule type="expression" dxfId="3" priority="1">
      <formula>IF(AND(AL115&gt;=0, RIGHT(TEXT(AL115,"0.#"),1)&lt;&gt;"."),TRUE,FALSE)</formula>
    </cfRule>
    <cfRule type="expression" dxfId="2" priority="2">
      <formula>IF(AND(AL115&gt;=0, RIGHT(TEXT(AL115,"0.#"),1)="."),TRUE,FALSE)</formula>
    </cfRule>
    <cfRule type="expression" dxfId="1" priority="3">
      <formula>IF(AND(AL115&lt;0, RIGHT(TEXT(AL115,"0.#"),1)&lt;&gt;"."),TRUE,FALSE)</formula>
    </cfRule>
    <cfRule type="expression" dxfId="0" priority="4">
      <formula>IF(AND(AL115&lt;0, RIGHT(TEXT(AL115,"0.#"),1)="."),TRUE,FALSE)</formula>
    </cfRule>
  </conditionalFormatting>
  <dataValidations count="15">
    <dataValidation type="custom" imeMode="disabled" allowBlank="1" showInputMessage="1" showErrorMessage="1" sqref="AY23 P13:AX13 AR15:AX15 P14:AQ18 AR18:AX18 P19:AJ19 AQ26:AR26 AU26:AX26 AE27:AX29 AE33:AX34 AE36:AX36 Y95:AB95 AU95:AX95 Y102:AB111 AL102:AO111 Y115:AB120 AL115:AO120 P23:AC24">
      <formula1>OR(ISNUMBER(P13), P13="-")</formula1>
    </dataValidation>
    <dataValidation type="list" allowBlank="1" showInputMessage="1" showErrorMessage="1" sqref="S5:X5">
      <formula1>T終了年度</formula1>
    </dataValidation>
    <dataValidation type="list" allowBlank="1" showInputMessage="1" showErrorMessage="1" sqref="AO97">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7:E67">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02:O111 J115:O120">
      <formula1>OR(ISNUMBER(J102), J102="-")</formula1>
    </dataValidation>
    <dataValidation type="custom" imeMode="disabled" allowBlank="1" showInputMessage="1" showErrorMessage="1" sqref="AH102:AK111 AH115:AK120">
      <formula1>OR(AND(MOD(IF(ISNUMBER(AH102), AH102, 0.5),1)=0, 0&lt;=AH102), AH102="-")</formula1>
    </dataValidation>
    <dataValidation type="list" allowBlank="1" showInputMessage="1" showErrorMessage="1" sqref="A65:E6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0:M81 X80:Y81 AJ80:AK81 AU80:AV81">
      <formula1>0</formula1>
      <formula2>9999</formula2>
    </dataValidation>
    <dataValidation type="whole" allowBlank="1" showInputMessage="1" showErrorMessage="1" sqref="O80:P81 AA80:AB81 AM80:AN81 AX80:AX8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49" man="1"/>
    <brk id="63" max="49" man="1"/>
    <brk id="98"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AO81 E80:G81 Q80:S81 AC80:AE81 AO80:AP80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AC102:AG111 AC115:AG120</xm:sqref>
        </x14:dataValidation>
        <x14:dataValidation type="list" allowBlank="1" showInputMessage="1" showErrorMessage="1">
          <x14:formula1>
            <xm:f>入力規則等!$U$37:$U$39</xm:f>
          </x14:formula1>
          <xm:sqref>I80:J80 U80:V80 AG80:AH80 AR80:AS80</xm:sqref>
        </x14:dataValidation>
        <x14:dataValidation type="list" allowBlank="1" showInputMessage="1" showErrorMessage="1">
          <x14:formula1>
            <xm:f>入力規則等!$U$7:$U$9</xm:f>
          </x14:formula1>
          <xm:sqref>I81:J81 U81:V81 AG81:AH81 AR81:AS81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395</v>
      </c>
      <c r="AA1" s="29" t="s">
        <v>76</v>
      </c>
      <c r="AB1" s="29" t="s">
        <v>396</v>
      </c>
      <c r="AC1" s="29" t="s">
        <v>31</v>
      </c>
      <c r="AD1" s="28"/>
      <c r="AE1" s="29" t="s">
        <v>43</v>
      </c>
      <c r="AF1" s="30"/>
      <c r="AG1" s="39" t="s">
        <v>174</v>
      </c>
      <c r="AI1" s="39" t="s">
        <v>176</v>
      </c>
      <c r="AK1" s="39" t="s">
        <v>180</v>
      </c>
      <c r="AM1" s="51"/>
      <c r="AN1" s="51"/>
      <c r="AP1" s="28" t="s">
        <v>220</v>
      </c>
    </row>
    <row r="2" spans="1:42" ht="13.5" customHeight="1" x14ac:dyDescent="0.15">
      <c r="A2" s="14" t="s">
        <v>79</v>
      </c>
      <c r="B2" s="15"/>
      <c r="C2" s="13" t="str">
        <f>IF(B2="","",A2)</f>
        <v/>
      </c>
      <c r="D2" s="13" t="str">
        <f>IF(C2="","",IF(D1&lt;&gt;"",CONCATENATE(D1,"、",C2),C2))</f>
        <v/>
      </c>
      <c r="F2" s="12" t="s">
        <v>66</v>
      </c>
      <c r="G2" s="17" t="s">
        <v>572</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7">
        <v>20</v>
      </c>
      <c r="W2" s="32" t="s">
        <v>165</v>
      </c>
      <c r="Y2" s="32" t="s">
        <v>62</v>
      </c>
      <c r="Z2" s="32" t="s">
        <v>62</v>
      </c>
      <c r="AA2" s="60" t="s">
        <v>262</v>
      </c>
      <c r="AB2" s="60" t="s">
        <v>490</v>
      </c>
      <c r="AC2" s="61" t="s">
        <v>129</v>
      </c>
      <c r="AD2" s="28"/>
      <c r="AE2" s="34" t="s">
        <v>161</v>
      </c>
      <c r="AF2" s="30"/>
      <c r="AG2" s="40" t="s">
        <v>229</v>
      </c>
      <c r="AI2" s="39" t="s">
        <v>259</v>
      </c>
      <c r="AK2" s="39" t="s">
        <v>181</v>
      </c>
      <c r="AM2" s="51"/>
      <c r="AN2" s="51"/>
      <c r="AP2" s="40" t="s">
        <v>229</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521</v>
      </c>
      <c r="W3" s="32" t="s">
        <v>140</v>
      </c>
      <c r="Y3" s="32" t="s">
        <v>63</v>
      </c>
      <c r="Z3" s="32" t="s">
        <v>397</v>
      </c>
      <c r="AA3" s="60" t="s">
        <v>362</v>
      </c>
      <c r="AB3" s="60" t="s">
        <v>491</v>
      </c>
      <c r="AC3" s="61" t="s">
        <v>130</v>
      </c>
      <c r="AD3" s="28"/>
      <c r="AE3" s="34" t="s">
        <v>162</v>
      </c>
      <c r="AF3" s="30"/>
      <c r="AG3" s="40" t="s">
        <v>230</v>
      </c>
      <c r="AI3" s="39" t="s">
        <v>175</v>
      </c>
      <c r="AK3" s="39" t="str">
        <f>CHAR(CODE(AK2)+1)</f>
        <v>B</v>
      </c>
      <c r="AM3" s="51"/>
      <c r="AN3" s="51"/>
      <c r="AP3" s="40" t="s">
        <v>230</v>
      </c>
    </row>
    <row r="4" spans="1:42" ht="13.5" customHeight="1" x14ac:dyDescent="0.15">
      <c r="A4" s="14" t="s">
        <v>81</v>
      </c>
      <c r="B4" s="15" t="s">
        <v>572</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572</v>
      </c>
      <c r="R4" s="13" t="str">
        <f t="shared" si="3"/>
        <v>補助</v>
      </c>
      <c r="S4" s="13" t="str">
        <f t="shared" si="4"/>
        <v>補助</v>
      </c>
      <c r="T4" s="13"/>
      <c r="U4" s="32" t="s">
        <v>522</v>
      </c>
      <c r="W4" s="32" t="s">
        <v>141</v>
      </c>
      <c r="Y4" s="32" t="s">
        <v>269</v>
      </c>
      <c r="Z4" s="32" t="s">
        <v>398</v>
      </c>
      <c r="AA4" s="60" t="s">
        <v>363</v>
      </c>
      <c r="AB4" s="60" t="s">
        <v>492</v>
      </c>
      <c r="AC4" s="60" t="s">
        <v>131</v>
      </c>
      <c r="AD4" s="28"/>
      <c r="AE4" s="34" t="s">
        <v>163</v>
      </c>
      <c r="AF4" s="30"/>
      <c r="AG4" s="40" t="s">
        <v>231</v>
      </c>
      <c r="AI4" s="39" t="s">
        <v>177</v>
      </c>
      <c r="AK4" s="39" t="str">
        <f t="shared" ref="AK4:AK49" si="7">CHAR(CODE(AK3)+1)</f>
        <v>C</v>
      </c>
      <c r="AM4" s="51"/>
      <c r="AN4" s="51"/>
      <c r="AP4" s="40" t="s">
        <v>231</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補助</v>
      </c>
      <c r="T5" s="13"/>
      <c r="W5" s="32" t="s">
        <v>546</v>
      </c>
      <c r="Y5" s="32" t="s">
        <v>270</v>
      </c>
      <c r="Z5" s="32" t="s">
        <v>399</v>
      </c>
      <c r="AA5" s="60" t="s">
        <v>364</v>
      </c>
      <c r="AB5" s="60" t="s">
        <v>493</v>
      </c>
      <c r="AC5" s="60" t="s">
        <v>164</v>
      </c>
      <c r="AD5" s="31"/>
      <c r="AE5" s="34" t="s">
        <v>241</v>
      </c>
      <c r="AF5" s="30"/>
      <c r="AG5" s="40" t="s">
        <v>232</v>
      </c>
      <c r="AI5" s="39" t="s">
        <v>266</v>
      </c>
      <c r="AK5" s="39" t="str">
        <f t="shared" si="7"/>
        <v>D</v>
      </c>
      <c r="AP5" s="40" t="s">
        <v>232</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補助</v>
      </c>
      <c r="T6" s="13"/>
      <c r="U6" s="32" t="s">
        <v>243</v>
      </c>
      <c r="W6" s="32" t="s">
        <v>142</v>
      </c>
      <c r="Y6" s="32" t="s">
        <v>271</v>
      </c>
      <c r="Z6" s="32" t="s">
        <v>400</v>
      </c>
      <c r="AA6" s="60" t="s">
        <v>365</v>
      </c>
      <c r="AB6" s="60" t="s">
        <v>494</v>
      </c>
      <c r="AC6" s="60" t="s">
        <v>132</v>
      </c>
      <c r="AD6" s="31"/>
      <c r="AE6" s="34" t="s">
        <v>239</v>
      </c>
      <c r="AF6" s="30"/>
      <c r="AG6" s="40" t="s">
        <v>233</v>
      </c>
      <c r="AI6" s="39" t="s">
        <v>267</v>
      </c>
      <c r="AK6" s="39" t="str">
        <f>CHAR(CODE(AK5)+1)</f>
        <v>E</v>
      </c>
      <c r="AP6" s="40" t="s">
        <v>233</v>
      </c>
    </row>
    <row r="7" spans="1:42" ht="13.5" customHeight="1" x14ac:dyDescent="0.15">
      <c r="A7" s="14" t="s">
        <v>84</v>
      </c>
      <c r="B7" s="15"/>
      <c r="C7" s="13" t="str">
        <f t="shared" si="0"/>
        <v/>
      </c>
      <c r="D7" s="13" t="str">
        <f t="shared" si="8"/>
        <v>沖縄振興</v>
      </c>
      <c r="F7" s="18" t="s">
        <v>188</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補助</v>
      </c>
      <c r="T7" s="13"/>
      <c r="U7" s="32"/>
      <c r="W7" s="32" t="s">
        <v>143</v>
      </c>
      <c r="Y7" s="32" t="s">
        <v>272</v>
      </c>
      <c r="Z7" s="32" t="s">
        <v>401</v>
      </c>
      <c r="AA7" s="60" t="s">
        <v>366</v>
      </c>
      <c r="AB7" s="60" t="s">
        <v>495</v>
      </c>
      <c r="AC7" s="31"/>
      <c r="AD7" s="31"/>
      <c r="AE7" s="32" t="s">
        <v>132</v>
      </c>
      <c r="AF7" s="30"/>
      <c r="AG7" s="40" t="s">
        <v>234</v>
      </c>
      <c r="AH7" s="54"/>
      <c r="AI7" s="40" t="s">
        <v>255</v>
      </c>
      <c r="AK7" s="39" t="str">
        <f>CHAR(CODE(AK6)+1)</f>
        <v>F</v>
      </c>
      <c r="AP7" s="40" t="s">
        <v>234</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補助</v>
      </c>
      <c r="T8" s="13"/>
      <c r="U8" s="32" t="s">
        <v>264</v>
      </c>
      <c r="W8" s="32" t="s">
        <v>144</v>
      </c>
      <c r="Y8" s="32" t="s">
        <v>273</v>
      </c>
      <c r="Z8" s="32" t="s">
        <v>402</v>
      </c>
      <c r="AA8" s="60" t="s">
        <v>367</v>
      </c>
      <c r="AB8" s="60" t="s">
        <v>496</v>
      </c>
      <c r="AC8" s="31"/>
      <c r="AD8" s="31"/>
      <c r="AE8" s="31"/>
      <c r="AF8" s="30"/>
      <c r="AG8" s="40" t="s">
        <v>235</v>
      </c>
      <c r="AI8" s="39" t="s">
        <v>256</v>
      </c>
      <c r="AK8" s="39" t="str">
        <f t="shared" si="7"/>
        <v>G</v>
      </c>
      <c r="AP8" s="40" t="s">
        <v>235</v>
      </c>
    </row>
    <row r="9" spans="1:42" ht="13.5" customHeight="1" x14ac:dyDescent="0.15">
      <c r="A9" s="14" t="s">
        <v>86</v>
      </c>
      <c r="B9" s="15"/>
      <c r="C9" s="13" t="str">
        <f t="shared" si="0"/>
        <v/>
      </c>
      <c r="D9" s="13" t="str">
        <f t="shared" si="8"/>
        <v>沖縄振興</v>
      </c>
      <c r="F9" s="18" t="s">
        <v>189</v>
      </c>
      <c r="G9" s="17"/>
      <c r="H9" s="13" t="str">
        <f t="shared" si="1"/>
        <v/>
      </c>
      <c r="I9" s="13" t="str">
        <f t="shared" si="5"/>
        <v>一般会計</v>
      </c>
      <c r="K9" s="14" t="s">
        <v>104</v>
      </c>
      <c r="L9" s="15"/>
      <c r="M9" s="13" t="str">
        <f t="shared" si="2"/>
        <v/>
      </c>
      <c r="N9" s="13" t="str">
        <f t="shared" si="6"/>
        <v/>
      </c>
      <c r="O9" s="13"/>
      <c r="P9" s="13"/>
      <c r="Q9" s="19"/>
      <c r="T9" s="13"/>
      <c r="U9" s="32" t="s">
        <v>265</v>
      </c>
      <c r="W9" s="32" t="s">
        <v>145</v>
      </c>
      <c r="Y9" s="32" t="s">
        <v>274</v>
      </c>
      <c r="Z9" s="32" t="s">
        <v>403</v>
      </c>
      <c r="AA9" s="60" t="s">
        <v>368</v>
      </c>
      <c r="AB9" s="60" t="s">
        <v>497</v>
      </c>
      <c r="AC9" s="31"/>
      <c r="AD9" s="31"/>
      <c r="AE9" s="31"/>
      <c r="AF9" s="30"/>
      <c r="AG9" s="40" t="s">
        <v>236</v>
      </c>
      <c r="AI9" s="50"/>
      <c r="AK9" s="39" t="str">
        <f t="shared" si="7"/>
        <v>H</v>
      </c>
      <c r="AP9" s="40" t="s">
        <v>236</v>
      </c>
    </row>
    <row r="10" spans="1:42" ht="13.5" customHeight="1" x14ac:dyDescent="0.15">
      <c r="A10" s="14" t="s">
        <v>206</v>
      </c>
      <c r="B10" s="15"/>
      <c r="C10" s="13" t="str">
        <f t="shared" si="0"/>
        <v/>
      </c>
      <c r="D10" s="13" t="str">
        <f t="shared" si="8"/>
        <v>沖縄振興</v>
      </c>
      <c r="F10" s="18" t="s">
        <v>111</v>
      </c>
      <c r="G10" s="17"/>
      <c r="H10" s="13" t="str">
        <f t="shared" si="1"/>
        <v/>
      </c>
      <c r="I10" s="13" t="str">
        <f t="shared" si="5"/>
        <v>一般会計</v>
      </c>
      <c r="K10" s="14" t="s">
        <v>207</v>
      </c>
      <c r="L10" s="15"/>
      <c r="M10" s="13" t="str">
        <f t="shared" si="2"/>
        <v/>
      </c>
      <c r="N10" s="13" t="str">
        <f t="shared" si="6"/>
        <v/>
      </c>
      <c r="O10" s="13"/>
      <c r="P10" s="13" t="str">
        <f>S8</f>
        <v>補助</v>
      </c>
      <c r="Q10" s="19"/>
      <c r="T10" s="13"/>
      <c r="W10" s="32" t="s">
        <v>146</v>
      </c>
      <c r="Y10" s="32" t="s">
        <v>275</v>
      </c>
      <c r="Z10" s="32" t="s">
        <v>404</v>
      </c>
      <c r="AA10" s="60" t="s">
        <v>369</v>
      </c>
      <c r="AB10" s="60" t="s">
        <v>498</v>
      </c>
      <c r="AC10" s="31"/>
      <c r="AD10" s="31"/>
      <c r="AE10" s="31"/>
      <c r="AF10" s="30"/>
      <c r="AG10" s="40" t="s">
        <v>223</v>
      </c>
      <c r="AK10" s="39" t="str">
        <f t="shared" si="7"/>
        <v>I</v>
      </c>
      <c r="AP10" s="39" t="s">
        <v>221</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t="s">
        <v>572</v>
      </c>
      <c r="M11" s="13" t="str">
        <f t="shared" si="2"/>
        <v>その他の事項経費</v>
      </c>
      <c r="N11" s="13" t="str">
        <f t="shared" si="6"/>
        <v>その他の事項経費</v>
      </c>
      <c r="O11" s="13"/>
      <c r="P11" s="13"/>
      <c r="Q11" s="19"/>
      <c r="T11" s="13"/>
      <c r="W11" s="32" t="s">
        <v>147</v>
      </c>
      <c r="Y11" s="32" t="s">
        <v>276</v>
      </c>
      <c r="Z11" s="32" t="s">
        <v>405</v>
      </c>
      <c r="AA11" s="60" t="s">
        <v>370</v>
      </c>
      <c r="AB11" s="60" t="s">
        <v>499</v>
      </c>
      <c r="AC11" s="31"/>
      <c r="AD11" s="31"/>
      <c r="AE11" s="31"/>
      <c r="AF11" s="30"/>
      <c r="AG11" s="39" t="s">
        <v>226</v>
      </c>
      <c r="AK11" s="39"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523</v>
      </c>
      <c r="W12" s="32" t="s">
        <v>148</v>
      </c>
      <c r="Y12" s="32" t="s">
        <v>277</v>
      </c>
      <c r="Z12" s="32" t="s">
        <v>406</v>
      </c>
      <c r="AA12" s="60" t="s">
        <v>371</v>
      </c>
      <c r="AB12" s="60" t="s">
        <v>500</v>
      </c>
      <c r="AC12" s="31"/>
      <c r="AD12" s="31"/>
      <c r="AE12" s="31"/>
      <c r="AF12" s="30"/>
      <c r="AG12" s="39" t="s">
        <v>224</v>
      </c>
      <c r="AK12" s="39"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278</v>
      </c>
      <c r="Z13" s="32" t="s">
        <v>407</v>
      </c>
      <c r="AA13" s="60" t="s">
        <v>372</v>
      </c>
      <c r="AB13" s="60" t="s">
        <v>501</v>
      </c>
      <c r="AC13" s="31"/>
      <c r="AD13" s="31"/>
      <c r="AE13" s="31"/>
      <c r="AF13" s="30"/>
      <c r="AG13" s="39" t="s">
        <v>225</v>
      </c>
      <c r="AK13" s="39"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524</v>
      </c>
      <c r="W14" s="32" t="s">
        <v>150</v>
      </c>
      <c r="Y14" s="32" t="s">
        <v>279</v>
      </c>
      <c r="Z14" s="32" t="s">
        <v>408</v>
      </c>
      <c r="AA14" s="60" t="s">
        <v>373</v>
      </c>
      <c r="AB14" s="60" t="s">
        <v>502</v>
      </c>
      <c r="AC14" s="31"/>
      <c r="AD14" s="31"/>
      <c r="AE14" s="31"/>
      <c r="AF14" s="30"/>
      <c r="AG14" s="50"/>
      <c r="AK14" s="39"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525</v>
      </c>
      <c r="W15" s="32" t="s">
        <v>151</v>
      </c>
      <c r="Y15" s="32" t="s">
        <v>280</v>
      </c>
      <c r="Z15" s="32" t="s">
        <v>409</v>
      </c>
      <c r="AA15" s="60" t="s">
        <v>374</v>
      </c>
      <c r="AB15" s="60" t="s">
        <v>503</v>
      </c>
      <c r="AC15" s="31"/>
      <c r="AD15" s="31"/>
      <c r="AE15" s="31"/>
      <c r="AF15" s="30"/>
      <c r="AG15" s="51"/>
      <c r="AK15" s="39"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526</v>
      </c>
      <c r="W16" s="32" t="s">
        <v>152</v>
      </c>
      <c r="Y16" s="32" t="s">
        <v>281</v>
      </c>
      <c r="Z16" s="32" t="s">
        <v>410</v>
      </c>
      <c r="AA16" s="60" t="s">
        <v>375</v>
      </c>
      <c r="AB16" s="60" t="s">
        <v>504</v>
      </c>
      <c r="AC16" s="31"/>
      <c r="AD16" s="31"/>
      <c r="AE16" s="31"/>
      <c r="AF16" s="30"/>
      <c r="AG16" s="51"/>
      <c r="AK16" s="39"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527</v>
      </c>
      <c r="W17" s="32" t="s">
        <v>153</v>
      </c>
      <c r="Y17" s="32" t="s">
        <v>282</v>
      </c>
      <c r="Z17" s="32" t="s">
        <v>411</v>
      </c>
      <c r="AA17" s="60" t="s">
        <v>376</v>
      </c>
      <c r="AB17" s="60" t="s">
        <v>505</v>
      </c>
      <c r="AC17" s="31"/>
      <c r="AD17" s="31"/>
      <c r="AE17" s="31"/>
      <c r="AF17" s="30"/>
      <c r="AG17" s="51"/>
      <c r="AK17" s="39"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528</v>
      </c>
      <c r="W18" s="32" t="s">
        <v>154</v>
      </c>
      <c r="Y18" s="32" t="s">
        <v>283</v>
      </c>
      <c r="Z18" s="32" t="s">
        <v>412</v>
      </c>
      <c r="AA18" s="60" t="s">
        <v>377</v>
      </c>
      <c r="AB18" s="60" t="s">
        <v>506</v>
      </c>
      <c r="AC18" s="31"/>
      <c r="AD18" s="31"/>
      <c r="AE18" s="31"/>
      <c r="AF18" s="30"/>
      <c r="AK18" s="39"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529</v>
      </c>
      <c r="W19" s="32" t="s">
        <v>155</v>
      </c>
      <c r="Y19" s="32" t="s">
        <v>284</v>
      </c>
      <c r="Z19" s="32" t="s">
        <v>413</v>
      </c>
      <c r="AA19" s="60" t="s">
        <v>378</v>
      </c>
      <c r="AB19" s="60" t="s">
        <v>507</v>
      </c>
      <c r="AC19" s="31"/>
      <c r="AD19" s="31"/>
      <c r="AE19" s="31"/>
      <c r="AF19" s="30"/>
      <c r="AK19" s="39" t="str">
        <f t="shared" si="7"/>
        <v>R</v>
      </c>
    </row>
    <row r="20" spans="1:37" ht="13.5" customHeight="1" x14ac:dyDescent="0.15">
      <c r="A20" s="14" t="s">
        <v>199</v>
      </c>
      <c r="B20" s="15"/>
      <c r="C20" s="13" t="str">
        <f t="shared" si="9"/>
        <v/>
      </c>
      <c r="D20" s="13" t="str">
        <f t="shared" si="8"/>
        <v>沖縄振興</v>
      </c>
      <c r="F20" s="18" t="s">
        <v>198</v>
      </c>
      <c r="G20" s="17"/>
      <c r="H20" s="13" t="str">
        <f t="shared" si="1"/>
        <v/>
      </c>
      <c r="I20" s="13" t="str">
        <f t="shared" si="5"/>
        <v>一般会計</v>
      </c>
      <c r="K20" s="13"/>
      <c r="L20" s="13"/>
      <c r="O20" s="13"/>
      <c r="P20" s="13"/>
      <c r="Q20" s="19"/>
      <c r="T20" s="13"/>
      <c r="U20" s="32" t="s">
        <v>530</v>
      </c>
      <c r="W20" s="32" t="s">
        <v>156</v>
      </c>
      <c r="Y20" s="32" t="s">
        <v>285</v>
      </c>
      <c r="Z20" s="32" t="s">
        <v>414</v>
      </c>
      <c r="AA20" s="60" t="s">
        <v>379</v>
      </c>
      <c r="AB20" s="60" t="s">
        <v>508</v>
      </c>
      <c r="AC20" s="31"/>
      <c r="AD20" s="31"/>
      <c r="AE20" s="31"/>
      <c r="AF20" s="30"/>
      <c r="AK20" s="39" t="str">
        <f t="shared" si="7"/>
        <v>S</v>
      </c>
    </row>
    <row r="21" spans="1:37" ht="13.5" customHeight="1" x14ac:dyDescent="0.15">
      <c r="A21" s="14" t="s">
        <v>200</v>
      </c>
      <c r="B21" s="15" t="s">
        <v>572</v>
      </c>
      <c r="C21" s="13" t="str">
        <f t="shared" si="9"/>
        <v>地方創生</v>
      </c>
      <c r="D21" s="13" t="str">
        <f t="shared" si="8"/>
        <v>沖縄振興、地方創生</v>
      </c>
      <c r="F21" s="18" t="s">
        <v>121</v>
      </c>
      <c r="G21" s="17"/>
      <c r="H21" s="13" t="str">
        <f t="shared" si="1"/>
        <v/>
      </c>
      <c r="I21" s="13" t="str">
        <f t="shared" si="5"/>
        <v>一般会計</v>
      </c>
      <c r="K21" s="13"/>
      <c r="L21" s="13"/>
      <c r="O21" s="13"/>
      <c r="P21" s="13"/>
      <c r="Q21" s="19"/>
      <c r="T21" s="13"/>
      <c r="U21" s="32" t="s">
        <v>531</v>
      </c>
      <c r="W21" s="32" t="s">
        <v>157</v>
      </c>
      <c r="Y21" s="32" t="s">
        <v>286</v>
      </c>
      <c r="Z21" s="32" t="s">
        <v>415</v>
      </c>
      <c r="AA21" s="60" t="s">
        <v>380</v>
      </c>
      <c r="AB21" s="60" t="s">
        <v>509</v>
      </c>
      <c r="AC21" s="31"/>
      <c r="AD21" s="31"/>
      <c r="AE21" s="31"/>
      <c r="AF21" s="30"/>
      <c r="AK21" s="39" t="str">
        <f t="shared" si="7"/>
        <v>T</v>
      </c>
    </row>
    <row r="22" spans="1:37" ht="13.5" customHeight="1" x14ac:dyDescent="0.15">
      <c r="A22" s="14" t="s">
        <v>201</v>
      </c>
      <c r="B22" s="15"/>
      <c r="C22" s="13" t="str">
        <f t="shared" si="9"/>
        <v/>
      </c>
      <c r="D22" s="13" t="str">
        <f>IF(C22="",D21,IF(D21&lt;&gt;"",CONCATENATE(D21,"、",C22),C22))</f>
        <v>沖縄振興、地方創生</v>
      </c>
      <c r="F22" s="18" t="s">
        <v>122</v>
      </c>
      <c r="G22" s="17"/>
      <c r="H22" s="13" t="str">
        <f t="shared" si="1"/>
        <v/>
      </c>
      <c r="I22" s="13" t="str">
        <f t="shared" si="5"/>
        <v>一般会計</v>
      </c>
      <c r="K22" s="13"/>
      <c r="L22" s="13"/>
      <c r="O22" s="13"/>
      <c r="P22" s="13"/>
      <c r="Q22" s="19"/>
      <c r="T22" s="13"/>
      <c r="U22" s="32" t="s">
        <v>532</v>
      </c>
      <c r="W22" s="32" t="s">
        <v>158</v>
      </c>
      <c r="Y22" s="32" t="s">
        <v>287</v>
      </c>
      <c r="Z22" s="32" t="s">
        <v>416</v>
      </c>
      <c r="AA22" s="60" t="s">
        <v>381</v>
      </c>
      <c r="AB22" s="60" t="s">
        <v>510</v>
      </c>
      <c r="AC22" s="31"/>
      <c r="AD22" s="31"/>
      <c r="AE22" s="31"/>
      <c r="AF22" s="30"/>
      <c r="AK22" s="39" t="str">
        <f t="shared" si="7"/>
        <v>U</v>
      </c>
    </row>
    <row r="23" spans="1:37" ht="13.5" customHeight="1" x14ac:dyDescent="0.15">
      <c r="A23" s="14" t="s">
        <v>202</v>
      </c>
      <c r="B23" s="15"/>
      <c r="C23" s="13" t="str">
        <f t="shared" si="9"/>
        <v/>
      </c>
      <c r="D23" s="13" t="str">
        <f>IF(C23="",D22,IF(D22&lt;&gt;"",CONCATENATE(D22,"、",C23),C23))</f>
        <v>沖縄振興、地方創生</v>
      </c>
      <c r="F23" s="18" t="s">
        <v>123</v>
      </c>
      <c r="G23" s="17"/>
      <c r="H23" s="13" t="str">
        <f t="shared" si="1"/>
        <v/>
      </c>
      <c r="I23" s="13" t="str">
        <f t="shared" si="5"/>
        <v>一般会計</v>
      </c>
      <c r="K23" s="13"/>
      <c r="L23" s="13"/>
      <c r="O23" s="13"/>
      <c r="P23" s="13"/>
      <c r="Q23" s="19"/>
      <c r="T23" s="13"/>
      <c r="U23" s="32" t="s">
        <v>533</v>
      </c>
      <c r="W23" s="32" t="s">
        <v>548</v>
      </c>
      <c r="Y23" s="32" t="s">
        <v>288</v>
      </c>
      <c r="Z23" s="32" t="s">
        <v>417</v>
      </c>
      <c r="AA23" s="60" t="s">
        <v>382</v>
      </c>
      <c r="AB23" s="60" t="s">
        <v>511</v>
      </c>
      <c r="AC23" s="31"/>
      <c r="AD23" s="31"/>
      <c r="AE23" s="31"/>
      <c r="AF23" s="30"/>
      <c r="AK23" s="39" t="str">
        <f t="shared" si="7"/>
        <v>V</v>
      </c>
    </row>
    <row r="24" spans="1:37" ht="13.5" customHeight="1" x14ac:dyDescent="0.15">
      <c r="A24" s="57" t="s">
        <v>257</v>
      </c>
      <c r="B24" s="15"/>
      <c r="C24" s="13" t="str">
        <f t="shared" si="9"/>
        <v/>
      </c>
      <c r="D24" s="13" t="str">
        <f>IF(C24="",D23,IF(D23&lt;&gt;"",CONCATENATE(D23,"、",C24),C24))</f>
        <v>沖縄振興、地方創生</v>
      </c>
      <c r="F24" s="18" t="s">
        <v>260</v>
      </c>
      <c r="G24" s="17"/>
      <c r="H24" s="13" t="str">
        <f t="shared" si="1"/>
        <v/>
      </c>
      <c r="I24" s="13" t="str">
        <f t="shared" si="5"/>
        <v>一般会計</v>
      </c>
      <c r="K24" s="13"/>
      <c r="L24" s="13"/>
      <c r="O24" s="13"/>
      <c r="P24" s="13"/>
      <c r="Q24" s="19"/>
      <c r="T24" s="13"/>
      <c r="U24" s="32" t="s">
        <v>534</v>
      </c>
      <c r="Y24" s="32" t="s">
        <v>289</v>
      </c>
      <c r="Z24" s="32" t="s">
        <v>418</v>
      </c>
      <c r="AA24" s="60" t="s">
        <v>383</v>
      </c>
      <c r="AB24" s="60" t="s">
        <v>512</v>
      </c>
      <c r="AC24" s="31"/>
      <c r="AD24" s="31"/>
      <c r="AE24" s="31"/>
      <c r="AF24" s="30"/>
      <c r="AK24" s="39" t="str">
        <f>CHAR(CODE(AK23)+1)</f>
        <v>W</v>
      </c>
    </row>
    <row r="25" spans="1:37" ht="13.5" customHeight="1" x14ac:dyDescent="0.15">
      <c r="A25" s="59"/>
      <c r="B25" s="58"/>
      <c r="F25" s="18" t="s">
        <v>124</v>
      </c>
      <c r="G25" s="17"/>
      <c r="H25" s="13" t="str">
        <f t="shared" si="1"/>
        <v/>
      </c>
      <c r="I25" s="13" t="str">
        <f t="shared" si="5"/>
        <v>一般会計</v>
      </c>
      <c r="K25" s="13"/>
      <c r="L25" s="13"/>
      <c r="O25" s="13"/>
      <c r="P25" s="13"/>
      <c r="Q25" s="19"/>
      <c r="T25" s="13"/>
      <c r="U25" s="32" t="s">
        <v>535</v>
      </c>
      <c r="Y25" s="32" t="s">
        <v>290</v>
      </c>
      <c r="Z25" s="32" t="s">
        <v>419</v>
      </c>
      <c r="AA25" s="60" t="s">
        <v>384</v>
      </c>
      <c r="AB25" s="60" t="s">
        <v>513</v>
      </c>
      <c r="AC25" s="31"/>
      <c r="AD25" s="31"/>
      <c r="AE25" s="31"/>
      <c r="AF25" s="30"/>
      <c r="AK25" s="39" t="str">
        <f t="shared" si="7"/>
        <v>X</v>
      </c>
    </row>
    <row r="26" spans="1:37" ht="13.5" customHeight="1" x14ac:dyDescent="0.15">
      <c r="A26" s="56"/>
      <c r="B26" s="55"/>
      <c r="F26" s="18" t="s">
        <v>125</v>
      </c>
      <c r="G26" s="17"/>
      <c r="H26" s="13" t="str">
        <f t="shared" si="1"/>
        <v/>
      </c>
      <c r="I26" s="13" t="str">
        <f t="shared" si="5"/>
        <v>一般会計</v>
      </c>
      <c r="K26" s="13"/>
      <c r="L26" s="13"/>
      <c r="O26" s="13"/>
      <c r="P26" s="13"/>
      <c r="Q26" s="19"/>
      <c r="T26" s="13"/>
      <c r="U26" s="32" t="s">
        <v>536</v>
      </c>
      <c r="Y26" s="32" t="s">
        <v>291</v>
      </c>
      <c r="Z26" s="32" t="s">
        <v>420</v>
      </c>
      <c r="AA26" s="60" t="s">
        <v>385</v>
      </c>
      <c r="AB26" s="60" t="s">
        <v>514</v>
      </c>
      <c r="AC26" s="31"/>
      <c r="AD26" s="31"/>
      <c r="AE26" s="31"/>
      <c r="AF26" s="30"/>
      <c r="AK26" s="39" t="str">
        <f t="shared" si="7"/>
        <v>Y</v>
      </c>
    </row>
    <row r="27" spans="1:37" ht="13.5" customHeight="1" x14ac:dyDescent="0.15">
      <c r="A27" s="13" t="str">
        <f>IF(D24="", "-", D24)</f>
        <v>沖縄振興、地方創生</v>
      </c>
      <c r="B27" s="13"/>
      <c r="F27" s="18" t="s">
        <v>126</v>
      </c>
      <c r="G27" s="17"/>
      <c r="H27" s="13" t="str">
        <f t="shared" si="1"/>
        <v/>
      </c>
      <c r="I27" s="13" t="str">
        <f t="shared" si="5"/>
        <v>一般会計</v>
      </c>
      <c r="K27" s="13"/>
      <c r="L27" s="13"/>
      <c r="O27" s="13"/>
      <c r="P27" s="13"/>
      <c r="Q27" s="19"/>
      <c r="T27" s="13"/>
      <c r="U27" s="32" t="s">
        <v>537</v>
      </c>
      <c r="Y27" s="32" t="s">
        <v>292</v>
      </c>
      <c r="Z27" s="32" t="s">
        <v>421</v>
      </c>
      <c r="AA27" s="60" t="s">
        <v>386</v>
      </c>
      <c r="AB27" s="60" t="s">
        <v>515</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538</v>
      </c>
      <c r="Y28" s="32" t="s">
        <v>293</v>
      </c>
      <c r="Z28" s="32" t="s">
        <v>422</v>
      </c>
      <c r="AA28" s="60" t="s">
        <v>387</v>
      </c>
      <c r="AB28" s="60" t="s">
        <v>516</v>
      </c>
      <c r="AC28" s="31"/>
      <c r="AD28" s="31"/>
      <c r="AE28" s="31"/>
      <c r="AF28" s="30"/>
      <c r="AK28" s="39" t="s">
        <v>182</v>
      </c>
    </row>
    <row r="29" spans="1:37" ht="13.5" customHeight="1" x14ac:dyDescent="0.15">
      <c r="A29" s="13"/>
      <c r="B29" s="13"/>
      <c r="F29" s="18" t="s">
        <v>190</v>
      </c>
      <c r="G29" s="17"/>
      <c r="H29" s="13" t="str">
        <f t="shared" si="1"/>
        <v/>
      </c>
      <c r="I29" s="13" t="str">
        <f t="shared" si="5"/>
        <v>一般会計</v>
      </c>
      <c r="K29" s="13"/>
      <c r="L29" s="13"/>
      <c r="O29" s="13"/>
      <c r="P29" s="13"/>
      <c r="Q29" s="19"/>
      <c r="T29" s="13"/>
      <c r="U29" s="32" t="s">
        <v>539</v>
      </c>
      <c r="Y29" s="32" t="s">
        <v>294</v>
      </c>
      <c r="Z29" s="32" t="s">
        <v>423</v>
      </c>
      <c r="AA29" s="60" t="s">
        <v>388</v>
      </c>
      <c r="AB29" s="60" t="s">
        <v>517</v>
      </c>
      <c r="AC29" s="31"/>
      <c r="AD29" s="31"/>
      <c r="AE29" s="31"/>
      <c r="AF29" s="30"/>
      <c r="AK29" s="39"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2" t="s">
        <v>540</v>
      </c>
      <c r="Y30" s="32" t="s">
        <v>295</v>
      </c>
      <c r="Z30" s="32" t="s">
        <v>424</v>
      </c>
      <c r="AA30" s="60" t="s">
        <v>389</v>
      </c>
      <c r="AB30" s="60" t="s">
        <v>518</v>
      </c>
      <c r="AC30" s="31"/>
      <c r="AD30" s="31"/>
      <c r="AE30" s="31"/>
      <c r="AF30" s="30"/>
      <c r="AK30" s="39"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2" t="s">
        <v>541</v>
      </c>
      <c r="Y31" s="32" t="s">
        <v>296</v>
      </c>
      <c r="Z31" s="32" t="s">
        <v>425</v>
      </c>
      <c r="AA31" s="60" t="s">
        <v>390</v>
      </c>
      <c r="AB31" s="60" t="s">
        <v>519</v>
      </c>
      <c r="AC31" s="31"/>
      <c r="AD31" s="31"/>
      <c r="AE31" s="31"/>
      <c r="AF31" s="30"/>
      <c r="AK31" s="39"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2" t="s">
        <v>542</v>
      </c>
      <c r="Y32" s="32" t="s">
        <v>297</v>
      </c>
      <c r="Z32" s="32" t="s">
        <v>426</v>
      </c>
      <c r="AA32" s="60" t="s">
        <v>64</v>
      </c>
      <c r="AB32" s="60" t="s">
        <v>64</v>
      </c>
      <c r="AC32" s="31"/>
      <c r="AD32" s="31"/>
      <c r="AE32" s="31"/>
      <c r="AF32" s="30"/>
      <c r="AK32" s="39"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2" t="s">
        <v>543</v>
      </c>
      <c r="Y33" s="32" t="s">
        <v>298</v>
      </c>
      <c r="Z33" s="32" t="s">
        <v>427</v>
      </c>
      <c r="AA33" s="49"/>
      <c r="AB33" s="31"/>
      <c r="AC33" s="31"/>
      <c r="AD33" s="31"/>
      <c r="AE33" s="31"/>
      <c r="AF33" s="30"/>
      <c r="AK33" s="39"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2" t="s">
        <v>544</v>
      </c>
      <c r="Y34" s="32" t="s">
        <v>299</v>
      </c>
      <c r="Z34" s="32" t="s">
        <v>428</v>
      </c>
      <c r="AB34" s="31"/>
      <c r="AC34" s="31"/>
      <c r="AD34" s="31"/>
      <c r="AE34" s="31"/>
      <c r="AF34" s="30"/>
      <c r="AK34" s="39"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Y35" s="32" t="s">
        <v>300</v>
      </c>
      <c r="Z35" s="32" t="s">
        <v>429</v>
      </c>
      <c r="AC35" s="31"/>
      <c r="AF35" s="30"/>
      <c r="AK35" s="39"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U36" s="32" t="s">
        <v>545</v>
      </c>
      <c r="Y36" s="32" t="s">
        <v>301</v>
      </c>
      <c r="Z36" s="32" t="s">
        <v>430</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302</v>
      </c>
      <c r="Z37" s="32" t="s">
        <v>431</v>
      </c>
      <c r="AF37" s="30"/>
      <c r="AK37" s="39" t="str">
        <f t="shared" si="7"/>
        <v>j</v>
      </c>
    </row>
    <row r="38" spans="1:37" x14ac:dyDescent="0.15">
      <c r="A38" s="13"/>
      <c r="B38" s="13"/>
      <c r="F38" s="13"/>
      <c r="G38" s="19"/>
      <c r="K38" s="13"/>
      <c r="L38" s="13"/>
      <c r="O38" s="13"/>
      <c r="P38" s="13"/>
      <c r="Q38" s="19"/>
      <c r="T38" s="13"/>
      <c r="U38" s="32" t="s">
        <v>244</v>
      </c>
      <c r="Y38" s="32" t="s">
        <v>303</v>
      </c>
      <c r="Z38" s="32" t="s">
        <v>432</v>
      </c>
      <c r="AF38" s="30"/>
      <c r="AK38" s="39" t="str">
        <f t="shared" si="7"/>
        <v>k</v>
      </c>
    </row>
    <row r="39" spans="1:37" x14ac:dyDescent="0.15">
      <c r="A39" s="13"/>
      <c r="B39" s="13"/>
      <c r="F39" s="13" t="str">
        <f>I37</f>
        <v>一般会計</v>
      </c>
      <c r="G39" s="19"/>
      <c r="K39" s="13"/>
      <c r="L39" s="13"/>
      <c r="O39" s="13"/>
      <c r="P39" s="13"/>
      <c r="Q39" s="19"/>
      <c r="T39" s="13"/>
      <c r="U39" s="32" t="s">
        <v>254</v>
      </c>
      <c r="Y39" s="32" t="s">
        <v>304</v>
      </c>
      <c r="Z39" s="32" t="s">
        <v>433</v>
      </c>
      <c r="AF39" s="30"/>
      <c r="AK39" s="39" t="str">
        <f t="shared" si="7"/>
        <v>l</v>
      </c>
    </row>
    <row r="40" spans="1:37" x14ac:dyDescent="0.15">
      <c r="A40" s="13"/>
      <c r="B40" s="13"/>
      <c r="F40" s="13"/>
      <c r="G40" s="19"/>
      <c r="K40" s="13"/>
      <c r="L40" s="13"/>
      <c r="O40" s="13"/>
      <c r="P40" s="13"/>
      <c r="Q40" s="19"/>
      <c r="T40" s="13"/>
      <c r="Y40" s="32" t="s">
        <v>305</v>
      </c>
      <c r="Z40" s="32" t="s">
        <v>434</v>
      </c>
      <c r="AF40" s="30"/>
      <c r="AK40" s="39" t="str">
        <f t="shared" si="7"/>
        <v>m</v>
      </c>
    </row>
    <row r="41" spans="1:37" x14ac:dyDescent="0.15">
      <c r="A41" s="13"/>
      <c r="B41" s="13"/>
      <c r="F41" s="13"/>
      <c r="G41" s="19"/>
      <c r="K41" s="13"/>
      <c r="L41" s="13"/>
      <c r="O41" s="13"/>
      <c r="P41" s="13"/>
      <c r="Q41" s="19"/>
      <c r="T41" s="13"/>
      <c r="Y41" s="32" t="s">
        <v>306</v>
      </c>
      <c r="Z41" s="32" t="s">
        <v>435</v>
      </c>
      <c r="AF41" s="30"/>
      <c r="AK41" s="39" t="str">
        <f t="shared" si="7"/>
        <v>n</v>
      </c>
    </row>
    <row r="42" spans="1:37" x14ac:dyDescent="0.15">
      <c r="A42" s="13"/>
      <c r="B42" s="13"/>
      <c r="F42" s="13"/>
      <c r="G42" s="19"/>
      <c r="K42" s="13"/>
      <c r="L42" s="13"/>
      <c r="O42" s="13"/>
      <c r="P42" s="13"/>
      <c r="Q42" s="19"/>
      <c r="T42" s="13"/>
      <c r="Y42" s="32" t="s">
        <v>307</v>
      </c>
      <c r="Z42" s="32" t="s">
        <v>436</v>
      </c>
      <c r="AF42" s="30"/>
      <c r="AK42" s="39" t="str">
        <f t="shared" si="7"/>
        <v>o</v>
      </c>
    </row>
    <row r="43" spans="1:37" x14ac:dyDescent="0.15">
      <c r="A43" s="13"/>
      <c r="B43" s="13"/>
      <c r="F43" s="13"/>
      <c r="G43" s="19"/>
      <c r="K43" s="13"/>
      <c r="L43" s="13"/>
      <c r="O43" s="13"/>
      <c r="P43" s="13"/>
      <c r="Q43" s="19"/>
      <c r="T43" s="13"/>
      <c r="Y43" s="32" t="s">
        <v>308</v>
      </c>
      <c r="Z43" s="32" t="s">
        <v>437</v>
      </c>
      <c r="AF43" s="30"/>
      <c r="AK43" s="39" t="str">
        <f t="shared" si="7"/>
        <v>p</v>
      </c>
    </row>
    <row r="44" spans="1:37" x14ac:dyDescent="0.15">
      <c r="A44" s="13"/>
      <c r="B44" s="13"/>
      <c r="F44" s="13"/>
      <c r="G44" s="19"/>
      <c r="K44" s="13"/>
      <c r="L44" s="13"/>
      <c r="O44" s="13"/>
      <c r="P44" s="13"/>
      <c r="Q44" s="19"/>
      <c r="T44" s="13"/>
      <c r="Y44" s="32" t="s">
        <v>309</v>
      </c>
      <c r="Z44" s="32" t="s">
        <v>438</v>
      </c>
      <c r="AF44" s="30"/>
      <c r="AK44" s="39" t="str">
        <f t="shared" si="7"/>
        <v>q</v>
      </c>
    </row>
    <row r="45" spans="1:37" x14ac:dyDescent="0.15">
      <c r="A45" s="13"/>
      <c r="B45" s="13"/>
      <c r="F45" s="13"/>
      <c r="G45" s="19"/>
      <c r="K45" s="13"/>
      <c r="L45" s="13"/>
      <c r="O45" s="13"/>
      <c r="P45" s="13"/>
      <c r="Q45" s="19"/>
      <c r="T45" s="13"/>
      <c r="Y45" s="32" t="s">
        <v>310</v>
      </c>
      <c r="Z45" s="32" t="s">
        <v>439</v>
      </c>
      <c r="AF45" s="30"/>
      <c r="AK45" s="39" t="str">
        <f t="shared" si="7"/>
        <v>r</v>
      </c>
    </row>
    <row r="46" spans="1:37" x14ac:dyDescent="0.15">
      <c r="A46" s="13"/>
      <c r="B46" s="13"/>
      <c r="F46" s="13"/>
      <c r="G46" s="19"/>
      <c r="K46" s="13"/>
      <c r="L46" s="13"/>
      <c r="O46" s="13"/>
      <c r="P46" s="13"/>
      <c r="Q46" s="19"/>
      <c r="T46" s="13"/>
      <c r="Y46" s="32" t="s">
        <v>311</v>
      </c>
      <c r="Z46" s="32" t="s">
        <v>440</v>
      </c>
      <c r="AF46" s="30"/>
      <c r="AK46" s="39" t="str">
        <f t="shared" si="7"/>
        <v>s</v>
      </c>
    </row>
    <row r="47" spans="1:37" x14ac:dyDescent="0.15">
      <c r="A47" s="13"/>
      <c r="B47" s="13"/>
      <c r="F47" s="13"/>
      <c r="G47" s="19"/>
      <c r="K47" s="13"/>
      <c r="L47" s="13"/>
      <c r="O47" s="13"/>
      <c r="P47" s="13"/>
      <c r="Q47" s="19"/>
      <c r="T47" s="13"/>
      <c r="Y47" s="32" t="s">
        <v>312</v>
      </c>
      <c r="Z47" s="32" t="s">
        <v>441</v>
      </c>
      <c r="AF47" s="30"/>
      <c r="AK47" s="39" t="str">
        <f t="shared" si="7"/>
        <v>t</v>
      </c>
    </row>
    <row r="48" spans="1:37" x14ac:dyDescent="0.15">
      <c r="A48" s="13"/>
      <c r="B48" s="13"/>
      <c r="F48" s="13"/>
      <c r="G48" s="19"/>
      <c r="K48" s="13"/>
      <c r="L48" s="13"/>
      <c r="O48" s="13"/>
      <c r="P48" s="13"/>
      <c r="Q48" s="19"/>
      <c r="T48" s="13"/>
      <c r="Y48" s="32" t="s">
        <v>313</v>
      </c>
      <c r="Z48" s="32" t="s">
        <v>442</v>
      </c>
      <c r="AF48" s="30"/>
      <c r="AK48" s="39" t="str">
        <f t="shared" si="7"/>
        <v>u</v>
      </c>
    </row>
    <row r="49" spans="1:37" x14ac:dyDescent="0.15">
      <c r="A49" s="13"/>
      <c r="B49" s="13"/>
      <c r="F49" s="13"/>
      <c r="G49" s="19"/>
      <c r="K49" s="13"/>
      <c r="L49" s="13"/>
      <c r="O49" s="13"/>
      <c r="P49" s="13"/>
      <c r="Q49" s="19"/>
      <c r="T49" s="13"/>
      <c r="Y49" s="32" t="s">
        <v>314</v>
      </c>
      <c r="Z49" s="32" t="s">
        <v>443</v>
      </c>
      <c r="AF49" s="30"/>
      <c r="AK49" s="39" t="str">
        <f t="shared" si="7"/>
        <v>v</v>
      </c>
    </row>
    <row r="50" spans="1:37" x14ac:dyDescent="0.15">
      <c r="A50" s="13"/>
      <c r="B50" s="13"/>
      <c r="F50" s="13"/>
      <c r="G50" s="19"/>
      <c r="K50" s="13"/>
      <c r="L50" s="13"/>
      <c r="O50" s="13"/>
      <c r="P50" s="13"/>
      <c r="Q50" s="19"/>
      <c r="T50" s="13"/>
      <c r="Y50" s="32" t="s">
        <v>315</v>
      </c>
      <c r="Z50" s="32" t="s">
        <v>444</v>
      </c>
      <c r="AF50" s="30"/>
    </row>
    <row r="51" spans="1:37" x14ac:dyDescent="0.15">
      <c r="A51" s="13"/>
      <c r="B51" s="13"/>
      <c r="F51" s="13"/>
      <c r="G51" s="19"/>
      <c r="K51" s="13"/>
      <c r="L51" s="13"/>
      <c r="O51" s="13"/>
      <c r="P51" s="13"/>
      <c r="Q51" s="19"/>
      <c r="T51" s="13"/>
      <c r="Y51" s="32" t="s">
        <v>316</v>
      </c>
      <c r="Z51" s="32" t="s">
        <v>445</v>
      </c>
      <c r="AF51" s="30"/>
    </row>
    <row r="52" spans="1:37" x14ac:dyDescent="0.15">
      <c r="A52" s="13"/>
      <c r="B52" s="13"/>
      <c r="F52" s="13"/>
      <c r="G52" s="19"/>
      <c r="K52" s="13"/>
      <c r="L52" s="13"/>
      <c r="O52" s="13"/>
      <c r="P52" s="13"/>
      <c r="Q52" s="19"/>
      <c r="T52" s="13"/>
      <c r="Y52" s="32" t="s">
        <v>317</v>
      </c>
      <c r="Z52" s="32" t="s">
        <v>446</v>
      </c>
      <c r="AF52" s="30"/>
    </row>
    <row r="53" spans="1:37" x14ac:dyDescent="0.15">
      <c r="A53" s="13"/>
      <c r="B53" s="13"/>
      <c r="F53" s="13"/>
      <c r="G53" s="19"/>
      <c r="K53" s="13"/>
      <c r="L53" s="13"/>
      <c r="O53" s="13"/>
      <c r="P53" s="13"/>
      <c r="Q53" s="19"/>
      <c r="T53" s="13"/>
      <c r="Y53" s="32" t="s">
        <v>318</v>
      </c>
      <c r="Z53" s="32" t="s">
        <v>447</v>
      </c>
      <c r="AF53" s="30"/>
    </row>
    <row r="54" spans="1:37" x14ac:dyDescent="0.15">
      <c r="A54" s="13"/>
      <c r="B54" s="13"/>
      <c r="F54" s="13"/>
      <c r="G54" s="19"/>
      <c r="K54" s="13"/>
      <c r="L54" s="13"/>
      <c r="O54" s="13"/>
      <c r="P54" s="20"/>
      <c r="Q54" s="19"/>
      <c r="T54" s="13"/>
      <c r="Y54" s="32" t="s">
        <v>319</v>
      </c>
      <c r="Z54" s="32" t="s">
        <v>448</v>
      </c>
      <c r="AF54" s="30"/>
    </row>
    <row r="55" spans="1:37" x14ac:dyDescent="0.15">
      <c r="A55" s="13"/>
      <c r="B55" s="13"/>
      <c r="F55" s="13"/>
      <c r="G55" s="19"/>
      <c r="K55" s="13"/>
      <c r="L55" s="13"/>
      <c r="O55" s="13"/>
      <c r="P55" s="13"/>
      <c r="Q55" s="19"/>
      <c r="T55" s="13"/>
      <c r="Y55" s="32" t="s">
        <v>320</v>
      </c>
      <c r="Z55" s="32" t="s">
        <v>449</v>
      </c>
      <c r="AF55" s="30"/>
    </row>
    <row r="56" spans="1:37" x14ac:dyDescent="0.15">
      <c r="A56" s="13"/>
      <c r="B56" s="13"/>
      <c r="F56" s="13"/>
      <c r="G56" s="19"/>
      <c r="K56" s="13"/>
      <c r="L56" s="13"/>
      <c r="O56" s="13"/>
      <c r="P56" s="13"/>
      <c r="Q56" s="19"/>
      <c r="T56" s="13"/>
      <c r="Y56" s="32" t="s">
        <v>321</v>
      </c>
      <c r="Z56" s="32" t="s">
        <v>450</v>
      </c>
      <c r="AF56" s="30"/>
    </row>
    <row r="57" spans="1:37" x14ac:dyDescent="0.15">
      <c r="A57" s="13"/>
      <c r="B57" s="13"/>
      <c r="F57" s="13"/>
      <c r="G57" s="19"/>
      <c r="K57" s="13"/>
      <c r="L57" s="13"/>
      <c r="O57" s="13"/>
      <c r="P57" s="13"/>
      <c r="Q57" s="19"/>
      <c r="T57" s="13"/>
      <c r="Y57" s="32" t="s">
        <v>322</v>
      </c>
      <c r="Z57" s="32" t="s">
        <v>451</v>
      </c>
      <c r="AF57" s="30"/>
    </row>
    <row r="58" spans="1:37" x14ac:dyDescent="0.15">
      <c r="A58" s="13"/>
      <c r="B58" s="13"/>
      <c r="F58" s="13"/>
      <c r="G58" s="19"/>
      <c r="K58" s="13"/>
      <c r="L58" s="13"/>
      <c r="O58" s="13"/>
      <c r="P58" s="13"/>
      <c r="Q58" s="19"/>
      <c r="T58" s="13"/>
      <c r="Y58" s="32" t="s">
        <v>323</v>
      </c>
      <c r="Z58" s="32" t="s">
        <v>452</v>
      </c>
      <c r="AF58" s="30"/>
    </row>
    <row r="59" spans="1:37" x14ac:dyDescent="0.15">
      <c r="A59" s="13"/>
      <c r="B59" s="13"/>
      <c r="F59" s="13"/>
      <c r="G59" s="19"/>
      <c r="K59" s="13"/>
      <c r="L59" s="13"/>
      <c r="O59" s="13"/>
      <c r="P59" s="13"/>
      <c r="Q59" s="19"/>
      <c r="T59" s="13"/>
      <c r="Y59" s="32" t="s">
        <v>324</v>
      </c>
      <c r="Z59" s="32" t="s">
        <v>453</v>
      </c>
      <c r="AF59" s="30"/>
    </row>
    <row r="60" spans="1:37" x14ac:dyDescent="0.15">
      <c r="A60" s="13"/>
      <c r="B60" s="13"/>
      <c r="F60" s="13"/>
      <c r="G60" s="19"/>
      <c r="K60" s="13"/>
      <c r="L60" s="13"/>
      <c r="O60" s="13"/>
      <c r="P60" s="13"/>
      <c r="Q60" s="19"/>
      <c r="T60" s="13"/>
      <c r="Y60" s="32" t="s">
        <v>325</v>
      </c>
      <c r="Z60" s="32" t="s">
        <v>454</v>
      </c>
      <c r="AF60" s="30"/>
    </row>
    <row r="61" spans="1:37" x14ac:dyDescent="0.15">
      <c r="A61" s="13"/>
      <c r="B61" s="13"/>
      <c r="F61" s="13"/>
      <c r="G61" s="19"/>
      <c r="K61" s="13"/>
      <c r="L61" s="13"/>
      <c r="O61" s="13"/>
      <c r="P61" s="13"/>
      <c r="Q61" s="19"/>
      <c r="T61" s="13"/>
      <c r="Y61" s="32" t="s">
        <v>326</v>
      </c>
      <c r="Z61" s="32" t="s">
        <v>455</v>
      </c>
      <c r="AF61" s="30"/>
    </row>
    <row r="62" spans="1:37" x14ac:dyDescent="0.15">
      <c r="A62" s="13"/>
      <c r="B62" s="13"/>
      <c r="F62" s="13"/>
      <c r="G62" s="19"/>
      <c r="K62" s="13"/>
      <c r="L62" s="13"/>
      <c r="O62" s="13"/>
      <c r="P62" s="13"/>
      <c r="Q62" s="19"/>
      <c r="T62" s="13"/>
      <c r="Y62" s="32" t="s">
        <v>327</v>
      </c>
      <c r="Z62" s="32" t="s">
        <v>456</v>
      </c>
      <c r="AF62" s="30"/>
    </row>
    <row r="63" spans="1:37" x14ac:dyDescent="0.15">
      <c r="A63" s="13"/>
      <c r="B63" s="13"/>
      <c r="F63" s="13"/>
      <c r="G63" s="19"/>
      <c r="K63" s="13"/>
      <c r="L63" s="13"/>
      <c r="O63" s="13"/>
      <c r="P63" s="13"/>
      <c r="Q63" s="19"/>
      <c r="T63" s="13"/>
      <c r="Y63" s="32" t="s">
        <v>328</v>
      </c>
      <c r="Z63" s="32" t="s">
        <v>457</v>
      </c>
      <c r="AF63" s="30"/>
    </row>
    <row r="64" spans="1:37" x14ac:dyDescent="0.15">
      <c r="A64" s="13"/>
      <c r="B64" s="13"/>
      <c r="F64" s="13"/>
      <c r="G64" s="19"/>
      <c r="K64" s="13"/>
      <c r="L64" s="13"/>
      <c r="O64" s="13"/>
      <c r="P64" s="13"/>
      <c r="Q64" s="19"/>
      <c r="T64" s="13"/>
      <c r="Y64" s="32" t="s">
        <v>329</v>
      </c>
      <c r="Z64" s="32" t="s">
        <v>458</v>
      </c>
      <c r="AF64" s="30"/>
    </row>
    <row r="65" spans="1:32" x14ac:dyDescent="0.15">
      <c r="A65" s="13"/>
      <c r="B65" s="13"/>
      <c r="F65" s="13"/>
      <c r="G65" s="19"/>
      <c r="K65" s="13"/>
      <c r="L65" s="13"/>
      <c r="O65" s="13"/>
      <c r="P65" s="13"/>
      <c r="Q65" s="19"/>
      <c r="T65" s="13"/>
      <c r="Y65" s="32" t="s">
        <v>330</v>
      </c>
      <c r="Z65" s="32" t="s">
        <v>459</v>
      </c>
      <c r="AF65" s="30"/>
    </row>
    <row r="66" spans="1:32" x14ac:dyDescent="0.15">
      <c r="A66" s="13"/>
      <c r="B66" s="13"/>
      <c r="F66" s="13"/>
      <c r="G66" s="19"/>
      <c r="K66" s="13"/>
      <c r="L66" s="13"/>
      <c r="O66" s="13"/>
      <c r="P66" s="13"/>
      <c r="Q66" s="19"/>
      <c r="T66" s="13"/>
      <c r="Y66" s="32" t="s">
        <v>65</v>
      </c>
      <c r="Z66" s="32" t="s">
        <v>460</v>
      </c>
      <c r="AF66" s="30"/>
    </row>
    <row r="67" spans="1:32" x14ac:dyDescent="0.15">
      <c r="A67" s="13"/>
      <c r="B67" s="13"/>
      <c r="F67" s="13"/>
      <c r="G67" s="19"/>
      <c r="K67" s="13"/>
      <c r="L67" s="13"/>
      <c r="O67" s="13"/>
      <c r="P67" s="13"/>
      <c r="Q67" s="19"/>
      <c r="T67" s="13"/>
      <c r="Y67" s="32" t="s">
        <v>331</v>
      </c>
      <c r="Z67" s="32" t="s">
        <v>461</v>
      </c>
      <c r="AF67" s="30"/>
    </row>
    <row r="68" spans="1:32" x14ac:dyDescent="0.15">
      <c r="A68" s="13"/>
      <c r="B68" s="13"/>
      <c r="F68" s="13"/>
      <c r="G68" s="19"/>
      <c r="K68" s="13"/>
      <c r="L68" s="13"/>
      <c r="O68" s="13"/>
      <c r="P68" s="13"/>
      <c r="Q68" s="19"/>
      <c r="T68" s="13"/>
      <c r="Y68" s="32" t="s">
        <v>332</v>
      </c>
      <c r="Z68" s="32" t="s">
        <v>462</v>
      </c>
      <c r="AF68" s="30"/>
    </row>
    <row r="69" spans="1:32" x14ac:dyDescent="0.15">
      <c r="A69" s="13"/>
      <c r="B69" s="13"/>
      <c r="F69" s="13"/>
      <c r="G69" s="19"/>
      <c r="K69" s="13"/>
      <c r="L69" s="13"/>
      <c r="O69" s="13"/>
      <c r="P69" s="13"/>
      <c r="Q69" s="19"/>
      <c r="T69" s="13"/>
      <c r="Y69" s="32" t="s">
        <v>333</v>
      </c>
      <c r="Z69" s="32" t="s">
        <v>463</v>
      </c>
      <c r="AF69" s="30"/>
    </row>
    <row r="70" spans="1:32" x14ac:dyDescent="0.15">
      <c r="A70" s="13"/>
      <c r="B70" s="13"/>
      <c r="Y70" s="32" t="s">
        <v>334</v>
      </c>
      <c r="Z70" s="32" t="s">
        <v>464</v>
      </c>
    </row>
    <row r="71" spans="1:32" x14ac:dyDescent="0.15">
      <c r="Y71" s="32" t="s">
        <v>335</v>
      </c>
      <c r="Z71" s="32" t="s">
        <v>465</v>
      </c>
    </row>
    <row r="72" spans="1:32" x14ac:dyDescent="0.15">
      <c r="Y72" s="32" t="s">
        <v>336</v>
      </c>
      <c r="Z72" s="32" t="s">
        <v>466</v>
      </c>
    </row>
    <row r="73" spans="1:32" x14ac:dyDescent="0.15">
      <c r="Y73" s="32" t="s">
        <v>337</v>
      </c>
      <c r="Z73" s="32" t="s">
        <v>467</v>
      </c>
    </row>
    <row r="74" spans="1:32" x14ac:dyDescent="0.15">
      <c r="Y74" s="32" t="s">
        <v>338</v>
      </c>
      <c r="Z74" s="32" t="s">
        <v>468</v>
      </c>
    </row>
    <row r="75" spans="1:32" x14ac:dyDescent="0.15">
      <c r="Y75" s="32" t="s">
        <v>339</v>
      </c>
      <c r="Z75" s="32" t="s">
        <v>469</v>
      </c>
    </row>
    <row r="76" spans="1:32" x14ac:dyDescent="0.15">
      <c r="Y76" s="32" t="s">
        <v>340</v>
      </c>
      <c r="Z76" s="32" t="s">
        <v>470</v>
      </c>
    </row>
    <row r="77" spans="1:32" x14ac:dyDescent="0.15">
      <c r="Y77" s="32" t="s">
        <v>341</v>
      </c>
      <c r="Z77" s="32" t="s">
        <v>471</v>
      </c>
    </row>
    <row r="78" spans="1:32" x14ac:dyDescent="0.15">
      <c r="Y78" s="32" t="s">
        <v>342</v>
      </c>
      <c r="Z78" s="32" t="s">
        <v>472</v>
      </c>
    </row>
    <row r="79" spans="1:32" x14ac:dyDescent="0.15">
      <c r="Y79" s="32" t="s">
        <v>343</v>
      </c>
      <c r="Z79" s="32" t="s">
        <v>473</v>
      </c>
    </row>
    <row r="80" spans="1:32" x14ac:dyDescent="0.15">
      <c r="Y80" s="32" t="s">
        <v>344</v>
      </c>
      <c r="Z80" s="32" t="s">
        <v>474</v>
      </c>
    </row>
    <row r="81" spans="25:26" x14ac:dyDescent="0.15">
      <c r="Y81" s="32" t="s">
        <v>345</v>
      </c>
      <c r="Z81" s="32" t="s">
        <v>475</v>
      </c>
    </row>
    <row r="82" spans="25:26" x14ac:dyDescent="0.15">
      <c r="Y82" s="32" t="s">
        <v>346</v>
      </c>
      <c r="Z82" s="32" t="s">
        <v>476</v>
      </c>
    </row>
    <row r="83" spans="25:26" x14ac:dyDescent="0.15">
      <c r="Y83" s="32" t="s">
        <v>347</v>
      </c>
      <c r="Z83" s="32" t="s">
        <v>477</v>
      </c>
    </row>
    <row r="84" spans="25:26" x14ac:dyDescent="0.15">
      <c r="Y84" s="32" t="s">
        <v>348</v>
      </c>
      <c r="Z84" s="32" t="s">
        <v>478</v>
      </c>
    </row>
    <row r="85" spans="25:26" x14ac:dyDescent="0.15">
      <c r="Y85" s="32" t="s">
        <v>349</v>
      </c>
      <c r="Z85" s="32" t="s">
        <v>479</v>
      </c>
    </row>
    <row r="86" spans="25:26" x14ac:dyDescent="0.15">
      <c r="Y86" s="32" t="s">
        <v>350</v>
      </c>
      <c r="Z86" s="32" t="s">
        <v>480</v>
      </c>
    </row>
    <row r="87" spans="25:26" x14ac:dyDescent="0.15">
      <c r="Y87" s="32" t="s">
        <v>351</v>
      </c>
      <c r="Z87" s="32" t="s">
        <v>481</v>
      </c>
    </row>
    <row r="88" spans="25:26" x14ac:dyDescent="0.15">
      <c r="Y88" s="32" t="s">
        <v>352</v>
      </c>
      <c r="Z88" s="32" t="s">
        <v>482</v>
      </c>
    </row>
    <row r="89" spans="25:26" x14ac:dyDescent="0.15">
      <c r="Y89" s="32" t="s">
        <v>353</v>
      </c>
      <c r="Z89" s="32" t="s">
        <v>483</v>
      </c>
    </row>
    <row r="90" spans="25:26" x14ac:dyDescent="0.15">
      <c r="Y90" s="32" t="s">
        <v>354</v>
      </c>
      <c r="Z90" s="32" t="s">
        <v>484</v>
      </c>
    </row>
    <row r="91" spans="25:26" x14ac:dyDescent="0.15">
      <c r="Y91" s="32" t="s">
        <v>355</v>
      </c>
      <c r="Z91" s="32" t="s">
        <v>485</v>
      </c>
    </row>
    <row r="92" spans="25:26" x14ac:dyDescent="0.15">
      <c r="Y92" s="32" t="s">
        <v>356</v>
      </c>
      <c r="Z92" s="32" t="s">
        <v>486</v>
      </c>
    </row>
    <row r="93" spans="25:26" x14ac:dyDescent="0.15">
      <c r="Y93" s="32" t="s">
        <v>357</v>
      </c>
      <c r="Z93" s="32" t="s">
        <v>487</v>
      </c>
    </row>
    <row r="94" spans="25:26" x14ac:dyDescent="0.15">
      <c r="Y94" s="32" t="s">
        <v>358</v>
      </c>
      <c r="Z94" s="32" t="s">
        <v>488</v>
      </c>
    </row>
    <row r="95" spans="25:26" x14ac:dyDescent="0.15">
      <c r="Y95" s="32" t="s">
        <v>359</v>
      </c>
      <c r="Z95" s="32" t="s">
        <v>489</v>
      </c>
    </row>
    <row r="96" spans="25:26" x14ac:dyDescent="0.15">
      <c r="Y96" s="32" t="s">
        <v>261</v>
      </c>
      <c r="Z96" s="32" t="s">
        <v>490</v>
      </c>
    </row>
    <row r="97" spans="25:26" x14ac:dyDescent="0.15">
      <c r="Y97" s="32" t="s">
        <v>360</v>
      </c>
      <c r="Z97" s="32" t="s">
        <v>491</v>
      </c>
    </row>
    <row r="98" spans="25:26" x14ac:dyDescent="0.15">
      <c r="Y98" s="32" t="s">
        <v>361</v>
      </c>
      <c r="Z98" s="32" t="s">
        <v>492</v>
      </c>
    </row>
    <row r="99" spans="25:26" x14ac:dyDescent="0.15">
      <c r="Y99" s="32" t="s">
        <v>391</v>
      </c>
      <c r="Z99" s="32" t="s">
        <v>493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2021-09-01T17:32:05Z</dcterms:created>
  <dcterms:modified xsi:type="dcterms:W3CDTF">2021-09-06T10:38:04Z</dcterms:modified>
</cp:coreProperties>
</file>