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Y102" i="3" l="1"/>
  <c r="AY113" i="3" l="1"/>
  <c r="AY112" i="3"/>
  <c r="AY111" i="3"/>
  <c r="AY104" i="3"/>
  <c r="AY41" i="3"/>
  <c r="AY42" i="3" s="1"/>
  <c r="AY25" i="3"/>
  <c r="AY30" i="3" s="1"/>
  <c r="AY29" i="3" l="1"/>
  <c r="AY31" i="3"/>
  <c r="AY32" i="3"/>
  <c r="AY26" i="3"/>
  <c r="AY33" i="3"/>
  <c r="AY27" i="3"/>
  <c r="AY34" i="3"/>
  <c r="AY28" i="3"/>
  <c r="AW84" i="3"/>
  <c r="AT84" i="3"/>
  <c r="AQ84" i="3"/>
  <c r="AL84" i="3"/>
  <c r="AI84" i="3"/>
  <c r="AF84" i="3"/>
  <c r="Z84" i="3"/>
  <c r="W84" i="3"/>
  <c r="T84" i="3"/>
  <c r="N84" i="3"/>
  <c r="K84" i="3"/>
  <c r="H84" i="3"/>
  <c r="AW83" i="3"/>
  <c r="AT83" i="3"/>
  <c r="AQ83" i="3"/>
  <c r="AL83" i="3"/>
  <c r="AI83" i="3"/>
  <c r="AF83" i="3"/>
  <c r="Z83" i="3"/>
  <c r="W83" i="3"/>
  <c r="T83" i="3"/>
  <c r="N83" i="3"/>
  <c r="K83" i="3"/>
  <c r="H83" i="3"/>
  <c r="AV2" i="3" l="1"/>
  <c r="C12" i="4" l="1"/>
  <c r="W24" i="3" l="1"/>
  <c r="C23" i="4" l="1"/>
  <c r="C24" i="4"/>
  <c r="W21" i="3" l="1"/>
  <c r="AD21" i="3"/>
  <c r="P21" i="3"/>
  <c r="P18" i="3" l="1"/>
  <c r="P20" i="3" s="1"/>
  <c r="W18" i="3"/>
  <c r="W20" i="3" s="1"/>
  <c r="AU103" i="3"/>
  <c r="Y10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<sst xmlns="http://schemas.openxmlformats.org/spreadsheetml/2006/main" count="765" uniqueCount="628">
  <si>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</si>
  <si>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</si>
  <si>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</si>
  <si>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</si>
  <si>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</si>
  <si>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</si>
  <si>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</si>
  <si>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</si>
  <si>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</si>
  <si>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</si>
  <si>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</si>
  <si>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</si>
  <si>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</si>
  <si>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</si>
  <si>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</si>
  <si>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</si>
  <si>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</si>
  <si>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</si>
  <si>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</si>
  <si>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</si>
  <si>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</si>
  <si>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</si>
  <si>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</si>
  <si>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</si>
  <si>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</si>
  <si>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</si>
  <si>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</si>
  <si>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</si>
  <si>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</si>
  <si>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</si>
  <si>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</si>
  <si>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</si>
  <si>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</si>
  <si>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</si>
  <si>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</si>
  <si>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</si>
  <si>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</si>
  <si>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</si>
  <si>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</si>
  <si>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</si>
  <si>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</si>
  <si>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</si>
  <si>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</si>
  <si>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</si>
  <si>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</si>
  <si>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</si>
  <si>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</si>
  <si>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</si>
  <si>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</si>
  <si>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</si>
  <si>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</si>
  <si>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</si>
  <si>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</si>
  <si>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</si>
  <si>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</si>
  <si>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</si>
  <si>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</si>
  <si>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</si>
  <si>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</si>
  <si>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</si>
  <si>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</si>
  <si>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</si>
  <si>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</si>
  <si>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</si>
  <si>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</si>
  <si>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</si>
  <si>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</si>
  <si>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</si>
  <si>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</si>
  <si>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</si>
  <si>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</si>
  <si>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</si>
  <si>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</si>
  <si>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</si>
  <si>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</si>
  <si>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</si>
  <si>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</si>
  <si>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</si>
  <si>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</si>
  <si>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</si>
  <si>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</si>
  <si>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</si>
  <si>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</si>
  <si>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</si>
  <si>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</si>
  <si>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</si>
  <si>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</si>
  <si>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</si>
  <si>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</si>
  <si>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</si>
  <si>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</si>
  <si>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</si>
  <si>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</si>
  <si>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</si>
  <si>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</si>
  <si>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</si>
  <si>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</si>
  <si>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</si>
  <si>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</si>
  <si>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</si>
  <si>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</si>
  <si>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</si>
  <si>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</si>
  <si>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</si>
  <si>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</si>
  <si>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</si>
  <si>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</si>
  <si>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</si>
  <si>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</si>
  <si>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</si>
  <si>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</si>
  <si>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</si>
  <si>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</si>
  <si>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</si>
  <si>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</si>
  <si>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</si>
  <si>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</si>
  <si>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</si>
  <si>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</si>
  <si>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</si>
  <si>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</si>
  <si>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</si>
  <si>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</si>
  <si>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</si>
  <si>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</si>
  <si>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</si>
  <si>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</si>
  <si>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</si>
  <si>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</si>
  <si>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</si>
  <si>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</si>
  <si>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</si>
  <si>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</si>
  <si>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</si>
  <si>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</si>
  <si>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</si>
  <si>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</si>
  <si>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</si>
  <si>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</si>
  <si>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</si>
  <si>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</si>
  <si>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</si>
  <si>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</si>
  <si>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</si>
  <si>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</si>
  <si>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</si>
  <si>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</si>
  <si>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</si>
  <si>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</si>
  <si>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</si>
  <si>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</si>
  <si>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</si>
  <si>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</si>
  <si>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</si>
  <si>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</si>
  <si>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</si>
  <si>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</si>
  <si>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</si>
  <si>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</si>
  <si>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</si>
  <si>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</si>
  <si>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</si>
  <si>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</si>
  <si>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</si>
  <si>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</si>
  <si>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</si>
  <si>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</si>
  <si>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</si>
  <si>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</si>
  <si>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</si>
  <si>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</si>
  <si>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</si>
  <si>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</si>
  <si>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</si>
  <si>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</si>
  <si>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</si>
  <si>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</si>
  <si>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</si>
  <si>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</si>
  <si>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</si>
  <si>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</si>
  <si>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</si>
  <si>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</si>
  <si>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</si>
  <si>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</si>
  <si>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</si>
  <si>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</si>
  <si>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</si>
  <si>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</si>
  <si>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</si>
  <si>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</si>
  <si>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</si>
  <si>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</si>
  <si>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</si>
  <si>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</si>
  <si>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</si>
  <si>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</si>
  <si>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</si>
  <si>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</si>
  <si>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</si>
  <si>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</si>
  <si>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</si>
  <si>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</si>
  <si>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</si>
  <si>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</si>
  <si>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</si>
  <si>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</si>
  <si>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</si>
  <si>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</si>
  <si>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</si>
  <si>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</si>
  <si>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</si>
  <si>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</si>
  <si>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</si>
  <si>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定量的な目標が設定できない理由及び定性的な成果目標</t>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</si>
  <si>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</si>
  <si>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</si>
  <si>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</si>
  <si>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</si>
  <si>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</si>
  <si>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</si>
  <si>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</si>
  <si>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</si>
  <si>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</si>
  <si>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</si>
  <si>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</si>
  <si>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</si>
  <si>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</si>
  <si>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</si>
  <si>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</si>
  <si>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</si>
  <si>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</si>
  <si>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</si>
  <si>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</si>
  <si>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</si>
  <si>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</si>
  <si>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</si>
  <si>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</si>
  <si>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</si>
  <si>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</si>
  <si>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</si>
  <si>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</si>
  <si>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</si>
  <si>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</si>
  <si>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</si>
  <si>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</si>
  <si>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</si>
  <si>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</si>
  <si>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</si>
  <si>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</si>
  <si>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</si>
  <si>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</si>
  <si>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</si>
  <si>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</si>
  <si>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</si>
  <si>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</si>
  <si>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</si>
  <si>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</si>
  <si>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</si>
  <si>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</si>
  <si>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</si>
  <si>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</si>
  <si>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</si>
  <si>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</si>
  <si>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</si>
  <si>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</si>
  <si>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</si>
  <si>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</si>
  <si>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</si>
  <si>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</si>
  <si>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</si>
  <si>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</si>
  <si>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</si>
  <si>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</si>
  <si>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</si>
  <si>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</si>
  <si>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</si>
  <si>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</si>
  <si>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</si>
  <si>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</si>
  <si>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</si>
  <si>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</si>
  <si>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</si>
  <si>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</si>
  <si>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</si>
  <si>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</si>
  <si>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</si>
  <si>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</si>
  <si>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</si>
  <si>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</si>
  <si>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</si>
  <si>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</si>
  <si>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</si>
  <si>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</si>
  <si>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</si>
  <si>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</si>
  <si>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</si>
  <si>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</si>
  <si>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</si>
  <si>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</si>
  <si>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</si>
  <si>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</si>
  <si>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</si>
  <si>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</si>
  <si>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</si>
  <si>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</si>
  <si>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</si>
  <si>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</si>
  <si>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</si>
  <si>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</si>
  <si>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</si>
  <si>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</si>
  <si>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</si>
  <si>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</si>
  <si>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</si>
  <si>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</si>
  <si>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</si>
  <si>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</si>
  <si>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</si>
  <si>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</si>
  <si>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</si>
  <si>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</si>
  <si>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</si>
  <si>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</si>
  <si>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</si>
  <si>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</si>
  <si>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</si>
  <si>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</si>
  <si>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</si>
  <si>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</si>
  <si>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</si>
  <si>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</si>
  <si>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</si>
  <si>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</si>
  <si>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</si>
  <si>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</si>
  <si>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</si>
  <si>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</si>
  <si>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</si>
  <si>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</si>
  <si>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</si>
  <si>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</si>
  <si>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</si>
  <si>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</si>
  <si>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</si>
  <si>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</si>
  <si>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</si>
  <si>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</si>
  <si>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</si>
  <si>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</si>
  <si>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</si>
  <si>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</si>
  <si>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</si>
  <si>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</si>
  <si>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</si>
  <si>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</si>
  <si>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</si>
  <si>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</si>
  <si>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</si>
  <si>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</si>
  <si>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</si>
  <si>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</si>
  <si>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</si>
  <si>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</si>
  <si>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</si>
  <si>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</si>
  <si>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</si>
  <si>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</si>
  <si>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</si>
  <si>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</si>
  <si>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</si>
  <si>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</si>
  <si>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</si>
  <si>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</si>
  <si>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</si>
  <si>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</si>
  <si>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</si>
  <si>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</si>
  <si>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</si>
  <si>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</si>
  <si>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</si>
  <si>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</si>
  <si>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</si>
  <si>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</si>
  <si>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</si>
  <si>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</si>
  <si>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</si>
  <si>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</si>
  <si>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</si>
  <si>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</si>
  <si>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</si>
  <si>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</si>
  <si>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</si>
  <si>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</si>
  <si>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</si>
  <si>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</si>
  <si>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</si>
  <si>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</si>
  <si>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</si>
  <si>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</si>
  <si>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</si>
  <si>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</si>
  <si>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</si>
  <si>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</si>
  <si>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</si>
  <si>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</si>
  <si>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</si>
  <si>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</si>
  <si>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</si>
  <si>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</si>
  <si>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</si>
  <si>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</si>
  <si>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</si>
  <si>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</si>
  <si>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</si>
  <si>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</si>
  <si>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</si>
  <si>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</si>
  <si>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</si>
  <si>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</si>
  <si>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</si>
  <si>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</si>
  <si>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</si>
  <si>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</si>
  <si>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</si>
  <si>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</si>
  <si>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</si>
  <si>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</si>
  <si>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</si>
  <si>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</si>
  <si>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</si>
  <si>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</si>
  <si>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</si>
  <si>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</si>
  <si>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</si>
  <si>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</si>
  <si>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</si>
  <si>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</si>
  <si>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</si>
  <si>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</si>
  <si>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</si>
  <si>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</si>
  <si>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</si>
  <si>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</si>
  <si>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</si>
  <si>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</si>
  <si>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</si>
  <si>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</si>
  <si>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</si>
  <si>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</si>
  <si>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</si>
  <si>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</si>
  <si>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</si>
  <si>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</si>
  <si>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</si>
  <si>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</si>
  <si>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</si>
  <si>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</si>
  <si>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</si>
  <si>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</si>
  <si>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</si>
  <si>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</si>
  <si>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</si>
  <si>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</si>
  <si>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</si>
  <si>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</si>
  <si>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</si>
  <si>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</si>
  <si>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</si>
  <si>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</si>
  <si>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</si>
  <si>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</si>
  <si>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</si>
  <si>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</si>
  <si>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</si>
  <si>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</si>
  <si>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</si>
  <si>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</si>
  <si>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</si>
  <si>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</si>
  <si>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</si>
  <si>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</si>
  <si>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</si>
  <si>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</si>
  <si>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</si>
  <si>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</si>
  <si>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</si>
  <si>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</si>
  <si>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</si>
  <si>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</si>
  <si>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</si>
  <si>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</si>
  <si>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</si>
  <si>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</si>
  <si>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</si>
  <si>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</si>
  <si>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</si>
  <si>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</si>
  <si>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</si>
  <si>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</si>
  <si>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</si>
  <si>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</si>
  <si>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</si>
  <si>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</si>
  <si>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</si>
  <si>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</si>
  <si>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</si>
  <si>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</si>
  <si>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</si>
  <si>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</si>
  <si>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</si>
  <si>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</si>
  <si>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</si>
  <si>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</si>
  <si>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</si>
  <si>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</si>
  <si>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</si>
  <si>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</si>
  <si>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</si>
  <si>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</si>
  <si>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</si>
  <si>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</si>
  <si>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</si>
  <si>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</si>
  <si>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</si>
  <si>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</si>
  <si>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</si>
  <si>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</si>
  <si>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</si>
  <si>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</si>
  <si>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</si>
  <si>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</si>
  <si>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</si>
  <si>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</si>
  <si>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</si>
  <si>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</si>
  <si>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</si>
  <si>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</si>
  <si>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</si>
  <si>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</si>
  <si>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</si>
  <si>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</si>
  <si>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</si>
  <si>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</si>
  <si>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</si>
  <si>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</si>
  <si>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</si>
  <si>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</si>
  <si>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</si>
  <si>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</si>
  <si>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</si>
  <si>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</si>
  <si>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</si>
  <si>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</si>
  <si>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</si>
  <si>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</si>
  <si>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</si>
  <si>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</si>
  <si>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</si>
  <si>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</si>
  <si>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交通環境創造推進事業</t>
  </si>
  <si>
    <t>沖縄振興局</t>
  </si>
  <si>
    <t>令和元年度</t>
  </si>
  <si>
    <t>令和2年度</t>
  </si>
  <si>
    <t>参事官(振興第一担当)</t>
  </si>
  <si>
    <t>沖縄振興特別措置法</t>
  </si>
  <si>
    <t>沖縄振興基本方針（平成24年5月内閣総理大臣決定）</t>
  </si>
  <si>
    <t>沖縄の深刻な交通渋滞への取組の一環として、ビッグデータ等を活用した調査・分析等を基に、住民にも観光客にも利用しやすく、かつ魅力的な交通環境の創造に向けた、戦略的な展開を図ることを目的とする。</t>
  </si>
  <si>
    <t>①公共交通利用促進調査、②観光客移動円滑化調査、③観光競争力強化のための魅力的な景観創出調査を実施する。</t>
  </si>
  <si>
    <t>-</t>
  </si>
  <si>
    <t>交通環境等改善調査委託費</t>
  </si>
  <si>
    <t>交通渋滞の緩和等の交通環境改善に向けて、今後取り組むべき施策を検討するための調査</t>
  </si>
  <si>
    <t>調査の実施及びとりまとめ報告書の件数</t>
  </si>
  <si>
    <t>件</t>
  </si>
  <si>
    <t>調査の実施</t>
  </si>
  <si>
    <t>交通渋滞の緩和等の交通環境改善に向けて、今後取り組むべき施策を検討するための調査費用から単位当たりコストを算出
X:執行額／Y:調査数　　　　　　　　　　　　　　</t>
    <phoneticPr fontId="6"/>
  </si>
  <si>
    <t>百万円</t>
  </si>
  <si>
    <t xml:space="preserve"> 百万円/件</t>
    <phoneticPr fontId="6"/>
  </si>
  <si>
    <t>124.9/4</t>
  </si>
  <si>
    <t>内閣府　新31-0006</t>
  </si>
  <si>
    <t>新31</t>
  </si>
  <si>
    <t>○</t>
  </si>
  <si>
    <t>自動車利用の依存度が高い沖縄において、ビッグデータ等を活用した調査・分析等を基に、住民にも観光客にも利用しやすく、かつ魅力的な交通環境を創造することにより、深刻な交通渋滞を緩和するための取り組み等を推進するものであり、国民や社会のニーズは高い。</t>
  </si>
  <si>
    <t>本調査は、全国的な知見を踏まえ実施する必要があり、また、民間事業者の自発的な取り組みに委ねる性質のものでもないため、調査の効率性の観点からも国が率先して実施する必要がある。</t>
  </si>
  <si>
    <t>自動車利用の依存度が高い沖縄において、ビッグデータ等を活用した調査・分析等を基に、住民にも観光客にも利用しやすく、かつ魅力的な交通環境を創造することにより、深刻な交通渋滞を緩和するための取り組み等を推進するものであり、優先度は高い。</t>
  </si>
  <si>
    <t>府</t>
  </si>
  <si>
    <t>-</t>
    <phoneticPr fontId="6"/>
  </si>
  <si>
    <t>一般競争・指名競争（最低価格）契約方式による支出先の選定を行っており、競争性と公正性を確保し、経費の削減に努めている。
なお、本事業においては、一者応札・一者応募となったものがあったが、ヒアリングによりその原因を調査している。</t>
  </si>
  <si>
    <t>有</t>
  </si>
  <si>
    <t>無</t>
  </si>
  <si>
    <t>‐</t>
  </si>
  <si>
    <t>競争入札により業者を選定し、経費の削減に努めている。</t>
  </si>
  <si>
    <t>事業目的に則し、合理的なものとなっている。</t>
  </si>
  <si>
    <t>交通環境等の改善に向けた課題を整理するため、調査の実施及びとりまとめ報告書の作成を行っている。</t>
  </si>
  <si>
    <t>交通環境等の改善に向けた課題を整理するためという目的に則した調査を実施している。</t>
  </si>
  <si>
    <t>交通環境の改善に向けて調査実施内容は活用されている。</t>
    <rPh sb="0" eb="2">
      <t>コウツウ</t>
    </rPh>
    <rPh sb="2" eb="4">
      <t>カンキョウ</t>
    </rPh>
    <rPh sb="5" eb="7">
      <t>カイゼン</t>
    </rPh>
    <rPh sb="8" eb="9">
      <t>ム</t>
    </rPh>
    <phoneticPr fontId="6"/>
  </si>
  <si>
    <t>人件費</t>
    <rPh sb="0" eb="3">
      <t>ジンケンヒ</t>
    </rPh>
    <phoneticPr fontId="6"/>
  </si>
  <si>
    <t>120.6/4</t>
    <phoneticPr fontId="6"/>
  </si>
  <si>
    <t>-</t>
    <phoneticPr fontId="6"/>
  </si>
  <si>
    <t>計画、調査、検討</t>
    <rPh sb="0" eb="2">
      <t>ケイカク</t>
    </rPh>
    <rPh sb="3" eb="5">
      <t>チョウサ</t>
    </rPh>
    <rPh sb="6" eb="8">
      <t>ケントウ</t>
    </rPh>
    <phoneticPr fontId="6"/>
  </si>
  <si>
    <t>計量計画研究所・中央建設コンサルタント設計共同体</t>
    <rPh sb="0" eb="2">
      <t>ケイリョウ</t>
    </rPh>
    <rPh sb="2" eb="4">
      <t>ケイカク</t>
    </rPh>
    <rPh sb="4" eb="7">
      <t>ケンキュウショ</t>
    </rPh>
    <rPh sb="8" eb="10">
      <t>チュウオウ</t>
    </rPh>
    <rPh sb="10" eb="12">
      <t>ケンセツ</t>
    </rPh>
    <rPh sb="19" eb="21">
      <t>セッケイ</t>
    </rPh>
    <rPh sb="21" eb="24">
      <t>キョウドウタイ</t>
    </rPh>
    <phoneticPr fontId="4"/>
  </si>
  <si>
    <t>公益財団法人日本道路交通情報センター</t>
    <phoneticPr fontId="6"/>
  </si>
  <si>
    <t>外部委託</t>
    <rPh sb="0" eb="2">
      <t>ガイブ</t>
    </rPh>
    <rPh sb="2" eb="4">
      <t>イタク</t>
    </rPh>
    <phoneticPr fontId="6"/>
  </si>
  <si>
    <t>印刷費、旅費、間接原価、一般管理費等、消費税</t>
    <phoneticPr fontId="6"/>
  </si>
  <si>
    <t>令和２年度は①基幹バス導入を契機とした出勤時の公共交通利用や時差出勤を促すエコ通勤の取組みを推進及び通学時の送迎交通に関する意識調査等を行い、学校周辺の渋滞緩和に向けた関係者意識の醸成、②北部地域において、交通・観光周遊拠点の創出により、観光客の移動手段の多様化を図り、公共交通の利用促進及び観光客の移動円滑化の実装化を実施、③沖縄らしい景観創出のための植栽維持管理に向けて、既設試行箇所における管理手法の検証、また民間主体型の維持管理の適切かつ確実な運用に向けた管理・運営手法の検討等を実施した。
支出先の選定にあたっては、競争性、透明性及び公平性の確保を図る観点から、総合評価方式により公募を行ったうえで契約を締結している。</t>
    <rPh sb="48" eb="49">
      <t>オヨ</t>
    </rPh>
    <rPh sb="90" eb="92">
      <t>ジョウセイ</t>
    </rPh>
    <rPh sb="160" eb="162">
      <t>ジッシ</t>
    </rPh>
    <rPh sb="242" eb="243">
      <t>ナド</t>
    </rPh>
    <rPh sb="244" eb="246">
      <t>ジッシ</t>
    </rPh>
    <phoneticPr fontId="6"/>
  </si>
  <si>
    <t>試験施工、植栽管理</t>
    <rPh sb="0" eb="2">
      <t>シケン</t>
    </rPh>
    <rPh sb="2" eb="4">
      <t>セコウ</t>
    </rPh>
    <rPh sb="5" eb="7">
      <t>ショクサイ</t>
    </rPh>
    <rPh sb="7" eb="9">
      <t>カンリ</t>
    </rPh>
    <phoneticPr fontId="6"/>
  </si>
  <si>
    <t>A.一般社団法人　しまたて協会</t>
    <phoneticPr fontId="6"/>
  </si>
  <si>
    <t>主な目的は達成しており、特に改善点はない</t>
    <phoneticPr fontId="6"/>
  </si>
  <si>
    <t>交通渋滞緩和に向けた公共交通利用促進調査業務</t>
    <phoneticPr fontId="6"/>
  </si>
  <si>
    <t>交通渋滞等の解消に向けた観光客の移動手段の多様化及び周遊満足度向上方策に関する業務</t>
    <phoneticPr fontId="6"/>
  </si>
  <si>
    <t>-</t>
    <phoneticPr fontId="6"/>
  </si>
  <si>
    <t>令和２年度で事業終了</t>
    <rPh sb="0" eb="2">
      <t>レイワ</t>
    </rPh>
    <rPh sb="3" eb="5">
      <t>ネンド</t>
    </rPh>
    <rPh sb="6" eb="8">
      <t>ジギョウ</t>
    </rPh>
    <rPh sb="8" eb="10">
      <t>シュウリョウ</t>
    </rPh>
    <phoneticPr fontId="6"/>
  </si>
  <si>
    <t>一般社団法人沖縄しまたて協会</t>
    <rPh sb="0" eb="2">
      <t>イッパン</t>
    </rPh>
    <rPh sb="2" eb="6">
      <t>シャダンホウジン</t>
    </rPh>
    <rPh sb="6" eb="8">
      <t>オキナワ</t>
    </rPh>
    <rPh sb="12" eb="14">
      <t>キョウカイ</t>
    </rPh>
    <phoneticPr fontId="4"/>
  </si>
  <si>
    <t>９．沖縄政策</t>
    <phoneticPr fontId="6"/>
  </si>
  <si>
    <t>９．沖縄振興に関する施策の推進</t>
    <phoneticPr fontId="6"/>
  </si>
  <si>
    <t>点検対象外</t>
    <rPh sb="0" eb="2">
      <t>テンケン</t>
    </rPh>
    <rPh sb="2" eb="4">
      <t>タイショウ</t>
    </rPh>
    <rPh sb="4" eb="5">
      <t>ガイ</t>
    </rPh>
    <phoneticPr fontId="6"/>
  </si>
  <si>
    <t>終了予定</t>
  </si>
  <si>
    <t>本事業は令和２年度で終了となったが、早急に実効性の高いフォローアップに努め、事業の有効性・効率性・成果について適切かつ的確に検証し、今後の同種事業実施につなげること。</t>
    <rPh sb="0" eb="1">
      <t>ホン</t>
    </rPh>
    <rPh sb="1" eb="3">
      <t>ジギョウ</t>
    </rPh>
    <rPh sb="4" eb="6">
      <t>レイワ</t>
    </rPh>
    <rPh sb="7" eb="9">
      <t>ネンド</t>
    </rPh>
    <rPh sb="10" eb="12">
      <t>シュウリョウ</t>
    </rPh>
    <rPh sb="18" eb="20">
      <t>ソウキュウ</t>
    </rPh>
    <rPh sb="21" eb="24">
      <t>ジッコウセイ</t>
    </rPh>
    <rPh sb="25" eb="26">
      <t>タカ</t>
    </rPh>
    <rPh sb="35" eb="36">
      <t>ツト</t>
    </rPh>
    <rPh sb="38" eb="40">
      <t>ジギョウ</t>
    </rPh>
    <rPh sb="41" eb="44">
      <t>ユウコウセイ</t>
    </rPh>
    <rPh sb="45" eb="48">
      <t>コウリツセイ</t>
    </rPh>
    <rPh sb="49" eb="51">
      <t>セイカ</t>
    </rPh>
    <rPh sb="55" eb="57">
      <t>テキセツ</t>
    </rPh>
    <rPh sb="59" eb="61">
      <t>テキカク</t>
    </rPh>
    <rPh sb="62" eb="64">
      <t>ケンショウ</t>
    </rPh>
    <rPh sb="66" eb="68">
      <t>コンゴ</t>
    </rPh>
    <rPh sb="69" eb="71">
      <t>ドウシュ</t>
    </rPh>
    <rPh sb="71" eb="73">
      <t>ジギョウ</t>
    </rPh>
    <rPh sb="73" eb="75">
      <t>ジッシ</t>
    </rPh>
    <phoneticPr fontId="6"/>
  </si>
  <si>
    <t>-</t>
    <phoneticPr fontId="6"/>
  </si>
  <si>
    <t>井浦　義典</t>
    <rPh sb="0" eb="2">
      <t>イウラ</t>
    </rPh>
    <rPh sb="3" eb="5">
      <t>ヨシノリ</t>
    </rPh>
    <phoneticPr fontId="6"/>
  </si>
  <si>
    <t>観光競争力強化のための魅力的な環境創出検討業務</t>
    <rPh sb="4" eb="5">
      <t>リョク</t>
    </rPh>
    <phoneticPr fontId="6"/>
  </si>
  <si>
    <t>沖縄次世代都市交通システム導入に関する調査検討業務</t>
    <rPh sb="0" eb="2">
      <t>オキナワ</t>
    </rPh>
    <rPh sb="2" eb="5">
      <t>ジセダイ</t>
    </rPh>
    <rPh sb="5" eb="7">
      <t>トシ</t>
    </rPh>
    <rPh sb="7" eb="9">
      <t>コウツウ</t>
    </rPh>
    <rPh sb="13" eb="15">
      <t>ドウニュウ</t>
    </rPh>
    <rPh sb="16" eb="17">
      <t>カン</t>
    </rPh>
    <rPh sb="19" eb="21">
      <t>チョウサ</t>
    </rPh>
    <rPh sb="21" eb="23">
      <t>ケントウ</t>
    </rPh>
    <rPh sb="23" eb="25">
      <t>ギョウム</t>
    </rPh>
    <phoneticPr fontId="6"/>
  </si>
  <si>
    <t>沖縄の深刻な交通渋滞への取組の一環として、ビックデータ等を活用した調査・分析等を基に、住民にも観光客にも利用しやすく、かつ魅力的な交通環境の創造に向けた、戦略的な展開を図ることを目的とし、R2年度は必要な調査・検討等を行った。</t>
    <phoneticPr fontId="6"/>
  </si>
  <si>
    <t>交通渋滞の緩和等の交通環境改善に向けて、今後取り組むべき施策を検討するための調査を行う事業のため。</t>
    <rPh sb="41" eb="42">
      <t>オコナ</t>
    </rPh>
    <rPh sb="43" eb="45">
      <t>ジギョウ</t>
    </rPh>
    <phoneticPr fontId="6"/>
  </si>
  <si>
    <t>KCS・日本能率協会総合研究所設計共同体</t>
    <phoneticPr fontId="6"/>
  </si>
  <si>
    <t>行政事業レビュー推進チームのご所見を踏まえ、事業の有効性・効率性・成果について検証し、今後の同種事業につなげていく。</t>
    <rPh sb="18" eb="19">
      <t>フ</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</si>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</sst>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3" xfId="0" applyFont="1" applyFill="1" applyBorder="1" applyAlignment="1">
      <alignment horizontal="center" vertical="center"/>
    </xf>
    <xf numFmtId="0" fontId="4" fillId="5" borderId="9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38" xfId="0" applyFont="1" applyFill="1" applyBorder="1">
      <alignment vertical="center"/>
    </xf>
    <xf numFmtId="0" fontId="0" fillId="3" borderId="38"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38" xfId="0" applyFont="1" applyBorder="1" applyAlignment="1" applyProtection="1">
      <alignment horizontal="center" vertical="center"/>
      <protection locked="0"/>
    </xf>
    <xf numFmtId="0" fontId="24" fillId="0" borderId="38"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87"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3" xfId="0" applyFont="1" applyFill="1" applyBorder="1" applyAlignment="1">
      <alignment horizontal="center" vertical="center" wrapText="1"/>
    </xf>
    <xf numFmtId="0" fontId="12" fillId="2" borderId="4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4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59" xfId="0" applyNumberFormat="1" applyFont="1" applyFill="1" applyBorder="1" applyAlignment="1" applyProtection="1">
      <alignment horizontal="center" vertical="center" shrinkToFit="1"/>
      <protection locked="0"/>
    </xf>
    <xf numFmtId="0" fontId="0" fillId="5" borderId="92" xfId="0" applyFont="1" applyFill="1" applyBorder="1" applyAlignment="1">
      <alignment horizontal="center" vertical="center"/>
    </xf>
    <xf numFmtId="0" fontId="0" fillId="5" borderId="73" xfId="0" applyFont="1" applyFill="1" applyBorder="1" applyAlignment="1">
      <alignment horizontal="center" vertical="center"/>
    </xf>
    <xf numFmtId="0" fontId="16" fillId="3" borderId="128" xfId="0" applyFont="1" applyFill="1" applyBorder="1" applyAlignment="1">
      <alignment horizontal="center" vertical="center" textRotation="255" wrapText="1"/>
    </xf>
    <xf numFmtId="0" fontId="16" fillId="3" borderId="127" xfId="0" applyFont="1" applyFill="1" applyBorder="1" applyAlignment="1">
      <alignment horizontal="center" vertical="center" textRotation="255" wrapText="1"/>
    </xf>
    <xf numFmtId="0" fontId="16" fillId="3" borderId="60" xfId="0" applyFont="1" applyFill="1" applyBorder="1" applyAlignment="1">
      <alignment horizontal="center" vertical="center" textRotation="255" wrapText="1"/>
    </xf>
    <xf numFmtId="0" fontId="16" fillId="3" borderId="86"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21" xfId="0" applyFont="1" applyFill="1" applyBorder="1" applyAlignment="1">
      <alignment horizontal="center" vertical="center"/>
    </xf>
    <xf numFmtId="0" fontId="0" fillId="5" borderId="69"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50" xfId="0" applyFont="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3" borderId="78"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2" borderId="44"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5"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8"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0" fontId="14" fillId="6" borderId="37"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4" fillId="0" borderId="6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6" xfId="0" applyFont="1" applyBorder="1" applyAlignment="1">
      <alignment horizontal="center" vertical="center" wrapText="1"/>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0" borderId="36" xfId="0" applyFont="1" applyBorder="1" applyAlignment="1">
      <alignment horizontal="center" vertical="center"/>
    </xf>
    <xf numFmtId="0" fontId="0" fillId="2" borderId="11"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6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2" borderId="37" xfId="0" applyFont="1" applyFill="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4" fillId="0" borderId="68"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37" xfId="0" applyFont="1" applyFill="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5" borderId="39"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14" fillId="2" borderId="78"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8"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4"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37" xfId="0" applyFont="1" applyBorder="1" applyAlignment="1">
      <alignment horizontal="center" vertical="center" wrapText="1"/>
    </xf>
    <xf numFmtId="0" fontId="12" fillId="0" borderId="38" xfId="0" applyFont="1" applyBorder="1" applyAlignment="1">
      <alignment horizontal="center" vertical="center"/>
    </xf>
    <xf numFmtId="0" fontId="12" fillId="0" borderId="59" xfId="0" applyFont="1" applyBorder="1" applyAlignment="1">
      <alignment horizontal="center" vertical="center"/>
    </xf>
    <xf numFmtId="0" fontId="0" fillId="5" borderId="90" xfId="0" applyFont="1" applyFill="1" applyBorder="1" applyAlignment="1" applyProtection="1">
      <alignment horizontal="center" vertical="center"/>
      <protection locked="0"/>
    </xf>
    <xf numFmtId="0" fontId="20" fillId="0" borderId="81" xfId="0" applyFont="1" applyFill="1" applyBorder="1" applyAlignment="1" applyProtection="1">
      <alignment horizontal="center" vertical="center" wrapText="1"/>
      <protection locked="0"/>
    </xf>
    <xf numFmtId="0" fontId="20" fillId="0" borderId="47" xfId="0" applyFont="1" applyBorder="1" applyAlignment="1" applyProtection="1">
      <alignment horizontal="center" vertical="center" wrapText="1"/>
      <protection locked="0"/>
    </xf>
    <xf numFmtId="0" fontId="20" fillId="0" borderId="82" xfId="0" applyFont="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95" xfId="0" applyFont="1" applyFill="1" applyBorder="1" applyAlignment="1" applyProtection="1">
      <alignment horizontal="left" vertical="center" wrapText="1"/>
      <protection locked="0"/>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0" borderId="81"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10" fillId="2" borderId="83"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12"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2" borderId="83" xfId="1" applyFont="1" applyFill="1" applyBorder="1" applyAlignment="1" applyProtection="1">
      <alignment horizontal="center" vertical="center"/>
    </xf>
    <xf numFmtId="0" fontId="0" fillId="0" borderId="48" xfId="0" applyFont="1" applyBorder="1" applyAlignment="1">
      <alignment horizontal="center" vertical="center"/>
    </xf>
    <xf numFmtId="0" fontId="11" fillId="6" borderId="41" xfId="3" applyFont="1" applyFill="1" applyBorder="1" applyAlignment="1" applyProtection="1">
      <alignment horizontal="center" vertical="center" wrapText="1" shrinkToFit="1"/>
    </xf>
    <xf numFmtId="0" fontId="11" fillId="6" borderId="38" xfId="3" applyFont="1" applyFill="1" applyBorder="1" applyAlignment="1" applyProtection="1">
      <alignment horizontal="center" vertical="center" wrapText="1" shrinkToFit="1"/>
    </xf>
    <xf numFmtId="0" fontId="11"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37" xfId="1" applyFont="1" applyFill="1" applyBorder="1" applyAlignment="1" applyProtection="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3" fillId="0" borderId="37" xfId="2" applyFont="1" applyFill="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59" xfId="2" applyFont="1" applyFill="1" applyBorder="1" applyAlignment="1" applyProtection="1">
      <alignment horizontal="left" vertical="center" wrapText="1" shrinkToFit="1"/>
      <protection locked="0"/>
    </xf>
    <xf numFmtId="0" fontId="10" fillId="2" borderId="46" xfId="3" applyFont="1" applyFill="1" applyBorder="1" applyAlignment="1" applyProtection="1">
      <alignment horizontal="center" vertical="center"/>
    </xf>
    <xf numFmtId="0" fontId="10" fillId="2" borderId="47"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2" borderId="2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80" fontId="0" fillId="0" borderId="17"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0" fillId="0" borderId="84"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87"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4"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2"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4" fillId="2" borderId="11" xfId="0" applyFont="1" applyFill="1" applyBorder="1" applyAlignment="1">
      <alignment vertical="center" wrapText="1"/>
    </xf>
    <xf numFmtId="0" fontId="0" fillId="0" borderId="70"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68" xfId="0" applyFont="1" applyBorder="1" applyAlignment="1" applyProtection="1">
      <alignment horizontal="left" vertical="center" wrapText="1"/>
      <protection locked="0"/>
    </xf>
    <xf numFmtId="0" fontId="12" fillId="0" borderId="90"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57" xfId="0" applyFont="1" applyFill="1" applyBorder="1" applyAlignment="1">
      <alignment vertical="center"/>
    </xf>
    <xf numFmtId="0" fontId="0" fillId="5" borderId="116" xfId="0" applyFont="1" applyFill="1" applyBorder="1" applyAlignment="1">
      <alignment vertical="center" wrapText="1"/>
    </xf>
    <xf numFmtId="0" fontId="0" fillId="5" borderId="101" xfId="0" applyFont="1" applyFill="1" applyBorder="1" applyAlignment="1">
      <alignment vertical="center" wrapText="1"/>
    </xf>
    <xf numFmtId="0" fontId="0" fillId="5" borderId="118" xfId="0" applyFont="1" applyFill="1" applyBorder="1" applyAlignment="1">
      <alignment vertical="center" wrapText="1"/>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90" xfId="0" applyFont="1" applyFill="1" applyBorder="1" applyAlignment="1">
      <alignment vertical="center"/>
    </xf>
    <xf numFmtId="177" fontId="0" fillId="0" borderId="30" xfId="0" applyNumberFormat="1" applyFont="1" applyFill="1" applyBorder="1" applyAlignment="1" applyProtection="1">
      <alignment horizontal="right" vertical="center"/>
      <protection locked="0"/>
    </xf>
    <xf numFmtId="0" fontId="13" fillId="0" borderId="70" xfId="3" applyFont="1" applyFill="1" applyBorder="1" applyAlignment="1" applyProtection="1">
      <alignment horizontal="center" vertical="center"/>
      <protection locked="0"/>
    </xf>
    <xf numFmtId="0" fontId="13" fillId="0" borderId="38" xfId="3" applyFont="1" applyFill="1" applyBorder="1" applyAlignment="1" applyProtection="1">
      <alignment horizontal="center" vertical="center"/>
      <protection locked="0"/>
    </xf>
    <xf numFmtId="0" fontId="11" fillId="6" borderId="37" xfId="3" applyFont="1" applyFill="1" applyBorder="1" applyAlignment="1" applyProtection="1">
      <alignment horizontal="center" vertical="center" wrapText="1"/>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3" fillId="0" borderId="37"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3"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0" xfId="3" applyFont="1" applyFill="1" applyBorder="1" applyAlignment="1" applyProtection="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70" xfId="0" applyFont="1" applyFill="1" applyBorder="1" applyAlignment="1">
      <alignment horizontal="center" vertical="center"/>
    </xf>
    <xf numFmtId="0" fontId="0" fillId="6" borderId="63" xfId="0" applyFont="1" applyFill="1" applyBorder="1" applyAlignment="1">
      <alignment horizontal="center" vertical="center"/>
    </xf>
    <xf numFmtId="0" fontId="14"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177" fontId="0" fillId="0" borderId="34" xfId="0" applyNumberFormat="1" applyFont="1" applyFill="1" applyBorder="1" applyAlignment="1" applyProtection="1">
      <alignment horizontal="righ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20" fillId="0" borderId="48"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19" xfId="0" applyFont="1" applyFill="1" applyBorder="1" applyAlignment="1">
      <alignment horizontal="center" vertical="center"/>
    </xf>
    <xf numFmtId="0" fontId="12" fillId="0" borderId="39" xfId="0" applyFont="1" applyBorder="1" applyAlignment="1">
      <alignment horizontal="center" vertical="center"/>
    </xf>
    <xf numFmtId="0" fontId="14" fillId="2" borderId="42"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29" fillId="6" borderId="35" xfId="0" applyFont="1" applyFill="1" applyBorder="1" applyAlignment="1">
      <alignment horizontal="left" vertical="center" wrapText="1"/>
    </xf>
    <xf numFmtId="0" fontId="29" fillId="6" borderId="109"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72"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4" fillId="6" borderId="93"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wrapTex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3"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9" fillId="2" borderId="10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10" fillId="2" borderId="41"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4" fillId="3" borderId="24"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3" xfId="0" applyFont="1" applyFill="1" applyBorder="1" applyAlignment="1">
      <alignment horizontal="center" vertical="center" wrapText="1"/>
    </xf>
    <xf numFmtId="0" fontId="14" fillId="3" borderId="129"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protection locked="0"/>
    </xf>
    <xf numFmtId="0" fontId="0" fillId="5" borderId="48" xfId="0" applyFont="1" applyFill="1" applyBorder="1" applyAlignment="1" applyProtection="1">
      <alignment horizontal="left" vertical="center"/>
      <protection locked="0"/>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37" xfId="0" applyNumberFormat="1" applyFont="1" applyFill="1" applyBorder="1" applyAlignment="1" applyProtection="1">
      <alignment horizontal="left" vertical="center" wrapText="1"/>
      <protection locked="0"/>
    </xf>
    <xf numFmtId="49" fontId="21" fillId="0" borderId="38" xfId="0" applyNumberFormat="1" applyFont="1" applyFill="1" applyBorder="1" applyAlignment="1" applyProtection="1">
      <alignment horizontal="left" vertical="center" wrapText="1"/>
      <protection locked="0"/>
    </xf>
    <xf numFmtId="49" fontId="21" fillId="0" borderId="39"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190500</xdr:colOff>
      <xdr:row>85</xdr:row>
      <xdr:rowOff>163285</xdr:rowOff>
    </xdr:from>
    <xdr:to>
      <xdr:col>24</xdr:col>
      <xdr:colOff>144041</xdr:colOff>
      <xdr:row>87</xdr:row>
      <xdr:rowOff>23591</xdr:rowOff>
    </xdr:to>
    <xdr:sp macro="" textlink="">
      <xdr:nvSpPr>
        <xdr:cNvPr id="2" name="テキスト ボックス 1"/>
        <xdr:cNvSpPr txBox="1"/>
      </xdr:nvSpPr>
      <xdr:spPr>
        <a:xfrm>
          <a:off x="2231571" y="237594321"/>
          <a:ext cx="2811041" cy="56787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１２５百万円</a:t>
          </a:r>
        </a:p>
      </xdr:txBody>
    </xdr:sp>
    <xdr:clientData/>
  </xdr:twoCellAnchor>
  <xdr:twoCellAnchor>
    <xdr:from>
      <xdr:col>17</xdr:col>
      <xdr:colOff>139893</xdr:colOff>
      <xdr:row>88</xdr:row>
      <xdr:rowOff>119700</xdr:rowOff>
    </xdr:from>
    <xdr:to>
      <xdr:col>17</xdr:col>
      <xdr:colOff>149418</xdr:colOff>
      <xdr:row>91</xdr:row>
      <xdr:rowOff>72199</xdr:rowOff>
    </xdr:to>
    <xdr:cxnSp macro="">
      <xdr:nvCxnSpPr>
        <xdr:cNvPr id="3" name="直線矢印コネクタ 2"/>
        <xdr:cNvCxnSpPr>
          <a:cxnSpLocks noChangeShapeType="1"/>
        </xdr:cNvCxnSpPr>
      </xdr:nvCxnSpPr>
      <xdr:spPr bwMode="auto">
        <a:xfrm>
          <a:off x="3609714" y="238612093"/>
          <a:ext cx="9525" cy="101385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47707</xdr:colOff>
      <xdr:row>87</xdr:row>
      <xdr:rowOff>55459</xdr:rowOff>
    </xdr:from>
    <xdr:to>
      <xdr:col>21</xdr:col>
      <xdr:colOff>193291</xdr:colOff>
      <xdr:row>88</xdr:row>
      <xdr:rowOff>53025</xdr:rowOff>
    </xdr:to>
    <xdr:sp macro="" textlink="">
      <xdr:nvSpPr>
        <xdr:cNvPr id="4" name="大かっこ 13"/>
        <xdr:cNvSpPr>
          <a:spLocks noChangeArrowheads="1"/>
        </xdr:cNvSpPr>
      </xdr:nvSpPr>
      <xdr:spPr bwMode="auto">
        <a:xfrm>
          <a:off x="2701100" y="238194066"/>
          <a:ext cx="1778441" cy="351352"/>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88608</xdr:colOff>
      <xdr:row>93</xdr:row>
      <xdr:rowOff>321613</xdr:rowOff>
    </xdr:from>
    <xdr:to>
      <xdr:col>21</xdr:col>
      <xdr:colOff>112045</xdr:colOff>
      <xdr:row>95</xdr:row>
      <xdr:rowOff>121721</xdr:rowOff>
    </xdr:to>
    <xdr:sp macro="" textlink="">
      <xdr:nvSpPr>
        <xdr:cNvPr id="5" name="テキスト ボックス 4"/>
        <xdr:cNvSpPr txBox="1"/>
      </xdr:nvSpPr>
      <xdr:spPr>
        <a:xfrm>
          <a:off x="2946108" y="240582934"/>
          <a:ext cx="1452187" cy="507680"/>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事業の企画立案</a:t>
          </a:r>
          <a:endParaRPr lang="ja-JP" altLang="ja-JP">
            <a:effectLst/>
          </a:endParaRPr>
        </a:p>
      </xdr:txBody>
    </xdr:sp>
    <xdr:clientData/>
  </xdr:twoCellAnchor>
  <xdr:twoCellAnchor>
    <xdr:from>
      <xdr:col>32</xdr:col>
      <xdr:colOff>28933</xdr:colOff>
      <xdr:row>94</xdr:row>
      <xdr:rowOff>3220</xdr:rowOff>
    </xdr:from>
    <xdr:to>
      <xdr:col>42</xdr:col>
      <xdr:colOff>136073</xdr:colOff>
      <xdr:row>95</xdr:row>
      <xdr:rowOff>209551</xdr:rowOff>
    </xdr:to>
    <xdr:sp macro="" textlink="">
      <xdr:nvSpPr>
        <xdr:cNvPr id="6" name="テキスト ボックス 5"/>
        <xdr:cNvSpPr txBox="1"/>
      </xdr:nvSpPr>
      <xdr:spPr>
        <a:xfrm>
          <a:off x="6560362" y="240618327"/>
          <a:ext cx="2148211" cy="560117"/>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交通環境創造推進事業の実施</a:t>
          </a:r>
        </a:p>
      </xdr:txBody>
    </xdr:sp>
    <xdr:clientData/>
  </xdr:twoCellAnchor>
  <xdr:twoCellAnchor>
    <xdr:from>
      <xdr:col>29</xdr:col>
      <xdr:colOff>132969</xdr:colOff>
      <xdr:row>90</xdr:row>
      <xdr:rowOff>276760</xdr:rowOff>
    </xdr:from>
    <xdr:to>
      <xdr:col>41</xdr:col>
      <xdr:colOff>197996</xdr:colOff>
      <xdr:row>91</xdr:row>
      <xdr:rowOff>240658</xdr:rowOff>
    </xdr:to>
    <xdr:sp macro="" textlink="">
      <xdr:nvSpPr>
        <xdr:cNvPr id="7" name="テキスト ボックス 6"/>
        <xdr:cNvSpPr txBox="1"/>
      </xdr:nvSpPr>
      <xdr:spPr>
        <a:xfrm>
          <a:off x="6052076" y="239476724"/>
          <a:ext cx="2514313" cy="317684"/>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149487</xdr:colOff>
      <xdr:row>92</xdr:row>
      <xdr:rowOff>163867</xdr:rowOff>
    </xdr:from>
    <xdr:to>
      <xdr:col>30</xdr:col>
      <xdr:colOff>40138</xdr:colOff>
      <xdr:row>92</xdr:row>
      <xdr:rowOff>163867</xdr:rowOff>
    </xdr:to>
    <xdr:cxnSp macro="">
      <xdr:nvCxnSpPr>
        <xdr:cNvPr id="8" name="直線矢印コネクタ 7"/>
        <xdr:cNvCxnSpPr>
          <a:endCxn id="9" idx="1"/>
        </xdr:cNvCxnSpPr>
      </xdr:nvCxnSpPr>
      <xdr:spPr>
        <a:xfrm>
          <a:off x="5048058" y="240071403"/>
          <a:ext cx="111529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40138</xdr:colOff>
      <xdr:row>91</xdr:row>
      <xdr:rowOff>221425</xdr:rowOff>
    </xdr:from>
    <xdr:to>
      <xdr:col>43</xdr:col>
      <xdr:colOff>197783</xdr:colOff>
      <xdr:row>93</xdr:row>
      <xdr:rowOff>107957</xdr:rowOff>
    </xdr:to>
    <xdr:sp macro="" textlink="">
      <xdr:nvSpPr>
        <xdr:cNvPr id="9" name="テキスト ボックス 8"/>
        <xdr:cNvSpPr txBox="1"/>
      </xdr:nvSpPr>
      <xdr:spPr>
        <a:xfrm>
          <a:off x="6163352" y="239775175"/>
          <a:ext cx="2811038" cy="59410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１２１百万円</a:t>
          </a:r>
        </a:p>
      </xdr:txBody>
    </xdr:sp>
    <xdr:clientData/>
  </xdr:twoCellAnchor>
  <xdr:twoCellAnchor>
    <xdr:from>
      <xdr:col>10</xdr:col>
      <xdr:colOff>194375</xdr:colOff>
      <xdr:row>91</xdr:row>
      <xdr:rowOff>242785</xdr:rowOff>
    </xdr:from>
    <xdr:to>
      <xdr:col>24</xdr:col>
      <xdr:colOff>147916</xdr:colOff>
      <xdr:row>93</xdr:row>
      <xdr:rowOff>120657</xdr:rowOff>
    </xdr:to>
    <xdr:sp macro="" textlink="">
      <xdr:nvSpPr>
        <xdr:cNvPr id="10" name="テキスト ボックス 9"/>
        <xdr:cNvSpPr txBox="1"/>
      </xdr:nvSpPr>
      <xdr:spPr>
        <a:xfrm>
          <a:off x="2235446" y="239796535"/>
          <a:ext cx="2811041" cy="58544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１２５百万円</a:t>
          </a:r>
        </a:p>
      </xdr:txBody>
    </xdr:sp>
    <xdr:clientData/>
  </xdr:twoCellAnchor>
  <xdr:twoCellAnchor>
    <xdr:from>
      <xdr:col>13</xdr:col>
      <xdr:colOff>38182</xdr:colOff>
      <xdr:row>93</xdr:row>
      <xdr:rowOff>277297</xdr:rowOff>
    </xdr:from>
    <xdr:to>
      <xdr:col>21</xdr:col>
      <xdr:colOff>171218</xdr:colOff>
      <xdr:row>94</xdr:row>
      <xdr:rowOff>272761</xdr:rowOff>
    </xdr:to>
    <xdr:sp macro="" textlink="">
      <xdr:nvSpPr>
        <xdr:cNvPr id="11" name="大かっこ 13"/>
        <xdr:cNvSpPr>
          <a:spLocks noChangeArrowheads="1"/>
        </xdr:cNvSpPr>
      </xdr:nvSpPr>
      <xdr:spPr bwMode="auto">
        <a:xfrm>
          <a:off x="2691575" y="240538618"/>
          <a:ext cx="1765893" cy="3492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81643</xdr:colOff>
      <xdr:row>87</xdr:row>
      <xdr:rowOff>122463</xdr:rowOff>
    </xdr:from>
    <xdr:to>
      <xdr:col>21</xdr:col>
      <xdr:colOff>105504</xdr:colOff>
      <xdr:row>88</xdr:row>
      <xdr:rowOff>164769</xdr:rowOff>
    </xdr:to>
    <xdr:sp macro="" textlink="">
      <xdr:nvSpPr>
        <xdr:cNvPr id="12" name="テキスト ボックス 11"/>
        <xdr:cNvSpPr txBox="1"/>
      </xdr:nvSpPr>
      <xdr:spPr>
        <a:xfrm>
          <a:off x="2939143" y="238261070"/>
          <a:ext cx="1452611" cy="396092"/>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twoCellAnchor>
    <xdr:from>
      <xdr:col>30</xdr:col>
      <xdr:colOff>81644</xdr:colOff>
      <xdr:row>93</xdr:row>
      <xdr:rowOff>285749</xdr:rowOff>
    </xdr:from>
    <xdr:to>
      <xdr:col>43</xdr:col>
      <xdr:colOff>75238</xdr:colOff>
      <xdr:row>95</xdr:row>
      <xdr:rowOff>60777</xdr:rowOff>
    </xdr:to>
    <xdr:sp macro="" textlink="">
      <xdr:nvSpPr>
        <xdr:cNvPr id="13" name="大かっこ 13"/>
        <xdr:cNvSpPr>
          <a:spLocks noChangeArrowheads="1"/>
        </xdr:cNvSpPr>
      </xdr:nvSpPr>
      <xdr:spPr bwMode="auto">
        <a:xfrm>
          <a:off x="6204858" y="240547070"/>
          <a:ext cx="2646987" cy="4826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13"/>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8" t="s">
        <v>0</v>
      </c>
      <c r="Y2" s="49"/>
      <c r="Z2" s="44"/>
      <c r="AA2" s="44"/>
      <c r="AB2" s="44"/>
      <c r="AC2" s="44"/>
      <c r="AD2" s="532">
        <v>2021</v>
      </c>
      <c r="AE2" s="532"/>
      <c r="AF2" s="532"/>
      <c r="AG2" s="532"/>
      <c r="AH2" s="532"/>
      <c r="AI2" s="60" t="s">
        <v>260</v>
      </c>
      <c r="AJ2" s="532" t="s">
        <v>585</v>
      </c>
      <c r="AK2" s="532"/>
      <c r="AL2" s="532"/>
      <c r="AM2" s="532"/>
      <c r="AN2" s="60" t="s">
        <v>260</v>
      </c>
      <c r="AO2" s="532">
        <v>20</v>
      </c>
      <c r="AP2" s="532"/>
      <c r="AQ2" s="532"/>
      <c r="AR2" s="61" t="s">
        <v>558</v>
      </c>
      <c r="AS2" s="533">
        <v>111</v>
      </c>
      <c r="AT2" s="533"/>
      <c r="AU2" s="533"/>
      <c r="AV2" s="60" t="str">
        <f>IF(AW2="","","-")</f>
        <v/>
      </c>
      <c r="AW2" s="555"/>
      <c r="AX2" s="555"/>
    </row>
    <row r="3" spans="1:50" ht="21" customHeight="1" thickBot="1" x14ac:dyDescent="0.2">
      <c r="A3" s="556" t="s">
        <v>551</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60</v>
      </c>
      <c r="AJ3" s="558" t="s">
        <v>559</v>
      </c>
      <c r="AK3" s="558"/>
      <c r="AL3" s="558"/>
      <c r="AM3" s="558"/>
      <c r="AN3" s="558"/>
      <c r="AO3" s="558"/>
      <c r="AP3" s="558"/>
      <c r="AQ3" s="558"/>
      <c r="AR3" s="558"/>
      <c r="AS3" s="558"/>
      <c r="AT3" s="558"/>
      <c r="AU3" s="558"/>
      <c r="AV3" s="558"/>
      <c r="AW3" s="558"/>
      <c r="AX3" s="24" t="s">
        <v>61</v>
      </c>
    </row>
    <row r="4" spans="1:50" ht="24.75" customHeight="1" x14ac:dyDescent="0.15">
      <c r="A4" s="337" t="s">
        <v>24</v>
      </c>
      <c r="B4" s="338"/>
      <c r="C4" s="338"/>
      <c r="D4" s="338"/>
      <c r="E4" s="338"/>
      <c r="F4" s="338"/>
      <c r="G4" s="315" t="s">
        <v>560</v>
      </c>
      <c r="H4" s="316"/>
      <c r="I4" s="316"/>
      <c r="J4" s="316"/>
      <c r="K4" s="316"/>
      <c r="L4" s="316"/>
      <c r="M4" s="316"/>
      <c r="N4" s="316"/>
      <c r="O4" s="316"/>
      <c r="P4" s="316"/>
      <c r="Q4" s="316"/>
      <c r="R4" s="316"/>
      <c r="S4" s="316"/>
      <c r="T4" s="316"/>
      <c r="U4" s="316"/>
      <c r="V4" s="316"/>
      <c r="W4" s="316"/>
      <c r="X4" s="316"/>
      <c r="Y4" s="317" t="s">
        <v>1</v>
      </c>
      <c r="Z4" s="318"/>
      <c r="AA4" s="318"/>
      <c r="AB4" s="318"/>
      <c r="AC4" s="318"/>
      <c r="AD4" s="319"/>
      <c r="AE4" s="320" t="s">
        <v>561</v>
      </c>
      <c r="AF4" s="321"/>
      <c r="AG4" s="321"/>
      <c r="AH4" s="321"/>
      <c r="AI4" s="321"/>
      <c r="AJ4" s="321"/>
      <c r="AK4" s="321"/>
      <c r="AL4" s="321"/>
      <c r="AM4" s="321"/>
      <c r="AN4" s="321"/>
      <c r="AO4" s="321"/>
      <c r="AP4" s="322"/>
      <c r="AQ4" s="323" t="s">
        <v>2</v>
      </c>
      <c r="AR4" s="318"/>
      <c r="AS4" s="318"/>
      <c r="AT4" s="318"/>
      <c r="AU4" s="318"/>
      <c r="AV4" s="318"/>
      <c r="AW4" s="318"/>
      <c r="AX4" s="324"/>
    </row>
    <row r="5" spans="1:50" ht="30" customHeight="1" x14ac:dyDescent="0.15">
      <c r="A5" s="325" t="s">
        <v>63</v>
      </c>
      <c r="B5" s="326"/>
      <c r="C5" s="326"/>
      <c r="D5" s="326"/>
      <c r="E5" s="326"/>
      <c r="F5" s="327"/>
      <c r="G5" s="433" t="s">
        <v>562</v>
      </c>
      <c r="H5" s="434"/>
      <c r="I5" s="434"/>
      <c r="J5" s="434"/>
      <c r="K5" s="434"/>
      <c r="L5" s="434"/>
      <c r="M5" s="435" t="s">
        <v>62</v>
      </c>
      <c r="N5" s="436"/>
      <c r="O5" s="436"/>
      <c r="P5" s="436"/>
      <c r="Q5" s="436"/>
      <c r="R5" s="437"/>
      <c r="S5" s="438" t="s">
        <v>563</v>
      </c>
      <c r="T5" s="434"/>
      <c r="U5" s="434"/>
      <c r="V5" s="434"/>
      <c r="W5" s="434"/>
      <c r="X5" s="439"/>
      <c r="Y5" s="331" t="s">
        <v>3</v>
      </c>
      <c r="Z5" s="232"/>
      <c r="AA5" s="232"/>
      <c r="AB5" s="232"/>
      <c r="AC5" s="232"/>
      <c r="AD5" s="233"/>
      <c r="AE5" s="332" t="s">
        <v>564</v>
      </c>
      <c r="AF5" s="332"/>
      <c r="AG5" s="332"/>
      <c r="AH5" s="332"/>
      <c r="AI5" s="332"/>
      <c r="AJ5" s="332"/>
      <c r="AK5" s="332"/>
      <c r="AL5" s="332"/>
      <c r="AM5" s="332"/>
      <c r="AN5" s="332"/>
      <c r="AO5" s="332"/>
      <c r="AP5" s="333"/>
      <c r="AQ5" s="334" t="s">
        <v>619</v>
      </c>
      <c r="AR5" s="335"/>
      <c r="AS5" s="335"/>
      <c r="AT5" s="335"/>
      <c r="AU5" s="335"/>
      <c r="AV5" s="335"/>
      <c r="AW5" s="335"/>
      <c r="AX5" s="336"/>
    </row>
    <row r="6" spans="1:50" ht="39" customHeight="1" x14ac:dyDescent="0.15">
      <c r="A6" s="339" t="s">
        <v>4</v>
      </c>
      <c r="B6" s="340"/>
      <c r="C6" s="340"/>
      <c r="D6" s="340"/>
      <c r="E6" s="340"/>
      <c r="F6" s="340"/>
      <c r="G6" s="113" t="str">
        <f>入力規則等!F39</f>
        <v>一般会計</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49.5" customHeight="1" x14ac:dyDescent="0.15">
      <c r="A7" s="148" t="s">
        <v>21</v>
      </c>
      <c r="B7" s="149"/>
      <c r="C7" s="149"/>
      <c r="D7" s="149"/>
      <c r="E7" s="149"/>
      <c r="F7" s="150"/>
      <c r="G7" s="151" t="s">
        <v>565</v>
      </c>
      <c r="H7" s="152"/>
      <c r="I7" s="152"/>
      <c r="J7" s="152"/>
      <c r="K7" s="152"/>
      <c r="L7" s="152"/>
      <c r="M7" s="152"/>
      <c r="N7" s="152"/>
      <c r="O7" s="152"/>
      <c r="P7" s="152"/>
      <c r="Q7" s="152"/>
      <c r="R7" s="152"/>
      <c r="S7" s="152"/>
      <c r="T7" s="152"/>
      <c r="U7" s="152"/>
      <c r="V7" s="152"/>
      <c r="W7" s="152"/>
      <c r="X7" s="153"/>
      <c r="Y7" s="553" t="s">
        <v>246</v>
      </c>
      <c r="Z7" s="129"/>
      <c r="AA7" s="129"/>
      <c r="AB7" s="129"/>
      <c r="AC7" s="129"/>
      <c r="AD7" s="554"/>
      <c r="AE7" s="545" t="s">
        <v>566</v>
      </c>
      <c r="AF7" s="546"/>
      <c r="AG7" s="546"/>
      <c r="AH7" s="546"/>
      <c r="AI7" s="546"/>
      <c r="AJ7" s="546"/>
      <c r="AK7" s="546"/>
      <c r="AL7" s="546"/>
      <c r="AM7" s="546"/>
      <c r="AN7" s="546"/>
      <c r="AO7" s="546"/>
      <c r="AP7" s="546"/>
      <c r="AQ7" s="546"/>
      <c r="AR7" s="546"/>
      <c r="AS7" s="546"/>
      <c r="AT7" s="546"/>
      <c r="AU7" s="546"/>
      <c r="AV7" s="546"/>
      <c r="AW7" s="546"/>
      <c r="AX7" s="547"/>
    </row>
    <row r="8" spans="1:50" ht="53.25" customHeight="1" x14ac:dyDescent="0.15">
      <c r="A8" s="148" t="s">
        <v>180</v>
      </c>
      <c r="B8" s="149"/>
      <c r="C8" s="149"/>
      <c r="D8" s="149"/>
      <c r="E8" s="149"/>
      <c r="F8" s="150"/>
      <c r="G8" s="537" t="str">
        <f>入力規則等!A27</f>
        <v>沖縄振興</v>
      </c>
      <c r="H8" s="357"/>
      <c r="I8" s="357"/>
      <c r="J8" s="357"/>
      <c r="K8" s="357"/>
      <c r="L8" s="357"/>
      <c r="M8" s="357"/>
      <c r="N8" s="357"/>
      <c r="O8" s="357"/>
      <c r="P8" s="357"/>
      <c r="Q8" s="357"/>
      <c r="R8" s="357"/>
      <c r="S8" s="357"/>
      <c r="T8" s="357"/>
      <c r="U8" s="357"/>
      <c r="V8" s="357"/>
      <c r="W8" s="357"/>
      <c r="X8" s="538"/>
      <c r="Y8" s="440" t="s">
        <v>181</v>
      </c>
      <c r="Z8" s="441"/>
      <c r="AA8" s="441"/>
      <c r="AB8" s="441"/>
      <c r="AC8" s="441"/>
      <c r="AD8" s="442"/>
      <c r="AE8" s="356" t="str">
        <f>入力規則等!K13</f>
        <v>その他の事項経費</v>
      </c>
      <c r="AF8" s="357"/>
      <c r="AG8" s="357"/>
      <c r="AH8" s="357"/>
      <c r="AI8" s="357"/>
      <c r="AJ8" s="357"/>
      <c r="AK8" s="357"/>
      <c r="AL8" s="357"/>
      <c r="AM8" s="357"/>
      <c r="AN8" s="357"/>
      <c r="AO8" s="357"/>
      <c r="AP8" s="357"/>
      <c r="AQ8" s="357"/>
      <c r="AR8" s="357"/>
      <c r="AS8" s="357"/>
      <c r="AT8" s="357"/>
      <c r="AU8" s="357"/>
      <c r="AV8" s="357"/>
      <c r="AW8" s="357"/>
      <c r="AX8" s="358"/>
    </row>
    <row r="9" spans="1:50" ht="58.5" customHeight="1" x14ac:dyDescent="0.15">
      <c r="A9" s="443" t="s">
        <v>22</v>
      </c>
      <c r="B9" s="444"/>
      <c r="C9" s="444"/>
      <c r="D9" s="444"/>
      <c r="E9" s="444"/>
      <c r="F9" s="444"/>
      <c r="G9" s="445" t="s">
        <v>567</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7"/>
    </row>
    <row r="10" spans="1:50" ht="80.25" customHeight="1" x14ac:dyDescent="0.15">
      <c r="A10" s="448" t="s">
        <v>27</v>
      </c>
      <c r="B10" s="449"/>
      <c r="C10" s="449"/>
      <c r="D10" s="449"/>
      <c r="E10" s="449"/>
      <c r="F10" s="449"/>
      <c r="G10" s="360" t="s">
        <v>568</v>
      </c>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2"/>
    </row>
    <row r="11" spans="1:50" ht="42" customHeight="1" x14ac:dyDescent="0.15">
      <c r="A11" s="448" t="s">
        <v>5</v>
      </c>
      <c r="B11" s="449"/>
      <c r="C11" s="449"/>
      <c r="D11" s="449"/>
      <c r="E11" s="449"/>
      <c r="F11" s="457"/>
      <c r="G11" s="328" t="str">
        <f>入力規則等!P10</f>
        <v>委託・請負</v>
      </c>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30"/>
    </row>
    <row r="12" spans="1:50" ht="21" customHeight="1" x14ac:dyDescent="0.15">
      <c r="A12" s="565" t="s">
        <v>23</v>
      </c>
      <c r="B12" s="566"/>
      <c r="C12" s="566"/>
      <c r="D12" s="566"/>
      <c r="E12" s="566"/>
      <c r="F12" s="567"/>
      <c r="G12" s="366"/>
      <c r="H12" s="367"/>
      <c r="I12" s="367"/>
      <c r="J12" s="367"/>
      <c r="K12" s="367"/>
      <c r="L12" s="367"/>
      <c r="M12" s="367"/>
      <c r="N12" s="367"/>
      <c r="O12" s="367"/>
      <c r="P12" s="341" t="s">
        <v>247</v>
      </c>
      <c r="Q12" s="131"/>
      <c r="R12" s="131"/>
      <c r="S12" s="131"/>
      <c r="T12" s="131"/>
      <c r="U12" s="131"/>
      <c r="V12" s="132"/>
      <c r="W12" s="341" t="s">
        <v>264</v>
      </c>
      <c r="X12" s="131"/>
      <c r="Y12" s="131"/>
      <c r="Z12" s="131"/>
      <c r="AA12" s="131"/>
      <c r="AB12" s="131"/>
      <c r="AC12" s="132"/>
      <c r="AD12" s="341" t="s">
        <v>548</v>
      </c>
      <c r="AE12" s="131"/>
      <c r="AF12" s="131"/>
      <c r="AG12" s="131"/>
      <c r="AH12" s="131"/>
      <c r="AI12" s="131"/>
      <c r="AJ12" s="132"/>
      <c r="AK12" s="341" t="s">
        <v>552</v>
      </c>
      <c r="AL12" s="131"/>
      <c r="AM12" s="131"/>
      <c r="AN12" s="131"/>
      <c r="AO12" s="131"/>
      <c r="AP12" s="131"/>
      <c r="AQ12" s="132"/>
      <c r="AR12" s="341" t="s">
        <v>553</v>
      </c>
      <c r="AS12" s="131"/>
      <c r="AT12" s="131"/>
      <c r="AU12" s="131"/>
      <c r="AV12" s="131"/>
      <c r="AW12" s="131"/>
      <c r="AX12" s="450"/>
    </row>
    <row r="13" spans="1:50" ht="21" customHeight="1" x14ac:dyDescent="0.15">
      <c r="A13" s="178"/>
      <c r="B13" s="179"/>
      <c r="C13" s="179"/>
      <c r="D13" s="179"/>
      <c r="E13" s="179"/>
      <c r="F13" s="180"/>
      <c r="G13" s="451" t="s">
        <v>6</v>
      </c>
      <c r="H13" s="452"/>
      <c r="I13" s="378" t="s">
        <v>7</v>
      </c>
      <c r="J13" s="379"/>
      <c r="K13" s="379"/>
      <c r="L13" s="379"/>
      <c r="M13" s="379"/>
      <c r="N13" s="379"/>
      <c r="O13" s="380"/>
      <c r="P13" s="342" t="s">
        <v>627</v>
      </c>
      <c r="Q13" s="343"/>
      <c r="R13" s="343"/>
      <c r="S13" s="343"/>
      <c r="T13" s="343"/>
      <c r="U13" s="343"/>
      <c r="V13" s="344"/>
      <c r="W13" s="342">
        <v>125</v>
      </c>
      <c r="X13" s="343"/>
      <c r="Y13" s="343"/>
      <c r="Z13" s="343"/>
      <c r="AA13" s="343"/>
      <c r="AB13" s="343"/>
      <c r="AC13" s="344"/>
      <c r="AD13" s="342">
        <v>125</v>
      </c>
      <c r="AE13" s="343"/>
      <c r="AF13" s="343"/>
      <c r="AG13" s="343"/>
      <c r="AH13" s="343"/>
      <c r="AI13" s="343"/>
      <c r="AJ13" s="344"/>
      <c r="AK13" s="342" t="s">
        <v>569</v>
      </c>
      <c r="AL13" s="343"/>
      <c r="AM13" s="343"/>
      <c r="AN13" s="343"/>
      <c r="AO13" s="343"/>
      <c r="AP13" s="343"/>
      <c r="AQ13" s="344"/>
      <c r="AR13" s="550" t="s">
        <v>618</v>
      </c>
      <c r="AS13" s="551"/>
      <c r="AT13" s="551"/>
      <c r="AU13" s="551"/>
      <c r="AV13" s="551"/>
      <c r="AW13" s="551"/>
      <c r="AX13" s="552"/>
    </row>
    <row r="14" spans="1:50" ht="21" customHeight="1" x14ac:dyDescent="0.15">
      <c r="A14" s="178"/>
      <c r="B14" s="179"/>
      <c r="C14" s="179"/>
      <c r="D14" s="179"/>
      <c r="E14" s="179"/>
      <c r="F14" s="180"/>
      <c r="G14" s="453"/>
      <c r="H14" s="454"/>
      <c r="I14" s="348" t="s">
        <v>8</v>
      </c>
      <c r="J14" s="376"/>
      <c r="K14" s="376"/>
      <c r="L14" s="376"/>
      <c r="M14" s="376"/>
      <c r="N14" s="376"/>
      <c r="O14" s="377"/>
      <c r="P14" s="342" t="s">
        <v>627</v>
      </c>
      <c r="Q14" s="343"/>
      <c r="R14" s="343"/>
      <c r="S14" s="343"/>
      <c r="T14" s="343"/>
      <c r="U14" s="343"/>
      <c r="V14" s="344"/>
      <c r="W14" s="342" t="s">
        <v>569</v>
      </c>
      <c r="X14" s="343"/>
      <c r="Y14" s="343"/>
      <c r="Z14" s="343"/>
      <c r="AA14" s="343"/>
      <c r="AB14" s="343"/>
      <c r="AC14" s="344"/>
      <c r="AD14" s="342" t="s">
        <v>569</v>
      </c>
      <c r="AE14" s="343"/>
      <c r="AF14" s="343"/>
      <c r="AG14" s="343"/>
      <c r="AH14" s="343"/>
      <c r="AI14" s="343"/>
      <c r="AJ14" s="344"/>
      <c r="AK14" s="342" t="s">
        <v>569</v>
      </c>
      <c r="AL14" s="343"/>
      <c r="AM14" s="343"/>
      <c r="AN14" s="343"/>
      <c r="AO14" s="343"/>
      <c r="AP14" s="343"/>
      <c r="AQ14" s="344"/>
      <c r="AR14" s="397"/>
      <c r="AS14" s="397"/>
      <c r="AT14" s="397"/>
      <c r="AU14" s="397"/>
      <c r="AV14" s="397"/>
      <c r="AW14" s="397"/>
      <c r="AX14" s="398"/>
    </row>
    <row r="15" spans="1:50" ht="21" customHeight="1" x14ac:dyDescent="0.15">
      <c r="A15" s="178"/>
      <c r="B15" s="179"/>
      <c r="C15" s="179"/>
      <c r="D15" s="179"/>
      <c r="E15" s="179"/>
      <c r="F15" s="180"/>
      <c r="G15" s="453"/>
      <c r="H15" s="454"/>
      <c r="I15" s="348" t="s">
        <v>48</v>
      </c>
      <c r="J15" s="349"/>
      <c r="K15" s="349"/>
      <c r="L15" s="349"/>
      <c r="M15" s="349"/>
      <c r="N15" s="349"/>
      <c r="O15" s="350"/>
      <c r="P15" s="342" t="s">
        <v>627</v>
      </c>
      <c r="Q15" s="343"/>
      <c r="R15" s="343"/>
      <c r="S15" s="343"/>
      <c r="T15" s="343"/>
      <c r="U15" s="343"/>
      <c r="V15" s="344"/>
      <c r="W15" s="342" t="s">
        <v>569</v>
      </c>
      <c r="X15" s="343"/>
      <c r="Y15" s="343"/>
      <c r="Z15" s="343"/>
      <c r="AA15" s="343"/>
      <c r="AB15" s="343"/>
      <c r="AC15" s="344"/>
      <c r="AD15" s="342" t="s">
        <v>569</v>
      </c>
      <c r="AE15" s="343"/>
      <c r="AF15" s="343"/>
      <c r="AG15" s="343"/>
      <c r="AH15" s="343"/>
      <c r="AI15" s="343"/>
      <c r="AJ15" s="344"/>
      <c r="AK15" s="342" t="s">
        <v>569</v>
      </c>
      <c r="AL15" s="343"/>
      <c r="AM15" s="343"/>
      <c r="AN15" s="343"/>
      <c r="AO15" s="343"/>
      <c r="AP15" s="343"/>
      <c r="AQ15" s="344"/>
      <c r="AR15" s="342" t="s">
        <v>586</v>
      </c>
      <c r="AS15" s="343"/>
      <c r="AT15" s="343"/>
      <c r="AU15" s="343"/>
      <c r="AV15" s="343"/>
      <c r="AW15" s="343"/>
      <c r="AX15" s="375"/>
    </row>
    <row r="16" spans="1:50" ht="21" customHeight="1" x14ac:dyDescent="0.15">
      <c r="A16" s="178"/>
      <c r="B16" s="179"/>
      <c r="C16" s="179"/>
      <c r="D16" s="179"/>
      <c r="E16" s="179"/>
      <c r="F16" s="180"/>
      <c r="G16" s="453"/>
      <c r="H16" s="454"/>
      <c r="I16" s="348" t="s">
        <v>49</v>
      </c>
      <c r="J16" s="349"/>
      <c r="K16" s="349"/>
      <c r="L16" s="349"/>
      <c r="M16" s="349"/>
      <c r="N16" s="349"/>
      <c r="O16" s="350"/>
      <c r="P16" s="342" t="s">
        <v>627</v>
      </c>
      <c r="Q16" s="343"/>
      <c r="R16" s="343"/>
      <c r="S16" s="343"/>
      <c r="T16" s="343"/>
      <c r="U16" s="343"/>
      <c r="V16" s="344"/>
      <c r="W16" s="342" t="s">
        <v>569</v>
      </c>
      <c r="X16" s="343"/>
      <c r="Y16" s="343"/>
      <c r="Z16" s="343"/>
      <c r="AA16" s="343"/>
      <c r="AB16" s="343"/>
      <c r="AC16" s="344"/>
      <c r="AD16" s="342" t="s">
        <v>569</v>
      </c>
      <c r="AE16" s="343"/>
      <c r="AF16" s="343"/>
      <c r="AG16" s="343"/>
      <c r="AH16" s="343"/>
      <c r="AI16" s="343"/>
      <c r="AJ16" s="344"/>
      <c r="AK16" s="342" t="s">
        <v>569</v>
      </c>
      <c r="AL16" s="343"/>
      <c r="AM16" s="343"/>
      <c r="AN16" s="343"/>
      <c r="AO16" s="343"/>
      <c r="AP16" s="343"/>
      <c r="AQ16" s="344"/>
      <c r="AR16" s="363"/>
      <c r="AS16" s="364"/>
      <c r="AT16" s="364"/>
      <c r="AU16" s="364"/>
      <c r="AV16" s="364"/>
      <c r="AW16" s="364"/>
      <c r="AX16" s="365"/>
    </row>
    <row r="17" spans="1:59" ht="24.75" customHeight="1" x14ac:dyDescent="0.15">
      <c r="A17" s="178"/>
      <c r="B17" s="179"/>
      <c r="C17" s="179"/>
      <c r="D17" s="179"/>
      <c r="E17" s="179"/>
      <c r="F17" s="180"/>
      <c r="G17" s="453"/>
      <c r="H17" s="454"/>
      <c r="I17" s="348" t="s">
        <v>47</v>
      </c>
      <c r="J17" s="376"/>
      <c r="K17" s="376"/>
      <c r="L17" s="376"/>
      <c r="M17" s="376"/>
      <c r="N17" s="376"/>
      <c r="O17" s="377"/>
      <c r="P17" s="342" t="s">
        <v>627</v>
      </c>
      <c r="Q17" s="343"/>
      <c r="R17" s="343"/>
      <c r="S17" s="343"/>
      <c r="T17" s="343"/>
      <c r="U17" s="343"/>
      <c r="V17" s="344"/>
      <c r="W17" s="342" t="s">
        <v>569</v>
      </c>
      <c r="X17" s="343"/>
      <c r="Y17" s="343"/>
      <c r="Z17" s="343"/>
      <c r="AA17" s="343"/>
      <c r="AB17" s="343"/>
      <c r="AC17" s="344"/>
      <c r="AD17" s="342" t="s">
        <v>569</v>
      </c>
      <c r="AE17" s="343"/>
      <c r="AF17" s="343"/>
      <c r="AG17" s="343"/>
      <c r="AH17" s="343"/>
      <c r="AI17" s="343"/>
      <c r="AJ17" s="344"/>
      <c r="AK17" s="342" t="s">
        <v>569</v>
      </c>
      <c r="AL17" s="343"/>
      <c r="AM17" s="343"/>
      <c r="AN17" s="343"/>
      <c r="AO17" s="343"/>
      <c r="AP17" s="343"/>
      <c r="AQ17" s="344"/>
      <c r="AR17" s="548"/>
      <c r="AS17" s="548"/>
      <c r="AT17" s="548"/>
      <c r="AU17" s="548"/>
      <c r="AV17" s="548"/>
      <c r="AW17" s="548"/>
      <c r="AX17" s="549"/>
    </row>
    <row r="18" spans="1:59" ht="24.75" customHeight="1" x14ac:dyDescent="0.15">
      <c r="A18" s="178"/>
      <c r="B18" s="179"/>
      <c r="C18" s="179"/>
      <c r="D18" s="179"/>
      <c r="E18" s="179"/>
      <c r="F18" s="180"/>
      <c r="G18" s="455"/>
      <c r="H18" s="456"/>
      <c r="I18" s="353" t="s">
        <v>19</v>
      </c>
      <c r="J18" s="354"/>
      <c r="K18" s="354"/>
      <c r="L18" s="354"/>
      <c r="M18" s="354"/>
      <c r="N18" s="354"/>
      <c r="O18" s="355"/>
      <c r="P18" s="368">
        <f>SUM(P13:V17)</f>
        <v>0</v>
      </c>
      <c r="Q18" s="369"/>
      <c r="R18" s="369"/>
      <c r="S18" s="369"/>
      <c r="T18" s="369"/>
      <c r="U18" s="369"/>
      <c r="V18" s="370"/>
      <c r="W18" s="368">
        <f>SUM(W13:AC17)</f>
        <v>125</v>
      </c>
      <c r="X18" s="369"/>
      <c r="Y18" s="369"/>
      <c r="Z18" s="369"/>
      <c r="AA18" s="369"/>
      <c r="AB18" s="369"/>
      <c r="AC18" s="370"/>
      <c r="AD18" s="368">
        <f>SUM(AD13:AJ17)</f>
        <v>125</v>
      </c>
      <c r="AE18" s="369"/>
      <c r="AF18" s="369"/>
      <c r="AG18" s="369"/>
      <c r="AH18" s="369"/>
      <c r="AI18" s="369"/>
      <c r="AJ18" s="370"/>
      <c r="AK18" s="368">
        <f>SUM(AK13:AQ17)</f>
        <v>0</v>
      </c>
      <c r="AL18" s="369"/>
      <c r="AM18" s="369"/>
      <c r="AN18" s="369"/>
      <c r="AO18" s="369"/>
      <c r="AP18" s="369"/>
      <c r="AQ18" s="370"/>
      <c r="AR18" s="368">
        <f>SUM(AR13:AX17)</f>
        <v>0</v>
      </c>
      <c r="AS18" s="369"/>
      <c r="AT18" s="369"/>
      <c r="AU18" s="369"/>
      <c r="AV18" s="369"/>
      <c r="AW18" s="369"/>
      <c r="AX18" s="371"/>
    </row>
    <row r="19" spans="1:59" ht="24.75" customHeight="1" x14ac:dyDescent="0.15">
      <c r="A19" s="178"/>
      <c r="B19" s="179"/>
      <c r="C19" s="179"/>
      <c r="D19" s="179"/>
      <c r="E19" s="179"/>
      <c r="F19" s="180"/>
      <c r="G19" s="372" t="s">
        <v>9</v>
      </c>
      <c r="H19" s="373"/>
      <c r="I19" s="373"/>
      <c r="J19" s="373"/>
      <c r="K19" s="373"/>
      <c r="L19" s="373"/>
      <c r="M19" s="373"/>
      <c r="N19" s="373"/>
      <c r="O19" s="373"/>
      <c r="P19" s="342">
        <v>0</v>
      </c>
      <c r="Q19" s="343"/>
      <c r="R19" s="343"/>
      <c r="S19" s="343"/>
      <c r="T19" s="343"/>
      <c r="U19" s="343"/>
      <c r="V19" s="344"/>
      <c r="W19" s="342">
        <v>124.9</v>
      </c>
      <c r="X19" s="343"/>
      <c r="Y19" s="343"/>
      <c r="Z19" s="343"/>
      <c r="AA19" s="343"/>
      <c r="AB19" s="343"/>
      <c r="AC19" s="344"/>
      <c r="AD19" s="342">
        <v>121</v>
      </c>
      <c r="AE19" s="343"/>
      <c r="AF19" s="343"/>
      <c r="AG19" s="343"/>
      <c r="AH19" s="343"/>
      <c r="AI19" s="343"/>
      <c r="AJ19" s="344"/>
      <c r="AK19" s="79"/>
      <c r="AL19" s="79"/>
      <c r="AM19" s="79"/>
      <c r="AN19" s="79"/>
      <c r="AO19" s="79"/>
      <c r="AP19" s="79"/>
      <c r="AQ19" s="79"/>
      <c r="AR19" s="79"/>
      <c r="AS19" s="79"/>
      <c r="AT19" s="79"/>
      <c r="AU19" s="79"/>
      <c r="AV19" s="79"/>
      <c r="AW19" s="79"/>
      <c r="AX19" s="81"/>
    </row>
    <row r="20" spans="1:59" ht="24.75" customHeight="1" x14ac:dyDescent="0.15">
      <c r="A20" s="178"/>
      <c r="B20" s="179"/>
      <c r="C20" s="179"/>
      <c r="D20" s="179"/>
      <c r="E20" s="179"/>
      <c r="F20" s="180"/>
      <c r="G20" s="372" t="s">
        <v>10</v>
      </c>
      <c r="H20" s="373"/>
      <c r="I20" s="373"/>
      <c r="J20" s="373"/>
      <c r="K20" s="373"/>
      <c r="L20" s="373"/>
      <c r="M20" s="373"/>
      <c r="N20" s="373"/>
      <c r="O20" s="373"/>
      <c r="P20" s="86" t="str">
        <f>IF(P18=0, "-", SUM(P19)/P18)</f>
        <v>-</v>
      </c>
      <c r="Q20" s="86"/>
      <c r="R20" s="86"/>
      <c r="S20" s="86"/>
      <c r="T20" s="86"/>
      <c r="U20" s="86"/>
      <c r="V20" s="86"/>
      <c r="W20" s="86">
        <f t="shared" ref="W20" si="0">IF(W18=0, "-", SUM(W19)/W18)</f>
        <v>0.99920000000000009</v>
      </c>
      <c r="X20" s="86"/>
      <c r="Y20" s="86"/>
      <c r="Z20" s="86"/>
      <c r="AA20" s="86"/>
      <c r="AB20" s="86"/>
      <c r="AC20" s="86"/>
      <c r="AD20" s="86">
        <f t="shared" ref="AD20" si="1">IF(AD18=0, "-", SUM(AD19)/AD18)</f>
        <v>0.96799999999999997</v>
      </c>
      <c r="AE20" s="86"/>
      <c r="AF20" s="86"/>
      <c r="AG20" s="86"/>
      <c r="AH20" s="86"/>
      <c r="AI20" s="86"/>
      <c r="AJ20" s="86"/>
      <c r="AK20" s="79"/>
      <c r="AL20" s="79"/>
      <c r="AM20" s="79"/>
      <c r="AN20" s="79"/>
      <c r="AO20" s="79"/>
      <c r="AP20" s="79"/>
      <c r="AQ20" s="80"/>
      <c r="AR20" s="80"/>
      <c r="AS20" s="80"/>
      <c r="AT20" s="80"/>
      <c r="AU20" s="79"/>
      <c r="AV20" s="79"/>
      <c r="AW20" s="79"/>
      <c r="AX20" s="81"/>
    </row>
    <row r="21" spans="1:59" ht="25.5" customHeight="1" x14ac:dyDescent="0.15">
      <c r="A21" s="443"/>
      <c r="B21" s="444"/>
      <c r="C21" s="444"/>
      <c r="D21" s="444"/>
      <c r="E21" s="444"/>
      <c r="F21" s="568"/>
      <c r="G21" s="84" t="s">
        <v>221</v>
      </c>
      <c r="H21" s="85"/>
      <c r="I21" s="85"/>
      <c r="J21" s="85"/>
      <c r="K21" s="85"/>
      <c r="L21" s="85"/>
      <c r="M21" s="85"/>
      <c r="N21" s="85"/>
      <c r="O21" s="85"/>
      <c r="P21" s="86" t="str">
        <f>IF(P19=0, "-", SUM(P19)/SUM(P13,P14))</f>
        <v>-</v>
      </c>
      <c r="Q21" s="86"/>
      <c r="R21" s="86"/>
      <c r="S21" s="86"/>
      <c r="T21" s="86"/>
      <c r="U21" s="86"/>
      <c r="V21" s="86"/>
      <c r="W21" s="86">
        <f t="shared" ref="W21" si="2">IF(W19=0, "-", SUM(W19)/SUM(W13,W14))</f>
        <v>0.99920000000000009</v>
      </c>
      <c r="X21" s="86"/>
      <c r="Y21" s="86"/>
      <c r="Z21" s="86"/>
      <c r="AA21" s="86"/>
      <c r="AB21" s="86"/>
      <c r="AC21" s="86"/>
      <c r="AD21" s="86">
        <f t="shared" ref="AD21" si="3">IF(AD19=0, "-", SUM(AD19)/SUM(AD13,AD14))</f>
        <v>0.96799999999999997</v>
      </c>
      <c r="AE21" s="86"/>
      <c r="AF21" s="86"/>
      <c r="AG21" s="86"/>
      <c r="AH21" s="86"/>
      <c r="AI21" s="86"/>
      <c r="AJ21" s="86"/>
      <c r="AK21" s="79"/>
      <c r="AL21" s="79"/>
      <c r="AM21" s="79"/>
      <c r="AN21" s="79"/>
      <c r="AO21" s="79"/>
      <c r="AP21" s="79"/>
      <c r="AQ21" s="80"/>
      <c r="AR21" s="80"/>
      <c r="AS21" s="80"/>
      <c r="AT21" s="80"/>
      <c r="AU21" s="79"/>
      <c r="AV21" s="79"/>
      <c r="AW21" s="79"/>
      <c r="AX21" s="81"/>
    </row>
    <row r="22" spans="1:59" ht="18.75" customHeight="1" x14ac:dyDescent="0.15">
      <c r="A22" s="573" t="s">
        <v>556</v>
      </c>
      <c r="B22" s="574"/>
      <c r="C22" s="574"/>
      <c r="D22" s="574"/>
      <c r="E22" s="574"/>
      <c r="F22" s="575"/>
      <c r="G22" s="569" t="s">
        <v>211</v>
      </c>
      <c r="H22" s="540"/>
      <c r="I22" s="540"/>
      <c r="J22" s="540"/>
      <c r="K22" s="540"/>
      <c r="L22" s="540"/>
      <c r="M22" s="540"/>
      <c r="N22" s="540"/>
      <c r="O22" s="541"/>
      <c r="P22" s="539" t="s">
        <v>554</v>
      </c>
      <c r="Q22" s="540"/>
      <c r="R22" s="540"/>
      <c r="S22" s="540"/>
      <c r="T22" s="540"/>
      <c r="U22" s="540"/>
      <c r="V22" s="541"/>
      <c r="W22" s="539" t="s">
        <v>555</v>
      </c>
      <c r="X22" s="540"/>
      <c r="Y22" s="540"/>
      <c r="Z22" s="540"/>
      <c r="AA22" s="540"/>
      <c r="AB22" s="540"/>
      <c r="AC22" s="541"/>
      <c r="AD22" s="539" t="s">
        <v>210</v>
      </c>
      <c r="AE22" s="540"/>
      <c r="AF22" s="540"/>
      <c r="AG22" s="540"/>
      <c r="AH22" s="540"/>
      <c r="AI22" s="540"/>
      <c r="AJ22" s="540"/>
      <c r="AK22" s="540"/>
      <c r="AL22" s="540"/>
      <c r="AM22" s="540"/>
      <c r="AN22" s="540"/>
      <c r="AO22" s="540"/>
      <c r="AP22" s="540"/>
      <c r="AQ22" s="540"/>
      <c r="AR22" s="540"/>
      <c r="AS22" s="540"/>
      <c r="AT22" s="540"/>
      <c r="AU22" s="540"/>
      <c r="AV22" s="540"/>
      <c r="AW22" s="540"/>
      <c r="AX22" s="582"/>
    </row>
    <row r="23" spans="1:59" ht="25.5" customHeight="1" x14ac:dyDescent="0.15">
      <c r="A23" s="576"/>
      <c r="B23" s="577"/>
      <c r="C23" s="577"/>
      <c r="D23" s="577"/>
      <c r="E23" s="577"/>
      <c r="F23" s="578"/>
      <c r="G23" s="570" t="s">
        <v>570</v>
      </c>
      <c r="H23" s="571"/>
      <c r="I23" s="571"/>
      <c r="J23" s="571"/>
      <c r="K23" s="571"/>
      <c r="L23" s="571"/>
      <c r="M23" s="571"/>
      <c r="N23" s="571"/>
      <c r="O23" s="572"/>
      <c r="P23" s="342" t="s">
        <v>569</v>
      </c>
      <c r="Q23" s="343"/>
      <c r="R23" s="343"/>
      <c r="S23" s="343"/>
      <c r="T23" s="343"/>
      <c r="U23" s="343"/>
      <c r="V23" s="344"/>
      <c r="W23" s="342" t="s">
        <v>569</v>
      </c>
      <c r="X23" s="343"/>
      <c r="Y23" s="343"/>
      <c r="Z23" s="343"/>
      <c r="AA23" s="343"/>
      <c r="AB23" s="343"/>
      <c r="AC23" s="344"/>
      <c r="AD23" s="583" t="s">
        <v>611</v>
      </c>
      <c r="AE23" s="584"/>
      <c r="AF23" s="584"/>
      <c r="AG23" s="584"/>
      <c r="AH23" s="584"/>
      <c r="AI23" s="584"/>
      <c r="AJ23" s="584"/>
      <c r="AK23" s="584"/>
      <c r="AL23" s="584"/>
      <c r="AM23" s="584"/>
      <c r="AN23" s="584"/>
      <c r="AO23" s="584"/>
      <c r="AP23" s="584"/>
      <c r="AQ23" s="584"/>
      <c r="AR23" s="584"/>
      <c r="AS23" s="584"/>
      <c r="AT23" s="584"/>
      <c r="AU23" s="584"/>
      <c r="AV23" s="584"/>
      <c r="AW23" s="584"/>
      <c r="AX23" s="585"/>
    </row>
    <row r="24" spans="1:59" ht="25.5" customHeight="1" thickBot="1" x14ac:dyDescent="0.2">
      <c r="A24" s="579"/>
      <c r="B24" s="580"/>
      <c r="C24" s="580"/>
      <c r="D24" s="580"/>
      <c r="E24" s="580"/>
      <c r="F24" s="581"/>
      <c r="G24" s="542" t="s">
        <v>212</v>
      </c>
      <c r="H24" s="543"/>
      <c r="I24" s="543"/>
      <c r="J24" s="543"/>
      <c r="K24" s="543"/>
      <c r="L24" s="543"/>
      <c r="M24" s="543"/>
      <c r="N24" s="543"/>
      <c r="O24" s="544"/>
      <c r="P24" s="534" t="str">
        <f>AK13</f>
        <v>-</v>
      </c>
      <c r="Q24" s="535"/>
      <c r="R24" s="535"/>
      <c r="S24" s="535"/>
      <c r="T24" s="535"/>
      <c r="U24" s="535"/>
      <c r="V24" s="536"/>
      <c r="W24" s="534" t="str">
        <f>AR13</f>
        <v>-</v>
      </c>
      <c r="X24" s="535"/>
      <c r="Y24" s="535"/>
      <c r="Z24" s="535"/>
      <c r="AA24" s="535"/>
      <c r="AB24" s="535"/>
      <c r="AC24" s="536"/>
      <c r="AD24" s="586"/>
      <c r="AE24" s="586"/>
      <c r="AF24" s="586"/>
      <c r="AG24" s="586"/>
      <c r="AH24" s="586"/>
      <c r="AI24" s="586"/>
      <c r="AJ24" s="586"/>
      <c r="AK24" s="586"/>
      <c r="AL24" s="586"/>
      <c r="AM24" s="586"/>
      <c r="AN24" s="586"/>
      <c r="AO24" s="586"/>
      <c r="AP24" s="586"/>
      <c r="AQ24" s="586"/>
      <c r="AR24" s="586"/>
      <c r="AS24" s="586"/>
      <c r="AT24" s="586"/>
      <c r="AU24" s="586"/>
      <c r="AV24" s="586"/>
      <c r="AW24" s="586"/>
      <c r="AX24" s="587"/>
    </row>
    <row r="25" spans="1:59" ht="18.75" customHeight="1" x14ac:dyDescent="0.15">
      <c r="A25" s="490" t="s">
        <v>142</v>
      </c>
      <c r="B25" s="165" t="s">
        <v>214</v>
      </c>
      <c r="C25" s="166"/>
      <c r="D25" s="166"/>
      <c r="E25" s="166"/>
      <c r="F25" s="167"/>
      <c r="G25" s="119" t="s">
        <v>135</v>
      </c>
      <c r="H25" s="119"/>
      <c r="I25" s="119"/>
      <c r="J25" s="119"/>
      <c r="K25" s="119"/>
      <c r="L25" s="119"/>
      <c r="M25" s="119"/>
      <c r="N25" s="119"/>
      <c r="O25" s="119"/>
      <c r="P25" s="119"/>
      <c r="Q25" s="119"/>
      <c r="R25" s="119"/>
      <c r="S25" s="119"/>
      <c r="T25" s="119"/>
      <c r="U25" s="119"/>
      <c r="V25" s="119"/>
      <c r="W25" s="119"/>
      <c r="X25" s="119"/>
      <c r="Y25" s="119"/>
      <c r="Z25" s="119"/>
      <c r="AA25" s="297"/>
      <c r="AB25" s="118" t="s">
        <v>549</v>
      </c>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20"/>
      <c r="AY25">
        <f>COUNTA($G$27)</f>
        <v>1</v>
      </c>
    </row>
    <row r="26" spans="1:59" ht="22.5" customHeight="1" x14ac:dyDescent="0.15">
      <c r="A26" s="491"/>
      <c r="B26" s="168"/>
      <c r="C26" s="169"/>
      <c r="D26" s="169"/>
      <c r="E26" s="169"/>
      <c r="F26" s="170"/>
      <c r="G26" s="116"/>
      <c r="H26" s="116"/>
      <c r="I26" s="116"/>
      <c r="J26" s="116"/>
      <c r="K26" s="116"/>
      <c r="L26" s="116"/>
      <c r="M26" s="116"/>
      <c r="N26" s="116"/>
      <c r="O26" s="116"/>
      <c r="P26" s="116"/>
      <c r="Q26" s="116"/>
      <c r="R26" s="116"/>
      <c r="S26" s="116"/>
      <c r="T26" s="116"/>
      <c r="U26" s="116"/>
      <c r="V26" s="116"/>
      <c r="W26" s="116"/>
      <c r="X26" s="116"/>
      <c r="Y26" s="116"/>
      <c r="Z26" s="116"/>
      <c r="AA26" s="298"/>
      <c r="AB26" s="121"/>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7"/>
      <c r="AY26">
        <f>$AY$25</f>
        <v>1</v>
      </c>
    </row>
    <row r="27" spans="1:59" ht="22.5" customHeight="1" x14ac:dyDescent="0.15">
      <c r="A27" s="491"/>
      <c r="B27" s="168"/>
      <c r="C27" s="169"/>
      <c r="D27" s="169"/>
      <c r="E27" s="169"/>
      <c r="F27" s="170"/>
      <c r="G27" s="209" t="s">
        <v>623</v>
      </c>
      <c r="H27" s="209"/>
      <c r="I27" s="209"/>
      <c r="J27" s="209"/>
      <c r="K27" s="209"/>
      <c r="L27" s="209"/>
      <c r="M27" s="209"/>
      <c r="N27" s="209"/>
      <c r="O27" s="209"/>
      <c r="P27" s="209"/>
      <c r="Q27" s="209"/>
      <c r="R27" s="209"/>
      <c r="S27" s="209"/>
      <c r="T27" s="209"/>
      <c r="U27" s="209"/>
      <c r="V27" s="209"/>
      <c r="W27" s="209"/>
      <c r="X27" s="209"/>
      <c r="Y27" s="209"/>
      <c r="Z27" s="209"/>
      <c r="AA27" s="255"/>
      <c r="AB27" s="208" t="s">
        <v>622</v>
      </c>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10"/>
      <c r="AY27">
        <f t="shared" ref="AY27:AY34" si="4">$AY$25</f>
        <v>1</v>
      </c>
    </row>
    <row r="28" spans="1:59" ht="22.5" customHeight="1" x14ac:dyDescent="0.15">
      <c r="A28" s="491"/>
      <c r="B28" s="168"/>
      <c r="C28" s="169"/>
      <c r="D28" s="169"/>
      <c r="E28" s="169"/>
      <c r="F28" s="170"/>
      <c r="G28" s="212"/>
      <c r="H28" s="212"/>
      <c r="I28" s="212"/>
      <c r="J28" s="212"/>
      <c r="K28" s="212"/>
      <c r="L28" s="212"/>
      <c r="M28" s="212"/>
      <c r="N28" s="212"/>
      <c r="O28" s="212"/>
      <c r="P28" s="212"/>
      <c r="Q28" s="212"/>
      <c r="R28" s="212"/>
      <c r="S28" s="212"/>
      <c r="T28" s="212"/>
      <c r="U28" s="212"/>
      <c r="V28" s="212"/>
      <c r="W28" s="212"/>
      <c r="X28" s="212"/>
      <c r="Y28" s="212"/>
      <c r="Z28" s="212"/>
      <c r="AA28" s="256"/>
      <c r="AB28" s="211"/>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3"/>
      <c r="AY28">
        <f t="shared" si="4"/>
        <v>1</v>
      </c>
    </row>
    <row r="29" spans="1:59" ht="19.5" customHeight="1" x14ac:dyDescent="0.15">
      <c r="A29" s="491"/>
      <c r="B29" s="171"/>
      <c r="C29" s="172"/>
      <c r="D29" s="172"/>
      <c r="E29" s="172"/>
      <c r="F29" s="173"/>
      <c r="G29" s="215"/>
      <c r="H29" s="215"/>
      <c r="I29" s="215"/>
      <c r="J29" s="215"/>
      <c r="K29" s="215"/>
      <c r="L29" s="215"/>
      <c r="M29" s="215"/>
      <c r="N29" s="215"/>
      <c r="O29" s="215"/>
      <c r="P29" s="215"/>
      <c r="Q29" s="215"/>
      <c r="R29" s="215"/>
      <c r="S29" s="215"/>
      <c r="T29" s="215"/>
      <c r="U29" s="215"/>
      <c r="V29" s="215"/>
      <c r="W29" s="215"/>
      <c r="X29" s="215"/>
      <c r="Y29" s="215"/>
      <c r="Z29" s="215"/>
      <c r="AA29" s="257"/>
      <c r="AB29" s="214"/>
      <c r="AC29" s="215"/>
      <c r="AD29" s="215"/>
      <c r="AE29" s="212"/>
      <c r="AF29" s="212"/>
      <c r="AG29" s="212"/>
      <c r="AH29" s="212"/>
      <c r="AI29" s="212"/>
      <c r="AJ29" s="212"/>
      <c r="AK29" s="212"/>
      <c r="AL29" s="212"/>
      <c r="AM29" s="212"/>
      <c r="AN29" s="212"/>
      <c r="AO29" s="212"/>
      <c r="AP29" s="212"/>
      <c r="AQ29" s="212"/>
      <c r="AR29" s="212"/>
      <c r="AS29" s="212"/>
      <c r="AT29" s="212"/>
      <c r="AU29" s="215"/>
      <c r="AV29" s="215"/>
      <c r="AW29" s="215"/>
      <c r="AX29" s="216"/>
      <c r="AY29">
        <f t="shared" si="4"/>
        <v>1</v>
      </c>
    </row>
    <row r="30" spans="1:59" ht="18.75" customHeight="1" x14ac:dyDescent="0.15">
      <c r="A30" s="491"/>
      <c r="B30" s="169" t="s">
        <v>141</v>
      </c>
      <c r="C30" s="169"/>
      <c r="D30" s="169"/>
      <c r="E30" s="169"/>
      <c r="F30" s="170"/>
      <c r="G30" s="465" t="s">
        <v>57</v>
      </c>
      <c r="H30" s="119"/>
      <c r="I30" s="119"/>
      <c r="J30" s="119"/>
      <c r="K30" s="119"/>
      <c r="L30" s="119"/>
      <c r="M30" s="119"/>
      <c r="N30" s="119"/>
      <c r="O30" s="297"/>
      <c r="P30" s="118" t="s">
        <v>59</v>
      </c>
      <c r="Q30" s="119"/>
      <c r="R30" s="119"/>
      <c r="S30" s="119"/>
      <c r="T30" s="119"/>
      <c r="U30" s="119"/>
      <c r="V30" s="119"/>
      <c r="W30" s="119"/>
      <c r="X30" s="297"/>
      <c r="Y30" s="458"/>
      <c r="Z30" s="459"/>
      <c r="AA30" s="460"/>
      <c r="AB30" s="496" t="s">
        <v>11</v>
      </c>
      <c r="AC30" s="497"/>
      <c r="AD30" s="498"/>
      <c r="AE30" s="207" t="s">
        <v>247</v>
      </c>
      <c r="AF30" s="207"/>
      <c r="AG30" s="207"/>
      <c r="AH30" s="207"/>
      <c r="AI30" s="207" t="s">
        <v>264</v>
      </c>
      <c r="AJ30" s="207"/>
      <c r="AK30" s="207"/>
      <c r="AL30" s="207"/>
      <c r="AM30" s="207" t="s">
        <v>361</v>
      </c>
      <c r="AN30" s="207"/>
      <c r="AO30" s="207"/>
      <c r="AP30" s="207"/>
      <c r="AQ30" s="461" t="s">
        <v>171</v>
      </c>
      <c r="AR30" s="462"/>
      <c r="AS30" s="462"/>
      <c r="AT30" s="463"/>
      <c r="AU30" s="604" t="s">
        <v>130</v>
      </c>
      <c r="AV30" s="604"/>
      <c r="AW30" s="604"/>
      <c r="AX30" s="605"/>
      <c r="AY30">
        <f t="shared" si="4"/>
        <v>1</v>
      </c>
      <c r="AZ30" s="10"/>
      <c r="BA30" s="10"/>
      <c r="BB30" s="10"/>
      <c r="BC30" s="10"/>
    </row>
    <row r="31" spans="1:59" ht="18.75" customHeight="1" x14ac:dyDescent="0.15">
      <c r="A31" s="491"/>
      <c r="B31" s="169"/>
      <c r="C31" s="169"/>
      <c r="D31" s="169"/>
      <c r="E31" s="169"/>
      <c r="F31" s="170"/>
      <c r="G31" s="466"/>
      <c r="H31" s="116"/>
      <c r="I31" s="116"/>
      <c r="J31" s="116"/>
      <c r="K31" s="116"/>
      <c r="L31" s="116"/>
      <c r="M31" s="116"/>
      <c r="N31" s="116"/>
      <c r="O31" s="298"/>
      <c r="P31" s="121"/>
      <c r="Q31" s="116"/>
      <c r="R31" s="116"/>
      <c r="S31" s="116"/>
      <c r="T31" s="116"/>
      <c r="U31" s="116"/>
      <c r="V31" s="116"/>
      <c r="W31" s="116"/>
      <c r="X31" s="298"/>
      <c r="Y31" s="458"/>
      <c r="Z31" s="459"/>
      <c r="AA31" s="460"/>
      <c r="AB31" s="499"/>
      <c r="AC31" s="500"/>
      <c r="AD31" s="501"/>
      <c r="AE31" s="207"/>
      <c r="AF31" s="207"/>
      <c r="AG31" s="207"/>
      <c r="AH31" s="207"/>
      <c r="AI31" s="207"/>
      <c r="AJ31" s="207"/>
      <c r="AK31" s="207"/>
      <c r="AL31" s="207"/>
      <c r="AM31" s="207"/>
      <c r="AN31" s="207"/>
      <c r="AO31" s="207"/>
      <c r="AP31" s="207"/>
      <c r="AQ31" s="464" t="s">
        <v>569</v>
      </c>
      <c r="AR31" s="359"/>
      <c r="AS31" s="606" t="s">
        <v>172</v>
      </c>
      <c r="AT31" s="607"/>
      <c r="AU31" s="359" t="s">
        <v>569</v>
      </c>
      <c r="AV31" s="359"/>
      <c r="AW31" s="116" t="s">
        <v>170</v>
      </c>
      <c r="AX31" s="117"/>
      <c r="AY31">
        <f t="shared" si="4"/>
        <v>1</v>
      </c>
      <c r="AZ31" s="10"/>
      <c r="BA31" s="10"/>
      <c r="BB31" s="10"/>
      <c r="BC31" s="10"/>
      <c r="BD31" s="10"/>
      <c r="BE31" s="10"/>
      <c r="BF31" s="10"/>
      <c r="BG31" s="10"/>
    </row>
    <row r="32" spans="1:59" ht="23.25" customHeight="1" x14ac:dyDescent="0.15">
      <c r="A32" s="491"/>
      <c r="B32" s="169"/>
      <c r="C32" s="169"/>
      <c r="D32" s="169"/>
      <c r="E32" s="169"/>
      <c r="F32" s="170"/>
      <c r="G32" s="492" t="s">
        <v>571</v>
      </c>
      <c r="H32" s="185"/>
      <c r="I32" s="185"/>
      <c r="J32" s="185"/>
      <c r="K32" s="185"/>
      <c r="L32" s="185"/>
      <c r="M32" s="185"/>
      <c r="N32" s="185"/>
      <c r="O32" s="229"/>
      <c r="P32" s="185" t="s">
        <v>572</v>
      </c>
      <c r="Q32" s="614"/>
      <c r="R32" s="614"/>
      <c r="S32" s="614"/>
      <c r="T32" s="614"/>
      <c r="U32" s="614"/>
      <c r="V32" s="614"/>
      <c r="W32" s="614"/>
      <c r="X32" s="615"/>
      <c r="Y32" s="620" t="s">
        <v>58</v>
      </c>
      <c r="Z32" s="621"/>
      <c r="AA32" s="622"/>
      <c r="AB32" s="177" t="s">
        <v>573</v>
      </c>
      <c r="AC32" s="177"/>
      <c r="AD32" s="177"/>
      <c r="AE32" s="92" t="s">
        <v>569</v>
      </c>
      <c r="AF32" s="93"/>
      <c r="AG32" s="93"/>
      <c r="AH32" s="93"/>
      <c r="AI32" s="92">
        <v>4</v>
      </c>
      <c r="AJ32" s="93"/>
      <c r="AK32" s="93"/>
      <c r="AL32" s="93"/>
      <c r="AM32" s="92">
        <v>4</v>
      </c>
      <c r="AN32" s="93"/>
      <c r="AO32" s="93"/>
      <c r="AP32" s="93"/>
      <c r="AQ32" s="145" t="s">
        <v>569</v>
      </c>
      <c r="AR32" s="146"/>
      <c r="AS32" s="146"/>
      <c r="AT32" s="147"/>
      <c r="AU32" s="93" t="s">
        <v>569</v>
      </c>
      <c r="AV32" s="93"/>
      <c r="AW32" s="93"/>
      <c r="AX32" s="94"/>
      <c r="AY32">
        <f t="shared" si="4"/>
        <v>1</v>
      </c>
    </row>
    <row r="33" spans="1:59" ht="23.25" customHeight="1" x14ac:dyDescent="0.15">
      <c r="A33" s="491"/>
      <c r="B33" s="169"/>
      <c r="C33" s="169"/>
      <c r="D33" s="169"/>
      <c r="E33" s="169"/>
      <c r="F33" s="170"/>
      <c r="G33" s="493"/>
      <c r="H33" s="288"/>
      <c r="I33" s="288"/>
      <c r="J33" s="288"/>
      <c r="K33" s="288"/>
      <c r="L33" s="288"/>
      <c r="M33" s="288"/>
      <c r="N33" s="288"/>
      <c r="O33" s="494"/>
      <c r="P33" s="616"/>
      <c r="Q33" s="616"/>
      <c r="R33" s="616"/>
      <c r="S33" s="616"/>
      <c r="T33" s="616"/>
      <c r="U33" s="616"/>
      <c r="V33" s="616"/>
      <c r="W33" s="616"/>
      <c r="X33" s="617"/>
      <c r="Y33" s="174" t="s">
        <v>51</v>
      </c>
      <c r="Z33" s="175"/>
      <c r="AA33" s="176"/>
      <c r="AB33" s="619" t="s">
        <v>573</v>
      </c>
      <c r="AC33" s="619"/>
      <c r="AD33" s="619"/>
      <c r="AE33" s="92" t="s">
        <v>569</v>
      </c>
      <c r="AF33" s="93"/>
      <c r="AG33" s="93"/>
      <c r="AH33" s="93"/>
      <c r="AI33" s="92">
        <v>4</v>
      </c>
      <c r="AJ33" s="93"/>
      <c r="AK33" s="93"/>
      <c r="AL33" s="93"/>
      <c r="AM33" s="92">
        <v>4</v>
      </c>
      <c r="AN33" s="93"/>
      <c r="AO33" s="93"/>
      <c r="AP33" s="93"/>
      <c r="AQ33" s="145" t="s">
        <v>569</v>
      </c>
      <c r="AR33" s="146"/>
      <c r="AS33" s="146"/>
      <c r="AT33" s="147"/>
      <c r="AU33" s="93" t="s">
        <v>569</v>
      </c>
      <c r="AV33" s="93"/>
      <c r="AW33" s="93"/>
      <c r="AX33" s="94"/>
      <c r="AY33">
        <f t="shared" si="4"/>
        <v>1</v>
      </c>
      <c r="AZ33" s="10"/>
      <c r="BA33" s="10"/>
      <c r="BB33" s="10"/>
      <c r="BC33" s="10"/>
    </row>
    <row r="34" spans="1:59" ht="23.25" customHeight="1" thickBot="1" x14ac:dyDescent="0.2">
      <c r="A34" s="491"/>
      <c r="B34" s="172"/>
      <c r="C34" s="172"/>
      <c r="D34" s="172"/>
      <c r="E34" s="172"/>
      <c r="F34" s="173"/>
      <c r="G34" s="495"/>
      <c r="H34" s="203"/>
      <c r="I34" s="203"/>
      <c r="J34" s="203"/>
      <c r="K34" s="203"/>
      <c r="L34" s="203"/>
      <c r="M34" s="203"/>
      <c r="N34" s="203"/>
      <c r="O34" s="230"/>
      <c r="P34" s="597"/>
      <c r="Q34" s="597"/>
      <c r="R34" s="597"/>
      <c r="S34" s="597"/>
      <c r="T34" s="597"/>
      <c r="U34" s="597"/>
      <c r="V34" s="597"/>
      <c r="W34" s="597"/>
      <c r="X34" s="618"/>
      <c r="Y34" s="174" t="s">
        <v>12</v>
      </c>
      <c r="Z34" s="175"/>
      <c r="AA34" s="176"/>
      <c r="AB34" s="206" t="s">
        <v>13</v>
      </c>
      <c r="AC34" s="206"/>
      <c r="AD34" s="206"/>
      <c r="AE34" s="95" t="s">
        <v>569</v>
      </c>
      <c r="AF34" s="96"/>
      <c r="AG34" s="96"/>
      <c r="AH34" s="96"/>
      <c r="AI34" s="95">
        <v>100</v>
      </c>
      <c r="AJ34" s="96"/>
      <c r="AK34" s="96"/>
      <c r="AL34" s="96"/>
      <c r="AM34" s="95">
        <v>100</v>
      </c>
      <c r="AN34" s="96"/>
      <c r="AO34" s="96"/>
      <c r="AP34" s="96"/>
      <c r="AQ34" s="145" t="s">
        <v>569</v>
      </c>
      <c r="AR34" s="146"/>
      <c r="AS34" s="146"/>
      <c r="AT34" s="147"/>
      <c r="AU34" s="93" t="s">
        <v>569</v>
      </c>
      <c r="AV34" s="93"/>
      <c r="AW34" s="93"/>
      <c r="AX34" s="94"/>
      <c r="AY34">
        <f t="shared" si="4"/>
        <v>1</v>
      </c>
      <c r="AZ34" s="10"/>
      <c r="BA34" s="10"/>
      <c r="BB34" s="10"/>
      <c r="BC34" s="10"/>
      <c r="BD34" s="10"/>
      <c r="BE34" s="10"/>
      <c r="BF34" s="10"/>
      <c r="BG34" s="10"/>
    </row>
    <row r="35" spans="1:59" ht="31.5" customHeight="1" x14ac:dyDescent="0.15">
      <c r="A35" s="154" t="s">
        <v>219</v>
      </c>
      <c r="B35" s="155"/>
      <c r="C35" s="155"/>
      <c r="D35" s="155"/>
      <c r="E35" s="155"/>
      <c r="F35" s="156"/>
      <c r="G35" s="163" t="s">
        <v>56</v>
      </c>
      <c r="H35" s="163"/>
      <c r="I35" s="163"/>
      <c r="J35" s="163"/>
      <c r="K35" s="163"/>
      <c r="L35" s="163"/>
      <c r="M35" s="163"/>
      <c r="N35" s="163"/>
      <c r="O35" s="163"/>
      <c r="P35" s="163"/>
      <c r="Q35" s="163"/>
      <c r="R35" s="163"/>
      <c r="S35" s="163"/>
      <c r="T35" s="163"/>
      <c r="U35" s="163"/>
      <c r="V35" s="163"/>
      <c r="W35" s="163"/>
      <c r="X35" s="164"/>
      <c r="Y35" s="611"/>
      <c r="Z35" s="612"/>
      <c r="AA35" s="613"/>
      <c r="AB35" s="110" t="s">
        <v>11</v>
      </c>
      <c r="AC35" s="110"/>
      <c r="AD35" s="110"/>
      <c r="AE35" s="142" t="s">
        <v>247</v>
      </c>
      <c r="AF35" s="143"/>
      <c r="AG35" s="143"/>
      <c r="AH35" s="144"/>
      <c r="AI35" s="142" t="s">
        <v>264</v>
      </c>
      <c r="AJ35" s="143"/>
      <c r="AK35" s="143"/>
      <c r="AL35" s="144"/>
      <c r="AM35" s="142" t="s">
        <v>361</v>
      </c>
      <c r="AN35" s="143"/>
      <c r="AO35" s="143"/>
      <c r="AP35" s="144"/>
      <c r="AQ35" s="87" t="s">
        <v>269</v>
      </c>
      <c r="AR35" s="88"/>
      <c r="AS35" s="88"/>
      <c r="AT35" s="89"/>
      <c r="AU35" s="87" t="s">
        <v>393</v>
      </c>
      <c r="AV35" s="88"/>
      <c r="AW35" s="88"/>
      <c r="AX35" s="90"/>
    </row>
    <row r="36" spans="1:59" ht="23.25" customHeight="1" x14ac:dyDescent="0.15">
      <c r="A36" s="157"/>
      <c r="B36" s="158"/>
      <c r="C36" s="158"/>
      <c r="D36" s="158"/>
      <c r="E36" s="158"/>
      <c r="F36" s="159"/>
      <c r="G36" s="185" t="s">
        <v>574</v>
      </c>
      <c r="H36" s="185"/>
      <c r="I36" s="185"/>
      <c r="J36" s="185"/>
      <c r="K36" s="185"/>
      <c r="L36" s="185"/>
      <c r="M36" s="185"/>
      <c r="N36" s="185"/>
      <c r="O36" s="185"/>
      <c r="P36" s="185"/>
      <c r="Q36" s="185"/>
      <c r="R36" s="185"/>
      <c r="S36" s="185"/>
      <c r="T36" s="185"/>
      <c r="U36" s="185"/>
      <c r="V36" s="185"/>
      <c r="W36" s="185"/>
      <c r="X36" s="229"/>
      <c r="Y36" s="231" t="s">
        <v>52</v>
      </c>
      <c r="Z36" s="232"/>
      <c r="AA36" s="233"/>
      <c r="AB36" s="177" t="s">
        <v>573</v>
      </c>
      <c r="AC36" s="177"/>
      <c r="AD36" s="177"/>
      <c r="AE36" s="91" t="s">
        <v>569</v>
      </c>
      <c r="AF36" s="91"/>
      <c r="AG36" s="91"/>
      <c r="AH36" s="91"/>
      <c r="AI36" s="91">
        <v>4</v>
      </c>
      <c r="AJ36" s="91"/>
      <c r="AK36" s="91"/>
      <c r="AL36" s="91"/>
      <c r="AM36" s="91">
        <v>4</v>
      </c>
      <c r="AN36" s="91"/>
      <c r="AO36" s="91"/>
      <c r="AP36" s="91"/>
      <c r="AQ36" s="91" t="s">
        <v>610</v>
      </c>
      <c r="AR36" s="91"/>
      <c r="AS36" s="91"/>
      <c r="AT36" s="91"/>
      <c r="AU36" s="92" t="s">
        <v>610</v>
      </c>
      <c r="AV36" s="93"/>
      <c r="AW36" s="93"/>
      <c r="AX36" s="94"/>
    </row>
    <row r="37" spans="1:59" ht="23.25" customHeight="1" x14ac:dyDescent="0.15">
      <c r="A37" s="160"/>
      <c r="B37" s="161"/>
      <c r="C37" s="161"/>
      <c r="D37" s="161"/>
      <c r="E37" s="161"/>
      <c r="F37" s="162"/>
      <c r="G37" s="203"/>
      <c r="H37" s="203"/>
      <c r="I37" s="203"/>
      <c r="J37" s="203"/>
      <c r="K37" s="203"/>
      <c r="L37" s="203"/>
      <c r="M37" s="203"/>
      <c r="N37" s="203"/>
      <c r="O37" s="203"/>
      <c r="P37" s="203"/>
      <c r="Q37" s="203"/>
      <c r="R37" s="203"/>
      <c r="S37" s="203"/>
      <c r="T37" s="203"/>
      <c r="U37" s="203"/>
      <c r="V37" s="203"/>
      <c r="W37" s="203"/>
      <c r="X37" s="230"/>
      <c r="Y37" s="133" t="s">
        <v>53</v>
      </c>
      <c r="Z37" s="105"/>
      <c r="AA37" s="106"/>
      <c r="AB37" s="177" t="s">
        <v>573</v>
      </c>
      <c r="AC37" s="177"/>
      <c r="AD37" s="177"/>
      <c r="AE37" s="91" t="s">
        <v>569</v>
      </c>
      <c r="AF37" s="91"/>
      <c r="AG37" s="91"/>
      <c r="AH37" s="91"/>
      <c r="AI37" s="91">
        <v>4</v>
      </c>
      <c r="AJ37" s="91"/>
      <c r="AK37" s="91"/>
      <c r="AL37" s="91"/>
      <c r="AM37" s="91">
        <v>4</v>
      </c>
      <c r="AN37" s="91"/>
      <c r="AO37" s="91"/>
      <c r="AP37" s="91"/>
      <c r="AQ37" s="91" t="s">
        <v>610</v>
      </c>
      <c r="AR37" s="91"/>
      <c r="AS37" s="91"/>
      <c r="AT37" s="91"/>
      <c r="AU37" s="95" t="s">
        <v>610</v>
      </c>
      <c r="AV37" s="96"/>
      <c r="AW37" s="96"/>
      <c r="AX37" s="97"/>
    </row>
    <row r="38" spans="1:59" ht="23.25" customHeight="1" x14ac:dyDescent="0.15">
      <c r="A38" s="122" t="s">
        <v>14</v>
      </c>
      <c r="B38" s="123"/>
      <c r="C38" s="123"/>
      <c r="D38" s="123"/>
      <c r="E38" s="123"/>
      <c r="F38" s="124"/>
      <c r="G38" s="131" t="s">
        <v>15</v>
      </c>
      <c r="H38" s="131"/>
      <c r="I38" s="131"/>
      <c r="J38" s="131"/>
      <c r="K38" s="131"/>
      <c r="L38" s="131"/>
      <c r="M38" s="131"/>
      <c r="N38" s="131"/>
      <c r="O38" s="131"/>
      <c r="P38" s="131"/>
      <c r="Q38" s="131"/>
      <c r="R38" s="131"/>
      <c r="S38" s="131"/>
      <c r="T38" s="131"/>
      <c r="U38" s="131"/>
      <c r="V38" s="131"/>
      <c r="W38" s="131"/>
      <c r="X38" s="132"/>
      <c r="Y38" s="385"/>
      <c r="Z38" s="386"/>
      <c r="AA38" s="387"/>
      <c r="AB38" s="341" t="s">
        <v>11</v>
      </c>
      <c r="AC38" s="131"/>
      <c r="AD38" s="132"/>
      <c r="AE38" s="207" t="s">
        <v>247</v>
      </c>
      <c r="AF38" s="207"/>
      <c r="AG38" s="207"/>
      <c r="AH38" s="207"/>
      <c r="AI38" s="207" t="s">
        <v>264</v>
      </c>
      <c r="AJ38" s="207"/>
      <c r="AK38" s="207"/>
      <c r="AL38" s="207"/>
      <c r="AM38" s="207" t="s">
        <v>361</v>
      </c>
      <c r="AN38" s="207"/>
      <c r="AO38" s="207"/>
      <c r="AP38" s="207"/>
      <c r="AQ38" s="222" t="s">
        <v>394</v>
      </c>
      <c r="AR38" s="223"/>
      <c r="AS38" s="223"/>
      <c r="AT38" s="223"/>
      <c r="AU38" s="223"/>
      <c r="AV38" s="223"/>
      <c r="AW38" s="223"/>
      <c r="AX38" s="224"/>
    </row>
    <row r="39" spans="1:59" ht="23.25" customHeight="1" x14ac:dyDescent="0.15">
      <c r="A39" s="125"/>
      <c r="B39" s="126"/>
      <c r="C39" s="126"/>
      <c r="D39" s="126"/>
      <c r="E39" s="126"/>
      <c r="F39" s="127"/>
      <c r="G39" s="388" t="s">
        <v>575</v>
      </c>
      <c r="H39" s="388"/>
      <c r="I39" s="388"/>
      <c r="J39" s="388"/>
      <c r="K39" s="388"/>
      <c r="L39" s="388"/>
      <c r="M39" s="388"/>
      <c r="N39" s="388"/>
      <c r="O39" s="388"/>
      <c r="P39" s="388"/>
      <c r="Q39" s="388"/>
      <c r="R39" s="388"/>
      <c r="S39" s="388"/>
      <c r="T39" s="388"/>
      <c r="U39" s="388"/>
      <c r="V39" s="388"/>
      <c r="W39" s="388"/>
      <c r="X39" s="388"/>
      <c r="Y39" s="390" t="s">
        <v>14</v>
      </c>
      <c r="Z39" s="391"/>
      <c r="AA39" s="392"/>
      <c r="AB39" s="234" t="s">
        <v>576</v>
      </c>
      <c r="AC39" s="235"/>
      <c r="AD39" s="236"/>
      <c r="AE39" s="91" t="s">
        <v>569</v>
      </c>
      <c r="AF39" s="91"/>
      <c r="AG39" s="91"/>
      <c r="AH39" s="91"/>
      <c r="AI39" s="91">
        <v>31.225000000000001</v>
      </c>
      <c r="AJ39" s="91"/>
      <c r="AK39" s="91"/>
      <c r="AL39" s="91"/>
      <c r="AM39" s="91">
        <v>30.1</v>
      </c>
      <c r="AN39" s="91"/>
      <c r="AO39" s="91"/>
      <c r="AP39" s="91"/>
      <c r="AQ39" s="92" t="s">
        <v>598</v>
      </c>
      <c r="AR39" s="93"/>
      <c r="AS39" s="93"/>
      <c r="AT39" s="93"/>
      <c r="AU39" s="93"/>
      <c r="AV39" s="93"/>
      <c r="AW39" s="93"/>
      <c r="AX39" s="94"/>
    </row>
    <row r="40" spans="1:59" ht="46.5" customHeight="1" thickBot="1" x14ac:dyDescent="0.2">
      <c r="A40" s="128"/>
      <c r="B40" s="129"/>
      <c r="C40" s="129"/>
      <c r="D40" s="129"/>
      <c r="E40" s="129"/>
      <c r="F40" s="130"/>
      <c r="G40" s="389"/>
      <c r="H40" s="389"/>
      <c r="I40" s="389"/>
      <c r="J40" s="389"/>
      <c r="K40" s="389"/>
      <c r="L40" s="389"/>
      <c r="M40" s="389"/>
      <c r="N40" s="389"/>
      <c r="O40" s="389"/>
      <c r="P40" s="389"/>
      <c r="Q40" s="389"/>
      <c r="R40" s="389"/>
      <c r="S40" s="389"/>
      <c r="T40" s="389"/>
      <c r="U40" s="389"/>
      <c r="V40" s="389"/>
      <c r="W40" s="389"/>
      <c r="X40" s="389"/>
      <c r="Y40" s="104" t="s">
        <v>46</v>
      </c>
      <c r="Z40" s="105"/>
      <c r="AA40" s="106"/>
      <c r="AB40" s="107" t="s">
        <v>577</v>
      </c>
      <c r="AC40" s="108"/>
      <c r="AD40" s="109"/>
      <c r="AE40" s="220" t="s">
        <v>569</v>
      </c>
      <c r="AF40" s="220"/>
      <c r="AG40" s="220"/>
      <c r="AH40" s="220"/>
      <c r="AI40" s="220" t="s">
        <v>578</v>
      </c>
      <c r="AJ40" s="220"/>
      <c r="AK40" s="220"/>
      <c r="AL40" s="220"/>
      <c r="AM40" s="220" t="s">
        <v>597</v>
      </c>
      <c r="AN40" s="220"/>
      <c r="AO40" s="220"/>
      <c r="AP40" s="220"/>
      <c r="AQ40" s="220" t="s">
        <v>598</v>
      </c>
      <c r="AR40" s="220"/>
      <c r="AS40" s="220"/>
      <c r="AT40" s="220"/>
      <c r="AU40" s="220"/>
      <c r="AV40" s="220"/>
      <c r="AW40" s="220"/>
      <c r="AX40" s="221"/>
    </row>
    <row r="41" spans="1:59" ht="75" customHeight="1" x14ac:dyDescent="0.15">
      <c r="A41" s="140" t="s">
        <v>259</v>
      </c>
      <c r="B41" s="101"/>
      <c r="C41" s="100" t="s">
        <v>173</v>
      </c>
      <c r="D41" s="101"/>
      <c r="E41" s="599" t="s">
        <v>186</v>
      </c>
      <c r="F41" s="600"/>
      <c r="G41" s="601" t="s">
        <v>613</v>
      </c>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2"/>
      <c r="AT41" s="602"/>
      <c r="AU41" s="602"/>
      <c r="AV41" s="602"/>
      <c r="AW41" s="602"/>
      <c r="AX41" s="603"/>
      <c r="AY41">
        <f>COUNTA($G$41)</f>
        <v>1</v>
      </c>
    </row>
    <row r="42" spans="1:59" ht="75" customHeight="1" thickBot="1" x14ac:dyDescent="0.2">
      <c r="A42" s="141"/>
      <c r="B42" s="103"/>
      <c r="C42" s="102"/>
      <c r="D42" s="103"/>
      <c r="E42" s="595" t="s">
        <v>185</v>
      </c>
      <c r="F42" s="596"/>
      <c r="G42" s="495" t="s">
        <v>614</v>
      </c>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8"/>
      <c r="AY42">
        <f>$AY$41</f>
        <v>1</v>
      </c>
    </row>
    <row r="43" spans="1:59" ht="27" customHeight="1" x14ac:dyDescent="0.15">
      <c r="A43" s="608" t="s">
        <v>44</v>
      </c>
      <c r="B43" s="609"/>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609"/>
      <c r="AR43" s="609"/>
      <c r="AS43" s="609"/>
      <c r="AT43" s="609"/>
      <c r="AU43" s="609"/>
      <c r="AV43" s="609"/>
      <c r="AW43" s="609"/>
      <c r="AX43" s="610"/>
    </row>
    <row r="44" spans="1:59" ht="27" customHeight="1" x14ac:dyDescent="0.15">
      <c r="A44" s="5"/>
      <c r="B44" s="6"/>
      <c r="C44" s="135" t="s">
        <v>29</v>
      </c>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6"/>
      <c r="AD44" s="134" t="s">
        <v>33</v>
      </c>
      <c r="AE44" s="134"/>
      <c r="AF44" s="134"/>
      <c r="AG44" s="476" t="s">
        <v>28</v>
      </c>
      <c r="AH44" s="134"/>
      <c r="AI44" s="134"/>
      <c r="AJ44" s="134"/>
      <c r="AK44" s="134"/>
      <c r="AL44" s="134"/>
      <c r="AM44" s="134"/>
      <c r="AN44" s="134"/>
      <c r="AO44" s="134"/>
      <c r="AP44" s="134"/>
      <c r="AQ44" s="134"/>
      <c r="AR44" s="134"/>
      <c r="AS44" s="134"/>
      <c r="AT44" s="134"/>
      <c r="AU44" s="134"/>
      <c r="AV44" s="134"/>
      <c r="AW44" s="134"/>
      <c r="AX44" s="477"/>
    </row>
    <row r="45" spans="1:59" ht="70.5" customHeight="1" x14ac:dyDescent="0.15">
      <c r="A45" s="467" t="s">
        <v>136</v>
      </c>
      <c r="B45" s="468"/>
      <c r="C45" s="345" t="s">
        <v>137</v>
      </c>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7"/>
      <c r="AD45" s="77" t="s">
        <v>581</v>
      </c>
      <c r="AE45" s="78"/>
      <c r="AF45" s="78"/>
      <c r="AG45" s="137" t="s">
        <v>582</v>
      </c>
      <c r="AH45" s="138"/>
      <c r="AI45" s="138"/>
      <c r="AJ45" s="138"/>
      <c r="AK45" s="138"/>
      <c r="AL45" s="138"/>
      <c r="AM45" s="138"/>
      <c r="AN45" s="138"/>
      <c r="AO45" s="138"/>
      <c r="AP45" s="138"/>
      <c r="AQ45" s="138"/>
      <c r="AR45" s="138"/>
      <c r="AS45" s="138"/>
      <c r="AT45" s="138"/>
      <c r="AU45" s="138"/>
      <c r="AV45" s="138"/>
      <c r="AW45" s="138"/>
      <c r="AX45" s="139"/>
    </row>
    <row r="46" spans="1:59" ht="48" customHeight="1" x14ac:dyDescent="0.15">
      <c r="A46" s="469"/>
      <c r="B46" s="470"/>
      <c r="C46" s="474" t="s">
        <v>34</v>
      </c>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112"/>
      <c r="AD46" s="82" t="s">
        <v>581</v>
      </c>
      <c r="AE46" s="83"/>
      <c r="AF46" s="83"/>
      <c r="AG46" s="74" t="s">
        <v>583</v>
      </c>
      <c r="AH46" s="75"/>
      <c r="AI46" s="75"/>
      <c r="AJ46" s="75"/>
      <c r="AK46" s="75"/>
      <c r="AL46" s="75"/>
      <c r="AM46" s="75"/>
      <c r="AN46" s="75"/>
      <c r="AO46" s="75"/>
      <c r="AP46" s="75"/>
      <c r="AQ46" s="75"/>
      <c r="AR46" s="75"/>
      <c r="AS46" s="75"/>
      <c r="AT46" s="75"/>
      <c r="AU46" s="75"/>
      <c r="AV46" s="75"/>
      <c r="AW46" s="75"/>
      <c r="AX46" s="76"/>
    </row>
    <row r="47" spans="1:59" ht="65.25" customHeight="1" x14ac:dyDescent="0.15">
      <c r="A47" s="471"/>
      <c r="B47" s="472"/>
      <c r="C47" s="426" t="s">
        <v>138</v>
      </c>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8"/>
      <c r="AD47" s="383" t="s">
        <v>581</v>
      </c>
      <c r="AE47" s="384"/>
      <c r="AF47" s="384"/>
      <c r="AG47" s="287" t="s">
        <v>584</v>
      </c>
      <c r="AH47" s="288"/>
      <c r="AI47" s="288"/>
      <c r="AJ47" s="288"/>
      <c r="AK47" s="288"/>
      <c r="AL47" s="288"/>
      <c r="AM47" s="288"/>
      <c r="AN47" s="288"/>
      <c r="AO47" s="288"/>
      <c r="AP47" s="288"/>
      <c r="AQ47" s="288"/>
      <c r="AR47" s="288"/>
      <c r="AS47" s="288"/>
      <c r="AT47" s="288"/>
      <c r="AU47" s="288"/>
      <c r="AV47" s="288"/>
      <c r="AW47" s="288"/>
      <c r="AX47" s="289"/>
    </row>
    <row r="48" spans="1:59" ht="27" customHeight="1" x14ac:dyDescent="0.15">
      <c r="A48" s="274" t="s">
        <v>36</v>
      </c>
      <c r="B48" s="275"/>
      <c r="C48" s="429" t="s">
        <v>38</v>
      </c>
      <c r="D48" s="430"/>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431"/>
      <c r="AD48" s="351" t="s">
        <v>581</v>
      </c>
      <c r="AE48" s="352"/>
      <c r="AF48" s="352"/>
      <c r="AG48" s="184" t="s">
        <v>587</v>
      </c>
      <c r="AH48" s="185"/>
      <c r="AI48" s="185"/>
      <c r="AJ48" s="185"/>
      <c r="AK48" s="185"/>
      <c r="AL48" s="185"/>
      <c r="AM48" s="185"/>
      <c r="AN48" s="185"/>
      <c r="AO48" s="185"/>
      <c r="AP48" s="185"/>
      <c r="AQ48" s="185"/>
      <c r="AR48" s="185"/>
      <c r="AS48" s="185"/>
      <c r="AT48" s="185"/>
      <c r="AU48" s="185"/>
      <c r="AV48" s="185"/>
      <c r="AW48" s="185"/>
      <c r="AX48" s="186"/>
    </row>
    <row r="49" spans="1:50" ht="35.25" customHeight="1" x14ac:dyDescent="0.15">
      <c r="A49" s="276"/>
      <c r="B49" s="277"/>
      <c r="C49" s="482"/>
      <c r="D49" s="483"/>
      <c r="E49" s="300" t="s">
        <v>239</v>
      </c>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2"/>
      <c r="AD49" s="82" t="s">
        <v>588</v>
      </c>
      <c r="AE49" s="83"/>
      <c r="AF49" s="199"/>
      <c r="AG49" s="287"/>
      <c r="AH49" s="288"/>
      <c r="AI49" s="288"/>
      <c r="AJ49" s="288"/>
      <c r="AK49" s="288"/>
      <c r="AL49" s="288"/>
      <c r="AM49" s="288"/>
      <c r="AN49" s="288"/>
      <c r="AO49" s="288"/>
      <c r="AP49" s="288"/>
      <c r="AQ49" s="288"/>
      <c r="AR49" s="288"/>
      <c r="AS49" s="288"/>
      <c r="AT49" s="288"/>
      <c r="AU49" s="288"/>
      <c r="AV49" s="288"/>
      <c r="AW49" s="288"/>
      <c r="AX49" s="289"/>
    </row>
    <row r="50" spans="1:50" ht="26.25" customHeight="1" x14ac:dyDescent="0.15">
      <c r="A50" s="276"/>
      <c r="B50" s="277"/>
      <c r="C50" s="484"/>
      <c r="D50" s="485"/>
      <c r="E50" s="303" t="s">
        <v>205</v>
      </c>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5"/>
      <c r="AD50" s="406" t="s">
        <v>589</v>
      </c>
      <c r="AE50" s="407"/>
      <c r="AF50" s="407"/>
      <c r="AG50" s="287"/>
      <c r="AH50" s="288"/>
      <c r="AI50" s="288"/>
      <c r="AJ50" s="288"/>
      <c r="AK50" s="288"/>
      <c r="AL50" s="288"/>
      <c r="AM50" s="288"/>
      <c r="AN50" s="288"/>
      <c r="AO50" s="288"/>
      <c r="AP50" s="288"/>
      <c r="AQ50" s="288"/>
      <c r="AR50" s="288"/>
      <c r="AS50" s="288"/>
      <c r="AT50" s="288"/>
      <c r="AU50" s="288"/>
      <c r="AV50" s="288"/>
      <c r="AW50" s="288"/>
      <c r="AX50" s="289"/>
    </row>
    <row r="51" spans="1:50" ht="26.25" customHeight="1" x14ac:dyDescent="0.15">
      <c r="A51" s="276"/>
      <c r="B51" s="278"/>
      <c r="C51" s="424" t="s">
        <v>39</v>
      </c>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425"/>
      <c r="AD51" s="200" t="s">
        <v>590</v>
      </c>
      <c r="AE51" s="201"/>
      <c r="AF51" s="201"/>
      <c r="AG51" s="312" t="s">
        <v>626</v>
      </c>
      <c r="AH51" s="313"/>
      <c r="AI51" s="313"/>
      <c r="AJ51" s="313"/>
      <c r="AK51" s="313"/>
      <c r="AL51" s="313"/>
      <c r="AM51" s="313"/>
      <c r="AN51" s="313"/>
      <c r="AO51" s="313"/>
      <c r="AP51" s="313"/>
      <c r="AQ51" s="313"/>
      <c r="AR51" s="313"/>
      <c r="AS51" s="313"/>
      <c r="AT51" s="313"/>
      <c r="AU51" s="313"/>
      <c r="AV51" s="313"/>
      <c r="AW51" s="313"/>
      <c r="AX51" s="314"/>
    </row>
    <row r="52" spans="1:50" ht="26.25" customHeight="1" x14ac:dyDescent="0.15">
      <c r="A52" s="276"/>
      <c r="B52" s="278"/>
      <c r="C52" s="111" t="s">
        <v>139</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82" t="s">
        <v>581</v>
      </c>
      <c r="AE52" s="83"/>
      <c r="AF52" s="83"/>
      <c r="AG52" s="74" t="s">
        <v>591</v>
      </c>
      <c r="AH52" s="75"/>
      <c r="AI52" s="75"/>
      <c r="AJ52" s="75"/>
      <c r="AK52" s="75"/>
      <c r="AL52" s="75"/>
      <c r="AM52" s="75"/>
      <c r="AN52" s="75"/>
      <c r="AO52" s="75"/>
      <c r="AP52" s="75"/>
      <c r="AQ52" s="75"/>
      <c r="AR52" s="75"/>
      <c r="AS52" s="75"/>
      <c r="AT52" s="75"/>
      <c r="AU52" s="75"/>
      <c r="AV52" s="75"/>
      <c r="AW52" s="75"/>
      <c r="AX52" s="76"/>
    </row>
    <row r="53" spans="1:50" ht="26.25" customHeight="1" x14ac:dyDescent="0.15">
      <c r="A53" s="276"/>
      <c r="B53" s="278"/>
      <c r="C53" s="111" t="s">
        <v>35</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82" t="s">
        <v>590</v>
      </c>
      <c r="AE53" s="83"/>
      <c r="AF53" s="83"/>
      <c r="AG53" s="74" t="s">
        <v>626</v>
      </c>
      <c r="AH53" s="75"/>
      <c r="AI53" s="75"/>
      <c r="AJ53" s="75"/>
      <c r="AK53" s="75"/>
      <c r="AL53" s="75"/>
      <c r="AM53" s="75"/>
      <c r="AN53" s="75"/>
      <c r="AO53" s="75"/>
      <c r="AP53" s="75"/>
      <c r="AQ53" s="75"/>
      <c r="AR53" s="75"/>
      <c r="AS53" s="75"/>
      <c r="AT53" s="75"/>
      <c r="AU53" s="75"/>
      <c r="AV53" s="75"/>
      <c r="AW53" s="75"/>
      <c r="AX53" s="76"/>
    </row>
    <row r="54" spans="1:50" ht="26.25" customHeight="1" x14ac:dyDescent="0.15">
      <c r="A54" s="276"/>
      <c r="B54" s="278"/>
      <c r="C54" s="111" t="s">
        <v>40</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205"/>
      <c r="AD54" s="82" t="s">
        <v>581</v>
      </c>
      <c r="AE54" s="83"/>
      <c r="AF54" s="83"/>
      <c r="AG54" s="74" t="s">
        <v>592</v>
      </c>
      <c r="AH54" s="75"/>
      <c r="AI54" s="75"/>
      <c r="AJ54" s="75"/>
      <c r="AK54" s="75"/>
      <c r="AL54" s="75"/>
      <c r="AM54" s="75"/>
      <c r="AN54" s="75"/>
      <c r="AO54" s="75"/>
      <c r="AP54" s="75"/>
      <c r="AQ54" s="75"/>
      <c r="AR54" s="75"/>
      <c r="AS54" s="75"/>
      <c r="AT54" s="75"/>
      <c r="AU54" s="75"/>
      <c r="AV54" s="75"/>
      <c r="AW54" s="75"/>
      <c r="AX54" s="76"/>
    </row>
    <row r="55" spans="1:50" ht="26.25" customHeight="1" x14ac:dyDescent="0.15">
      <c r="A55" s="276"/>
      <c r="B55" s="278"/>
      <c r="C55" s="111" t="s">
        <v>217</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205"/>
      <c r="AD55" s="383" t="s">
        <v>590</v>
      </c>
      <c r="AE55" s="384"/>
      <c r="AF55" s="384"/>
      <c r="AG55" s="421" t="s">
        <v>626</v>
      </c>
      <c r="AH55" s="422"/>
      <c r="AI55" s="422"/>
      <c r="AJ55" s="422"/>
      <c r="AK55" s="422"/>
      <c r="AL55" s="422"/>
      <c r="AM55" s="422"/>
      <c r="AN55" s="422"/>
      <c r="AO55" s="422"/>
      <c r="AP55" s="422"/>
      <c r="AQ55" s="422"/>
      <c r="AR55" s="422"/>
      <c r="AS55" s="422"/>
      <c r="AT55" s="422"/>
      <c r="AU55" s="422"/>
      <c r="AV55" s="422"/>
      <c r="AW55" s="422"/>
      <c r="AX55" s="423"/>
    </row>
    <row r="56" spans="1:50" ht="26.25" customHeight="1" x14ac:dyDescent="0.15">
      <c r="A56" s="276"/>
      <c r="B56" s="278"/>
      <c r="C56" s="592" t="s">
        <v>218</v>
      </c>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4"/>
      <c r="AD56" s="82" t="s">
        <v>590</v>
      </c>
      <c r="AE56" s="83"/>
      <c r="AF56" s="199"/>
      <c r="AG56" s="74" t="s">
        <v>626</v>
      </c>
      <c r="AH56" s="75"/>
      <c r="AI56" s="75"/>
      <c r="AJ56" s="75"/>
      <c r="AK56" s="75"/>
      <c r="AL56" s="75"/>
      <c r="AM56" s="75"/>
      <c r="AN56" s="75"/>
      <c r="AO56" s="75"/>
      <c r="AP56" s="75"/>
      <c r="AQ56" s="75"/>
      <c r="AR56" s="75"/>
      <c r="AS56" s="75"/>
      <c r="AT56" s="75"/>
      <c r="AU56" s="75"/>
      <c r="AV56" s="75"/>
      <c r="AW56" s="75"/>
      <c r="AX56" s="76"/>
    </row>
    <row r="57" spans="1:50" ht="26.25" customHeight="1" x14ac:dyDescent="0.15">
      <c r="A57" s="279"/>
      <c r="B57" s="280"/>
      <c r="C57" s="281" t="s">
        <v>206</v>
      </c>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3"/>
      <c r="AD57" s="418" t="s">
        <v>590</v>
      </c>
      <c r="AE57" s="419"/>
      <c r="AF57" s="420"/>
      <c r="AG57" s="306" t="s">
        <v>626</v>
      </c>
      <c r="AH57" s="307"/>
      <c r="AI57" s="307"/>
      <c r="AJ57" s="307"/>
      <c r="AK57" s="307"/>
      <c r="AL57" s="307"/>
      <c r="AM57" s="307"/>
      <c r="AN57" s="307"/>
      <c r="AO57" s="307"/>
      <c r="AP57" s="307"/>
      <c r="AQ57" s="307"/>
      <c r="AR57" s="307"/>
      <c r="AS57" s="307"/>
      <c r="AT57" s="307"/>
      <c r="AU57" s="307"/>
      <c r="AV57" s="307"/>
      <c r="AW57" s="307"/>
      <c r="AX57" s="308"/>
    </row>
    <row r="58" spans="1:50" ht="27" customHeight="1" x14ac:dyDescent="0.15">
      <c r="A58" s="274" t="s">
        <v>37</v>
      </c>
      <c r="B58" s="393"/>
      <c r="C58" s="394" t="s">
        <v>207</v>
      </c>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6"/>
      <c r="AD58" s="200" t="s">
        <v>581</v>
      </c>
      <c r="AE58" s="201"/>
      <c r="AF58" s="293"/>
      <c r="AG58" s="312" t="s">
        <v>593</v>
      </c>
      <c r="AH58" s="313"/>
      <c r="AI58" s="313"/>
      <c r="AJ58" s="313"/>
      <c r="AK58" s="313"/>
      <c r="AL58" s="313"/>
      <c r="AM58" s="313"/>
      <c r="AN58" s="313"/>
      <c r="AO58" s="313"/>
      <c r="AP58" s="313"/>
      <c r="AQ58" s="313"/>
      <c r="AR58" s="313"/>
      <c r="AS58" s="313"/>
      <c r="AT58" s="313"/>
      <c r="AU58" s="313"/>
      <c r="AV58" s="313"/>
      <c r="AW58" s="313"/>
      <c r="AX58" s="314"/>
    </row>
    <row r="59" spans="1:50" ht="35.25" customHeight="1" x14ac:dyDescent="0.15">
      <c r="A59" s="276"/>
      <c r="B59" s="278"/>
      <c r="C59" s="187" t="s">
        <v>42</v>
      </c>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9"/>
      <c r="AD59" s="258" t="s">
        <v>590</v>
      </c>
      <c r="AE59" s="259"/>
      <c r="AF59" s="259"/>
      <c r="AG59" s="74" t="s">
        <v>626</v>
      </c>
      <c r="AH59" s="75"/>
      <c r="AI59" s="75"/>
      <c r="AJ59" s="75"/>
      <c r="AK59" s="75"/>
      <c r="AL59" s="75"/>
      <c r="AM59" s="75"/>
      <c r="AN59" s="75"/>
      <c r="AO59" s="75"/>
      <c r="AP59" s="75"/>
      <c r="AQ59" s="75"/>
      <c r="AR59" s="75"/>
      <c r="AS59" s="75"/>
      <c r="AT59" s="75"/>
      <c r="AU59" s="75"/>
      <c r="AV59" s="75"/>
      <c r="AW59" s="75"/>
      <c r="AX59" s="76"/>
    </row>
    <row r="60" spans="1:50" ht="27" customHeight="1" x14ac:dyDescent="0.15">
      <c r="A60" s="276"/>
      <c r="B60" s="278"/>
      <c r="C60" s="111" t="s">
        <v>174</v>
      </c>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82" t="s">
        <v>581</v>
      </c>
      <c r="AE60" s="83"/>
      <c r="AF60" s="83"/>
      <c r="AG60" s="74" t="s">
        <v>594</v>
      </c>
      <c r="AH60" s="75"/>
      <c r="AI60" s="75"/>
      <c r="AJ60" s="75"/>
      <c r="AK60" s="75"/>
      <c r="AL60" s="75"/>
      <c r="AM60" s="75"/>
      <c r="AN60" s="75"/>
      <c r="AO60" s="75"/>
      <c r="AP60" s="75"/>
      <c r="AQ60" s="75"/>
      <c r="AR60" s="75"/>
      <c r="AS60" s="75"/>
      <c r="AT60" s="75"/>
      <c r="AU60" s="75"/>
      <c r="AV60" s="75"/>
      <c r="AW60" s="75"/>
      <c r="AX60" s="76"/>
    </row>
    <row r="61" spans="1:50" ht="27" customHeight="1" x14ac:dyDescent="0.15">
      <c r="A61" s="279"/>
      <c r="B61" s="280"/>
      <c r="C61" s="111" t="s">
        <v>41</v>
      </c>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82" t="s">
        <v>581</v>
      </c>
      <c r="AE61" s="83"/>
      <c r="AF61" s="83"/>
      <c r="AG61" s="202" t="s">
        <v>595</v>
      </c>
      <c r="AH61" s="203"/>
      <c r="AI61" s="203"/>
      <c r="AJ61" s="203"/>
      <c r="AK61" s="203"/>
      <c r="AL61" s="203"/>
      <c r="AM61" s="203"/>
      <c r="AN61" s="203"/>
      <c r="AO61" s="203"/>
      <c r="AP61" s="203"/>
      <c r="AQ61" s="203"/>
      <c r="AR61" s="203"/>
      <c r="AS61" s="203"/>
      <c r="AT61" s="203"/>
      <c r="AU61" s="203"/>
      <c r="AV61" s="203"/>
      <c r="AW61" s="203"/>
      <c r="AX61" s="204"/>
    </row>
    <row r="62" spans="1:50" ht="41.25" customHeight="1" x14ac:dyDescent="0.15">
      <c r="A62" s="381" t="s">
        <v>55</v>
      </c>
      <c r="B62" s="382"/>
      <c r="C62" s="190" t="s">
        <v>140</v>
      </c>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2"/>
      <c r="AD62" s="200" t="s">
        <v>590</v>
      </c>
      <c r="AE62" s="201"/>
      <c r="AF62" s="201"/>
      <c r="AG62" s="184" t="s">
        <v>626</v>
      </c>
      <c r="AH62" s="185"/>
      <c r="AI62" s="185"/>
      <c r="AJ62" s="185"/>
      <c r="AK62" s="185"/>
      <c r="AL62" s="185"/>
      <c r="AM62" s="185"/>
      <c r="AN62" s="185"/>
      <c r="AO62" s="185"/>
      <c r="AP62" s="185"/>
      <c r="AQ62" s="185"/>
      <c r="AR62" s="185"/>
      <c r="AS62" s="185"/>
      <c r="AT62" s="185"/>
      <c r="AU62" s="185"/>
      <c r="AV62" s="185"/>
      <c r="AW62" s="185"/>
      <c r="AX62" s="186"/>
    </row>
    <row r="63" spans="1:50" ht="100.5" customHeight="1" x14ac:dyDescent="0.15">
      <c r="A63" s="274" t="s">
        <v>45</v>
      </c>
      <c r="B63" s="487"/>
      <c r="C63" s="403" t="s">
        <v>50</v>
      </c>
      <c r="D63" s="404"/>
      <c r="E63" s="404"/>
      <c r="F63" s="405"/>
      <c r="G63" s="227" t="s">
        <v>604</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67.5" customHeight="1" thickBot="1" x14ac:dyDescent="0.2">
      <c r="A64" s="488"/>
      <c r="B64" s="489"/>
      <c r="C64" s="196" t="s">
        <v>54</v>
      </c>
      <c r="D64" s="197"/>
      <c r="E64" s="197"/>
      <c r="F64" s="198"/>
      <c r="G64" s="225" t="s">
        <v>607</v>
      </c>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2" ht="24" customHeight="1" x14ac:dyDescent="0.15">
      <c r="A65" s="193" t="s">
        <v>30</v>
      </c>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5"/>
    </row>
    <row r="66" spans="1:52" ht="67.5" customHeight="1" thickBot="1" x14ac:dyDescent="0.2">
      <c r="A66" s="268" t="s">
        <v>615</v>
      </c>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70"/>
    </row>
    <row r="67" spans="1:52" ht="24.75" customHeight="1" x14ac:dyDescent="0.15">
      <c r="A67" s="309" t="s">
        <v>31</v>
      </c>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1"/>
    </row>
    <row r="68" spans="1:52" ht="67.5" customHeight="1" thickBot="1" x14ac:dyDescent="0.2">
      <c r="A68" s="252" t="s">
        <v>616</v>
      </c>
      <c r="B68" s="253"/>
      <c r="C68" s="253"/>
      <c r="D68" s="253"/>
      <c r="E68" s="254"/>
      <c r="F68" s="299" t="s">
        <v>617</v>
      </c>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70"/>
    </row>
    <row r="69" spans="1:52" ht="24.75" customHeight="1" x14ac:dyDescent="0.15">
      <c r="A69" s="309" t="s">
        <v>43</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1"/>
    </row>
    <row r="70" spans="1:52" ht="66" customHeight="1" thickBot="1" x14ac:dyDescent="0.2">
      <c r="A70" s="252" t="s">
        <v>240</v>
      </c>
      <c r="B70" s="253"/>
      <c r="C70" s="253"/>
      <c r="D70" s="253"/>
      <c r="E70" s="254"/>
      <c r="F70" s="271" t="s">
        <v>625</v>
      </c>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3"/>
    </row>
    <row r="71" spans="1:52" ht="24.75" customHeight="1" x14ac:dyDescent="0.15">
      <c r="A71" s="399" t="s">
        <v>32</v>
      </c>
      <c r="B71" s="400"/>
      <c r="C71" s="400"/>
      <c r="D71" s="400"/>
      <c r="E71" s="400"/>
      <c r="F71" s="400"/>
      <c r="G71" s="400"/>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1"/>
    </row>
    <row r="72" spans="1:52" ht="67.5" customHeight="1" thickBot="1" x14ac:dyDescent="0.2">
      <c r="A72" s="478" t="s">
        <v>626</v>
      </c>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79"/>
      <c r="AO72" s="479"/>
      <c r="AP72" s="479"/>
      <c r="AQ72" s="479"/>
      <c r="AR72" s="479"/>
      <c r="AS72" s="479"/>
      <c r="AT72" s="479"/>
      <c r="AU72" s="479"/>
      <c r="AV72" s="479"/>
      <c r="AW72" s="479"/>
      <c r="AX72" s="480"/>
    </row>
    <row r="73" spans="1:52" ht="24.75" customHeight="1" x14ac:dyDescent="0.15">
      <c r="A73" s="284" t="s">
        <v>220</v>
      </c>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Z73" s="10"/>
    </row>
    <row r="74" spans="1:52" ht="24.75" customHeight="1" x14ac:dyDescent="0.15">
      <c r="A74" s="589" t="s">
        <v>521</v>
      </c>
      <c r="B74" s="590"/>
      <c r="C74" s="590"/>
      <c r="D74" s="591"/>
      <c r="E74" s="562" t="s">
        <v>569</v>
      </c>
      <c r="F74" s="563"/>
      <c r="G74" s="563"/>
      <c r="H74" s="563"/>
      <c r="I74" s="563"/>
      <c r="J74" s="563"/>
      <c r="K74" s="563"/>
      <c r="L74" s="563"/>
      <c r="M74" s="563"/>
      <c r="N74" s="563"/>
      <c r="O74" s="563"/>
      <c r="P74" s="564"/>
      <c r="Q74" s="562"/>
      <c r="R74" s="563"/>
      <c r="S74" s="563"/>
      <c r="T74" s="563"/>
      <c r="U74" s="563"/>
      <c r="V74" s="563"/>
      <c r="W74" s="563"/>
      <c r="X74" s="563"/>
      <c r="Y74" s="563"/>
      <c r="Z74" s="563"/>
      <c r="AA74" s="563"/>
      <c r="AB74" s="564"/>
      <c r="AC74" s="562"/>
      <c r="AD74" s="563"/>
      <c r="AE74" s="563"/>
      <c r="AF74" s="563"/>
      <c r="AG74" s="563"/>
      <c r="AH74" s="563"/>
      <c r="AI74" s="563"/>
      <c r="AJ74" s="563"/>
      <c r="AK74" s="563"/>
      <c r="AL74" s="563"/>
      <c r="AM74" s="563"/>
      <c r="AN74" s="564"/>
      <c r="AO74" s="562"/>
      <c r="AP74" s="563"/>
      <c r="AQ74" s="563"/>
      <c r="AR74" s="563"/>
      <c r="AS74" s="563"/>
      <c r="AT74" s="563"/>
      <c r="AU74" s="563"/>
      <c r="AV74" s="563"/>
      <c r="AW74" s="563"/>
      <c r="AX74" s="588"/>
      <c r="AY74" s="59"/>
    </row>
    <row r="75" spans="1:52" ht="24.75" customHeight="1" x14ac:dyDescent="0.15">
      <c r="A75" s="511" t="s">
        <v>254</v>
      </c>
      <c r="B75" s="511"/>
      <c r="C75" s="511"/>
      <c r="D75" s="511"/>
      <c r="E75" s="562" t="s">
        <v>569</v>
      </c>
      <c r="F75" s="563"/>
      <c r="G75" s="563"/>
      <c r="H75" s="563"/>
      <c r="I75" s="563"/>
      <c r="J75" s="563"/>
      <c r="K75" s="563"/>
      <c r="L75" s="563"/>
      <c r="M75" s="563"/>
      <c r="N75" s="563"/>
      <c r="O75" s="563"/>
      <c r="P75" s="564"/>
      <c r="Q75" s="562"/>
      <c r="R75" s="563"/>
      <c r="S75" s="563"/>
      <c r="T75" s="563"/>
      <c r="U75" s="563"/>
      <c r="V75" s="563"/>
      <c r="W75" s="563"/>
      <c r="X75" s="563"/>
      <c r="Y75" s="563"/>
      <c r="Z75" s="563"/>
      <c r="AA75" s="563"/>
      <c r="AB75" s="564"/>
      <c r="AC75" s="562"/>
      <c r="AD75" s="563"/>
      <c r="AE75" s="563"/>
      <c r="AF75" s="563"/>
      <c r="AG75" s="563"/>
      <c r="AH75" s="563"/>
      <c r="AI75" s="563"/>
      <c r="AJ75" s="563"/>
      <c r="AK75" s="563"/>
      <c r="AL75" s="563"/>
      <c r="AM75" s="563"/>
      <c r="AN75" s="564"/>
      <c r="AO75" s="562"/>
      <c r="AP75" s="563"/>
      <c r="AQ75" s="563"/>
      <c r="AR75" s="563"/>
      <c r="AS75" s="563"/>
      <c r="AT75" s="563"/>
      <c r="AU75" s="563"/>
      <c r="AV75" s="563"/>
      <c r="AW75" s="563"/>
      <c r="AX75" s="588"/>
    </row>
    <row r="76" spans="1:52" ht="24.75" customHeight="1" x14ac:dyDescent="0.15">
      <c r="A76" s="511" t="s">
        <v>253</v>
      </c>
      <c r="B76" s="511"/>
      <c r="C76" s="511"/>
      <c r="D76" s="511"/>
      <c r="E76" s="562" t="s">
        <v>569</v>
      </c>
      <c r="F76" s="563"/>
      <c r="G76" s="563"/>
      <c r="H76" s="563"/>
      <c r="I76" s="563"/>
      <c r="J76" s="563"/>
      <c r="K76" s="563"/>
      <c r="L76" s="563"/>
      <c r="M76" s="563"/>
      <c r="N76" s="563"/>
      <c r="O76" s="563"/>
      <c r="P76" s="564"/>
      <c r="Q76" s="562"/>
      <c r="R76" s="563"/>
      <c r="S76" s="563"/>
      <c r="T76" s="563"/>
      <c r="U76" s="563"/>
      <c r="V76" s="563"/>
      <c r="W76" s="563"/>
      <c r="X76" s="563"/>
      <c r="Y76" s="563"/>
      <c r="Z76" s="563"/>
      <c r="AA76" s="563"/>
      <c r="AB76" s="564"/>
      <c r="AC76" s="562"/>
      <c r="AD76" s="563"/>
      <c r="AE76" s="563"/>
      <c r="AF76" s="563"/>
      <c r="AG76" s="563"/>
      <c r="AH76" s="563"/>
      <c r="AI76" s="563"/>
      <c r="AJ76" s="563"/>
      <c r="AK76" s="563"/>
      <c r="AL76" s="563"/>
      <c r="AM76" s="563"/>
      <c r="AN76" s="564"/>
      <c r="AO76" s="562"/>
      <c r="AP76" s="563"/>
      <c r="AQ76" s="563"/>
      <c r="AR76" s="563"/>
      <c r="AS76" s="563"/>
      <c r="AT76" s="563"/>
      <c r="AU76" s="563"/>
      <c r="AV76" s="563"/>
      <c r="AW76" s="563"/>
      <c r="AX76" s="588"/>
    </row>
    <row r="77" spans="1:52" ht="24.75" customHeight="1" x14ac:dyDescent="0.15">
      <c r="A77" s="511" t="s">
        <v>252</v>
      </c>
      <c r="B77" s="511"/>
      <c r="C77" s="511"/>
      <c r="D77" s="511"/>
      <c r="E77" s="562" t="s">
        <v>569</v>
      </c>
      <c r="F77" s="563"/>
      <c r="G77" s="563"/>
      <c r="H77" s="563"/>
      <c r="I77" s="563"/>
      <c r="J77" s="563"/>
      <c r="K77" s="563"/>
      <c r="L77" s="563"/>
      <c r="M77" s="563"/>
      <c r="N77" s="563"/>
      <c r="O77" s="563"/>
      <c r="P77" s="564"/>
      <c r="Q77" s="562"/>
      <c r="R77" s="563"/>
      <c r="S77" s="563"/>
      <c r="T77" s="563"/>
      <c r="U77" s="563"/>
      <c r="V77" s="563"/>
      <c r="W77" s="563"/>
      <c r="X77" s="563"/>
      <c r="Y77" s="563"/>
      <c r="Z77" s="563"/>
      <c r="AA77" s="563"/>
      <c r="AB77" s="564"/>
      <c r="AC77" s="562"/>
      <c r="AD77" s="563"/>
      <c r="AE77" s="563"/>
      <c r="AF77" s="563"/>
      <c r="AG77" s="563"/>
      <c r="AH77" s="563"/>
      <c r="AI77" s="563"/>
      <c r="AJ77" s="563"/>
      <c r="AK77" s="563"/>
      <c r="AL77" s="563"/>
      <c r="AM77" s="563"/>
      <c r="AN77" s="564"/>
      <c r="AO77" s="562"/>
      <c r="AP77" s="563"/>
      <c r="AQ77" s="563"/>
      <c r="AR77" s="563"/>
      <c r="AS77" s="563"/>
      <c r="AT77" s="563"/>
      <c r="AU77" s="563"/>
      <c r="AV77" s="563"/>
      <c r="AW77" s="563"/>
      <c r="AX77" s="588"/>
    </row>
    <row r="78" spans="1:52" ht="24.75" customHeight="1" x14ac:dyDescent="0.15">
      <c r="A78" s="511" t="s">
        <v>251</v>
      </c>
      <c r="B78" s="511"/>
      <c r="C78" s="511"/>
      <c r="D78" s="511"/>
      <c r="E78" s="562" t="s">
        <v>569</v>
      </c>
      <c r="F78" s="563"/>
      <c r="G78" s="563"/>
      <c r="H78" s="563"/>
      <c r="I78" s="563"/>
      <c r="J78" s="563"/>
      <c r="K78" s="563"/>
      <c r="L78" s="563"/>
      <c r="M78" s="563"/>
      <c r="N78" s="563"/>
      <c r="O78" s="563"/>
      <c r="P78" s="564"/>
      <c r="Q78" s="562"/>
      <c r="R78" s="563"/>
      <c r="S78" s="563"/>
      <c r="T78" s="563"/>
      <c r="U78" s="563"/>
      <c r="V78" s="563"/>
      <c r="W78" s="563"/>
      <c r="X78" s="563"/>
      <c r="Y78" s="563"/>
      <c r="Z78" s="563"/>
      <c r="AA78" s="563"/>
      <c r="AB78" s="564"/>
      <c r="AC78" s="562"/>
      <c r="AD78" s="563"/>
      <c r="AE78" s="563"/>
      <c r="AF78" s="563"/>
      <c r="AG78" s="563"/>
      <c r="AH78" s="563"/>
      <c r="AI78" s="563"/>
      <c r="AJ78" s="563"/>
      <c r="AK78" s="563"/>
      <c r="AL78" s="563"/>
      <c r="AM78" s="563"/>
      <c r="AN78" s="564"/>
      <c r="AO78" s="562"/>
      <c r="AP78" s="563"/>
      <c r="AQ78" s="563"/>
      <c r="AR78" s="563"/>
      <c r="AS78" s="563"/>
      <c r="AT78" s="563"/>
      <c r="AU78" s="563"/>
      <c r="AV78" s="563"/>
      <c r="AW78" s="563"/>
      <c r="AX78" s="588"/>
    </row>
    <row r="79" spans="1:52" ht="24.75" customHeight="1" x14ac:dyDescent="0.15">
      <c r="A79" s="511" t="s">
        <v>250</v>
      </c>
      <c r="B79" s="511"/>
      <c r="C79" s="511"/>
      <c r="D79" s="511"/>
      <c r="E79" s="562" t="s">
        <v>569</v>
      </c>
      <c r="F79" s="563"/>
      <c r="G79" s="563"/>
      <c r="H79" s="563"/>
      <c r="I79" s="563"/>
      <c r="J79" s="563"/>
      <c r="K79" s="563"/>
      <c r="L79" s="563"/>
      <c r="M79" s="563"/>
      <c r="N79" s="563"/>
      <c r="O79" s="563"/>
      <c r="P79" s="564"/>
      <c r="Q79" s="562"/>
      <c r="R79" s="563"/>
      <c r="S79" s="563"/>
      <c r="T79" s="563"/>
      <c r="U79" s="563"/>
      <c r="V79" s="563"/>
      <c r="W79" s="563"/>
      <c r="X79" s="563"/>
      <c r="Y79" s="563"/>
      <c r="Z79" s="563"/>
      <c r="AA79" s="563"/>
      <c r="AB79" s="564"/>
      <c r="AC79" s="562"/>
      <c r="AD79" s="563"/>
      <c r="AE79" s="563"/>
      <c r="AF79" s="563"/>
      <c r="AG79" s="563"/>
      <c r="AH79" s="563"/>
      <c r="AI79" s="563"/>
      <c r="AJ79" s="563"/>
      <c r="AK79" s="563"/>
      <c r="AL79" s="563"/>
      <c r="AM79" s="563"/>
      <c r="AN79" s="564"/>
      <c r="AO79" s="562"/>
      <c r="AP79" s="563"/>
      <c r="AQ79" s="563"/>
      <c r="AR79" s="563"/>
      <c r="AS79" s="563"/>
      <c r="AT79" s="563"/>
      <c r="AU79" s="563"/>
      <c r="AV79" s="563"/>
      <c r="AW79" s="563"/>
      <c r="AX79" s="588"/>
    </row>
    <row r="80" spans="1:52" ht="24.75" customHeight="1" x14ac:dyDescent="0.15">
      <c r="A80" s="511" t="s">
        <v>249</v>
      </c>
      <c r="B80" s="511"/>
      <c r="C80" s="511"/>
      <c r="D80" s="511"/>
      <c r="E80" s="562" t="s">
        <v>569</v>
      </c>
      <c r="F80" s="563"/>
      <c r="G80" s="563"/>
      <c r="H80" s="563"/>
      <c r="I80" s="563"/>
      <c r="J80" s="563"/>
      <c r="K80" s="563"/>
      <c r="L80" s="563"/>
      <c r="M80" s="563"/>
      <c r="N80" s="563"/>
      <c r="O80" s="563"/>
      <c r="P80" s="564"/>
      <c r="Q80" s="562"/>
      <c r="R80" s="563"/>
      <c r="S80" s="563"/>
      <c r="T80" s="563"/>
      <c r="U80" s="563"/>
      <c r="V80" s="563"/>
      <c r="W80" s="563"/>
      <c r="X80" s="563"/>
      <c r="Y80" s="563"/>
      <c r="Z80" s="563"/>
      <c r="AA80" s="563"/>
      <c r="AB80" s="564"/>
      <c r="AC80" s="562"/>
      <c r="AD80" s="563"/>
      <c r="AE80" s="563"/>
      <c r="AF80" s="563"/>
      <c r="AG80" s="563"/>
      <c r="AH80" s="563"/>
      <c r="AI80" s="563"/>
      <c r="AJ80" s="563"/>
      <c r="AK80" s="563"/>
      <c r="AL80" s="563"/>
      <c r="AM80" s="563"/>
      <c r="AN80" s="564"/>
      <c r="AO80" s="562"/>
      <c r="AP80" s="563"/>
      <c r="AQ80" s="563"/>
      <c r="AR80" s="563"/>
      <c r="AS80" s="563"/>
      <c r="AT80" s="563"/>
      <c r="AU80" s="563"/>
      <c r="AV80" s="563"/>
      <c r="AW80" s="563"/>
      <c r="AX80" s="588"/>
    </row>
    <row r="81" spans="1:50" ht="24.75" customHeight="1" x14ac:dyDescent="0.15">
      <c r="A81" s="511" t="s">
        <v>248</v>
      </c>
      <c r="B81" s="511"/>
      <c r="C81" s="511"/>
      <c r="D81" s="511"/>
      <c r="E81" s="562" t="s">
        <v>569</v>
      </c>
      <c r="F81" s="563"/>
      <c r="G81" s="563"/>
      <c r="H81" s="563"/>
      <c r="I81" s="563"/>
      <c r="J81" s="563"/>
      <c r="K81" s="563"/>
      <c r="L81" s="563"/>
      <c r="M81" s="563"/>
      <c r="N81" s="563"/>
      <c r="O81" s="563"/>
      <c r="P81" s="564"/>
      <c r="Q81" s="562"/>
      <c r="R81" s="563"/>
      <c r="S81" s="563"/>
      <c r="T81" s="563"/>
      <c r="U81" s="563"/>
      <c r="V81" s="563"/>
      <c r="W81" s="563"/>
      <c r="X81" s="563"/>
      <c r="Y81" s="563"/>
      <c r="Z81" s="563"/>
      <c r="AA81" s="563"/>
      <c r="AB81" s="564"/>
      <c r="AC81" s="562"/>
      <c r="AD81" s="563"/>
      <c r="AE81" s="563"/>
      <c r="AF81" s="563"/>
      <c r="AG81" s="563"/>
      <c r="AH81" s="563"/>
      <c r="AI81" s="563"/>
      <c r="AJ81" s="563"/>
      <c r="AK81" s="563"/>
      <c r="AL81" s="563"/>
      <c r="AM81" s="563"/>
      <c r="AN81" s="564"/>
      <c r="AO81" s="562"/>
      <c r="AP81" s="563"/>
      <c r="AQ81" s="563"/>
      <c r="AR81" s="563"/>
      <c r="AS81" s="563"/>
      <c r="AT81" s="563"/>
      <c r="AU81" s="563"/>
      <c r="AV81" s="563"/>
      <c r="AW81" s="563"/>
      <c r="AX81" s="588"/>
    </row>
    <row r="82" spans="1:50" ht="24.75" customHeight="1" x14ac:dyDescent="0.15">
      <c r="A82" s="511" t="s">
        <v>247</v>
      </c>
      <c r="B82" s="511"/>
      <c r="C82" s="511"/>
      <c r="D82" s="511"/>
      <c r="E82" s="625" t="s">
        <v>579</v>
      </c>
      <c r="F82" s="626"/>
      <c r="G82" s="626"/>
      <c r="H82" s="626"/>
      <c r="I82" s="626"/>
      <c r="J82" s="626"/>
      <c r="K82" s="626"/>
      <c r="L82" s="626"/>
      <c r="M82" s="626"/>
      <c r="N82" s="626"/>
      <c r="O82" s="626"/>
      <c r="P82" s="627"/>
      <c r="Q82" s="625"/>
      <c r="R82" s="626"/>
      <c r="S82" s="626"/>
      <c r="T82" s="626"/>
      <c r="U82" s="626"/>
      <c r="V82" s="626"/>
      <c r="W82" s="626"/>
      <c r="X82" s="626"/>
      <c r="Y82" s="626"/>
      <c r="Z82" s="626"/>
      <c r="AA82" s="626"/>
      <c r="AB82" s="627"/>
      <c r="AC82" s="625"/>
      <c r="AD82" s="626"/>
      <c r="AE82" s="626"/>
      <c r="AF82" s="626"/>
      <c r="AG82" s="626"/>
      <c r="AH82" s="626"/>
      <c r="AI82" s="626"/>
      <c r="AJ82" s="626"/>
      <c r="AK82" s="626"/>
      <c r="AL82" s="626"/>
      <c r="AM82" s="626"/>
      <c r="AN82" s="627"/>
      <c r="AO82" s="562"/>
      <c r="AP82" s="563"/>
      <c r="AQ82" s="563"/>
      <c r="AR82" s="563"/>
      <c r="AS82" s="563"/>
      <c r="AT82" s="563"/>
      <c r="AU82" s="563"/>
      <c r="AV82" s="563"/>
      <c r="AW82" s="563"/>
      <c r="AX82" s="588"/>
    </row>
    <row r="83" spans="1:50" ht="24.75" customHeight="1" x14ac:dyDescent="0.15">
      <c r="A83" s="511" t="s">
        <v>395</v>
      </c>
      <c r="B83" s="511"/>
      <c r="C83" s="511"/>
      <c r="D83" s="511"/>
      <c r="E83" s="561" t="s">
        <v>559</v>
      </c>
      <c r="F83" s="559"/>
      <c r="G83" s="559"/>
      <c r="H83" s="62" t="str">
        <f>IF(E83="","","-")</f>
        <v>-</v>
      </c>
      <c r="I83" s="559" t="s">
        <v>580</v>
      </c>
      <c r="J83" s="559"/>
      <c r="K83" s="62" t="str">
        <f>IF(I83="","","-")</f>
        <v>-</v>
      </c>
      <c r="L83" s="560">
        <v>3</v>
      </c>
      <c r="M83" s="560"/>
      <c r="N83" s="62" t="str">
        <f>IF(O83="","","-")</f>
        <v/>
      </c>
      <c r="O83" s="623"/>
      <c r="P83" s="624"/>
      <c r="Q83" s="561"/>
      <c r="R83" s="559"/>
      <c r="S83" s="559"/>
      <c r="T83" s="62" t="str">
        <f>IF(Q83="","","-")</f>
        <v/>
      </c>
      <c r="U83" s="559"/>
      <c r="V83" s="559"/>
      <c r="W83" s="62" t="str">
        <f>IF(U83="","","-")</f>
        <v/>
      </c>
      <c r="X83" s="560"/>
      <c r="Y83" s="560"/>
      <c r="Z83" s="62" t="str">
        <f>IF(AA83="","","-")</f>
        <v/>
      </c>
      <c r="AA83" s="623"/>
      <c r="AB83" s="624"/>
      <c r="AC83" s="561"/>
      <c r="AD83" s="559"/>
      <c r="AE83" s="559"/>
      <c r="AF83" s="62" t="str">
        <f>IF(AC83="","","-")</f>
        <v/>
      </c>
      <c r="AG83" s="559"/>
      <c r="AH83" s="559"/>
      <c r="AI83" s="62" t="str">
        <f>IF(AG83="","","-")</f>
        <v/>
      </c>
      <c r="AJ83" s="560"/>
      <c r="AK83" s="560"/>
      <c r="AL83" s="62" t="str">
        <f>IF(AM83="","","-")</f>
        <v/>
      </c>
      <c r="AM83" s="623"/>
      <c r="AN83" s="624"/>
      <c r="AO83" s="561"/>
      <c r="AP83" s="559"/>
      <c r="AQ83" s="62" t="str">
        <f>IF(AO83="","","-")</f>
        <v/>
      </c>
      <c r="AR83" s="559"/>
      <c r="AS83" s="559"/>
      <c r="AT83" s="62" t="str">
        <f>IF(AR83="","","-")</f>
        <v/>
      </c>
      <c r="AU83" s="560"/>
      <c r="AV83" s="560"/>
      <c r="AW83" s="62" t="str">
        <f>IF(AX83="","","-")</f>
        <v/>
      </c>
      <c r="AX83" s="65"/>
    </row>
    <row r="84" spans="1:50" ht="24.75" customHeight="1" x14ac:dyDescent="0.15">
      <c r="A84" s="511" t="s">
        <v>361</v>
      </c>
      <c r="B84" s="511"/>
      <c r="C84" s="511"/>
      <c r="D84" s="511"/>
      <c r="E84" s="561" t="s">
        <v>559</v>
      </c>
      <c r="F84" s="559"/>
      <c r="G84" s="559"/>
      <c r="H84" s="62" t="str">
        <f>IF(E84="","","-")</f>
        <v>-</v>
      </c>
      <c r="I84" s="559"/>
      <c r="J84" s="559"/>
      <c r="K84" s="62" t="str">
        <f>IF(I84="","","-")</f>
        <v/>
      </c>
      <c r="L84" s="560">
        <v>98</v>
      </c>
      <c r="M84" s="560"/>
      <c r="N84" s="62" t="str">
        <f>IF(O84="","","-")</f>
        <v/>
      </c>
      <c r="O84" s="623"/>
      <c r="P84" s="624"/>
      <c r="Q84" s="561"/>
      <c r="R84" s="559"/>
      <c r="S84" s="559"/>
      <c r="T84" s="62" t="str">
        <f>IF(Q84="","","-")</f>
        <v/>
      </c>
      <c r="U84" s="559"/>
      <c r="V84" s="559"/>
      <c r="W84" s="62" t="str">
        <f>IF(U84="","","-")</f>
        <v/>
      </c>
      <c r="X84" s="560"/>
      <c r="Y84" s="560"/>
      <c r="Z84" s="62" t="str">
        <f>IF(AA84="","","-")</f>
        <v/>
      </c>
      <c r="AA84" s="623"/>
      <c r="AB84" s="624"/>
      <c r="AC84" s="561"/>
      <c r="AD84" s="559"/>
      <c r="AE84" s="559"/>
      <c r="AF84" s="62" t="str">
        <f>IF(AC84="","","-")</f>
        <v/>
      </c>
      <c r="AG84" s="559"/>
      <c r="AH84" s="559"/>
      <c r="AI84" s="62" t="str">
        <f>IF(AG84="","","-")</f>
        <v/>
      </c>
      <c r="AJ84" s="560"/>
      <c r="AK84" s="560"/>
      <c r="AL84" s="62" t="str">
        <f>IF(AM84="","","-")</f>
        <v/>
      </c>
      <c r="AM84" s="623"/>
      <c r="AN84" s="624"/>
      <c r="AO84" s="561"/>
      <c r="AP84" s="559"/>
      <c r="AQ84" s="62" t="str">
        <f>IF(AO84="","","-")</f>
        <v/>
      </c>
      <c r="AR84" s="559"/>
      <c r="AS84" s="559"/>
      <c r="AT84" s="62" t="str">
        <f>IF(AR84="","","-")</f>
        <v/>
      </c>
      <c r="AU84" s="560"/>
      <c r="AV84" s="560"/>
      <c r="AW84" s="62" t="str">
        <f>IF(AX84="","","-")</f>
        <v/>
      </c>
      <c r="AX84" s="65"/>
    </row>
    <row r="85" spans="1:50" ht="28.35" customHeight="1" x14ac:dyDescent="0.15">
      <c r="A85" s="178" t="s">
        <v>241</v>
      </c>
      <c r="B85" s="179"/>
      <c r="C85" s="179"/>
      <c r="D85" s="179"/>
      <c r="E85" s="179"/>
      <c r="F85" s="180"/>
      <c r="G85" s="48" t="s">
        <v>557</v>
      </c>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178"/>
      <c r="B86" s="179"/>
      <c r="C86" s="179"/>
      <c r="D86" s="179"/>
      <c r="E86" s="179"/>
      <c r="F86" s="180"/>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7.75" customHeight="1" x14ac:dyDescent="0.15">
      <c r="A87" s="178"/>
      <c r="B87" s="179"/>
      <c r="C87" s="179"/>
      <c r="D87" s="179"/>
      <c r="E87" s="179"/>
      <c r="F87" s="180"/>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178"/>
      <c r="B88" s="179"/>
      <c r="C88" s="179"/>
      <c r="D88" s="179"/>
      <c r="E88" s="179"/>
      <c r="F88" s="180"/>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178"/>
      <c r="B89" s="179"/>
      <c r="C89" s="179"/>
      <c r="D89" s="179"/>
      <c r="E89" s="179"/>
      <c r="F89" s="180"/>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7.75" customHeight="1" x14ac:dyDescent="0.15">
      <c r="A90" s="178"/>
      <c r="B90" s="179"/>
      <c r="C90" s="179"/>
      <c r="D90" s="179"/>
      <c r="E90" s="179"/>
      <c r="F90" s="180"/>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178"/>
      <c r="B91" s="179"/>
      <c r="C91" s="179"/>
      <c r="D91" s="179"/>
      <c r="E91" s="179"/>
      <c r="F91" s="180"/>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178"/>
      <c r="B92" s="179"/>
      <c r="C92" s="179"/>
      <c r="D92" s="179"/>
      <c r="E92" s="179"/>
      <c r="F92" s="180"/>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178"/>
      <c r="B93" s="179"/>
      <c r="C93" s="179"/>
      <c r="D93" s="179"/>
      <c r="E93" s="179"/>
      <c r="F93" s="180"/>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178"/>
      <c r="B94" s="179"/>
      <c r="C94" s="179"/>
      <c r="D94" s="179"/>
      <c r="E94" s="179"/>
      <c r="F94" s="180"/>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178"/>
      <c r="B95" s="179"/>
      <c r="C95" s="179"/>
      <c r="D95" s="179"/>
      <c r="E95" s="179"/>
      <c r="F95" s="180"/>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7.75" customHeight="1" x14ac:dyDescent="0.15">
      <c r="A96" s="178"/>
      <c r="B96" s="179"/>
      <c r="C96" s="179"/>
      <c r="D96" s="179"/>
      <c r="E96" s="179"/>
      <c r="F96" s="180"/>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4.75" customHeight="1" thickBot="1" x14ac:dyDescent="0.2">
      <c r="A97" s="181"/>
      <c r="B97" s="182"/>
      <c r="C97" s="182"/>
      <c r="D97" s="182"/>
      <c r="E97" s="182"/>
      <c r="F97" s="183"/>
      <c r="G97" s="38"/>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40"/>
    </row>
    <row r="98" spans="1:51" ht="24.75" customHeight="1" x14ac:dyDescent="0.15">
      <c r="A98" s="260" t="s">
        <v>243</v>
      </c>
      <c r="B98" s="261"/>
      <c r="C98" s="261"/>
      <c r="D98" s="261"/>
      <c r="E98" s="261"/>
      <c r="F98" s="262"/>
      <c r="G98" s="294" t="s">
        <v>606</v>
      </c>
      <c r="H98" s="295"/>
      <c r="I98" s="295"/>
      <c r="J98" s="295"/>
      <c r="K98" s="295"/>
      <c r="L98" s="295"/>
      <c r="M98" s="295"/>
      <c r="N98" s="295"/>
      <c r="O98" s="295"/>
      <c r="P98" s="295"/>
      <c r="Q98" s="295"/>
      <c r="R98" s="295"/>
      <c r="S98" s="295"/>
      <c r="T98" s="295"/>
      <c r="U98" s="295"/>
      <c r="V98" s="295"/>
      <c r="W98" s="295"/>
      <c r="X98" s="295"/>
      <c r="Y98" s="295"/>
      <c r="Z98" s="295"/>
      <c r="AA98" s="295"/>
      <c r="AB98" s="296"/>
      <c r="AC98" s="294" t="s">
        <v>225</v>
      </c>
      <c r="AD98" s="295"/>
      <c r="AE98" s="295"/>
      <c r="AF98" s="295"/>
      <c r="AG98" s="295"/>
      <c r="AH98" s="295"/>
      <c r="AI98" s="295"/>
      <c r="AJ98" s="295"/>
      <c r="AK98" s="295"/>
      <c r="AL98" s="295"/>
      <c r="AM98" s="295"/>
      <c r="AN98" s="295"/>
      <c r="AO98" s="295"/>
      <c r="AP98" s="295"/>
      <c r="AQ98" s="295"/>
      <c r="AR98" s="295"/>
      <c r="AS98" s="295"/>
      <c r="AT98" s="295"/>
      <c r="AU98" s="295"/>
      <c r="AV98" s="295"/>
      <c r="AW98" s="295"/>
      <c r="AX98" s="481"/>
    </row>
    <row r="99" spans="1:51" ht="24.75" customHeight="1" x14ac:dyDescent="0.15">
      <c r="A99" s="263"/>
      <c r="B99" s="264"/>
      <c r="C99" s="264"/>
      <c r="D99" s="264"/>
      <c r="E99" s="264"/>
      <c r="F99" s="265"/>
      <c r="G99" s="403" t="s">
        <v>16</v>
      </c>
      <c r="H99" s="247"/>
      <c r="I99" s="247"/>
      <c r="J99" s="247"/>
      <c r="K99" s="247"/>
      <c r="L99" s="246" t="s">
        <v>17</v>
      </c>
      <c r="M99" s="247"/>
      <c r="N99" s="247"/>
      <c r="O99" s="247"/>
      <c r="P99" s="247"/>
      <c r="Q99" s="247"/>
      <c r="R99" s="247"/>
      <c r="S99" s="247"/>
      <c r="T99" s="247"/>
      <c r="U99" s="247"/>
      <c r="V99" s="247"/>
      <c r="W99" s="247"/>
      <c r="X99" s="248"/>
      <c r="Y99" s="290" t="s">
        <v>18</v>
      </c>
      <c r="Z99" s="291"/>
      <c r="AA99" s="291"/>
      <c r="AB99" s="486"/>
      <c r="AC99" s="403" t="s">
        <v>16</v>
      </c>
      <c r="AD99" s="247"/>
      <c r="AE99" s="247"/>
      <c r="AF99" s="247"/>
      <c r="AG99" s="247"/>
      <c r="AH99" s="246" t="s">
        <v>17</v>
      </c>
      <c r="AI99" s="247"/>
      <c r="AJ99" s="247"/>
      <c r="AK99" s="247"/>
      <c r="AL99" s="247"/>
      <c r="AM99" s="247"/>
      <c r="AN99" s="247"/>
      <c r="AO99" s="247"/>
      <c r="AP99" s="247"/>
      <c r="AQ99" s="247"/>
      <c r="AR99" s="247"/>
      <c r="AS99" s="247"/>
      <c r="AT99" s="248"/>
      <c r="AU99" s="290" t="s">
        <v>18</v>
      </c>
      <c r="AV99" s="291"/>
      <c r="AW99" s="291"/>
      <c r="AX99" s="292"/>
    </row>
    <row r="100" spans="1:51" ht="24.75" customHeight="1" x14ac:dyDescent="0.15">
      <c r="A100" s="263"/>
      <c r="B100" s="264"/>
      <c r="C100" s="264"/>
      <c r="D100" s="264"/>
      <c r="E100" s="264"/>
      <c r="F100" s="265"/>
      <c r="G100" s="249" t="s">
        <v>596</v>
      </c>
      <c r="H100" s="250"/>
      <c r="I100" s="250"/>
      <c r="J100" s="250"/>
      <c r="K100" s="251"/>
      <c r="L100" s="240" t="s">
        <v>599</v>
      </c>
      <c r="M100" s="408"/>
      <c r="N100" s="408"/>
      <c r="O100" s="408"/>
      <c r="P100" s="408"/>
      <c r="Q100" s="408"/>
      <c r="R100" s="408"/>
      <c r="S100" s="408"/>
      <c r="T100" s="408"/>
      <c r="U100" s="408"/>
      <c r="V100" s="408"/>
      <c r="W100" s="408"/>
      <c r="X100" s="409"/>
      <c r="Y100" s="66">
        <v>15.033899999999999</v>
      </c>
      <c r="Z100" s="67"/>
      <c r="AA100" s="67"/>
      <c r="AB100" s="374"/>
      <c r="AC100" s="249" t="s">
        <v>626</v>
      </c>
      <c r="AD100" s="250"/>
      <c r="AE100" s="250"/>
      <c r="AF100" s="250"/>
      <c r="AG100" s="251"/>
      <c r="AH100" s="240" t="s">
        <v>626</v>
      </c>
      <c r="AI100" s="241"/>
      <c r="AJ100" s="241"/>
      <c r="AK100" s="241"/>
      <c r="AL100" s="241"/>
      <c r="AM100" s="241"/>
      <c r="AN100" s="241"/>
      <c r="AO100" s="241"/>
      <c r="AP100" s="241"/>
      <c r="AQ100" s="241"/>
      <c r="AR100" s="241"/>
      <c r="AS100" s="241"/>
      <c r="AT100" s="242"/>
      <c r="AU100" s="66" t="s">
        <v>626</v>
      </c>
      <c r="AV100" s="67"/>
      <c r="AW100" s="67"/>
      <c r="AX100" s="68"/>
    </row>
    <row r="101" spans="1:51" ht="24.75" customHeight="1" x14ac:dyDescent="0.15">
      <c r="A101" s="263"/>
      <c r="B101" s="264"/>
      <c r="C101" s="264"/>
      <c r="D101" s="264"/>
      <c r="E101" s="264"/>
      <c r="F101" s="265"/>
      <c r="G101" s="217" t="s">
        <v>602</v>
      </c>
      <c r="H101" s="218"/>
      <c r="I101" s="218"/>
      <c r="J101" s="218"/>
      <c r="K101" s="219"/>
      <c r="L101" s="237" t="s">
        <v>605</v>
      </c>
      <c r="M101" s="238"/>
      <c r="N101" s="238"/>
      <c r="O101" s="238"/>
      <c r="P101" s="238"/>
      <c r="Q101" s="238"/>
      <c r="R101" s="238"/>
      <c r="S101" s="238"/>
      <c r="T101" s="238"/>
      <c r="U101" s="238"/>
      <c r="V101" s="238"/>
      <c r="W101" s="238"/>
      <c r="X101" s="239"/>
      <c r="Y101" s="243">
        <v>7.6</v>
      </c>
      <c r="Z101" s="244"/>
      <c r="AA101" s="244"/>
      <c r="AB101" s="245"/>
      <c r="AC101" s="217" t="s">
        <v>626</v>
      </c>
      <c r="AD101" s="218"/>
      <c r="AE101" s="218"/>
      <c r="AF101" s="218"/>
      <c r="AG101" s="219"/>
      <c r="AH101" s="237" t="s">
        <v>626</v>
      </c>
      <c r="AI101" s="266"/>
      <c r="AJ101" s="266"/>
      <c r="AK101" s="266"/>
      <c r="AL101" s="266"/>
      <c r="AM101" s="266"/>
      <c r="AN101" s="266"/>
      <c r="AO101" s="266"/>
      <c r="AP101" s="266"/>
      <c r="AQ101" s="266"/>
      <c r="AR101" s="266"/>
      <c r="AS101" s="266"/>
      <c r="AT101" s="267"/>
      <c r="AU101" s="243" t="s">
        <v>626</v>
      </c>
      <c r="AV101" s="244"/>
      <c r="AW101" s="244"/>
      <c r="AX101" s="432"/>
    </row>
    <row r="102" spans="1:51" ht="24.75" customHeight="1" x14ac:dyDescent="0.15">
      <c r="A102" s="263"/>
      <c r="B102" s="264"/>
      <c r="C102" s="264"/>
      <c r="D102" s="264"/>
      <c r="E102" s="264"/>
      <c r="F102" s="265"/>
      <c r="G102" s="217" t="s">
        <v>76</v>
      </c>
      <c r="H102" s="218"/>
      <c r="I102" s="218"/>
      <c r="J102" s="218"/>
      <c r="K102" s="219"/>
      <c r="L102" s="237" t="s">
        <v>603</v>
      </c>
      <c r="M102" s="238"/>
      <c r="N102" s="238"/>
      <c r="O102" s="238"/>
      <c r="P102" s="238"/>
      <c r="Q102" s="238"/>
      <c r="R102" s="238"/>
      <c r="S102" s="238"/>
      <c r="T102" s="238"/>
      <c r="U102" s="238"/>
      <c r="V102" s="238"/>
      <c r="W102" s="238"/>
      <c r="X102" s="239"/>
      <c r="Y102" s="243">
        <f>4.334545+0.196382+20.515173</f>
        <v>25.046100000000003</v>
      </c>
      <c r="Z102" s="244"/>
      <c r="AA102" s="244"/>
      <c r="AB102" s="245"/>
      <c r="AC102" s="217" t="s">
        <v>626</v>
      </c>
      <c r="AD102" s="218"/>
      <c r="AE102" s="218"/>
      <c r="AF102" s="218"/>
      <c r="AG102" s="219"/>
      <c r="AH102" s="237" t="s">
        <v>626</v>
      </c>
      <c r="AI102" s="266"/>
      <c r="AJ102" s="266"/>
      <c r="AK102" s="266"/>
      <c r="AL102" s="266"/>
      <c r="AM102" s="266"/>
      <c r="AN102" s="266"/>
      <c r="AO102" s="266"/>
      <c r="AP102" s="266"/>
      <c r="AQ102" s="266"/>
      <c r="AR102" s="266"/>
      <c r="AS102" s="266"/>
      <c r="AT102" s="267"/>
      <c r="AU102" s="243" t="s">
        <v>626</v>
      </c>
      <c r="AV102" s="244"/>
      <c r="AW102" s="244"/>
      <c r="AX102" s="432"/>
    </row>
    <row r="103" spans="1:51" ht="24.75" customHeight="1" x14ac:dyDescent="0.15">
      <c r="A103" s="263"/>
      <c r="B103" s="264"/>
      <c r="C103" s="264"/>
      <c r="D103" s="264"/>
      <c r="E103" s="264"/>
      <c r="F103" s="265"/>
      <c r="G103" s="410" t="s">
        <v>19</v>
      </c>
      <c r="H103" s="411"/>
      <c r="I103" s="411"/>
      <c r="J103" s="411"/>
      <c r="K103" s="411"/>
      <c r="L103" s="412"/>
      <c r="M103" s="413"/>
      <c r="N103" s="413"/>
      <c r="O103" s="413"/>
      <c r="P103" s="413"/>
      <c r="Q103" s="413"/>
      <c r="R103" s="413"/>
      <c r="S103" s="413"/>
      <c r="T103" s="413"/>
      <c r="U103" s="413"/>
      <c r="V103" s="413"/>
      <c r="W103" s="413"/>
      <c r="X103" s="414"/>
      <c r="Y103" s="415">
        <f>SUM(Y100:AB102)</f>
        <v>47.68</v>
      </c>
      <c r="Z103" s="416"/>
      <c r="AA103" s="416"/>
      <c r="AB103" s="417"/>
      <c r="AC103" s="410" t="s">
        <v>19</v>
      </c>
      <c r="AD103" s="411"/>
      <c r="AE103" s="411"/>
      <c r="AF103" s="411"/>
      <c r="AG103" s="411"/>
      <c r="AH103" s="412"/>
      <c r="AI103" s="413"/>
      <c r="AJ103" s="413"/>
      <c r="AK103" s="413"/>
      <c r="AL103" s="413"/>
      <c r="AM103" s="413"/>
      <c r="AN103" s="413"/>
      <c r="AO103" s="413"/>
      <c r="AP103" s="413"/>
      <c r="AQ103" s="413"/>
      <c r="AR103" s="413"/>
      <c r="AS103" s="413"/>
      <c r="AT103" s="414"/>
      <c r="AU103" s="415">
        <f>SUM(AU100:AX102)</f>
        <v>0</v>
      </c>
      <c r="AV103" s="416"/>
      <c r="AW103" s="416"/>
      <c r="AX103" s="473"/>
    </row>
    <row r="104" spans="1:51" ht="24.75" customHeight="1" thickBot="1" x14ac:dyDescent="0.2">
      <c r="A104" s="502" t="s">
        <v>143</v>
      </c>
      <c r="B104" s="503"/>
      <c r="C104" s="503"/>
      <c r="D104" s="503"/>
      <c r="E104" s="503"/>
      <c r="F104" s="503"/>
      <c r="G104" s="503"/>
      <c r="H104" s="503"/>
      <c r="I104" s="503"/>
      <c r="J104" s="503"/>
      <c r="K104" s="503"/>
      <c r="L104" s="503"/>
      <c r="M104" s="503"/>
      <c r="N104" s="503"/>
      <c r="O104" s="503"/>
      <c r="P104" s="503"/>
      <c r="Q104" s="503"/>
      <c r="R104" s="503"/>
      <c r="S104" s="503"/>
      <c r="T104" s="503"/>
      <c r="U104" s="503"/>
      <c r="V104" s="503"/>
      <c r="W104" s="503"/>
      <c r="X104" s="503"/>
      <c r="Y104" s="503"/>
      <c r="Z104" s="503"/>
      <c r="AA104" s="503"/>
      <c r="AB104" s="503"/>
      <c r="AC104" s="503"/>
      <c r="AD104" s="503"/>
      <c r="AE104" s="503"/>
      <c r="AF104" s="503"/>
      <c r="AG104" s="503"/>
      <c r="AH104" s="503"/>
      <c r="AI104" s="503"/>
      <c r="AJ104" s="503"/>
      <c r="AK104" s="504"/>
      <c r="AL104" s="98" t="s">
        <v>216</v>
      </c>
      <c r="AM104" s="99"/>
      <c r="AN104" s="99"/>
      <c r="AO104" s="64" t="s">
        <v>215</v>
      </c>
      <c r="AP104" s="21"/>
      <c r="AQ104" s="21"/>
      <c r="AR104" s="21"/>
      <c r="AS104" s="21"/>
      <c r="AT104" s="21"/>
      <c r="AU104" s="21"/>
      <c r="AV104" s="21"/>
      <c r="AW104" s="21"/>
      <c r="AX104" s="22"/>
      <c r="AY104">
        <f>COUNTIF($AO$104,"☑")</f>
        <v>0</v>
      </c>
    </row>
    <row r="105" spans="1:51" ht="22.9" customHeight="1" x14ac:dyDescent="0.15">
      <c r="A105" s="4"/>
      <c r="B105" s="4"/>
      <c r="C105" s="4"/>
      <c r="D105" s="4"/>
      <c r="E105" s="4"/>
      <c r="F105" s="4"/>
      <c r="G105" s="7"/>
      <c r="H105" s="7"/>
      <c r="I105" s="7"/>
      <c r="J105" s="7"/>
      <c r="K105" s="7"/>
      <c r="L105" s="3"/>
      <c r="M105" s="7"/>
      <c r="N105" s="7"/>
      <c r="O105" s="7"/>
      <c r="P105" s="7"/>
      <c r="Q105" s="7"/>
      <c r="R105" s="7"/>
      <c r="S105" s="7"/>
      <c r="T105" s="7"/>
      <c r="U105" s="7"/>
      <c r="V105" s="7"/>
      <c r="W105" s="7"/>
      <c r="X105" s="7"/>
      <c r="Y105" s="8"/>
      <c r="Z105" s="8"/>
      <c r="AA105" s="8"/>
      <c r="AB105" s="8"/>
      <c r="AC105" s="7"/>
      <c r="AD105" s="7"/>
      <c r="AE105" s="7"/>
      <c r="AF105" s="7"/>
      <c r="AG105" s="7"/>
      <c r="AH105" s="3"/>
      <c r="AI105" s="7"/>
      <c r="AJ105" s="7"/>
      <c r="AK105" s="7"/>
      <c r="AL105" s="7"/>
      <c r="AM105" s="7"/>
      <c r="AN105" s="7"/>
      <c r="AO105" s="7"/>
      <c r="AP105" s="7"/>
      <c r="AQ105" s="7"/>
      <c r="AR105" s="7"/>
      <c r="AS105" s="7"/>
      <c r="AT105" s="7"/>
      <c r="AU105" s="8"/>
      <c r="AV105" s="8"/>
      <c r="AW105" s="8"/>
      <c r="AX105" s="8"/>
    </row>
    <row r="106" spans="1:51" ht="21" customHeight="1" x14ac:dyDescent="0.15"/>
    <row r="107" spans="1:51" ht="24.75" customHeight="1" x14ac:dyDescent="0.15">
      <c r="A107" s="9"/>
      <c r="B107" s="1" t="s">
        <v>26</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spans="1:51" ht="24.75" customHeight="1" x14ac:dyDescent="0.15">
      <c r="A108" s="9"/>
      <c r="B108" s="41" t="s">
        <v>224</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spans="1:51" ht="59.25" customHeight="1" x14ac:dyDescent="0.15">
      <c r="A109" s="518"/>
      <c r="B109" s="518"/>
      <c r="C109" s="518" t="s">
        <v>25</v>
      </c>
      <c r="D109" s="518"/>
      <c r="E109" s="518"/>
      <c r="F109" s="518"/>
      <c r="G109" s="518"/>
      <c r="H109" s="518"/>
      <c r="I109" s="518"/>
      <c r="J109" s="510" t="s">
        <v>188</v>
      </c>
      <c r="K109" s="511"/>
      <c r="L109" s="511"/>
      <c r="M109" s="511"/>
      <c r="N109" s="511"/>
      <c r="O109" s="511"/>
      <c r="P109" s="207" t="s">
        <v>175</v>
      </c>
      <c r="Q109" s="207"/>
      <c r="R109" s="207"/>
      <c r="S109" s="207"/>
      <c r="T109" s="207"/>
      <c r="U109" s="207"/>
      <c r="V109" s="207"/>
      <c r="W109" s="207"/>
      <c r="X109" s="207"/>
      <c r="Y109" s="517" t="s">
        <v>187</v>
      </c>
      <c r="Z109" s="531"/>
      <c r="AA109" s="531"/>
      <c r="AB109" s="531"/>
      <c r="AC109" s="510" t="s">
        <v>213</v>
      </c>
      <c r="AD109" s="510"/>
      <c r="AE109" s="510"/>
      <c r="AF109" s="510"/>
      <c r="AG109" s="510"/>
      <c r="AH109" s="517" t="s">
        <v>230</v>
      </c>
      <c r="AI109" s="518"/>
      <c r="AJ109" s="518"/>
      <c r="AK109" s="518"/>
      <c r="AL109" s="518" t="s">
        <v>20</v>
      </c>
      <c r="AM109" s="518"/>
      <c r="AN109" s="518"/>
      <c r="AO109" s="519"/>
      <c r="AP109" s="520" t="s">
        <v>189</v>
      </c>
      <c r="AQ109" s="520"/>
      <c r="AR109" s="520"/>
      <c r="AS109" s="520"/>
      <c r="AT109" s="520"/>
      <c r="AU109" s="520"/>
      <c r="AV109" s="520"/>
      <c r="AW109" s="520"/>
      <c r="AX109" s="520"/>
    </row>
    <row r="110" spans="1:51" ht="49.5" customHeight="1" x14ac:dyDescent="0.15">
      <c r="A110" s="402">
        <v>1</v>
      </c>
      <c r="B110" s="402">
        <v>1</v>
      </c>
      <c r="C110" s="69" t="s">
        <v>612</v>
      </c>
      <c r="D110" s="70"/>
      <c r="E110" s="70"/>
      <c r="F110" s="70"/>
      <c r="G110" s="70"/>
      <c r="H110" s="70"/>
      <c r="I110" s="71"/>
      <c r="J110" s="512">
        <v>2360005003753</v>
      </c>
      <c r="K110" s="513"/>
      <c r="L110" s="513"/>
      <c r="M110" s="513"/>
      <c r="N110" s="513"/>
      <c r="O110" s="513"/>
      <c r="P110" s="522" t="s">
        <v>620</v>
      </c>
      <c r="Q110" s="523"/>
      <c r="R110" s="523"/>
      <c r="S110" s="523"/>
      <c r="T110" s="523"/>
      <c r="U110" s="523"/>
      <c r="V110" s="523"/>
      <c r="W110" s="523"/>
      <c r="X110" s="524"/>
      <c r="Y110" s="514">
        <v>47.68</v>
      </c>
      <c r="Z110" s="515"/>
      <c r="AA110" s="515"/>
      <c r="AB110" s="516"/>
      <c r="AC110" s="529" t="s">
        <v>232</v>
      </c>
      <c r="AD110" s="530"/>
      <c r="AE110" s="530"/>
      <c r="AF110" s="530"/>
      <c r="AG110" s="530"/>
      <c r="AH110" s="505">
        <v>1</v>
      </c>
      <c r="AI110" s="506"/>
      <c r="AJ110" s="506"/>
      <c r="AK110" s="506"/>
      <c r="AL110" s="507">
        <v>98.1</v>
      </c>
      <c r="AM110" s="508"/>
      <c r="AN110" s="508"/>
      <c r="AO110" s="509"/>
      <c r="AP110" s="521" t="s">
        <v>260</v>
      </c>
      <c r="AQ110" s="521"/>
      <c r="AR110" s="521"/>
      <c r="AS110" s="521"/>
      <c r="AT110" s="521"/>
      <c r="AU110" s="521"/>
      <c r="AV110" s="521"/>
      <c r="AW110" s="521"/>
      <c r="AX110" s="521"/>
    </row>
    <row r="111" spans="1:51" ht="62.25" customHeight="1" x14ac:dyDescent="0.15">
      <c r="A111" s="402">
        <v>2</v>
      </c>
      <c r="B111" s="402">
        <v>1</v>
      </c>
      <c r="C111" s="69" t="s">
        <v>600</v>
      </c>
      <c r="D111" s="72"/>
      <c r="E111" s="72"/>
      <c r="F111" s="72"/>
      <c r="G111" s="72"/>
      <c r="H111" s="72"/>
      <c r="I111" s="73"/>
      <c r="J111" s="512">
        <v>5011105004806</v>
      </c>
      <c r="K111" s="513"/>
      <c r="L111" s="513"/>
      <c r="M111" s="513"/>
      <c r="N111" s="513"/>
      <c r="O111" s="513"/>
      <c r="P111" s="525" t="s">
        <v>608</v>
      </c>
      <c r="Q111" s="526"/>
      <c r="R111" s="526"/>
      <c r="S111" s="526"/>
      <c r="T111" s="526"/>
      <c r="U111" s="526"/>
      <c r="V111" s="526"/>
      <c r="W111" s="526"/>
      <c r="X111" s="526"/>
      <c r="Y111" s="514">
        <v>29.843772999999999</v>
      </c>
      <c r="Z111" s="515"/>
      <c r="AA111" s="515"/>
      <c r="AB111" s="516"/>
      <c r="AC111" s="529" t="s">
        <v>232</v>
      </c>
      <c r="AD111" s="530"/>
      <c r="AE111" s="530"/>
      <c r="AF111" s="530"/>
      <c r="AG111" s="530"/>
      <c r="AH111" s="505">
        <v>3</v>
      </c>
      <c r="AI111" s="506"/>
      <c r="AJ111" s="506"/>
      <c r="AK111" s="506"/>
      <c r="AL111" s="507">
        <v>82.1</v>
      </c>
      <c r="AM111" s="508"/>
      <c r="AN111" s="508"/>
      <c r="AO111" s="509"/>
      <c r="AP111" s="521" t="s">
        <v>260</v>
      </c>
      <c r="AQ111" s="521"/>
      <c r="AR111" s="521"/>
      <c r="AS111" s="521"/>
      <c r="AT111" s="521"/>
      <c r="AU111" s="521"/>
      <c r="AV111" s="521"/>
      <c r="AW111" s="521"/>
      <c r="AX111" s="521"/>
      <c r="AY111">
        <f>COUNTA($C$111)</f>
        <v>1</v>
      </c>
    </row>
    <row r="112" spans="1:51" ht="59.25" customHeight="1" x14ac:dyDescent="0.15">
      <c r="A112" s="402">
        <v>3</v>
      </c>
      <c r="B112" s="402">
        <v>1</v>
      </c>
      <c r="C112" s="69" t="s">
        <v>624</v>
      </c>
      <c r="D112" s="72"/>
      <c r="E112" s="72"/>
      <c r="F112" s="72"/>
      <c r="G112" s="72"/>
      <c r="H112" s="72"/>
      <c r="I112" s="73"/>
      <c r="J112" s="512">
        <v>5010401023057</v>
      </c>
      <c r="K112" s="513"/>
      <c r="L112" s="513"/>
      <c r="M112" s="513"/>
      <c r="N112" s="513"/>
      <c r="O112" s="513"/>
      <c r="P112" s="525" t="s">
        <v>621</v>
      </c>
      <c r="Q112" s="526"/>
      <c r="R112" s="526"/>
      <c r="S112" s="526"/>
      <c r="T112" s="526"/>
      <c r="U112" s="526"/>
      <c r="V112" s="526"/>
      <c r="W112" s="526"/>
      <c r="X112" s="526"/>
      <c r="Y112" s="514">
        <v>26.697129</v>
      </c>
      <c r="Z112" s="515"/>
      <c r="AA112" s="515"/>
      <c r="AB112" s="516"/>
      <c r="AC112" s="529" t="s">
        <v>232</v>
      </c>
      <c r="AD112" s="530"/>
      <c r="AE112" s="530"/>
      <c r="AF112" s="530"/>
      <c r="AG112" s="530"/>
      <c r="AH112" s="527">
        <v>2</v>
      </c>
      <c r="AI112" s="528"/>
      <c r="AJ112" s="528"/>
      <c r="AK112" s="528"/>
      <c r="AL112" s="507">
        <v>80.599999999999994</v>
      </c>
      <c r="AM112" s="508"/>
      <c r="AN112" s="508"/>
      <c r="AO112" s="509"/>
      <c r="AP112" s="521" t="s">
        <v>260</v>
      </c>
      <c r="AQ112" s="521"/>
      <c r="AR112" s="521"/>
      <c r="AS112" s="521"/>
      <c r="AT112" s="521"/>
      <c r="AU112" s="521"/>
      <c r="AV112" s="521"/>
      <c r="AW112" s="521"/>
      <c r="AX112" s="521"/>
      <c r="AY112">
        <f>COUNTA($C$112)</f>
        <v>1</v>
      </c>
    </row>
    <row r="113" spans="1:51" ht="63" customHeight="1" x14ac:dyDescent="0.15">
      <c r="A113" s="402">
        <v>4</v>
      </c>
      <c r="B113" s="402">
        <v>1</v>
      </c>
      <c r="C113" s="69" t="s">
        <v>601</v>
      </c>
      <c r="D113" s="72"/>
      <c r="E113" s="72"/>
      <c r="F113" s="72"/>
      <c r="G113" s="72"/>
      <c r="H113" s="72"/>
      <c r="I113" s="73"/>
      <c r="J113" s="512">
        <v>2010005004175</v>
      </c>
      <c r="K113" s="513"/>
      <c r="L113" s="513"/>
      <c r="M113" s="513"/>
      <c r="N113" s="513"/>
      <c r="O113" s="513"/>
      <c r="P113" s="525" t="s">
        <v>609</v>
      </c>
      <c r="Q113" s="526"/>
      <c r="R113" s="526"/>
      <c r="S113" s="526"/>
      <c r="T113" s="526"/>
      <c r="U113" s="526"/>
      <c r="V113" s="526"/>
      <c r="W113" s="526"/>
      <c r="X113" s="526"/>
      <c r="Y113" s="514">
        <v>16.339182000000001</v>
      </c>
      <c r="Z113" s="515"/>
      <c r="AA113" s="515"/>
      <c r="AB113" s="516"/>
      <c r="AC113" s="529" t="s">
        <v>232</v>
      </c>
      <c r="AD113" s="530"/>
      <c r="AE113" s="530"/>
      <c r="AF113" s="530"/>
      <c r="AG113" s="530"/>
      <c r="AH113" s="527">
        <v>3</v>
      </c>
      <c r="AI113" s="528"/>
      <c r="AJ113" s="528"/>
      <c r="AK113" s="528"/>
      <c r="AL113" s="507">
        <v>86.2</v>
      </c>
      <c r="AM113" s="508"/>
      <c r="AN113" s="508"/>
      <c r="AO113" s="509"/>
      <c r="AP113" s="521" t="s">
        <v>260</v>
      </c>
      <c r="AQ113" s="521"/>
      <c r="AR113" s="521"/>
      <c r="AS113" s="521"/>
      <c r="AT113" s="521"/>
      <c r="AU113" s="521"/>
      <c r="AV113" s="521"/>
      <c r="AW113" s="521"/>
      <c r="AX113" s="521"/>
      <c r="AY113">
        <f>COUNTA($C$113)</f>
        <v>1</v>
      </c>
    </row>
  </sheetData>
  <sheetProtection formatRows="0"/>
  <dataConsolidate/>
  <mergeCells count="438">
    <mergeCell ref="AU83:AV83"/>
    <mergeCell ref="E79:P79"/>
    <mergeCell ref="Q79:AB79"/>
    <mergeCell ref="AC79:AN79"/>
    <mergeCell ref="AO79:AX79"/>
    <mergeCell ref="E80:P80"/>
    <mergeCell ref="Q80:AB80"/>
    <mergeCell ref="AC80:AN80"/>
    <mergeCell ref="AO80:AX80"/>
    <mergeCell ref="X83:Y83"/>
    <mergeCell ref="AA83:AB83"/>
    <mergeCell ref="AC83:AE83"/>
    <mergeCell ref="AG83:AH83"/>
    <mergeCell ref="AJ83:AK83"/>
    <mergeCell ref="AM83:AN83"/>
    <mergeCell ref="AO83:AP83"/>
    <mergeCell ref="AR83:AS83"/>
    <mergeCell ref="A80:D80"/>
    <mergeCell ref="O84:P84"/>
    <mergeCell ref="AA84:AB84"/>
    <mergeCell ref="AM84:AN84"/>
    <mergeCell ref="AO84:AP84"/>
    <mergeCell ref="AR84:AS84"/>
    <mergeCell ref="AU84:AV84"/>
    <mergeCell ref="A81:D81"/>
    <mergeCell ref="E81:P81"/>
    <mergeCell ref="Q81:AB81"/>
    <mergeCell ref="AC81:AN81"/>
    <mergeCell ref="AO81:AX81"/>
    <mergeCell ref="A82:D82"/>
    <mergeCell ref="E82:P82"/>
    <mergeCell ref="Q82:AB82"/>
    <mergeCell ref="AC82:AN82"/>
    <mergeCell ref="AO82:AX82"/>
    <mergeCell ref="A83:D83"/>
    <mergeCell ref="E83:G83"/>
    <mergeCell ref="I83:J83"/>
    <mergeCell ref="L83:M83"/>
    <mergeCell ref="O83:P83"/>
    <mergeCell ref="Q83:S83"/>
    <mergeCell ref="U83:V83"/>
    <mergeCell ref="C56:AC56"/>
    <mergeCell ref="AD56:AF56"/>
    <mergeCell ref="E42:F42"/>
    <mergeCell ref="G42:AX42"/>
    <mergeCell ref="E41:F41"/>
    <mergeCell ref="G41:AX41"/>
    <mergeCell ref="AQ39:AX39"/>
    <mergeCell ref="AE38:AH38"/>
    <mergeCell ref="AU30:AX30"/>
    <mergeCell ref="AS31:AT31"/>
    <mergeCell ref="A43:AX43"/>
    <mergeCell ref="AE40:AH40"/>
    <mergeCell ref="AI38:AL38"/>
    <mergeCell ref="AM40:AP40"/>
    <mergeCell ref="AM33:AP33"/>
    <mergeCell ref="Y35:AA35"/>
    <mergeCell ref="P32:X34"/>
    <mergeCell ref="AB33:AD33"/>
    <mergeCell ref="Y33:AA33"/>
    <mergeCell ref="AE32:AH32"/>
    <mergeCell ref="AI32:AL32"/>
    <mergeCell ref="AE33:AH33"/>
    <mergeCell ref="AI33:AL33"/>
    <mergeCell ref="Y32:AA32"/>
    <mergeCell ref="AO78:AX78"/>
    <mergeCell ref="A74:D74"/>
    <mergeCell ref="E74:P74"/>
    <mergeCell ref="Q74:AB74"/>
    <mergeCell ref="AC74:AN74"/>
    <mergeCell ref="AO74:AX74"/>
    <mergeCell ref="A75:D75"/>
    <mergeCell ref="E75:P75"/>
    <mergeCell ref="Q75:AB75"/>
    <mergeCell ref="AC75:AN75"/>
    <mergeCell ref="AO75:AX75"/>
    <mergeCell ref="A76:D76"/>
    <mergeCell ref="E76:P76"/>
    <mergeCell ref="Q76:AB76"/>
    <mergeCell ref="AC76:AN76"/>
    <mergeCell ref="AO76:AX76"/>
    <mergeCell ref="A77:D77"/>
    <mergeCell ref="E77:P77"/>
    <mergeCell ref="Q77:AB77"/>
    <mergeCell ref="AC77:AN77"/>
    <mergeCell ref="AO77:AX77"/>
    <mergeCell ref="W18:AC18"/>
    <mergeCell ref="AG84:AH84"/>
    <mergeCell ref="AJ84:AK84"/>
    <mergeCell ref="A79:D79"/>
    <mergeCell ref="A78:D78"/>
    <mergeCell ref="A84:D84"/>
    <mergeCell ref="E84:G84"/>
    <mergeCell ref="I84:J84"/>
    <mergeCell ref="L84:M84"/>
    <mergeCell ref="Q84:S84"/>
    <mergeCell ref="U84:V84"/>
    <mergeCell ref="X84:Y84"/>
    <mergeCell ref="AC84:AE84"/>
    <mergeCell ref="E78:P78"/>
    <mergeCell ref="Q78:AB78"/>
    <mergeCell ref="AC78:AN78"/>
    <mergeCell ref="A12:F21"/>
    <mergeCell ref="G22:O22"/>
    <mergeCell ref="G23:O23"/>
    <mergeCell ref="A22:F24"/>
    <mergeCell ref="AD22:AX22"/>
    <mergeCell ref="AD23:AX24"/>
    <mergeCell ref="W22:AC22"/>
    <mergeCell ref="W23:AC23"/>
    <mergeCell ref="J113:O113"/>
    <mergeCell ref="AO2:AQ2"/>
    <mergeCell ref="AS2:AU2"/>
    <mergeCell ref="P24:V24"/>
    <mergeCell ref="W24:AC24"/>
    <mergeCell ref="AD2:AH2"/>
    <mergeCell ref="AJ2:AM2"/>
    <mergeCell ref="G8:X8"/>
    <mergeCell ref="P22:V22"/>
    <mergeCell ref="P23:V23"/>
    <mergeCell ref="G24:O24"/>
    <mergeCell ref="AE7:AX7"/>
    <mergeCell ref="AD17:AJ17"/>
    <mergeCell ref="AK17:AQ17"/>
    <mergeCell ref="AR17:AX17"/>
    <mergeCell ref="AK13:AQ13"/>
    <mergeCell ref="AR13:AX13"/>
    <mergeCell ref="Y7:AD7"/>
    <mergeCell ref="AW2:AX2"/>
    <mergeCell ref="A3:AH3"/>
    <mergeCell ref="AJ3:AW3"/>
    <mergeCell ref="G19:O19"/>
    <mergeCell ref="AK19:AQ19"/>
    <mergeCell ref="P18:V18"/>
    <mergeCell ref="AP109:AX109"/>
    <mergeCell ref="AP110:AX110"/>
    <mergeCell ref="AP111:AX111"/>
    <mergeCell ref="AP112:AX112"/>
    <mergeCell ref="AP113:AX113"/>
    <mergeCell ref="P110:X110"/>
    <mergeCell ref="P111:X111"/>
    <mergeCell ref="P112:X112"/>
    <mergeCell ref="P113:X113"/>
    <mergeCell ref="AH113:AK113"/>
    <mergeCell ref="AC109:AG109"/>
    <mergeCell ref="AC110:AG110"/>
    <mergeCell ref="Y111:AB111"/>
    <mergeCell ref="Y112:AB112"/>
    <mergeCell ref="Y113:AB113"/>
    <mergeCell ref="AC111:AG111"/>
    <mergeCell ref="AC112:AG112"/>
    <mergeCell ref="AC113:AG113"/>
    <mergeCell ref="AL113:AO113"/>
    <mergeCell ref="Y109:AB109"/>
    <mergeCell ref="P109:X109"/>
    <mergeCell ref="AH112:AK112"/>
    <mergeCell ref="AL112:AO112"/>
    <mergeCell ref="A104:AK104"/>
    <mergeCell ref="A111:B111"/>
    <mergeCell ref="A112:B112"/>
    <mergeCell ref="AH110:AK110"/>
    <mergeCell ref="AL110:AO110"/>
    <mergeCell ref="J109:O109"/>
    <mergeCell ref="J111:O111"/>
    <mergeCell ref="J110:O110"/>
    <mergeCell ref="Y110:AB110"/>
    <mergeCell ref="J112:O112"/>
    <mergeCell ref="AH109:AK109"/>
    <mergeCell ref="AL109:AO109"/>
    <mergeCell ref="AH111:AK111"/>
    <mergeCell ref="AL111:AO111"/>
    <mergeCell ref="C109:I109"/>
    <mergeCell ref="A110:B110"/>
    <mergeCell ref="A109:B109"/>
    <mergeCell ref="AK20:AQ20"/>
    <mergeCell ref="AM32:AP32"/>
    <mergeCell ref="AE37:AH37"/>
    <mergeCell ref="AI37:AL37"/>
    <mergeCell ref="AM37:AP37"/>
    <mergeCell ref="AG51:AX51"/>
    <mergeCell ref="A45:B47"/>
    <mergeCell ref="AH103:AT103"/>
    <mergeCell ref="AU103:AX103"/>
    <mergeCell ref="C46:AC46"/>
    <mergeCell ref="AG44:AX44"/>
    <mergeCell ref="A72:AX72"/>
    <mergeCell ref="AC98:AX98"/>
    <mergeCell ref="C49:D50"/>
    <mergeCell ref="Y99:AB99"/>
    <mergeCell ref="A68:E68"/>
    <mergeCell ref="A63:B64"/>
    <mergeCell ref="AQ33:AT33"/>
    <mergeCell ref="AU33:AX33"/>
    <mergeCell ref="AE34:AH34"/>
    <mergeCell ref="A25:A34"/>
    <mergeCell ref="G32:O34"/>
    <mergeCell ref="G25:AA26"/>
    <mergeCell ref="AB30:AD31"/>
    <mergeCell ref="AU34:AX34"/>
    <mergeCell ref="AU32:AX32"/>
    <mergeCell ref="G5:L5"/>
    <mergeCell ref="M5:R5"/>
    <mergeCell ref="S5:X5"/>
    <mergeCell ref="Y8:AD8"/>
    <mergeCell ref="A9:F9"/>
    <mergeCell ref="G9:AX9"/>
    <mergeCell ref="I15:O15"/>
    <mergeCell ref="P15:V15"/>
    <mergeCell ref="W15:AC15"/>
    <mergeCell ref="AD15:AJ15"/>
    <mergeCell ref="W12:AC12"/>
    <mergeCell ref="A10:F10"/>
    <mergeCell ref="AR12:AX12"/>
    <mergeCell ref="G13:H18"/>
    <mergeCell ref="W13:AC13"/>
    <mergeCell ref="A11:F11"/>
    <mergeCell ref="P12:V12"/>
    <mergeCell ref="Y30:AA31"/>
    <mergeCell ref="AQ30:AT30"/>
    <mergeCell ref="AQ31:AR31"/>
    <mergeCell ref="G30:O31"/>
    <mergeCell ref="AD18:AJ18"/>
    <mergeCell ref="A113:B113"/>
    <mergeCell ref="C63:F63"/>
    <mergeCell ref="AD50:AF50"/>
    <mergeCell ref="AD47:AF47"/>
    <mergeCell ref="AC100:AG100"/>
    <mergeCell ref="L100:X100"/>
    <mergeCell ref="AC99:AG99"/>
    <mergeCell ref="G103:K103"/>
    <mergeCell ref="L103:X103"/>
    <mergeCell ref="Y103:AB103"/>
    <mergeCell ref="AC103:AG103"/>
    <mergeCell ref="C54:AC54"/>
    <mergeCell ref="AD57:AF57"/>
    <mergeCell ref="AG55:AX55"/>
    <mergeCell ref="C51:AC51"/>
    <mergeCell ref="G99:K99"/>
    <mergeCell ref="L99:X99"/>
    <mergeCell ref="C47:AC47"/>
    <mergeCell ref="C48:AC48"/>
    <mergeCell ref="L102:X102"/>
    <mergeCell ref="Y102:AB102"/>
    <mergeCell ref="AC102:AG102"/>
    <mergeCell ref="AU102:AX102"/>
    <mergeCell ref="AU101:AX101"/>
    <mergeCell ref="Y100:AB100"/>
    <mergeCell ref="AH101:AT101"/>
    <mergeCell ref="A69:AX69"/>
    <mergeCell ref="AR15:AX15"/>
    <mergeCell ref="I14:O14"/>
    <mergeCell ref="I17:O17"/>
    <mergeCell ref="I13:O13"/>
    <mergeCell ref="AD13:AJ13"/>
    <mergeCell ref="A62:B62"/>
    <mergeCell ref="AD55:AF55"/>
    <mergeCell ref="Y38:AA38"/>
    <mergeCell ref="AB38:AD38"/>
    <mergeCell ref="G39:X40"/>
    <mergeCell ref="Y39:AA39"/>
    <mergeCell ref="A58:B61"/>
    <mergeCell ref="C58:AC58"/>
    <mergeCell ref="AR14:AX14"/>
    <mergeCell ref="AK15:AQ15"/>
    <mergeCell ref="AG60:AX60"/>
    <mergeCell ref="AD51:AF51"/>
    <mergeCell ref="AR20:AX20"/>
    <mergeCell ref="A71:AX71"/>
    <mergeCell ref="B30:F34"/>
    <mergeCell ref="AD53:AF53"/>
    <mergeCell ref="AU31:AV31"/>
    <mergeCell ref="AE30:AH31"/>
    <mergeCell ref="AI30:AL31"/>
    <mergeCell ref="G10:AX10"/>
    <mergeCell ref="AD14:AJ14"/>
    <mergeCell ref="AK14:AQ14"/>
    <mergeCell ref="P13:V13"/>
    <mergeCell ref="P17:V17"/>
    <mergeCell ref="W17:AC17"/>
    <mergeCell ref="AD16:AJ16"/>
    <mergeCell ref="AR16:AX16"/>
    <mergeCell ref="AK16:AQ16"/>
    <mergeCell ref="G12:O12"/>
    <mergeCell ref="P14:V14"/>
    <mergeCell ref="AK18:AQ18"/>
    <mergeCell ref="AR18:AX18"/>
    <mergeCell ref="AR19:AX19"/>
    <mergeCell ref="W19:AC19"/>
    <mergeCell ref="AD19:AJ19"/>
    <mergeCell ref="G20:O20"/>
    <mergeCell ref="P20:V20"/>
    <mergeCell ref="W20:AC20"/>
    <mergeCell ref="AD20:AJ20"/>
    <mergeCell ref="P19:V19"/>
    <mergeCell ref="G4:X4"/>
    <mergeCell ref="Y4:AD4"/>
    <mergeCell ref="AE4:AP4"/>
    <mergeCell ref="AQ4:AX4"/>
    <mergeCell ref="A5:F5"/>
    <mergeCell ref="C52:AC52"/>
    <mergeCell ref="G11:AX11"/>
    <mergeCell ref="Y5:AD5"/>
    <mergeCell ref="AE5:AP5"/>
    <mergeCell ref="AQ5:AX5"/>
    <mergeCell ref="A4:F4"/>
    <mergeCell ref="A6:F6"/>
    <mergeCell ref="AK12:AQ12"/>
    <mergeCell ref="W14:AC14"/>
    <mergeCell ref="AG47:AX47"/>
    <mergeCell ref="AG52:AX52"/>
    <mergeCell ref="C45:AC45"/>
    <mergeCell ref="I16:O16"/>
    <mergeCell ref="P16:V16"/>
    <mergeCell ref="AD48:AF48"/>
    <mergeCell ref="I18:O18"/>
    <mergeCell ref="AD12:AJ12"/>
    <mergeCell ref="AE8:AX8"/>
    <mergeCell ref="W16:AC16"/>
    <mergeCell ref="G100:K100"/>
    <mergeCell ref="A70:E70"/>
    <mergeCell ref="G27:AA29"/>
    <mergeCell ref="AD59:AF59"/>
    <mergeCell ref="A98:F103"/>
    <mergeCell ref="AH102:AT102"/>
    <mergeCell ref="A66:AX66"/>
    <mergeCell ref="F70:AX70"/>
    <mergeCell ref="A48:B57"/>
    <mergeCell ref="C57:AC57"/>
    <mergeCell ref="A73:AX73"/>
    <mergeCell ref="AD61:AF61"/>
    <mergeCell ref="AG48:AX50"/>
    <mergeCell ref="C53:AC53"/>
    <mergeCell ref="AU99:AX99"/>
    <mergeCell ref="AD58:AF58"/>
    <mergeCell ref="G98:AB98"/>
    <mergeCell ref="P30:X31"/>
    <mergeCell ref="F68:AX68"/>
    <mergeCell ref="E49:AC49"/>
    <mergeCell ref="E50:AC50"/>
    <mergeCell ref="AG57:AX57"/>
    <mergeCell ref="A67:AX67"/>
    <mergeCell ref="AG58:AX58"/>
    <mergeCell ref="G102:K102"/>
    <mergeCell ref="AD52:AF52"/>
    <mergeCell ref="AB37:AD37"/>
    <mergeCell ref="AI40:AL40"/>
    <mergeCell ref="AQ40:AX40"/>
    <mergeCell ref="AQ38:AX38"/>
    <mergeCell ref="AE39:AH39"/>
    <mergeCell ref="AI39:AL39"/>
    <mergeCell ref="G64:AX64"/>
    <mergeCell ref="G63:AX63"/>
    <mergeCell ref="G36:X37"/>
    <mergeCell ref="AM39:AP39"/>
    <mergeCell ref="Y36:AA36"/>
    <mergeCell ref="AM38:AP38"/>
    <mergeCell ref="AB39:AD39"/>
    <mergeCell ref="AE36:AH36"/>
    <mergeCell ref="AI36:AL36"/>
    <mergeCell ref="AM36:AP36"/>
    <mergeCell ref="G101:K101"/>
    <mergeCell ref="L101:X101"/>
    <mergeCell ref="AH100:AT100"/>
    <mergeCell ref="Y101:AB101"/>
    <mergeCell ref="AC101:AG101"/>
    <mergeCell ref="AH99:AT99"/>
    <mergeCell ref="G35:X35"/>
    <mergeCell ref="AQ32:AT32"/>
    <mergeCell ref="B25:F29"/>
    <mergeCell ref="Y34:AA34"/>
    <mergeCell ref="AB36:AD36"/>
    <mergeCell ref="A85:F97"/>
    <mergeCell ref="AG62:AX62"/>
    <mergeCell ref="C59:AC59"/>
    <mergeCell ref="AG59:AX59"/>
    <mergeCell ref="C62:AC62"/>
    <mergeCell ref="AD60:AF60"/>
    <mergeCell ref="AD46:AF46"/>
    <mergeCell ref="AG54:AX54"/>
    <mergeCell ref="A65:AX65"/>
    <mergeCell ref="C64:F64"/>
    <mergeCell ref="AD49:AF49"/>
    <mergeCell ref="AD62:AF62"/>
    <mergeCell ref="AG61:AX61"/>
    <mergeCell ref="C55:AC55"/>
    <mergeCell ref="C61:AC61"/>
    <mergeCell ref="AB32:AD32"/>
    <mergeCell ref="AB34:AD34"/>
    <mergeCell ref="AM30:AP31"/>
    <mergeCell ref="AB27:AX29"/>
    <mergeCell ref="Y40:AA40"/>
    <mergeCell ref="AB40:AD40"/>
    <mergeCell ref="AB35:AD35"/>
    <mergeCell ref="C60:AC60"/>
    <mergeCell ref="G6:AX6"/>
    <mergeCell ref="AW31:AX31"/>
    <mergeCell ref="AB25:AX26"/>
    <mergeCell ref="A38:F40"/>
    <mergeCell ref="G38:X38"/>
    <mergeCell ref="Y37:AA37"/>
    <mergeCell ref="AD44:AF44"/>
    <mergeCell ref="C44:AC44"/>
    <mergeCell ref="AG45:AX45"/>
    <mergeCell ref="A41:B42"/>
    <mergeCell ref="AE35:AH35"/>
    <mergeCell ref="AI35:AL35"/>
    <mergeCell ref="AM35:AP35"/>
    <mergeCell ref="AI34:AL34"/>
    <mergeCell ref="AM34:AP34"/>
    <mergeCell ref="AQ34:AT34"/>
    <mergeCell ref="A7:F7"/>
    <mergeCell ref="G7:X7"/>
    <mergeCell ref="A8:F8"/>
    <mergeCell ref="A35:F37"/>
    <mergeCell ref="AU100:AX100"/>
    <mergeCell ref="C110:I110"/>
    <mergeCell ref="C111:I111"/>
    <mergeCell ref="C112:I112"/>
    <mergeCell ref="C113:I113"/>
    <mergeCell ref="AG46:AX46"/>
    <mergeCell ref="AD45:AF45"/>
    <mergeCell ref="AK21:AQ21"/>
    <mergeCell ref="AR21:AX21"/>
    <mergeCell ref="AD54:AF54"/>
    <mergeCell ref="AG53:AX53"/>
    <mergeCell ref="G21:O21"/>
    <mergeCell ref="P21:V21"/>
    <mergeCell ref="W21:AC21"/>
    <mergeCell ref="AD21:AJ21"/>
    <mergeCell ref="AQ35:AT35"/>
    <mergeCell ref="AU35:AX35"/>
    <mergeCell ref="AQ36:AT36"/>
    <mergeCell ref="AQ37:AT37"/>
    <mergeCell ref="AU36:AX36"/>
    <mergeCell ref="AU37:AX37"/>
    <mergeCell ref="AL104:AN104"/>
    <mergeCell ref="C41:D42"/>
    <mergeCell ref="AG56:AX56"/>
  </mergeCells>
  <phoneticPr fontId="6"/>
  <conditionalFormatting sqref="P14:AJ14">
    <cfRule type="expression" dxfId="93" priority="14091">
      <formula>IF(RIGHT(TEXT(P14,"0.#"),1)=".",FALSE,TRUE)</formula>
    </cfRule>
    <cfRule type="expression" dxfId="92" priority="14092">
      <formula>IF(RIGHT(TEXT(P14,"0.#"),1)=".",TRUE,FALSE)</formula>
    </cfRule>
  </conditionalFormatting>
  <conditionalFormatting sqref="P18:AX18">
    <cfRule type="expression" dxfId="91" priority="13967">
      <formula>IF(RIGHT(TEXT(P18,"0.#"),1)=".",FALSE,TRUE)</formula>
    </cfRule>
    <cfRule type="expression" dxfId="90" priority="13968">
      <formula>IF(RIGHT(TEXT(P18,"0.#"),1)=".",TRUE,FALSE)</formula>
    </cfRule>
  </conditionalFormatting>
  <conditionalFormatting sqref="Y103">
    <cfRule type="expression" dxfId="89" priority="13959">
      <formula>IF(RIGHT(TEXT(Y103,"0.#"),1)=".",FALSE,TRUE)</formula>
    </cfRule>
    <cfRule type="expression" dxfId="88" priority="13960">
      <formula>IF(RIGHT(TEXT(Y103,"0.#"),1)=".",TRUE,FALSE)</formula>
    </cfRule>
  </conditionalFormatting>
  <conditionalFormatting sqref="P15:AJ17 P13:AJ13 AR13:AX13 AR15:AX15">
    <cfRule type="expression" dxfId="87" priority="13789">
      <formula>IF(RIGHT(TEXT(P13,"0.#"),1)=".",FALSE,TRUE)</formula>
    </cfRule>
    <cfRule type="expression" dxfId="86" priority="13790">
      <formula>IF(RIGHT(TEXT(P13,"0.#"),1)=".",TRUE,FALSE)</formula>
    </cfRule>
  </conditionalFormatting>
  <conditionalFormatting sqref="P19:AJ19">
    <cfRule type="expression" dxfId="85" priority="13787">
      <formula>IF(RIGHT(TEXT(P19,"0.#"),1)=".",FALSE,TRUE)</formula>
    </cfRule>
    <cfRule type="expression" dxfId="84" priority="13788">
      <formula>IF(RIGHT(TEXT(P19,"0.#"),1)=".",TRUE,FALSE)</formula>
    </cfRule>
  </conditionalFormatting>
  <conditionalFormatting sqref="AE36 AQ36">
    <cfRule type="expression" dxfId="83" priority="13779">
      <formula>IF(RIGHT(TEXT(AE36,"0.#"),1)=".",FALSE,TRUE)</formula>
    </cfRule>
    <cfRule type="expression" dxfId="82" priority="13780">
      <formula>IF(RIGHT(TEXT(AE36,"0.#"),1)=".",TRUE,FALSE)</formula>
    </cfRule>
  </conditionalFormatting>
  <conditionalFormatting sqref="AU101">
    <cfRule type="expression" dxfId="81" priority="13763">
      <formula>IF(RIGHT(TEXT(AU101,"0.#"),1)=".",FALSE,TRUE)</formula>
    </cfRule>
    <cfRule type="expression" dxfId="80" priority="13764">
      <formula>IF(RIGHT(TEXT(AU101,"0.#"),1)=".",TRUE,FALSE)</formula>
    </cfRule>
  </conditionalFormatting>
  <conditionalFormatting sqref="AU103">
    <cfRule type="expression" dxfId="79" priority="13761">
      <formula>IF(RIGHT(TEXT(AU103,"0.#"),1)=".",FALSE,TRUE)</formula>
    </cfRule>
    <cfRule type="expression" dxfId="78" priority="13762">
      <formula>IF(RIGHT(TEXT(AU103,"0.#"),1)=".",TRUE,FALSE)</formula>
    </cfRule>
  </conditionalFormatting>
  <conditionalFormatting sqref="AU102 AU100">
    <cfRule type="expression" dxfId="77" priority="13759">
      <formula>IF(RIGHT(TEXT(AU100,"0.#"),1)=".",FALSE,TRUE)</formula>
    </cfRule>
    <cfRule type="expression" dxfId="76" priority="13760">
      <formula>IF(RIGHT(TEXT(AU100,"0.#"),1)=".",TRUE,FALSE)</formula>
    </cfRule>
  </conditionalFormatting>
  <conditionalFormatting sqref="AE32">
    <cfRule type="expression" dxfId="75" priority="13401">
      <formula>IF(RIGHT(TEXT(AE32,"0.#"),1)=".",FALSE,TRUE)</formula>
    </cfRule>
    <cfRule type="expression" dxfId="74" priority="13402">
      <formula>IF(RIGHT(TEXT(AE32,"0.#"),1)=".",TRUE,FALSE)</formula>
    </cfRule>
  </conditionalFormatting>
  <conditionalFormatting sqref="AE33">
    <cfRule type="expression" dxfId="73" priority="13399">
      <formula>IF(RIGHT(TEXT(AE33,"0.#"),1)=".",FALSE,TRUE)</formula>
    </cfRule>
    <cfRule type="expression" dxfId="72" priority="13400">
      <formula>IF(RIGHT(TEXT(AE33,"0.#"),1)=".",TRUE,FALSE)</formula>
    </cfRule>
  </conditionalFormatting>
  <conditionalFormatting sqref="AE34">
    <cfRule type="expression" dxfId="71" priority="13397">
      <formula>IF(RIGHT(TEXT(AE34,"0.#"),1)=".",FALSE,TRUE)</formula>
    </cfRule>
    <cfRule type="expression" dxfId="70" priority="13398">
      <formula>IF(RIGHT(TEXT(AE34,"0.#"),1)=".",TRUE,FALSE)</formula>
    </cfRule>
  </conditionalFormatting>
  <conditionalFormatting sqref="AI34">
    <cfRule type="expression" dxfId="69" priority="13395">
      <formula>IF(RIGHT(TEXT(AI34,"0.#"),1)=".",FALSE,TRUE)</formula>
    </cfRule>
    <cfRule type="expression" dxfId="68" priority="13396">
      <formula>IF(RIGHT(TEXT(AI34,"0.#"),1)=".",TRUE,FALSE)</formula>
    </cfRule>
  </conditionalFormatting>
  <conditionalFormatting sqref="AI33">
    <cfRule type="expression" dxfId="67" priority="13393">
      <formula>IF(RIGHT(TEXT(AI33,"0.#"),1)=".",FALSE,TRUE)</formula>
    </cfRule>
    <cfRule type="expression" dxfId="66" priority="13394">
      <formula>IF(RIGHT(TEXT(AI33,"0.#"),1)=".",TRUE,FALSE)</formula>
    </cfRule>
  </conditionalFormatting>
  <conditionalFormatting sqref="AI32">
    <cfRule type="expression" dxfId="65" priority="13391">
      <formula>IF(RIGHT(TEXT(AI32,"0.#"),1)=".",FALSE,TRUE)</formula>
    </cfRule>
    <cfRule type="expression" dxfId="64" priority="13392">
      <formula>IF(RIGHT(TEXT(AI32,"0.#"),1)=".",TRUE,FALSE)</formula>
    </cfRule>
  </conditionalFormatting>
  <conditionalFormatting sqref="AI36">
    <cfRule type="expression" dxfId="63" priority="13311">
      <formula>IF(RIGHT(TEXT(AI36,"0.#"),1)=".",FALSE,TRUE)</formula>
    </cfRule>
    <cfRule type="expression" dxfId="62" priority="13312">
      <formula>IF(RIGHT(TEXT(AI36,"0.#"),1)=".",TRUE,FALSE)</formula>
    </cfRule>
  </conditionalFormatting>
  <conditionalFormatting sqref="AM36">
    <cfRule type="expression" dxfId="61" priority="13309">
      <formula>IF(RIGHT(TEXT(AM36,"0.#"),1)=".",FALSE,TRUE)</formula>
    </cfRule>
    <cfRule type="expression" dxfId="60" priority="13310">
      <formula>IF(RIGHT(TEXT(AM36,"0.#"),1)=".",TRUE,FALSE)</formula>
    </cfRule>
  </conditionalFormatting>
  <conditionalFormatting sqref="AE37">
    <cfRule type="expression" dxfId="59" priority="13307">
      <formula>IF(RIGHT(TEXT(AE37,"0.#"),1)=".",FALSE,TRUE)</formula>
    </cfRule>
    <cfRule type="expression" dxfId="58" priority="13308">
      <formula>IF(RIGHT(TEXT(AE37,"0.#"),1)=".",TRUE,FALSE)</formula>
    </cfRule>
  </conditionalFormatting>
  <conditionalFormatting sqref="AI37">
    <cfRule type="expression" dxfId="57" priority="13305">
      <formula>IF(RIGHT(TEXT(AI37,"0.#"),1)=".",FALSE,TRUE)</formula>
    </cfRule>
    <cfRule type="expression" dxfId="56" priority="13306">
      <formula>IF(RIGHT(TEXT(AI37,"0.#"),1)=".",TRUE,FALSE)</formula>
    </cfRule>
  </conditionalFormatting>
  <conditionalFormatting sqref="AM37">
    <cfRule type="expression" dxfId="55" priority="13303">
      <formula>IF(RIGHT(TEXT(AM37,"0.#"),1)=".",FALSE,TRUE)</formula>
    </cfRule>
    <cfRule type="expression" dxfId="54" priority="13304">
      <formula>IF(RIGHT(TEXT(AM37,"0.#"),1)=".",TRUE,FALSE)</formula>
    </cfRule>
  </conditionalFormatting>
  <conditionalFormatting sqref="AQ37">
    <cfRule type="expression" dxfId="53" priority="13301">
      <formula>IF(RIGHT(TEXT(AQ37,"0.#"),1)=".",FALSE,TRUE)</formula>
    </cfRule>
    <cfRule type="expression" dxfId="52" priority="13302">
      <formula>IF(RIGHT(TEXT(AQ37,"0.#"),1)=".",TRUE,FALSE)</formula>
    </cfRule>
  </conditionalFormatting>
  <conditionalFormatting sqref="AE39 AQ39">
    <cfRule type="expression" dxfId="51" priority="13243">
      <formula>IF(RIGHT(TEXT(AE39,"0.#"),1)=".",FALSE,TRUE)</formula>
    </cfRule>
    <cfRule type="expression" dxfId="50" priority="13244">
      <formula>IF(RIGHT(TEXT(AE39,"0.#"),1)=".",TRUE,FALSE)</formula>
    </cfRule>
  </conditionalFormatting>
  <conditionalFormatting sqref="AI39">
    <cfRule type="expression" dxfId="49" priority="13241">
      <formula>IF(RIGHT(TEXT(AI39,"0.#"),1)=".",FALSE,TRUE)</formula>
    </cfRule>
    <cfRule type="expression" dxfId="48" priority="13242">
      <formula>IF(RIGHT(TEXT(AI39,"0.#"),1)=".",TRUE,FALSE)</formula>
    </cfRule>
  </conditionalFormatting>
  <conditionalFormatting sqref="AM39">
    <cfRule type="expression" dxfId="47" priority="13239">
      <formula>IF(RIGHT(TEXT(AM39,"0.#"),1)=".",FALSE,TRUE)</formula>
    </cfRule>
    <cfRule type="expression" dxfId="46" priority="13240">
      <formula>IF(RIGHT(TEXT(AM39,"0.#"),1)=".",TRUE,FALSE)</formula>
    </cfRule>
  </conditionalFormatting>
  <conditionalFormatting sqref="AE40 AM40">
    <cfRule type="expression" dxfId="45" priority="13237">
      <formula>IF(RIGHT(TEXT(AE40,"0.#"),1)=".",FALSE,TRUE)</formula>
    </cfRule>
    <cfRule type="expression" dxfId="44" priority="13238">
      <formula>IF(RIGHT(TEXT(AE40,"0.#"),1)=".",TRUE,FALSE)</formula>
    </cfRule>
  </conditionalFormatting>
  <conditionalFormatting sqref="AI40">
    <cfRule type="expression" dxfId="43" priority="13235">
      <formula>IF(RIGHT(TEXT(AI40,"0.#"),1)=".",FALSE,TRUE)</formula>
    </cfRule>
    <cfRule type="expression" dxfId="42" priority="13236">
      <formula>IF(RIGHT(TEXT(AI40,"0.#"),1)=".",TRUE,FALSE)</formula>
    </cfRule>
  </conditionalFormatting>
  <conditionalFormatting sqref="AQ40">
    <cfRule type="expression" dxfId="41" priority="13231">
      <formula>IF(RIGHT(TEXT(AQ40,"0.#"),1)=".",FALSE,TRUE)</formula>
    </cfRule>
    <cfRule type="expression" dxfId="40" priority="13232">
      <formula>IF(RIGHT(TEXT(AQ40,"0.#"),1)=".",TRUE,FALSE)</formula>
    </cfRule>
  </conditionalFormatting>
  <conditionalFormatting sqref="AQ32:AQ34">
    <cfRule type="expression" dxfId="39" priority="4723">
      <formula>IF(RIGHT(TEXT(AQ32,"0.#"),1)=".",FALSE,TRUE)</formula>
    </cfRule>
    <cfRule type="expression" dxfId="38" priority="4724">
      <formula>IF(RIGHT(TEXT(AQ32,"0.#"),1)=".",TRUE,FALSE)</formula>
    </cfRule>
  </conditionalFormatting>
  <conditionalFormatting sqref="AU32:AU34">
    <cfRule type="expression" dxfId="37" priority="4721">
      <formula>IF(RIGHT(TEXT(AU32,"0.#"),1)=".",FALSE,TRUE)</formula>
    </cfRule>
    <cfRule type="expression" dxfId="36" priority="4722">
      <formula>IF(RIGHT(TEXT(AU32,"0.#"),1)=".",TRUE,FALSE)</formula>
    </cfRule>
  </conditionalFormatting>
  <conditionalFormatting sqref="AU36">
    <cfRule type="expression" dxfId="35" priority="545">
      <formula>IF(RIGHT(TEXT(AU36,"0.#"),1)=".",FALSE,TRUE)</formula>
    </cfRule>
    <cfRule type="expression" dxfId="34" priority="546">
      <formula>IF(RIGHT(TEXT(AU36,"0.#"),1)=".",TRUE,FALSE)</formula>
    </cfRule>
  </conditionalFormatting>
  <conditionalFormatting sqref="AU37">
    <cfRule type="expression" dxfId="33" priority="543">
      <formula>IF(RIGHT(TEXT(AU37,"0.#"),1)=".",FALSE,TRUE)</formula>
    </cfRule>
    <cfRule type="expression" dxfId="32" priority="544">
      <formula>IF(RIGHT(TEXT(AU37,"0.#"),1)=".",TRUE,FALSE)</formula>
    </cfRule>
  </conditionalFormatting>
  <conditionalFormatting sqref="P24:AC24">
    <cfRule type="expression" dxfId="31" priority="89">
      <formula>IF(RIGHT(TEXT(P24,"0.#"),1)=".",FALSE,TRUE)</formula>
    </cfRule>
    <cfRule type="expression" dxfId="30" priority="90">
      <formula>IF(RIGHT(TEXT(P24,"0.#"),1)=".",TRUE,FALSE)</formula>
    </cfRule>
  </conditionalFormatting>
  <conditionalFormatting sqref="AK14:AQ14">
    <cfRule type="expression" dxfId="29" priority="87">
      <formula>IF(RIGHT(TEXT(AK14,"0.#"),1)=".",FALSE,TRUE)</formula>
    </cfRule>
    <cfRule type="expression" dxfId="28" priority="88">
      <formula>IF(RIGHT(TEXT(AK14,"0.#"),1)=".",TRUE,FALSE)</formula>
    </cfRule>
  </conditionalFormatting>
  <conditionalFormatting sqref="AK15:AQ17 AK13:AQ13">
    <cfRule type="expression" dxfId="27" priority="85">
      <formula>IF(RIGHT(TEXT(AK13,"0.#"),1)=".",FALSE,TRUE)</formula>
    </cfRule>
    <cfRule type="expression" dxfId="26" priority="86">
      <formula>IF(RIGHT(TEXT(AK13,"0.#"),1)=".",TRUE,FALSE)</formula>
    </cfRule>
  </conditionalFormatting>
  <conditionalFormatting sqref="P23:V23">
    <cfRule type="expression" dxfId="25" priority="81">
      <formula>IF(RIGHT(TEXT(P23,"0.#"),1)=".",FALSE,TRUE)</formula>
    </cfRule>
    <cfRule type="expression" dxfId="24" priority="82">
      <formula>IF(RIGHT(TEXT(P23,"0.#"),1)=".",TRUE,FALSE)</formula>
    </cfRule>
  </conditionalFormatting>
  <conditionalFormatting sqref="W23:AC23">
    <cfRule type="expression" dxfId="23" priority="77">
      <formula>IF(RIGHT(TEXT(W23,"0.#"),1)=".",FALSE,TRUE)</formula>
    </cfRule>
    <cfRule type="expression" dxfId="22" priority="78">
      <formula>IF(RIGHT(TEXT(W23,"0.#"),1)=".",TRUE,FALSE)</formula>
    </cfRule>
  </conditionalFormatting>
  <conditionalFormatting sqref="AM34">
    <cfRule type="expression" dxfId="21" priority="75">
      <formula>IF(RIGHT(TEXT(AM34,"0.#"),1)=".",FALSE,TRUE)</formula>
    </cfRule>
    <cfRule type="expression" dxfId="20" priority="76">
      <formula>IF(RIGHT(TEXT(AM34,"0.#"),1)=".",TRUE,FALSE)</formula>
    </cfRule>
  </conditionalFormatting>
  <conditionalFormatting sqref="AM33">
    <cfRule type="expression" dxfId="19" priority="73">
      <formula>IF(RIGHT(TEXT(AM33,"0.#"),1)=".",FALSE,TRUE)</formula>
    </cfRule>
    <cfRule type="expression" dxfId="18" priority="74">
      <formula>IF(RIGHT(TEXT(AM33,"0.#"),1)=".",TRUE,FALSE)</formula>
    </cfRule>
  </conditionalFormatting>
  <conditionalFormatting sqref="AM32">
    <cfRule type="expression" dxfId="17" priority="71">
      <formula>IF(RIGHT(TEXT(AM32,"0.#"),1)=".",FALSE,TRUE)</formula>
    </cfRule>
    <cfRule type="expression" dxfId="16" priority="72">
      <formula>IF(RIGHT(TEXT(AM32,"0.#"),1)=".",TRUE,FALSE)</formula>
    </cfRule>
  </conditionalFormatting>
  <conditionalFormatting sqref="Y112:Y113">
    <cfRule type="expression" dxfId="15" priority="31">
      <formula>IF(RIGHT(TEXT(Y112,"0.#"),1)=".",FALSE,TRUE)</formula>
    </cfRule>
    <cfRule type="expression" dxfId="14" priority="32">
      <formula>IF(RIGHT(TEXT(Y112,"0.#"),1)=".",TRUE,FALSE)</formula>
    </cfRule>
  </conditionalFormatting>
  <conditionalFormatting sqref="Y110:Y111">
    <cfRule type="expression" dxfId="13" priority="29">
      <formula>IF(RIGHT(TEXT(Y110,"0.#"),1)=".",FALSE,TRUE)</formula>
    </cfRule>
    <cfRule type="expression" dxfId="12" priority="30">
      <formula>IF(RIGHT(TEXT(Y110,"0.#"),1)=".",TRUE,FALSE)</formula>
    </cfRule>
  </conditionalFormatting>
  <conditionalFormatting sqref="AL110:AO110">
    <cfRule type="expression" dxfId="11" priority="25">
      <formula>IF(AND(AL110&gt;=0, RIGHT(TEXT(AL110,"0.#"),1)&lt;&gt;"."),TRUE,FALSE)</formula>
    </cfRule>
    <cfRule type="expression" dxfId="10" priority="26">
      <formula>IF(AND(AL110&gt;=0, RIGHT(TEXT(AL110,"0.#"),1)="."),TRUE,FALSE)</formula>
    </cfRule>
    <cfRule type="expression" dxfId="9" priority="27">
      <formula>IF(AND(AL110&lt;0, RIGHT(TEXT(AL110,"0.#"),1)&lt;&gt;"."),TRUE,FALSE)</formula>
    </cfRule>
    <cfRule type="expression" dxfId="8" priority="28">
      <formula>IF(AND(AL110&lt;0, RIGHT(TEXT(AL110,"0.#"),1)="."),TRUE,FALSE)</formula>
    </cfRule>
  </conditionalFormatting>
  <conditionalFormatting sqref="AL111:AO113">
    <cfRule type="expression" dxfId="7" priority="21">
      <formula>IF(AND(AL111&gt;=0, RIGHT(TEXT(AL111,"0.#"),1)&lt;&gt;"."),TRUE,FALSE)</formula>
    </cfRule>
    <cfRule type="expression" dxfId="6" priority="22">
      <formula>IF(AND(AL111&gt;=0, RIGHT(TEXT(AL111,"0.#"),1)="."),TRUE,FALSE)</formula>
    </cfRule>
    <cfRule type="expression" dxfId="5" priority="23">
      <formula>IF(AND(AL111&lt;0, RIGHT(TEXT(AL111,"0.#"),1)&lt;&gt;"."),TRUE,FALSE)</formula>
    </cfRule>
    <cfRule type="expression" dxfId="4" priority="24">
      <formula>IF(AND(AL111&lt;0, RIGHT(TEXT(AL111,"0.#"),1)="."),TRUE,FALSE)</formula>
    </cfRule>
  </conditionalFormatting>
  <conditionalFormatting sqref="Y101:Y102">
    <cfRule type="expression" dxfId="3" priority="5">
      <formula>IF(RIGHT(TEXT(Y101,"0.#"),1)=".",FALSE,TRUE)</formula>
    </cfRule>
    <cfRule type="expression" dxfId="2" priority="6">
      <formula>IF(RIGHT(TEXT(Y101,"0.#"),1)=".",TRUE,FALSE)</formula>
    </cfRule>
  </conditionalFormatting>
  <conditionalFormatting sqref="Y100">
    <cfRule type="expression" dxfId="1" priority="1">
      <formula>IF(RIGHT(TEXT(Y100,"0.#"),1)=".",FALSE,TRUE)</formula>
    </cfRule>
    <cfRule type="expression" dxfId="0" priority="2">
      <formula>IF(RIGHT(TEXT(Y100,"0.#"),1)=".",TRUE,FALSE)</formula>
    </cfRule>
  </conditionalFormatting>
  <dataValidations count="15">
    <dataValidation type="custom" imeMode="disabled" allowBlank="1" showInputMessage="1" showErrorMessage="1" sqref="AY23 P13:AX13 AR15:AX15 P14:AQ18 AR18:AX18 P19:AJ19 AQ31:AR31 AU31:AX31 AE32:AX34 AE36:AX37 AE39:AX39 Y100:AB102 AU100:AX102 Y110:AB113 AL110:AO113 P23:AC24">
      <formula1>OR(ISNUMBER(P13), P13="-")</formula1>
    </dataValidation>
    <dataValidation type="list" allowBlank="1" showInputMessage="1" showErrorMessage="1" sqref="S5:X5">
      <formula1>T終了年度</formula1>
    </dataValidation>
    <dataValidation type="list" allowBlank="1" showInputMessage="1" showErrorMessage="1" sqref="AO104">
      <formula1>"　, ☑"</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sqref="A70:E70">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0:O113">
      <formula1>OR(ISNUMBER(J110), J110="-")</formula1>
    </dataValidation>
    <dataValidation type="custom" imeMode="disabled" allowBlank="1" showInputMessage="1" showErrorMessage="1" sqref="AH110:AK113">
      <formula1>OR(AND(MOD(IF(ISNUMBER(AH110), AH110, 0.5),1)=0, 0&lt;=AH110), AH110="-")</formula1>
    </dataValidation>
    <dataValidation type="list" allowBlank="1" showInputMessage="1" showErrorMessage="1" sqref="A68:E6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3:M84 X83:Y84 AJ83:AK84 AU83:AV84">
      <formula1>0</formula1>
      <formula2>9999</formula2>
    </dataValidation>
    <dataValidation type="whole" allowBlank="1" showInputMessage="1" showErrorMessage="1" sqref="O83:P84 AA83:AB84 AM83:AN84 AX83:AX8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0" max="49" man="1"/>
    <brk id="68" max="49" man="1"/>
    <brk id="104"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AO84 E83:G84 Q83:S84 AC83:AE84 AO83:AP83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AC110:AG113</xm:sqref>
        </x14:dataValidation>
        <x14:dataValidation type="list" allowBlank="1" showInputMessage="1" showErrorMessage="1">
          <x14:formula1>
            <xm:f>入力規則等!$U$37:$U$39</xm:f>
          </x14:formula1>
          <xm:sqref>I83:J83 U83:V83 AG83:AH83 AR83:AS83</xm:sqref>
        </x14:dataValidation>
        <x14:dataValidation type="list" allowBlank="1" showInputMessage="1" showErrorMessage="1">
          <x14:formula1>
            <xm:f>入力規則等!$U$7:$U$9</xm:f>
          </x14:formula1>
          <xm:sqref>I84:J84 U84:V84 AG84:AH84 AR84:AS84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98</v>
      </c>
      <c r="L1" s="25" t="s">
        <v>80</v>
      </c>
      <c r="O1" s="13"/>
      <c r="P1" s="26" t="s">
        <v>5</v>
      </c>
      <c r="Q1" s="26" t="s">
        <v>69</v>
      </c>
      <c r="T1" s="13"/>
      <c r="U1" s="29" t="s">
        <v>164</v>
      </c>
      <c r="W1" s="29" t="s">
        <v>163</v>
      </c>
      <c r="Y1" s="29" t="s">
        <v>77</v>
      </c>
      <c r="Z1" s="29" t="s">
        <v>396</v>
      </c>
      <c r="AA1" s="29" t="s">
        <v>78</v>
      </c>
      <c r="AB1" s="29" t="s">
        <v>397</v>
      </c>
      <c r="AC1" s="29" t="s">
        <v>31</v>
      </c>
      <c r="AD1" s="28"/>
      <c r="AE1" s="29" t="s">
        <v>43</v>
      </c>
      <c r="AF1" s="30"/>
      <c r="AG1" s="42" t="s">
        <v>176</v>
      </c>
      <c r="AI1" s="42" t="s">
        <v>178</v>
      </c>
      <c r="AK1" s="42" t="s">
        <v>182</v>
      </c>
      <c r="AM1" s="47"/>
      <c r="AN1" s="47"/>
      <c r="AP1" s="28" t="s">
        <v>222</v>
      </c>
    </row>
    <row r="2" spans="1:42" ht="13.5" customHeight="1" x14ac:dyDescent="0.15">
      <c r="A2" s="14" t="s">
        <v>81</v>
      </c>
      <c r="B2" s="15"/>
      <c r="C2" s="13" t="str">
        <f>IF(B2="","",A2)</f>
        <v/>
      </c>
      <c r="D2" s="13" t="str">
        <f>IF(C2="","",IF(D1&lt;&gt;"",CONCATENATE(D1,"、",C2),C2))</f>
        <v/>
      </c>
      <c r="F2" s="12" t="s">
        <v>68</v>
      </c>
      <c r="G2" s="17" t="s">
        <v>581</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63">
        <v>20</v>
      </c>
      <c r="W2" s="32" t="s">
        <v>169</v>
      </c>
      <c r="Y2" s="32" t="s">
        <v>64</v>
      </c>
      <c r="Z2" s="32" t="s">
        <v>64</v>
      </c>
      <c r="AA2" s="56" t="s">
        <v>263</v>
      </c>
      <c r="AB2" s="56" t="s">
        <v>491</v>
      </c>
      <c r="AC2" s="57" t="s">
        <v>131</v>
      </c>
      <c r="AD2" s="28"/>
      <c r="AE2" s="34" t="s">
        <v>165</v>
      </c>
      <c r="AF2" s="30"/>
      <c r="AG2" s="43" t="s">
        <v>231</v>
      </c>
      <c r="AI2" s="42" t="s">
        <v>260</v>
      </c>
      <c r="AK2" s="42" t="s">
        <v>183</v>
      </c>
      <c r="AM2" s="47"/>
      <c r="AN2" s="47"/>
      <c r="AP2" s="43" t="s">
        <v>231</v>
      </c>
    </row>
    <row r="3" spans="1:42" ht="13.5" customHeight="1" x14ac:dyDescent="0.15">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581</v>
      </c>
      <c r="R3" s="13" t="str">
        <f t="shared" ref="R3:R8" si="3">IF(Q3="","",P3)</f>
        <v>委託・請負</v>
      </c>
      <c r="S3" s="13" t="str">
        <f t="shared" ref="S3:S8" si="4">IF(R3="",S2,IF(S2&lt;&gt;"",CONCATENATE(S2,"、",R3),R3))</f>
        <v>委託・請負</v>
      </c>
      <c r="T3" s="13"/>
      <c r="U3" s="32" t="s">
        <v>522</v>
      </c>
      <c r="W3" s="32" t="s">
        <v>144</v>
      </c>
      <c r="Y3" s="32" t="s">
        <v>65</v>
      </c>
      <c r="Z3" s="32" t="s">
        <v>398</v>
      </c>
      <c r="AA3" s="56" t="s">
        <v>363</v>
      </c>
      <c r="AB3" s="56" t="s">
        <v>492</v>
      </c>
      <c r="AC3" s="57" t="s">
        <v>132</v>
      </c>
      <c r="AD3" s="28"/>
      <c r="AE3" s="34" t="s">
        <v>166</v>
      </c>
      <c r="AF3" s="30"/>
      <c r="AG3" s="43" t="s">
        <v>232</v>
      </c>
      <c r="AI3" s="42" t="s">
        <v>177</v>
      </c>
      <c r="AK3" s="42" t="str">
        <f>CHAR(CODE(AK2)+1)</f>
        <v>B</v>
      </c>
      <c r="AM3" s="47"/>
      <c r="AN3" s="47"/>
      <c r="AP3" s="43" t="s">
        <v>232</v>
      </c>
    </row>
    <row r="4" spans="1:42" ht="13.5" customHeight="1" x14ac:dyDescent="0.15">
      <c r="A4" s="14" t="s">
        <v>83</v>
      </c>
      <c r="B4" s="15" t="s">
        <v>581</v>
      </c>
      <c r="C4" s="13" t="str">
        <f t="shared" si="0"/>
        <v>沖縄振興</v>
      </c>
      <c r="D4" s="13" t="str">
        <f>IF(C4="",D3,IF(D3&lt;&gt;"",CONCATENATE(D3,"、",C4),C4))</f>
        <v>沖縄振興</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523</v>
      </c>
      <c r="W4" s="32" t="s">
        <v>145</v>
      </c>
      <c r="Y4" s="32" t="s">
        <v>270</v>
      </c>
      <c r="Z4" s="32" t="s">
        <v>399</v>
      </c>
      <c r="AA4" s="56" t="s">
        <v>364</v>
      </c>
      <c r="AB4" s="56" t="s">
        <v>493</v>
      </c>
      <c r="AC4" s="56" t="s">
        <v>133</v>
      </c>
      <c r="AD4" s="28"/>
      <c r="AE4" s="34" t="s">
        <v>167</v>
      </c>
      <c r="AF4" s="30"/>
      <c r="AG4" s="43" t="s">
        <v>233</v>
      </c>
      <c r="AI4" s="42" t="s">
        <v>179</v>
      </c>
      <c r="AK4" s="42" t="str">
        <f t="shared" ref="AK4:AK49" si="7">CHAR(CODE(AK3)+1)</f>
        <v>C</v>
      </c>
      <c r="AM4" s="47"/>
      <c r="AN4" s="47"/>
      <c r="AP4" s="43" t="s">
        <v>233</v>
      </c>
    </row>
    <row r="5" spans="1:42" ht="13.5" customHeight="1" x14ac:dyDescent="0.15">
      <c r="A5" s="14" t="s">
        <v>84</v>
      </c>
      <c r="B5" s="15"/>
      <c r="C5" s="13" t="str">
        <f t="shared" si="0"/>
        <v/>
      </c>
      <c r="D5" s="13" t="str">
        <f>IF(C5="",D4,IF(D4&lt;&gt;"",CONCATENATE(D4,"、",C5),C5))</f>
        <v>沖縄振興</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547</v>
      </c>
      <c r="Y5" s="32" t="s">
        <v>271</v>
      </c>
      <c r="Z5" s="32" t="s">
        <v>400</v>
      </c>
      <c r="AA5" s="56" t="s">
        <v>365</v>
      </c>
      <c r="AB5" s="56" t="s">
        <v>494</v>
      </c>
      <c r="AC5" s="56" t="s">
        <v>168</v>
      </c>
      <c r="AD5" s="31"/>
      <c r="AE5" s="34" t="s">
        <v>242</v>
      </c>
      <c r="AF5" s="30"/>
      <c r="AG5" s="43" t="s">
        <v>234</v>
      </c>
      <c r="AI5" s="42" t="s">
        <v>267</v>
      </c>
      <c r="AK5" s="42" t="str">
        <f t="shared" si="7"/>
        <v>D</v>
      </c>
      <c r="AP5" s="43" t="s">
        <v>234</v>
      </c>
    </row>
    <row r="6" spans="1:42" ht="13.5" customHeight="1" x14ac:dyDescent="0.15">
      <c r="A6" s="14" t="s">
        <v>85</v>
      </c>
      <c r="B6" s="15"/>
      <c r="C6" s="13" t="str">
        <f t="shared" si="0"/>
        <v/>
      </c>
      <c r="D6" s="13" t="str">
        <f t="shared" ref="D6:D21" si="8">IF(C6="",D5,IF(D5&lt;&gt;"",CONCATENATE(D5,"、",C6),C6))</f>
        <v>沖縄振興</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244</v>
      </c>
      <c r="W6" s="32" t="s">
        <v>146</v>
      </c>
      <c r="Y6" s="32" t="s">
        <v>272</v>
      </c>
      <c r="Z6" s="32" t="s">
        <v>401</v>
      </c>
      <c r="AA6" s="56" t="s">
        <v>366</v>
      </c>
      <c r="AB6" s="56" t="s">
        <v>495</v>
      </c>
      <c r="AC6" s="56" t="s">
        <v>134</v>
      </c>
      <c r="AD6" s="31"/>
      <c r="AE6" s="34" t="s">
        <v>240</v>
      </c>
      <c r="AF6" s="30"/>
      <c r="AG6" s="43" t="s">
        <v>235</v>
      </c>
      <c r="AI6" s="42" t="s">
        <v>268</v>
      </c>
      <c r="AK6" s="42" t="str">
        <f>CHAR(CODE(AK5)+1)</f>
        <v>E</v>
      </c>
      <c r="AP6" s="43" t="s">
        <v>235</v>
      </c>
    </row>
    <row r="7" spans="1:42" ht="13.5" customHeight="1" x14ac:dyDescent="0.15">
      <c r="A7" s="14" t="s">
        <v>86</v>
      </c>
      <c r="B7" s="15"/>
      <c r="C7" s="13" t="str">
        <f t="shared" si="0"/>
        <v/>
      </c>
      <c r="D7" s="13" t="str">
        <f t="shared" si="8"/>
        <v>沖縄振興</v>
      </c>
      <c r="F7" s="18" t="s">
        <v>190</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147</v>
      </c>
      <c r="Y7" s="32" t="s">
        <v>273</v>
      </c>
      <c r="Z7" s="32" t="s">
        <v>402</v>
      </c>
      <c r="AA7" s="56" t="s">
        <v>367</v>
      </c>
      <c r="AB7" s="56" t="s">
        <v>496</v>
      </c>
      <c r="AC7" s="31"/>
      <c r="AD7" s="31"/>
      <c r="AE7" s="32" t="s">
        <v>134</v>
      </c>
      <c r="AF7" s="30"/>
      <c r="AG7" s="43" t="s">
        <v>236</v>
      </c>
      <c r="AH7" s="50"/>
      <c r="AI7" s="43" t="s">
        <v>256</v>
      </c>
      <c r="AK7" s="42" t="str">
        <f>CHAR(CODE(AK6)+1)</f>
        <v>F</v>
      </c>
      <c r="AP7" s="43" t="s">
        <v>236</v>
      </c>
    </row>
    <row r="8" spans="1:42" ht="13.5" customHeight="1" x14ac:dyDescent="0.15">
      <c r="A8" s="14" t="s">
        <v>87</v>
      </c>
      <c r="B8" s="15"/>
      <c r="C8" s="13" t="str">
        <f t="shared" si="0"/>
        <v/>
      </c>
      <c r="D8" s="13" t="str">
        <f t="shared" si="8"/>
        <v>沖縄振興</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265</v>
      </c>
      <c r="W8" s="32" t="s">
        <v>148</v>
      </c>
      <c r="Y8" s="32" t="s">
        <v>274</v>
      </c>
      <c r="Z8" s="32" t="s">
        <v>403</v>
      </c>
      <c r="AA8" s="56" t="s">
        <v>368</v>
      </c>
      <c r="AB8" s="56" t="s">
        <v>497</v>
      </c>
      <c r="AC8" s="31"/>
      <c r="AD8" s="31"/>
      <c r="AE8" s="31"/>
      <c r="AF8" s="30"/>
      <c r="AG8" s="43" t="s">
        <v>237</v>
      </c>
      <c r="AI8" s="42" t="s">
        <v>257</v>
      </c>
      <c r="AK8" s="42" t="str">
        <f t="shared" si="7"/>
        <v>G</v>
      </c>
      <c r="AP8" s="43" t="s">
        <v>237</v>
      </c>
    </row>
    <row r="9" spans="1:42" ht="13.5" customHeight="1" x14ac:dyDescent="0.15">
      <c r="A9" s="14" t="s">
        <v>88</v>
      </c>
      <c r="B9" s="15"/>
      <c r="C9" s="13" t="str">
        <f t="shared" si="0"/>
        <v/>
      </c>
      <c r="D9" s="13" t="str">
        <f t="shared" si="8"/>
        <v>沖縄振興</v>
      </c>
      <c r="F9" s="18" t="s">
        <v>191</v>
      </c>
      <c r="G9" s="17"/>
      <c r="H9" s="13" t="str">
        <f t="shared" si="1"/>
        <v/>
      </c>
      <c r="I9" s="13" t="str">
        <f t="shared" si="5"/>
        <v>一般会計</v>
      </c>
      <c r="K9" s="14" t="s">
        <v>106</v>
      </c>
      <c r="L9" s="15"/>
      <c r="M9" s="13" t="str">
        <f t="shared" si="2"/>
        <v/>
      </c>
      <c r="N9" s="13" t="str">
        <f t="shared" si="6"/>
        <v/>
      </c>
      <c r="O9" s="13"/>
      <c r="P9" s="13"/>
      <c r="Q9" s="19"/>
      <c r="T9" s="13"/>
      <c r="U9" s="32" t="s">
        <v>266</v>
      </c>
      <c r="W9" s="32" t="s">
        <v>149</v>
      </c>
      <c r="Y9" s="32" t="s">
        <v>275</v>
      </c>
      <c r="Z9" s="32" t="s">
        <v>404</v>
      </c>
      <c r="AA9" s="56" t="s">
        <v>369</v>
      </c>
      <c r="AB9" s="56" t="s">
        <v>498</v>
      </c>
      <c r="AC9" s="31"/>
      <c r="AD9" s="31"/>
      <c r="AE9" s="31"/>
      <c r="AF9" s="30"/>
      <c r="AG9" s="43" t="s">
        <v>238</v>
      </c>
      <c r="AI9" s="46"/>
      <c r="AK9" s="42" t="str">
        <f t="shared" si="7"/>
        <v>H</v>
      </c>
      <c r="AP9" s="43" t="s">
        <v>238</v>
      </c>
    </row>
    <row r="10" spans="1:42" ht="13.5" customHeight="1" x14ac:dyDescent="0.15">
      <c r="A10" s="14" t="s">
        <v>208</v>
      </c>
      <c r="B10" s="15"/>
      <c r="C10" s="13" t="str">
        <f t="shared" si="0"/>
        <v/>
      </c>
      <c r="D10" s="13" t="str">
        <f t="shared" si="8"/>
        <v>沖縄振興</v>
      </c>
      <c r="F10" s="18" t="s">
        <v>113</v>
      </c>
      <c r="G10" s="17"/>
      <c r="H10" s="13" t="str">
        <f t="shared" si="1"/>
        <v/>
      </c>
      <c r="I10" s="13" t="str">
        <f t="shared" si="5"/>
        <v>一般会計</v>
      </c>
      <c r="K10" s="14" t="s">
        <v>209</v>
      </c>
      <c r="L10" s="15"/>
      <c r="M10" s="13" t="str">
        <f t="shared" si="2"/>
        <v/>
      </c>
      <c r="N10" s="13" t="str">
        <f t="shared" si="6"/>
        <v/>
      </c>
      <c r="O10" s="13"/>
      <c r="P10" s="13" t="str">
        <f>S8</f>
        <v>委託・請負</v>
      </c>
      <c r="Q10" s="19"/>
      <c r="T10" s="13"/>
      <c r="W10" s="32" t="s">
        <v>150</v>
      </c>
      <c r="Y10" s="32" t="s">
        <v>276</v>
      </c>
      <c r="Z10" s="32" t="s">
        <v>405</v>
      </c>
      <c r="AA10" s="56" t="s">
        <v>370</v>
      </c>
      <c r="AB10" s="56" t="s">
        <v>499</v>
      </c>
      <c r="AC10" s="31"/>
      <c r="AD10" s="31"/>
      <c r="AE10" s="31"/>
      <c r="AF10" s="30"/>
      <c r="AG10" s="43" t="s">
        <v>226</v>
      </c>
      <c r="AK10" s="42" t="str">
        <f t="shared" si="7"/>
        <v>I</v>
      </c>
      <c r="AP10" s="42" t="s">
        <v>223</v>
      </c>
    </row>
    <row r="11" spans="1:42" ht="13.5" customHeight="1" x14ac:dyDescent="0.15">
      <c r="A11" s="14" t="s">
        <v>89</v>
      </c>
      <c r="B11" s="15"/>
      <c r="C11" s="13" t="str">
        <f t="shared" si="0"/>
        <v/>
      </c>
      <c r="D11" s="13" t="str">
        <f t="shared" si="8"/>
        <v>沖縄振興</v>
      </c>
      <c r="F11" s="18" t="s">
        <v>114</v>
      </c>
      <c r="G11" s="17"/>
      <c r="H11" s="13" t="str">
        <f t="shared" si="1"/>
        <v/>
      </c>
      <c r="I11" s="13" t="str">
        <f t="shared" si="5"/>
        <v>一般会計</v>
      </c>
      <c r="K11" s="14" t="s">
        <v>107</v>
      </c>
      <c r="L11" s="15" t="s">
        <v>581</v>
      </c>
      <c r="M11" s="13" t="str">
        <f t="shared" si="2"/>
        <v>その他の事項経費</v>
      </c>
      <c r="N11" s="13" t="str">
        <f t="shared" si="6"/>
        <v>その他の事項経費</v>
      </c>
      <c r="O11" s="13"/>
      <c r="P11" s="13"/>
      <c r="Q11" s="19"/>
      <c r="T11" s="13"/>
      <c r="W11" s="32" t="s">
        <v>151</v>
      </c>
      <c r="Y11" s="32" t="s">
        <v>277</v>
      </c>
      <c r="Z11" s="32" t="s">
        <v>406</v>
      </c>
      <c r="AA11" s="56" t="s">
        <v>371</v>
      </c>
      <c r="AB11" s="56" t="s">
        <v>500</v>
      </c>
      <c r="AC11" s="31"/>
      <c r="AD11" s="31"/>
      <c r="AE11" s="31"/>
      <c r="AF11" s="30"/>
      <c r="AG11" s="42" t="s">
        <v>229</v>
      </c>
      <c r="AK11" s="42" t="str">
        <f t="shared" si="7"/>
        <v>J</v>
      </c>
    </row>
    <row r="12" spans="1:42" ht="13.5" customHeight="1" x14ac:dyDescent="0.15">
      <c r="A12" s="14" t="s">
        <v>90</v>
      </c>
      <c r="B12" s="15"/>
      <c r="C12" s="13" t="str">
        <f t="shared" ref="C12:C24" si="9">IF(B12="","",A12)</f>
        <v/>
      </c>
      <c r="D12" s="13" t="str">
        <f t="shared" si="8"/>
        <v>沖縄振興</v>
      </c>
      <c r="F12" s="18" t="s">
        <v>115</v>
      </c>
      <c r="G12" s="17"/>
      <c r="H12" s="13" t="str">
        <f t="shared" si="1"/>
        <v/>
      </c>
      <c r="I12" s="13" t="str">
        <f t="shared" si="5"/>
        <v>一般会計</v>
      </c>
      <c r="K12" s="13"/>
      <c r="L12" s="13"/>
      <c r="O12" s="13"/>
      <c r="P12" s="13"/>
      <c r="Q12" s="19"/>
      <c r="T12" s="13"/>
      <c r="U12" s="29" t="s">
        <v>524</v>
      </c>
      <c r="W12" s="32" t="s">
        <v>152</v>
      </c>
      <c r="Y12" s="32" t="s">
        <v>278</v>
      </c>
      <c r="Z12" s="32" t="s">
        <v>407</v>
      </c>
      <c r="AA12" s="56" t="s">
        <v>372</v>
      </c>
      <c r="AB12" s="56" t="s">
        <v>501</v>
      </c>
      <c r="AC12" s="31"/>
      <c r="AD12" s="31"/>
      <c r="AE12" s="31"/>
      <c r="AF12" s="30"/>
      <c r="AG12" s="42" t="s">
        <v>227</v>
      </c>
      <c r="AK12" s="42" t="str">
        <f t="shared" si="7"/>
        <v>K</v>
      </c>
    </row>
    <row r="13" spans="1:42" ht="13.5" customHeight="1" x14ac:dyDescent="0.15">
      <c r="A13" s="14" t="s">
        <v>91</v>
      </c>
      <c r="B13" s="15"/>
      <c r="C13" s="13" t="str">
        <f t="shared" si="9"/>
        <v/>
      </c>
      <c r="D13" s="13" t="str">
        <f t="shared" si="8"/>
        <v>沖縄振興</v>
      </c>
      <c r="F13" s="18" t="s">
        <v>116</v>
      </c>
      <c r="G13" s="17"/>
      <c r="H13" s="13" t="str">
        <f t="shared" si="1"/>
        <v/>
      </c>
      <c r="I13" s="13" t="str">
        <f t="shared" si="5"/>
        <v>一般会計</v>
      </c>
      <c r="K13" s="13" t="str">
        <f>N11</f>
        <v>その他の事項経費</v>
      </c>
      <c r="L13" s="13"/>
      <c r="O13" s="13"/>
      <c r="P13" s="13"/>
      <c r="Q13" s="19"/>
      <c r="T13" s="13"/>
      <c r="U13" s="32" t="s">
        <v>169</v>
      </c>
      <c r="W13" s="32" t="s">
        <v>153</v>
      </c>
      <c r="Y13" s="32" t="s">
        <v>279</v>
      </c>
      <c r="Z13" s="32" t="s">
        <v>408</v>
      </c>
      <c r="AA13" s="56" t="s">
        <v>373</v>
      </c>
      <c r="AB13" s="56" t="s">
        <v>502</v>
      </c>
      <c r="AC13" s="31"/>
      <c r="AD13" s="31"/>
      <c r="AE13" s="31"/>
      <c r="AF13" s="30"/>
      <c r="AG13" s="42" t="s">
        <v>228</v>
      </c>
      <c r="AK13" s="42" t="str">
        <f t="shared" si="7"/>
        <v>L</v>
      </c>
    </row>
    <row r="14" spans="1:42" ht="13.5" customHeight="1" x14ac:dyDescent="0.15">
      <c r="A14" s="14" t="s">
        <v>92</v>
      </c>
      <c r="B14" s="15"/>
      <c r="C14" s="13" t="str">
        <f t="shared" si="9"/>
        <v/>
      </c>
      <c r="D14" s="13" t="str">
        <f t="shared" si="8"/>
        <v>沖縄振興</v>
      </c>
      <c r="F14" s="18" t="s">
        <v>117</v>
      </c>
      <c r="G14" s="17"/>
      <c r="H14" s="13" t="str">
        <f t="shared" si="1"/>
        <v/>
      </c>
      <c r="I14" s="13" t="str">
        <f t="shared" si="5"/>
        <v>一般会計</v>
      </c>
      <c r="K14" s="13"/>
      <c r="L14" s="13"/>
      <c r="O14" s="13"/>
      <c r="P14" s="13"/>
      <c r="Q14" s="19"/>
      <c r="T14" s="13"/>
      <c r="U14" s="32" t="s">
        <v>525</v>
      </c>
      <c r="W14" s="32" t="s">
        <v>154</v>
      </c>
      <c r="Y14" s="32" t="s">
        <v>280</v>
      </c>
      <c r="Z14" s="32" t="s">
        <v>409</v>
      </c>
      <c r="AA14" s="56" t="s">
        <v>374</v>
      </c>
      <c r="AB14" s="56" t="s">
        <v>503</v>
      </c>
      <c r="AC14" s="31"/>
      <c r="AD14" s="31"/>
      <c r="AE14" s="31"/>
      <c r="AF14" s="30"/>
      <c r="AG14" s="46"/>
      <c r="AK14" s="42" t="str">
        <f t="shared" si="7"/>
        <v>M</v>
      </c>
    </row>
    <row r="15" spans="1:42" ht="13.5" customHeight="1" x14ac:dyDescent="0.15">
      <c r="A15" s="14" t="s">
        <v>93</v>
      </c>
      <c r="B15" s="15"/>
      <c r="C15" s="13" t="str">
        <f t="shared" si="9"/>
        <v/>
      </c>
      <c r="D15" s="13" t="str">
        <f t="shared" si="8"/>
        <v>沖縄振興</v>
      </c>
      <c r="F15" s="18" t="s">
        <v>118</v>
      </c>
      <c r="G15" s="17"/>
      <c r="H15" s="13" t="str">
        <f t="shared" si="1"/>
        <v/>
      </c>
      <c r="I15" s="13" t="str">
        <f t="shared" si="5"/>
        <v>一般会計</v>
      </c>
      <c r="K15" s="13"/>
      <c r="L15" s="13"/>
      <c r="O15" s="13"/>
      <c r="P15" s="13"/>
      <c r="Q15" s="19"/>
      <c r="T15" s="13"/>
      <c r="U15" s="32" t="s">
        <v>526</v>
      </c>
      <c r="W15" s="32" t="s">
        <v>155</v>
      </c>
      <c r="Y15" s="32" t="s">
        <v>281</v>
      </c>
      <c r="Z15" s="32" t="s">
        <v>410</v>
      </c>
      <c r="AA15" s="56" t="s">
        <v>375</v>
      </c>
      <c r="AB15" s="56" t="s">
        <v>504</v>
      </c>
      <c r="AC15" s="31"/>
      <c r="AD15" s="31"/>
      <c r="AE15" s="31"/>
      <c r="AF15" s="30"/>
      <c r="AG15" s="47"/>
      <c r="AK15" s="42" t="str">
        <f t="shared" si="7"/>
        <v>N</v>
      </c>
    </row>
    <row r="16" spans="1:42" ht="13.5" customHeight="1" x14ac:dyDescent="0.15">
      <c r="A16" s="14" t="s">
        <v>94</v>
      </c>
      <c r="B16" s="15"/>
      <c r="C16" s="13" t="str">
        <f t="shared" si="9"/>
        <v/>
      </c>
      <c r="D16" s="13" t="str">
        <f t="shared" si="8"/>
        <v>沖縄振興</v>
      </c>
      <c r="F16" s="18" t="s">
        <v>119</v>
      </c>
      <c r="G16" s="17"/>
      <c r="H16" s="13" t="str">
        <f t="shared" si="1"/>
        <v/>
      </c>
      <c r="I16" s="13" t="str">
        <f t="shared" si="5"/>
        <v>一般会計</v>
      </c>
      <c r="K16" s="13"/>
      <c r="L16" s="13"/>
      <c r="O16" s="13"/>
      <c r="P16" s="13"/>
      <c r="Q16" s="19"/>
      <c r="T16" s="13"/>
      <c r="U16" s="32" t="s">
        <v>527</v>
      </c>
      <c r="W16" s="32" t="s">
        <v>156</v>
      </c>
      <c r="Y16" s="32" t="s">
        <v>282</v>
      </c>
      <c r="Z16" s="32" t="s">
        <v>411</v>
      </c>
      <c r="AA16" s="56" t="s">
        <v>376</v>
      </c>
      <c r="AB16" s="56" t="s">
        <v>505</v>
      </c>
      <c r="AC16" s="31"/>
      <c r="AD16" s="31"/>
      <c r="AE16" s="31"/>
      <c r="AF16" s="30"/>
      <c r="AG16" s="47"/>
      <c r="AK16" s="42" t="str">
        <f t="shared" si="7"/>
        <v>O</v>
      </c>
    </row>
    <row r="17" spans="1:37" ht="13.5" customHeight="1" x14ac:dyDescent="0.15">
      <c r="A17" s="14" t="s">
        <v>95</v>
      </c>
      <c r="B17" s="15"/>
      <c r="C17" s="13" t="str">
        <f t="shared" si="9"/>
        <v/>
      </c>
      <c r="D17" s="13" t="str">
        <f t="shared" si="8"/>
        <v>沖縄振興</v>
      </c>
      <c r="F17" s="18" t="s">
        <v>120</v>
      </c>
      <c r="G17" s="17"/>
      <c r="H17" s="13" t="str">
        <f t="shared" si="1"/>
        <v/>
      </c>
      <c r="I17" s="13" t="str">
        <f t="shared" si="5"/>
        <v>一般会計</v>
      </c>
      <c r="K17" s="13"/>
      <c r="L17" s="13"/>
      <c r="O17" s="13"/>
      <c r="P17" s="13"/>
      <c r="Q17" s="19"/>
      <c r="T17" s="13"/>
      <c r="U17" s="32" t="s">
        <v>528</v>
      </c>
      <c r="W17" s="32" t="s">
        <v>157</v>
      </c>
      <c r="Y17" s="32" t="s">
        <v>283</v>
      </c>
      <c r="Z17" s="32" t="s">
        <v>412</v>
      </c>
      <c r="AA17" s="56" t="s">
        <v>377</v>
      </c>
      <c r="AB17" s="56" t="s">
        <v>506</v>
      </c>
      <c r="AC17" s="31"/>
      <c r="AD17" s="31"/>
      <c r="AE17" s="31"/>
      <c r="AF17" s="30"/>
      <c r="AG17" s="47"/>
      <c r="AK17" s="42" t="str">
        <f t="shared" si="7"/>
        <v>P</v>
      </c>
    </row>
    <row r="18" spans="1:37" ht="13.5" customHeight="1" x14ac:dyDescent="0.15">
      <c r="A18" s="14" t="s">
        <v>96</v>
      </c>
      <c r="B18" s="15"/>
      <c r="C18" s="13" t="str">
        <f t="shared" si="9"/>
        <v/>
      </c>
      <c r="D18" s="13" t="str">
        <f t="shared" si="8"/>
        <v>沖縄振興</v>
      </c>
      <c r="F18" s="18" t="s">
        <v>121</v>
      </c>
      <c r="G18" s="17"/>
      <c r="H18" s="13" t="str">
        <f t="shared" si="1"/>
        <v/>
      </c>
      <c r="I18" s="13" t="str">
        <f t="shared" si="5"/>
        <v>一般会計</v>
      </c>
      <c r="K18" s="13"/>
      <c r="L18" s="13"/>
      <c r="O18" s="13"/>
      <c r="P18" s="13"/>
      <c r="Q18" s="19"/>
      <c r="T18" s="13"/>
      <c r="U18" s="32" t="s">
        <v>529</v>
      </c>
      <c r="W18" s="32" t="s">
        <v>158</v>
      </c>
      <c r="Y18" s="32" t="s">
        <v>284</v>
      </c>
      <c r="Z18" s="32" t="s">
        <v>413</v>
      </c>
      <c r="AA18" s="56" t="s">
        <v>378</v>
      </c>
      <c r="AB18" s="56" t="s">
        <v>507</v>
      </c>
      <c r="AC18" s="31"/>
      <c r="AD18" s="31"/>
      <c r="AE18" s="31"/>
      <c r="AF18" s="30"/>
      <c r="AK18" s="42" t="str">
        <f t="shared" si="7"/>
        <v>Q</v>
      </c>
    </row>
    <row r="19" spans="1:37" ht="13.5" customHeight="1" x14ac:dyDescent="0.15">
      <c r="A19" s="14" t="s">
        <v>97</v>
      </c>
      <c r="B19" s="15"/>
      <c r="C19" s="13" t="str">
        <f t="shared" si="9"/>
        <v/>
      </c>
      <c r="D19" s="13" t="str">
        <f t="shared" si="8"/>
        <v>沖縄振興</v>
      </c>
      <c r="F19" s="18" t="s">
        <v>122</v>
      </c>
      <c r="G19" s="17"/>
      <c r="H19" s="13" t="str">
        <f t="shared" si="1"/>
        <v/>
      </c>
      <c r="I19" s="13" t="str">
        <f t="shared" si="5"/>
        <v>一般会計</v>
      </c>
      <c r="K19" s="13"/>
      <c r="L19" s="13"/>
      <c r="O19" s="13"/>
      <c r="P19" s="13"/>
      <c r="Q19" s="19"/>
      <c r="T19" s="13"/>
      <c r="U19" s="32" t="s">
        <v>530</v>
      </c>
      <c r="W19" s="32" t="s">
        <v>159</v>
      </c>
      <c r="Y19" s="32" t="s">
        <v>285</v>
      </c>
      <c r="Z19" s="32" t="s">
        <v>414</v>
      </c>
      <c r="AA19" s="56" t="s">
        <v>379</v>
      </c>
      <c r="AB19" s="56" t="s">
        <v>508</v>
      </c>
      <c r="AC19" s="31"/>
      <c r="AD19" s="31"/>
      <c r="AE19" s="31"/>
      <c r="AF19" s="30"/>
      <c r="AK19" s="42" t="str">
        <f t="shared" si="7"/>
        <v>R</v>
      </c>
    </row>
    <row r="20" spans="1:37" ht="13.5" customHeight="1" x14ac:dyDescent="0.15">
      <c r="A20" s="14" t="s">
        <v>201</v>
      </c>
      <c r="B20" s="15"/>
      <c r="C20" s="13" t="str">
        <f t="shared" si="9"/>
        <v/>
      </c>
      <c r="D20" s="13" t="str">
        <f t="shared" si="8"/>
        <v>沖縄振興</v>
      </c>
      <c r="F20" s="18" t="s">
        <v>200</v>
      </c>
      <c r="G20" s="17"/>
      <c r="H20" s="13" t="str">
        <f t="shared" si="1"/>
        <v/>
      </c>
      <c r="I20" s="13" t="str">
        <f t="shared" si="5"/>
        <v>一般会計</v>
      </c>
      <c r="K20" s="13"/>
      <c r="L20" s="13"/>
      <c r="O20" s="13"/>
      <c r="P20" s="13"/>
      <c r="Q20" s="19"/>
      <c r="T20" s="13"/>
      <c r="U20" s="32" t="s">
        <v>531</v>
      </c>
      <c r="W20" s="32" t="s">
        <v>160</v>
      </c>
      <c r="Y20" s="32" t="s">
        <v>286</v>
      </c>
      <c r="Z20" s="32" t="s">
        <v>415</v>
      </c>
      <c r="AA20" s="56" t="s">
        <v>380</v>
      </c>
      <c r="AB20" s="56" t="s">
        <v>509</v>
      </c>
      <c r="AC20" s="31"/>
      <c r="AD20" s="31"/>
      <c r="AE20" s="31"/>
      <c r="AF20" s="30"/>
      <c r="AK20" s="42" t="str">
        <f t="shared" si="7"/>
        <v>S</v>
      </c>
    </row>
    <row r="21" spans="1:37" ht="13.5" customHeight="1" x14ac:dyDescent="0.15">
      <c r="A21" s="14" t="s">
        <v>202</v>
      </c>
      <c r="B21" s="15"/>
      <c r="C21" s="13" t="str">
        <f t="shared" si="9"/>
        <v/>
      </c>
      <c r="D21" s="13" t="str">
        <f t="shared" si="8"/>
        <v>沖縄振興</v>
      </c>
      <c r="F21" s="18" t="s">
        <v>123</v>
      </c>
      <c r="G21" s="17"/>
      <c r="H21" s="13" t="str">
        <f t="shared" si="1"/>
        <v/>
      </c>
      <c r="I21" s="13" t="str">
        <f t="shared" si="5"/>
        <v>一般会計</v>
      </c>
      <c r="K21" s="13"/>
      <c r="L21" s="13"/>
      <c r="O21" s="13"/>
      <c r="P21" s="13"/>
      <c r="Q21" s="19"/>
      <c r="T21" s="13"/>
      <c r="U21" s="32" t="s">
        <v>532</v>
      </c>
      <c r="W21" s="32" t="s">
        <v>161</v>
      </c>
      <c r="Y21" s="32" t="s">
        <v>287</v>
      </c>
      <c r="Z21" s="32" t="s">
        <v>416</v>
      </c>
      <c r="AA21" s="56" t="s">
        <v>381</v>
      </c>
      <c r="AB21" s="56" t="s">
        <v>510</v>
      </c>
      <c r="AC21" s="31"/>
      <c r="AD21" s="31"/>
      <c r="AE21" s="31"/>
      <c r="AF21" s="30"/>
      <c r="AK21" s="42" t="str">
        <f t="shared" si="7"/>
        <v>T</v>
      </c>
    </row>
    <row r="22" spans="1:37" ht="13.5" customHeight="1" x14ac:dyDescent="0.15">
      <c r="A22" s="14" t="s">
        <v>203</v>
      </c>
      <c r="B22" s="15"/>
      <c r="C22" s="13" t="str">
        <f t="shared" si="9"/>
        <v/>
      </c>
      <c r="D22" s="13" t="str">
        <f>IF(C22="",D21,IF(D21&lt;&gt;"",CONCATENATE(D21,"、",C22),C22))</f>
        <v>沖縄振興</v>
      </c>
      <c r="F22" s="18" t="s">
        <v>124</v>
      </c>
      <c r="G22" s="17"/>
      <c r="H22" s="13" t="str">
        <f t="shared" si="1"/>
        <v/>
      </c>
      <c r="I22" s="13" t="str">
        <f t="shared" si="5"/>
        <v>一般会計</v>
      </c>
      <c r="K22" s="13"/>
      <c r="L22" s="13"/>
      <c r="O22" s="13"/>
      <c r="P22" s="13"/>
      <c r="Q22" s="19"/>
      <c r="T22" s="13"/>
      <c r="U22" s="32" t="s">
        <v>533</v>
      </c>
      <c r="W22" s="32" t="s">
        <v>162</v>
      </c>
      <c r="Y22" s="32" t="s">
        <v>288</v>
      </c>
      <c r="Z22" s="32" t="s">
        <v>417</v>
      </c>
      <c r="AA22" s="56" t="s">
        <v>382</v>
      </c>
      <c r="AB22" s="56" t="s">
        <v>511</v>
      </c>
      <c r="AC22" s="31"/>
      <c r="AD22" s="31"/>
      <c r="AE22" s="31"/>
      <c r="AF22" s="30"/>
      <c r="AK22" s="42" t="str">
        <f t="shared" si="7"/>
        <v>U</v>
      </c>
    </row>
    <row r="23" spans="1:37" ht="13.5" customHeight="1" x14ac:dyDescent="0.15">
      <c r="A23" s="14" t="s">
        <v>204</v>
      </c>
      <c r="B23" s="15"/>
      <c r="C23" s="13" t="str">
        <f t="shared" si="9"/>
        <v/>
      </c>
      <c r="D23" s="13" t="str">
        <f>IF(C23="",D22,IF(D22&lt;&gt;"",CONCATENATE(D22,"、",C23),C23))</f>
        <v>沖縄振興</v>
      </c>
      <c r="F23" s="18" t="s">
        <v>125</v>
      </c>
      <c r="G23" s="17"/>
      <c r="H23" s="13" t="str">
        <f t="shared" si="1"/>
        <v/>
      </c>
      <c r="I23" s="13" t="str">
        <f t="shared" si="5"/>
        <v>一般会計</v>
      </c>
      <c r="K23" s="13"/>
      <c r="L23" s="13"/>
      <c r="O23" s="13"/>
      <c r="P23" s="13"/>
      <c r="Q23" s="19"/>
      <c r="T23" s="13"/>
      <c r="U23" s="32" t="s">
        <v>534</v>
      </c>
      <c r="W23" s="32" t="s">
        <v>550</v>
      </c>
      <c r="Y23" s="32" t="s">
        <v>289</v>
      </c>
      <c r="Z23" s="32" t="s">
        <v>418</v>
      </c>
      <c r="AA23" s="56" t="s">
        <v>383</v>
      </c>
      <c r="AB23" s="56" t="s">
        <v>512</v>
      </c>
      <c r="AC23" s="31"/>
      <c r="AD23" s="31"/>
      <c r="AE23" s="31"/>
      <c r="AF23" s="30"/>
      <c r="AK23" s="42" t="str">
        <f t="shared" si="7"/>
        <v>V</v>
      </c>
    </row>
    <row r="24" spans="1:37" ht="13.5" customHeight="1" x14ac:dyDescent="0.15">
      <c r="A24" s="53" t="s">
        <v>258</v>
      </c>
      <c r="B24" s="15"/>
      <c r="C24" s="13" t="str">
        <f t="shared" si="9"/>
        <v/>
      </c>
      <c r="D24" s="13" t="str">
        <f>IF(C24="",D23,IF(D23&lt;&gt;"",CONCATENATE(D23,"、",C24),C24))</f>
        <v>沖縄振興</v>
      </c>
      <c r="F24" s="18" t="s">
        <v>261</v>
      </c>
      <c r="G24" s="17"/>
      <c r="H24" s="13" t="str">
        <f t="shared" si="1"/>
        <v/>
      </c>
      <c r="I24" s="13" t="str">
        <f t="shared" si="5"/>
        <v>一般会計</v>
      </c>
      <c r="K24" s="13"/>
      <c r="L24" s="13"/>
      <c r="O24" s="13"/>
      <c r="P24" s="13"/>
      <c r="Q24" s="19"/>
      <c r="T24" s="13"/>
      <c r="U24" s="32" t="s">
        <v>535</v>
      </c>
      <c r="Y24" s="32" t="s">
        <v>290</v>
      </c>
      <c r="Z24" s="32" t="s">
        <v>419</v>
      </c>
      <c r="AA24" s="56" t="s">
        <v>384</v>
      </c>
      <c r="AB24" s="56" t="s">
        <v>513</v>
      </c>
      <c r="AC24" s="31"/>
      <c r="AD24" s="31"/>
      <c r="AE24" s="31"/>
      <c r="AF24" s="30"/>
      <c r="AK24" s="42" t="str">
        <f>CHAR(CODE(AK23)+1)</f>
        <v>W</v>
      </c>
    </row>
    <row r="25" spans="1:37" ht="13.5" customHeight="1" x14ac:dyDescent="0.15">
      <c r="A25" s="55"/>
      <c r="B25" s="54"/>
      <c r="F25" s="18" t="s">
        <v>126</v>
      </c>
      <c r="G25" s="17"/>
      <c r="H25" s="13" t="str">
        <f t="shared" si="1"/>
        <v/>
      </c>
      <c r="I25" s="13" t="str">
        <f t="shared" si="5"/>
        <v>一般会計</v>
      </c>
      <c r="K25" s="13"/>
      <c r="L25" s="13"/>
      <c r="O25" s="13"/>
      <c r="P25" s="13"/>
      <c r="Q25" s="19"/>
      <c r="T25" s="13"/>
      <c r="U25" s="32" t="s">
        <v>536</v>
      </c>
      <c r="Y25" s="32" t="s">
        <v>291</v>
      </c>
      <c r="Z25" s="32" t="s">
        <v>420</v>
      </c>
      <c r="AA25" s="56" t="s">
        <v>385</v>
      </c>
      <c r="AB25" s="56" t="s">
        <v>514</v>
      </c>
      <c r="AC25" s="31"/>
      <c r="AD25" s="31"/>
      <c r="AE25" s="31"/>
      <c r="AF25" s="30"/>
      <c r="AK25" s="42" t="str">
        <f t="shared" si="7"/>
        <v>X</v>
      </c>
    </row>
    <row r="26" spans="1:37" ht="13.5" customHeight="1" x14ac:dyDescent="0.15">
      <c r="A26" s="52"/>
      <c r="B26" s="51"/>
      <c r="F26" s="18" t="s">
        <v>127</v>
      </c>
      <c r="G26" s="17"/>
      <c r="H26" s="13" t="str">
        <f t="shared" si="1"/>
        <v/>
      </c>
      <c r="I26" s="13" t="str">
        <f t="shared" si="5"/>
        <v>一般会計</v>
      </c>
      <c r="K26" s="13"/>
      <c r="L26" s="13"/>
      <c r="O26" s="13"/>
      <c r="P26" s="13"/>
      <c r="Q26" s="19"/>
      <c r="T26" s="13"/>
      <c r="U26" s="32" t="s">
        <v>537</v>
      </c>
      <c r="Y26" s="32" t="s">
        <v>292</v>
      </c>
      <c r="Z26" s="32" t="s">
        <v>421</v>
      </c>
      <c r="AA26" s="56" t="s">
        <v>386</v>
      </c>
      <c r="AB26" s="56" t="s">
        <v>515</v>
      </c>
      <c r="AC26" s="31"/>
      <c r="AD26" s="31"/>
      <c r="AE26" s="31"/>
      <c r="AF26" s="30"/>
      <c r="AK26" s="42" t="str">
        <f t="shared" si="7"/>
        <v>Y</v>
      </c>
    </row>
    <row r="27" spans="1:37" ht="13.5" customHeight="1" x14ac:dyDescent="0.15">
      <c r="A27" s="13" t="str">
        <f>IF(D24="", "-", D24)</f>
        <v>沖縄振興</v>
      </c>
      <c r="B27" s="13"/>
      <c r="F27" s="18" t="s">
        <v>128</v>
      </c>
      <c r="G27" s="17"/>
      <c r="H27" s="13" t="str">
        <f t="shared" si="1"/>
        <v/>
      </c>
      <c r="I27" s="13" t="str">
        <f t="shared" si="5"/>
        <v>一般会計</v>
      </c>
      <c r="K27" s="13"/>
      <c r="L27" s="13"/>
      <c r="O27" s="13"/>
      <c r="P27" s="13"/>
      <c r="Q27" s="19"/>
      <c r="T27" s="13"/>
      <c r="U27" s="32" t="s">
        <v>538</v>
      </c>
      <c r="Y27" s="32" t="s">
        <v>293</v>
      </c>
      <c r="Z27" s="32" t="s">
        <v>422</v>
      </c>
      <c r="AA27" s="56" t="s">
        <v>387</v>
      </c>
      <c r="AB27" s="56" t="s">
        <v>516</v>
      </c>
      <c r="AC27" s="31"/>
      <c r="AD27" s="31"/>
      <c r="AE27" s="31"/>
      <c r="AF27" s="30"/>
      <c r="AK27" s="42" t="str">
        <f>CHAR(CODE(AK26)+1)</f>
        <v>Z</v>
      </c>
    </row>
    <row r="28" spans="1:37" ht="13.5" customHeight="1" x14ac:dyDescent="0.15">
      <c r="B28" s="13"/>
      <c r="F28" s="18" t="s">
        <v>129</v>
      </c>
      <c r="G28" s="17"/>
      <c r="H28" s="13" t="str">
        <f t="shared" si="1"/>
        <v/>
      </c>
      <c r="I28" s="13" t="str">
        <f t="shared" si="5"/>
        <v>一般会計</v>
      </c>
      <c r="K28" s="13"/>
      <c r="L28" s="13"/>
      <c r="O28" s="13"/>
      <c r="P28" s="13"/>
      <c r="Q28" s="19"/>
      <c r="T28" s="13"/>
      <c r="U28" s="32" t="s">
        <v>539</v>
      </c>
      <c r="Y28" s="32" t="s">
        <v>294</v>
      </c>
      <c r="Z28" s="32" t="s">
        <v>423</v>
      </c>
      <c r="AA28" s="56" t="s">
        <v>388</v>
      </c>
      <c r="AB28" s="56" t="s">
        <v>517</v>
      </c>
      <c r="AC28" s="31"/>
      <c r="AD28" s="31"/>
      <c r="AE28" s="31"/>
      <c r="AF28" s="30"/>
      <c r="AK28" s="42" t="s">
        <v>184</v>
      </c>
    </row>
    <row r="29" spans="1:37" ht="13.5" customHeight="1" x14ac:dyDescent="0.15">
      <c r="A29" s="13"/>
      <c r="B29" s="13"/>
      <c r="F29" s="18" t="s">
        <v>192</v>
      </c>
      <c r="G29" s="17"/>
      <c r="H29" s="13" t="str">
        <f t="shared" si="1"/>
        <v/>
      </c>
      <c r="I29" s="13" t="str">
        <f t="shared" si="5"/>
        <v>一般会計</v>
      </c>
      <c r="K29" s="13"/>
      <c r="L29" s="13"/>
      <c r="O29" s="13"/>
      <c r="P29" s="13"/>
      <c r="Q29" s="19"/>
      <c r="T29" s="13"/>
      <c r="U29" s="32" t="s">
        <v>540</v>
      </c>
      <c r="Y29" s="32" t="s">
        <v>295</v>
      </c>
      <c r="Z29" s="32" t="s">
        <v>424</v>
      </c>
      <c r="AA29" s="56" t="s">
        <v>389</v>
      </c>
      <c r="AB29" s="56" t="s">
        <v>518</v>
      </c>
      <c r="AC29" s="31"/>
      <c r="AD29" s="31"/>
      <c r="AE29" s="31"/>
      <c r="AF29" s="30"/>
      <c r="AK29" s="42" t="str">
        <f t="shared" si="7"/>
        <v>b</v>
      </c>
    </row>
    <row r="30" spans="1:37" ht="13.5" customHeight="1" x14ac:dyDescent="0.15">
      <c r="A30" s="13"/>
      <c r="B30" s="13"/>
      <c r="F30" s="18" t="s">
        <v>193</v>
      </c>
      <c r="G30" s="17"/>
      <c r="H30" s="13" t="str">
        <f t="shared" si="1"/>
        <v/>
      </c>
      <c r="I30" s="13" t="str">
        <f t="shared" si="5"/>
        <v>一般会計</v>
      </c>
      <c r="K30" s="13"/>
      <c r="L30" s="13"/>
      <c r="O30" s="13"/>
      <c r="P30" s="13"/>
      <c r="Q30" s="19"/>
      <c r="T30" s="13"/>
      <c r="U30" s="32" t="s">
        <v>541</v>
      </c>
      <c r="Y30" s="32" t="s">
        <v>296</v>
      </c>
      <c r="Z30" s="32" t="s">
        <v>425</v>
      </c>
      <c r="AA30" s="56" t="s">
        <v>390</v>
      </c>
      <c r="AB30" s="56" t="s">
        <v>519</v>
      </c>
      <c r="AC30" s="31"/>
      <c r="AD30" s="31"/>
      <c r="AE30" s="31"/>
      <c r="AF30" s="30"/>
      <c r="AK30" s="42" t="str">
        <f t="shared" si="7"/>
        <v>c</v>
      </c>
    </row>
    <row r="31" spans="1:37" ht="13.5" customHeight="1" x14ac:dyDescent="0.15">
      <c r="A31" s="13"/>
      <c r="B31" s="13"/>
      <c r="F31" s="18" t="s">
        <v>194</v>
      </c>
      <c r="G31" s="17"/>
      <c r="H31" s="13" t="str">
        <f t="shared" si="1"/>
        <v/>
      </c>
      <c r="I31" s="13" t="str">
        <f t="shared" si="5"/>
        <v>一般会計</v>
      </c>
      <c r="K31" s="13"/>
      <c r="L31" s="13"/>
      <c r="O31" s="13"/>
      <c r="P31" s="13"/>
      <c r="Q31" s="19"/>
      <c r="T31" s="13"/>
      <c r="U31" s="32" t="s">
        <v>542</v>
      </c>
      <c r="Y31" s="32" t="s">
        <v>297</v>
      </c>
      <c r="Z31" s="32" t="s">
        <v>426</v>
      </c>
      <c r="AA31" s="56" t="s">
        <v>391</v>
      </c>
      <c r="AB31" s="56" t="s">
        <v>520</v>
      </c>
      <c r="AC31" s="31"/>
      <c r="AD31" s="31"/>
      <c r="AE31" s="31"/>
      <c r="AF31" s="30"/>
      <c r="AK31" s="42" t="str">
        <f t="shared" si="7"/>
        <v>d</v>
      </c>
    </row>
    <row r="32" spans="1:37" ht="13.5" customHeight="1" x14ac:dyDescent="0.15">
      <c r="A32" s="13"/>
      <c r="B32" s="13"/>
      <c r="F32" s="18" t="s">
        <v>195</v>
      </c>
      <c r="G32" s="17"/>
      <c r="H32" s="13" t="str">
        <f t="shared" si="1"/>
        <v/>
      </c>
      <c r="I32" s="13" t="str">
        <f t="shared" si="5"/>
        <v>一般会計</v>
      </c>
      <c r="K32" s="13"/>
      <c r="L32" s="13"/>
      <c r="O32" s="13"/>
      <c r="P32" s="13"/>
      <c r="Q32" s="19"/>
      <c r="T32" s="13"/>
      <c r="U32" s="32" t="s">
        <v>543</v>
      </c>
      <c r="Y32" s="32" t="s">
        <v>298</v>
      </c>
      <c r="Z32" s="32" t="s">
        <v>427</v>
      </c>
      <c r="AA32" s="56" t="s">
        <v>66</v>
      </c>
      <c r="AB32" s="56" t="s">
        <v>66</v>
      </c>
      <c r="AC32" s="31"/>
      <c r="AD32" s="31"/>
      <c r="AE32" s="31"/>
      <c r="AF32" s="30"/>
      <c r="AK32" s="42" t="str">
        <f t="shared" si="7"/>
        <v>e</v>
      </c>
    </row>
    <row r="33" spans="1:37" ht="13.5" customHeight="1" x14ac:dyDescent="0.15">
      <c r="A33" s="13"/>
      <c r="B33" s="13"/>
      <c r="F33" s="18" t="s">
        <v>196</v>
      </c>
      <c r="G33" s="17"/>
      <c r="H33" s="13" t="str">
        <f t="shared" si="1"/>
        <v/>
      </c>
      <c r="I33" s="13" t="str">
        <f t="shared" si="5"/>
        <v>一般会計</v>
      </c>
      <c r="K33" s="13"/>
      <c r="L33" s="13"/>
      <c r="O33" s="13"/>
      <c r="P33" s="13"/>
      <c r="Q33" s="19"/>
      <c r="T33" s="13"/>
      <c r="U33" s="32" t="s">
        <v>544</v>
      </c>
      <c r="Y33" s="32" t="s">
        <v>299</v>
      </c>
      <c r="Z33" s="32" t="s">
        <v>428</v>
      </c>
      <c r="AA33" s="45"/>
      <c r="AB33" s="31"/>
      <c r="AC33" s="31"/>
      <c r="AD33" s="31"/>
      <c r="AE33" s="31"/>
      <c r="AF33" s="30"/>
      <c r="AK33" s="42" t="str">
        <f t="shared" si="7"/>
        <v>f</v>
      </c>
    </row>
    <row r="34" spans="1:37" ht="13.5" customHeight="1" x14ac:dyDescent="0.15">
      <c r="A34" s="13"/>
      <c r="B34" s="13"/>
      <c r="F34" s="18" t="s">
        <v>197</v>
      </c>
      <c r="G34" s="17"/>
      <c r="H34" s="13" t="str">
        <f t="shared" si="1"/>
        <v/>
      </c>
      <c r="I34" s="13" t="str">
        <f t="shared" si="5"/>
        <v>一般会計</v>
      </c>
      <c r="K34" s="13"/>
      <c r="L34" s="13"/>
      <c r="O34" s="13"/>
      <c r="P34" s="13"/>
      <c r="Q34" s="19"/>
      <c r="T34" s="13"/>
      <c r="U34" s="32" t="s">
        <v>545</v>
      </c>
      <c r="Y34" s="32" t="s">
        <v>300</v>
      </c>
      <c r="Z34" s="32" t="s">
        <v>429</v>
      </c>
      <c r="AB34" s="31"/>
      <c r="AC34" s="31"/>
      <c r="AD34" s="31"/>
      <c r="AE34" s="31"/>
      <c r="AF34" s="30"/>
      <c r="AK34" s="42" t="str">
        <f t="shared" si="7"/>
        <v>g</v>
      </c>
    </row>
    <row r="35" spans="1:37" ht="13.5" customHeight="1" x14ac:dyDescent="0.15">
      <c r="A35" s="13"/>
      <c r="B35" s="13"/>
      <c r="F35" s="18" t="s">
        <v>198</v>
      </c>
      <c r="G35" s="17"/>
      <c r="H35" s="13" t="str">
        <f t="shared" si="1"/>
        <v/>
      </c>
      <c r="I35" s="13" t="str">
        <f t="shared" si="5"/>
        <v>一般会計</v>
      </c>
      <c r="K35" s="13"/>
      <c r="L35" s="13"/>
      <c r="O35" s="13"/>
      <c r="P35" s="13"/>
      <c r="Q35" s="19"/>
      <c r="T35" s="13"/>
      <c r="Y35" s="32" t="s">
        <v>301</v>
      </c>
      <c r="Z35" s="32" t="s">
        <v>430</v>
      </c>
      <c r="AC35" s="31"/>
      <c r="AF35" s="30"/>
      <c r="AK35" s="42" t="str">
        <f t="shared" si="7"/>
        <v>h</v>
      </c>
    </row>
    <row r="36" spans="1:37" ht="13.5" customHeight="1" x14ac:dyDescent="0.15">
      <c r="A36" s="13"/>
      <c r="B36" s="13"/>
      <c r="F36" s="18" t="s">
        <v>199</v>
      </c>
      <c r="G36" s="17"/>
      <c r="H36" s="13" t="str">
        <f t="shared" si="1"/>
        <v/>
      </c>
      <c r="I36" s="13" t="str">
        <f t="shared" si="5"/>
        <v>一般会計</v>
      </c>
      <c r="K36" s="13"/>
      <c r="L36" s="13"/>
      <c r="O36" s="13"/>
      <c r="P36" s="13"/>
      <c r="Q36" s="19"/>
      <c r="T36" s="13"/>
      <c r="U36" s="32" t="s">
        <v>546</v>
      </c>
      <c r="Y36" s="32" t="s">
        <v>302</v>
      </c>
      <c r="Z36" s="32" t="s">
        <v>431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303</v>
      </c>
      <c r="Z37" s="32" t="s">
        <v>432</v>
      </c>
      <c r="AF37" s="30"/>
      <c r="AK37" s="42" t="str">
        <f t="shared" si="7"/>
        <v>j</v>
      </c>
    </row>
    <row r="38" spans="1:37" x14ac:dyDescent="0.15">
      <c r="A38" s="13"/>
      <c r="B38" s="13"/>
      <c r="F38" s="13"/>
      <c r="G38" s="19"/>
      <c r="K38" s="13"/>
      <c r="L38" s="13"/>
      <c r="O38" s="13"/>
      <c r="P38" s="13"/>
      <c r="Q38" s="19"/>
      <c r="T38" s="13"/>
      <c r="U38" s="32" t="s">
        <v>245</v>
      </c>
      <c r="Y38" s="32" t="s">
        <v>304</v>
      </c>
      <c r="Z38" s="32" t="s">
        <v>433</v>
      </c>
      <c r="AF38" s="30"/>
      <c r="AK38" s="42" t="str">
        <f t="shared" si="7"/>
        <v>k</v>
      </c>
    </row>
    <row r="39" spans="1:37" x14ac:dyDescent="0.15">
      <c r="A39" s="13"/>
      <c r="B39" s="13"/>
      <c r="F39" s="13" t="str">
        <f>I37</f>
        <v>一般会計</v>
      </c>
      <c r="G39" s="19"/>
      <c r="K39" s="13"/>
      <c r="L39" s="13"/>
      <c r="O39" s="13"/>
      <c r="P39" s="13"/>
      <c r="Q39" s="19"/>
      <c r="T39" s="13"/>
      <c r="U39" s="32" t="s">
        <v>255</v>
      </c>
      <c r="Y39" s="32" t="s">
        <v>305</v>
      </c>
      <c r="Z39" s="32" t="s">
        <v>434</v>
      </c>
      <c r="AF39" s="30"/>
      <c r="AK39" s="42" t="str">
        <f t="shared" si="7"/>
        <v>l</v>
      </c>
    </row>
    <row r="40" spans="1:37" x14ac:dyDescent="0.15">
      <c r="A40" s="13"/>
      <c r="B40" s="13"/>
      <c r="F40" s="13"/>
      <c r="G40" s="19"/>
      <c r="K40" s="13"/>
      <c r="L40" s="13"/>
      <c r="O40" s="13"/>
      <c r="P40" s="13"/>
      <c r="Q40" s="19"/>
      <c r="T40" s="13"/>
      <c r="Y40" s="32" t="s">
        <v>306</v>
      </c>
      <c r="Z40" s="32" t="s">
        <v>435</v>
      </c>
      <c r="AF40" s="30"/>
      <c r="AK40" s="42" t="str">
        <f t="shared" si="7"/>
        <v>m</v>
      </c>
    </row>
    <row r="41" spans="1:37" x14ac:dyDescent="0.15">
      <c r="A41" s="13"/>
      <c r="B41" s="13"/>
      <c r="F41" s="13"/>
      <c r="G41" s="19"/>
      <c r="K41" s="13"/>
      <c r="L41" s="13"/>
      <c r="O41" s="13"/>
      <c r="P41" s="13"/>
      <c r="Q41" s="19"/>
      <c r="T41" s="13"/>
      <c r="Y41" s="32" t="s">
        <v>307</v>
      </c>
      <c r="Z41" s="32" t="s">
        <v>436</v>
      </c>
      <c r="AF41" s="30"/>
      <c r="AK41" s="42" t="str">
        <f t="shared" si="7"/>
        <v>n</v>
      </c>
    </row>
    <row r="42" spans="1:37" x14ac:dyDescent="0.15">
      <c r="A42" s="13"/>
      <c r="B42" s="13"/>
      <c r="F42" s="13"/>
      <c r="G42" s="19"/>
      <c r="K42" s="13"/>
      <c r="L42" s="13"/>
      <c r="O42" s="13"/>
      <c r="P42" s="13"/>
      <c r="Q42" s="19"/>
      <c r="T42" s="13"/>
      <c r="Y42" s="32" t="s">
        <v>308</v>
      </c>
      <c r="Z42" s="32" t="s">
        <v>437</v>
      </c>
      <c r="AF42" s="30"/>
      <c r="AK42" s="42" t="str">
        <f t="shared" si="7"/>
        <v>o</v>
      </c>
    </row>
    <row r="43" spans="1:37" x14ac:dyDescent="0.15">
      <c r="A43" s="13"/>
      <c r="B43" s="13"/>
      <c r="F43" s="13"/>
      <c r="G43" s="19"/>
      <c r="K43" s="13"/>
      <c r="L43" s="13"/>
      <c r="O43" s="13"/>
      <c r="P43" s="13"/>
      <c r="Q43" s="19"/>
      <c r="T43" s="13"/>
      <c r="Y43" s="32" t="s">
        <v>309</v>
      </c>
      <c r="Z43" s="32" t="s">
        <v>438</v>
      </c>
      <c r="AF43" s="30"/>
      <c r="AK43" s="42" t="str">
        <f t="shared" si="7"/>
        <v>p</v>
      </c>
    </row>
    <row r="44" spans="1:37" x14ac:dyDescent="0.15">
      <c r="A44" s="13"/>
      <c r="B44" s="13"/>
      <c r="F44" s="13"/>
      <c r="G44" s="19"/>
      <c r="K44" s="13"/>
      <c r="L44" s="13"/>
      <c r="O44" s="13"/>
      <c r="P44" s="13"/>
      <c r="Q44" s="19"/>
      <c r="T44" s="13"/>
      <c r="Y44" s="32" t="s">
        <v>310</v>
      </c>
      <c r="Z44" s="32" t="s">
        <v>439</v>
      </c>
      <c r="AF44" s="30"/>
      <c r="AK44" s="42" t="str">
        <f t="shared" si="7"/>
        <v>q</v>
      </c>
    </row>
    <row r="45" spans="1:37" x14ac:dyDescent="0.15">
      <c r="A45" s="13"/>
      <c r="B45" s="13"/>
      <c r="F45" s="13"/>
      <c r="G45" s="19"/>
      <c r="K45" s="13"/>
      <c r="L45" s="13"/>
      <c r="O45" s="13"/>
      <c r="P45" s="13"/>
      <c r="Q45" s="19"/>
      <c r="T45" s="13"/>
      <c r="Y45" s="32" t="s">
        <v>311</v>
      </c>
      <c r="Z45" s="32" t="s">
        <v>440</v>
      </c>
      <c r="AF45" s="30"/>
      <c r="AK45" s="42" t="str">
        <f t="shared" si="7"/>
        <v>r</v>
      </c>
    </row>
    <row r="46" spans="1:37" x14ac:dyDescent="0.15">
      <c r="A46" s="13"/>
      <c r="B46" s="13"/>
      <c r="F46" s="13"/>
      <c r="G46" s="19"/>
      <c r="K46" s="13"/>
      <c r="L46" s="13"/>
      <c r="O46" s="13"/>
      <c r="P46" s="13"/>
      <c r="Q46" s="19"/>
      <c r="T46" s="13"/>
      <c r="Y46" s="32" t="s">
        <v>312</v>
      </c>
      <c r="Z46" s="32" t="s">
        <v>441</v>
      </c>
      <c r="AF46" s="30"/>
      <c r="AK46" s="42" t="str">
        <f t="shared" si="7"/>
        <v>s</v>
      </c>
    </row>
    <row r="47" spans="1:37" x14ac:dyDescent="0.15">
      <c r="A47" s="13"/>
      <c r="B47" s="13"/>
      <c r="F47" s="13"/>
      <c r="G47" s="19"/>
      <c r="K47" s="13"/>
      <c r="L47" s="13"/>
      <c r="O47" s="13"/>
      <c r="P47" s="13"/>
      <c r="Q47" s="19"/>
      <c r="T47" s="13"/>
      <c r="Y47" s="32" t="s">
        <v>313</v>
      </c>
      <c r="Z47" s="32" t="s">
        <v>442</v>
      </c>
      <c r="AF47" s="30"/>
      <c r="AK47" s="42" t="str">
        <f t="shared" si="7"/>
        <v>t</v>
      </c>
    </row>
    <row r="48" spans="1:37" x14ac:dyDescent="0.15">
      <c r="A48" s="13"/>
      <c r="B48" s="13"/>
      <c r="F48" s="13"/>
      <c r="G48" s="19"/>
      <c r="K48" s="13"/>
      <c r="L48" s="13"/>
      <c r="O48" s="13"/>
      <c r="P48" s="13"/>
      <c r="Q48" s="19"/>
      <c r="T48" s="13"/>
      <c r="Y48" s="32" t="s">
        <v>314</v>
      </c>
      <c r="Z48" s="32" t="s">
        <v>443</v>
      </c>
      <c r="AF48" s="30"/>
      <c r="AK48" s="42" t="str">
        <f t="shared" si="7"/>
        <v>u</v>
      </c>
    </row>
    <row r="49" spans="1:37" x14ac:dyDescent="0.15">
      <c r="A49" s="13"/>
      <c r="B49" s="13"/>
      <c r="F49" s="13"/>
      <c r="G49" s="19"/>
      <c r="K49" s="13"/>
      <c r="L49" s="13"/>
      <c r="O49" s="13"/>
      <c r="P49" s="13"/>
      <c r="Q49" s="19"/>
      <c r="T49" s="13"/>
      <c r="Y49" s="32" t="s">
        <v>315</v>
      </c>
      <c r="Z49" s="32" t="s">
        <v>444</v>
      </c>
      <c r="AF49" s="30"/>
      <c r="AK49" s="42" t="str">
        <f t="shared" si="7"/>
        <v>v</v>
      </c>
    </row>
    <row r="50" spans="1:37" x14ac:dyDescent="0.15">
      <c r="A50" s="13"/>
      <c r="B50" s="13"/>
      <c r="F50" s="13"/>
      <c r="G50" s="19"/>
      <c r="K50" s="13"/>
      <c r="L50" s="13"/>
      <c r="O50" s="13"/>
      <c r="P50" s="13"/>
      <c r="Q50" s="19"/>
      <c r="T50" s="13"/>
      <c r="Y50" s="32" t="s">
        <v>316</v>
      </c>
      <c r="Z50" s="32" t="s">
        <v>445</v>
      </c>
      <c r="AF50" s="30"/>
    </row>
    <row r="51" spans="1:37" x14ac:dyDescent="0.15">
      <c r="A51" s="13"/>
      <c r="B51" s="13"/>
      <c r="F51" s="13"/>
      <c r="G51" s="19"/>
      <c r="K51" s="13"/>
      <c r="L51" s="13"/>
      <c r="O51" s="13"/>
      <c r="P51" s="13"/>
      <c r="Q51" s="19"/>
      <c r="T51" s="13"/>
      <c r="Y51" s="32" t="s">
        <v>317</v>
      </c>
      <c r="Z51" s="32" t="s">
        <v>446</v>
      </c>
      <c r="AF51" s="30"/>
    </row>
    <row r="52" spans="1:37" x14ac:dyDescent="0.15">
      <c r="A52" s="13"/>
      <c r="B52" s="13"/>
      <c r="F52" s="13"/>
      <c r="G52" s="19"/>
      <c r="K52" s="13"/>
      <c r="L52" s="13"/>
      <c r="O52" s="13"/>
      <c r="P52" s="13"/>
      <c r="Q52" s="19"/>
      <c r="T52" s="13"/>
      <c r="Y52" s="32" t="s">
        <v>318</v>
      </c>
      <c r="Z52" s="32" t="s">
        <v>447</v>
      </c>
      <c r="AF52" s="30"/>
    </row>
    <row r="53" spans="1:37" x14ac:dyDescent="0.15">
      <c r="A53" s="13"/>
      <c r="B53" s="13"/>
      <c r="F53" s="13"/>
      <c r="G53" s="19"/>
      <c r="K53" s="13"/>
      <c r="L53" s="13"/>
      <c r="O53" s="13"/>
      <c r="P53" s="13"/>
      <c r="Q53" s="19"/>
      <c r="T53" s="13"/>
      <c r="Y53" s="32" t="s">
        <v>319</v>
      </c>
      <c r="Z53" s="32" t="s">
        <v>448</v>
      </c>
      <c r="AF53" s="30"/>
    </row>
    <row r="54" spans="1:37" x14ac:dyDescent="0.15">
      <c r="A54" s="13"/>
      <c r="B54" s="13"/>
      <c r="F54" s="13"/>
      <c r="G54" s="19"/>
      <c r="K54" s="13"/>
      <c r="L54" s="13"/>
      <c r="O54" s="13"/>
      <c r="P54" s="20"/>
      <c r="Q54" s="19"/>
      <c r="T54" s="13"/>
      <c r="Y54" s="32" t="s">
        <v>320</v>
      </c>
      <c r="Z54" s="32" t="s">
        <v>449</v>
      </c>
      <c r="AF54" s="30"/>
    </row>
    <row r="55" spans="1:37" x14ac:dyDescent="0.15">
      <c r="A55" s="13"/>
      <c r="B55" s="13"/>
      <c r="F55" s="13"/>
      <c r="G55" s="19"/>
      <c r="K55" s="13"/>
      <c r="L55" s="13"/>
      <c r="O55" s="13"/>
      <c r="P55" s="13"/>
      <c r="Q55" s="19"/>
      <c r="T55" s="13"/>
      <c r="Y55" s="32" t="s">
        <v>321</v>
      </c>
      <c r="Z55" s="32" t="s">
        <v>450</v>
      </c>
      <c r="AF55" s="30"/>
    </row>
    <row r="56" spans="1:37" x14ac:dyDescent="0.15">
      <c r="A56" s="13"/>
      <c r="B56" s="13"/>
      <c r="F56" s="13"/>
      <c r="G56" s="19"/>
      <c r="K56" s="13"/>
      <c r="L56" s="13"/>
      <c r="O56" s="13"/>
      <c r="P56" s="13"/>
      <c r="Q56" s="19"/>
      <c r="T56" s="13"/>
      <c r="Y56" s="32" t="s">
        <v>322</v>
      </c>
      <c r="Z56" s="32" t="s">
        <v>451</v>
      </c>
      <c r="AF56" s="30"/>
    </row>
    <row r="57" spans="1:37" x14ac:dyDescent="0.15">
      <c r="A57" s="13"/>
      <c r="B57" s="13"/>
      <c r="F57" s="13"/>
      <c r="G57" s="19"/>
      <c r="K57" s="13"/>
      <c r="L57" s="13"/>
      <c r="O57" s="13"/>
      <c r="P57" s="13"/>
      <c r="Q57" s="19"/>
      <c r="T57" s="13"/>
      <c r="Y57" s="32" t="s">
        <v>323</v>
      </c>
      <c r="Z57" s="32" t="s">
        <v>452</v>
      </c>
      <c r="AF57" s="30"/>
    </row>
    <row r="58" spans="1:37" x14ac:dyDescent="0.15">
      <c r="A58" s="13"/>
      <c r="B58" s="13"/>
      <c r="F58" s="13"/>
      <c r="G58" s="19"/>
      <c r="K58" s="13"/>
      <c r="L58" s="13"/>
      <c r="O58" s="13"/>
      <c r="P58" s="13"/>
      <c r="Q58" s="19"/>
      <c r="T58" s="13"/>
      <c r="Y58" s="32" t="s">
        <v>324</v>
      </c>
      <c r="Z58" s="32" t="s">
        <v>453</v>
      </c>
      <c r="AF58" s="30"/>
    </row>
    <row r="59" spans="1:37" x14ac:dyDescent="0.15">
      <c r="A59" s="13"/>
      <c r="B59" s="13"/>
      <c r="F59" s="13"/>
      <c r="G59" s="19"/>
      <c r="K59" s="13"/>
      <c r="L59" s="13"/>
      <c r="O59" s="13"/>
      <c r="P59" s="13"/>
      <c r="Q59" s="19"/>
      <c r="T59" s="13"/>
      <c r="Y59" s="32" t="s">
        <v>325</v>
      </c>
      <c r="Z59" s="32" t="s">
        <v>454</v>
      </c>
      <c r="AF59" s="30"/>
    </row>
    <row r="60" spans="1:37" x14ac:dyDescent="0.15">
      <c r="A60" s="13"/>
      <c r="B60" s="13"/>
      <c r="F60" s="13"/>
      <c r="G60" s="19"/>
      <c r="K60" s="13"/>
      <c r="L60" s="13"/>
      <c r="O60" s="13"/>
      <c r="P60" s="13"/>
      <c r="Q60" s="19"/>
      <c r="T60" s="13"/>
      <c r="Y60" s="32" t="s">
        <v>326</v>
      </c>
      <c r="Z60" s="32" t="s">
        <v>455</v>
      </c>
      <c r="AF60" s="30"/>
    </row>
    <row r="61" spans="1:37" x14ac:dyDescent="0.15">
      <c r="A61" s="13"/>
      <c r="B61" s="13"/>
      <c r="F61" s="13"/>
      <c r="G61" s="19"/>
      <c r="K61" s="13"/>
      <c r="L61" s="13"/>
      <c r="O61" s="13"/>
      <c r="P61" s="13"/>
      <c r="Q61" s="19"/>
      <c r="T61" s="13"/>
      <c r="Y61" s="32" t="s">
        <v>327</v>
      </c>
      <c r="Z61" s="32" t="s">
        <v>456</v>
      </c>
      <c r="AF61" s="30"/>
    </row>
    <row r="62" spans="1:37" x14ac:dyDescent="0.15">
      <c r="A62" s="13"/>
      <c r="B62" s="13"/>
      <c r="F62" s="13"/>
      <c r="G62" s="19"/>
      <c r="K62" s="13"/>
      <c r="L62" s="13"/>
      <c r="O62" s="13"/>
      <c r="P62" s="13"/>
      <c r="Q62" s="19"/>
      <c r="T62" s="13"/>
      <c r="Y62" s="32" t="s">
        <v>328</v>
      </c>
      <c r="Z62" s="32" t="s">
        <v>457</v>
      </c>
      <c r="AF62" s="30"/>
    </row>
    <row r="63" spans="1:37" x14ac:dyDescent="0.15">
      <c r="A63" s="13"/>
      <c r="B63" s="13"/>
      <c r="F63" s="13"/>
      <c r="G63" s="19"/>
      <c r="K63" s="13"/>
      <c r="L63" s="13"/>
      <c r="O63" s="13"/>
      <c r="P63" s="13"/>
      <c r="Q63" s="19"/>
      <c r="T63" s="13"/>
      <c r="Y63" s="32" t="s">
        <v>329</v>
      </c>
      <c r="Z63" s="32" t="s">
        <v>458</v>
      </c>
      <c r="AF63" s="30"/>
    </row>
    <row r="64" spans="1:37" x14ac:dyDescent="0.15">
      <c r="A64" s="13"/>
      <c r="B64" s="13"/>
      <c r="F64" s="13"/>
      <c r="G64" s="19"/>
      <c r="K64" s="13"/>
      <c r="L64" s="13"/>
      <c r="O64" s="13"/>
      <c r="P64" s="13"/>
      <c r="Q64" s="19"/>
      <c r="T64" s="13"/>
      <c r="Y64" s="32" t="s">
        <v>330</v>
      </c>
      <c r="Z64" s="32" t="s">
        <v>459</v>
      </c>
      <c r="AF64" s="30"/>
    </row>
    <row r="65" spans="1:32" x14ac:dyDescent="0.15">
      <c r="A65" s="13"/>
      <c r="B65" s="13"/>
      <c r="F65" s="13"/>
      <c r="G65" s="19"/>
      <c r="K65" s="13"/>
      <c r="L65" s="13"/>
      <c r="O65" s="13"/>
      <c r="P65" s="13"/>
      <c r="Q65" s="19"/>
      <c r="T65" s="13"/>
      <c r="Y65" s="32" t="s">
        <v>331</v>
      </c>
      <c r="Z65" s="32" t="s">
        <v>460</v>
      </c>
      <c r="AF65" s="30"/>
    </row>
    <row r="66" spans="1:32" x14ac:dyDescent="0.15">
      <c r="A66" s="13"/>
      <c r="B66" s="13"/>
      <c r="F66" s="13"/>
      <c r="G66" s="19"/>
      <c r="K66" s="13"/>
      <c r="L66" s="13"/>
      <c r="O66" s="13"/>
      <c r="P66" s="13"/>
      <c r="Q66" s="19"/>
      <c r="T66" s="13"/>
      <c r="Y66" s="32" t="s">
        <v>67</v>
      </c>
      <c r="Z66" s="32" t="s">
        <v>461</v>
      </c>
      <c r="AF66" s="30"/>
    </row>
    <row r="67" spans="1:32" x14ac:dyDescent="0.15">
      <c r="A67" s="13"/>
      <c r="B67" s="13"/>
      <c r="F67" s="13"/>
      <c r="G67" s="19"/>
      <c r="K67" s="13"/>
      <c r="L67" s="13"/>
      <c r="O67" s="13"/>
      <c r="P67" s="13"/>
      <c r="Q67" s="19"/>
      <c r="T67" s="13"/>
      <c r="Y67" s="32" t="s">
        <v>332</v>
      </c>
      <c r="Z67" s="32" t="s">
        <v>462</v>
      </c>
      <c r="AF67" s="30"/>
    </row>
    <row r="68" spans="1:32" x14ac:dyDescent="0.15">
      <c r="A68" s="13"/>
      <c r="B68" s="13"/>
      <c r="F68" s="13"/>
      <c r="G68" s="19"/>
      <c r="K68" s="13"/>
      <c r="L68" s="13"/>
      <c r="O68" s="13"/>
      <c r="P68" s="13"/>
      <c r="Q68" s="19"/>
      <c r="T68" s="13"/>
      <c r="Y68" s="32" t="s">
        <v>333</v>
      </c>
      <c r="Z68" s="32" t="s">
        <v>463</v>
      </c>
      <c r="AF68" s="30"/>
    </row>
    <row r="69" spans="1:32" x14ac:dyDescent="0.15">
      <c r="A69" s="13"/>
      <c r="B69" s="13"/>
      <c r="F69" s="13"/>
      <c r="G69" s="19"/>
      <c r="K69" s="13"/>
      <c r="L69" s="13"/>
      <c r="O69" s="13"/>
      <c r="P69" s="13"/>
      <c r="Q69" s="19"/>
      <c r="T69" s="13"/>
      <c r="Y69" s="32" t="s">
        <v>334</v>
      </c>
      <c r="Z69" s="32" t="s">
        <v>464</v>
      </c>
      <c r="AF69" s="30"/>
    </row>
    <row r="70" spans="1:32" x14ac:dyDescent="0.15">
      <c r="A70" s="13"/>
      <c r="B70" s="13"/>
      <c r="Y70" s="32" t="s">
        <v>335</v>
      </c>
      <c r="Z70" s="32" t="s">
        <v>465</v>
      </c>
    </row>
    <row r="71" spans="1:32" x14ac:dyDescent="0.15">
      <c r="Y71" s="32" t="s">
        <v>336</v>
      </c>
      <c r="Z71" s="32" t="s">
        <v>466</v>
      </c>
    </row>
    <row r="72" spans="1:32" x14ac:dyDescent="0.15">
      <c r="Y72" s="32" t="s">
        <v>337</v>
      </c>
      <c r="Z72" s="32" t="s">
        <v>467</v>
      </c>
    </row>
    <row r="73" spans="1:32" x14ac:dyDescent="0.15">
      <c r="Y73" s="32" t="s">
        <v>338</v>
      </c>
      <c r="Z73" s="32" t="s">
        <v>468</v>
      </c>
    </row>
    <row r="74" spans="1:32" x14ac:dyDescent="0.15">
      <c r="Y74" s="32" t="s">
        <v>339</v>
      </c>
      <c r="Z74" s="32" t="s">
        <v>469</v>
      </c>
    </row>
    <row r="75" spans="1:32" x14ac:dyDescent="0.15">
      <c r="Y75" s="32" t="s">
        <v>340</v>
      </c>
      <c r="Z75" s="32" t="s">
        <v>470</v>
      </c>
    </row>
    <row r="76" spans="1:32" x14ac:dyDescent="0.15">
      <c r="Y76" s="32" t="s">
        <v>341</v>
      </c>
      <c r="Z76" s="32" t="s">
        <v>471</v>
      </c>
    </row>
    <row r="77" spans="1:32" x14ac:dyDescent="0.15">
      <c r="Y77" s="32" t="s">
        <v>342</v>
      </c>
      <c r="Z77" s="32" t="s">
        <v>472</v>
      </c>
    </row>
    <row r="78" spans="1:32" x14ac:dyDescent="0.15">
      <c r="Y78" s="32" t="s">
        <v>343</v>
      </c>
      <c r="Z78" s="32" t="s">
        <v>473</v>
      </c>
    </row>
    <row r="79" spans="1:32" x14ac:dyDescent="0.15">
      <c r="Y79" s="32" t="s">
        <v>344</v>
      </c>
      <c r="Z79" s="32" t="s">
        <v>474</v>
      </c>
    </row>
    <row r="80" spans="1:32" x14ac:dyDescent="0.15">
      <c r="Y80" s="32" t="s">
        <v>345</v>
      </c>
      <c r="Z80" s="32" t="s">
        <v>475</v>
      </c>
    </row>
    <row r="81" spans="25:26" x14ac:dyDescent="0.15">
      <c r="Y81" s="32" t="s">
        <v>346</v>
      </c>
      <c r="Z81" s="32" t="s">
        <v>476</v>
      </c>
    </row>
    <row r="82" spans="25:26" x14ac:dyDescent="0.15">
      <c r="Y82" s="32" t="s">
        <v>347</v>
      </c>
      <c r="Z82" s="32" t="s">
        <v>477</v>
      </c>
    </row>
    <row r="83" spans="25:26" x14ac:dyDescent="0.15">
      <c r="Y83" s="32" t="s">
        <v>348</v>
      </c>
      <c r="Z83" s="32" t="s">
        <v>478</v>
      </c>
    </row>
    <row r="84" spans="25:26" x14ac:dyDescent="0.15">
      <c r="Y84" s="32" t="s">
        <v>349</v>
      </c>
      <c r="Z84" s="32" t="s">
        <v>479</v>
      </c>
    </row>
    <row r="85" spans="25:26" x14ac:dyDescent="0.15">
      <c r="Y85" s="32" t="s">
        <v>350</v>
      </c>
      <c r="Z85" s="32" t="s">
        <v>480</v>
      </c>
    </row>
    <row r="86" spans="25:26" x14ac:dyDescent="0.15">
      <c r="Y86" s="32" t="s">
        <v>351</v>
      </c>
      <c r="Z86" s="32" t="s">
        <v>481</v>
      </c>
    </row>
    <row r="87" spans="25:26" x14ac:dyDescent="0.15">
      <c r="Y87" s="32" t="s">
        <v>352</v>
      </c>
      <c r="Z87" s="32" t="s">
        <v>482</v>
      </c>
    </row>
    <row r="88" spans="25:26" x14ac:dyDescent="0.15">
      <c r="Y88" s="32" t="s">
        <v>353</v>
      </c>
      <c r="Z88" s="32" t="s">
        <v>483</v>
      </c>
    </row>
    <row r="89" spans="25:26" x14ac:dyDescent="0.15">
      <c r="Y89" s="32" t="s">
        <v>354</v>
      </c>
      <c r="Z89" s="32" t="s">
        <v>484</v>
      </c>
    </row>
    <row r="90" spans="25:26" x14ac:dyDescent="0.15">
      <c r="Y90" s="32" t="s">
        <v>355</v>
      </c>
      <c r="Z90" s="32" t="s">
        <v>485</v>
      </c>
    </row>
    <row r="91" spans="25:26" x14ac:dyDescent="0.15">
      <c r="Y91" s="32" t="s">
        <v>356</v>
      </c>
      <c r="Z91" s="32" t="s">
        <v>486</v>
      </c>
    </row>
    <row r="92" spans="25:26" x14ac:dyDescent="0.15">
      <c r="Y92" s="32" t="s">
        <v>357</v>
      </c>
      <c r="Z92" s="32" t="s">
        <v>487</v>
      </c>
    </row>
    <row r="93" spans="25:26" x14ac:dyDescent="0.15">
      <c r="Y93" s="32" t="s">
        <v>358</v>
      </c>
      <c r="Z93" s="32" t="s">
        <v>488</v>
      </c>
    </row>
    <row r="94" spans="25:26" x14ac:dyDescent="0.15">
      <c r="Y94" s="32" t="s">
        <v>359</v>
      </c>
      <c r="Z94" s="32" t="s">
        <v>489</v>
      </c>
    </row>
    <row r="95" spans="25:26" x14ac:dyDescent="0.15">
      <c r="Y95" s="32" t="s">
        <v>360</v>
      </c>
      <c r="Z95" s="32" t="s">
        <v>490</v>
      </c>
    </row>
    <row r="96" spans="25:26" x14ac:dyDescent="0.15">
      <c r="Y96" s="32" t="s">
        <v>262</v>
      </c>
      <c r="Z96" s="32" t="s">
        <v>491</v>
      </c>
    </row>
    <row r="97" spans="25:26" x14ac:dyDescent="0.15">
      <c r="Y97" s="32" t="s">
        <v>361</v>
      </c>
      <c r="Z97" s="32" t="s">
        <v>492</v>
      </c>
    </row>
    <row r="98" spans="25:26" x14ac:dyDescent="0.15">
      <c r="Y98" s="32" t="s">
        <v>362</v>
      </c>
      <c r="Z98" s="32" t="s">
        <v>493</v>
      </c>
    </row>
    <row r="99" spans="25:26" x14ac:dyDescent="0.15">
      <c r="Y99" s="32" t="s">
        <v>392</v>
      </c>
      <c r="Z99" s="32" t="s">
        <v>494</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2021-09-01T17:31:20Z</dcterms:created>
  <dcterms:modified xsi:type="dcterms:W3CDTF">2021-09-06T10:36:56Z</dcterms:modified>
</cp:coreProperties>
</file>